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66925"/>
  <mc:AlternateContent xmlns:mc="http://schemas.openxmlformats.org/markup-compatibility/2006">
    <mc:Choice Requires="x15">
      <x15ac:absPath xmlns:x15ac="http://schemas.microsoft.com/office/spreadsheetml/2010/11/ac" url="D:\Users\Eduardo\Desktop\translate\"/>
    </mc:Choice>
  </mc:AlternateContent>
  <xr:revisionPtr revIDLastSave="0" documentId="13_ncr:1_{3B2134BE-F9C5-4F2D-B5FF-528F6785DA0B}" xr6:coauthVersionLast="44" xr6:coauthVersionMax="44" xr10:uidLastSave="{00000000-0000-0000-0000-000000000000}"/>
  <bookViews>
    <workbookView xWindow="-21720" yWindow="480" windowWidth="21840" windowHeight="13140" tabRatio="833" firstSheet="4" activeTab="9" xr2:uid="{00000000-000D-0000-FFFF-FFFF00000000}"/>
  </bookViews>
  <sheets>
    <sheet name="Planeación" sheetId="1" state="hidden" r:id="rId1"/>
    <sheet name="Operación" sheetId="2" state="hidden" r:id="rId2"/>
    <sheet name="Operación Mobile" sheetId="3" state="hidden" r:id="rId3"/>
    <sheet name="Iteracion 3" sheetId="4" state="hidden" r:id="rId4"/>
    <sheet name="Giftcard" sheetId="7" r:id="rId5"/>
    <sheet name="Sabre" sheetId="15" r:id="rId6"/>
    <sheet name="TA" sheetId="17" r:id="rId7"/>
    <sheet name="Hoja6" sheetId="22" r:id="rId8"/>
    <sheet name="Hoja5" sheetId="21" r:id="rId9"/>
    <sheet name="Hoja2" sheetId="24" r:id="rId10"/>
    <sheet name="Hoja1" sheetId="23" r:id="rId11"/>
    <sheet name="Calculos" sheetId="8" r:id="rId12"/>
  </sheets>
  <definedNames>
    <definedName name="_xlnm._FilterDatabase" localSheetId="4">Giftcard!$B$12:$K$14</definedName>
    <definedName name="_xlnm._FilterDatabase" localSheetId="3" hidden="1">'Iteracion 3'!$B$13:$I$64</definedName>
    <definedName name="_xlnm._FilterDatabase" localSheetId="1">Operación!$D$13:$I$30</definedName>
    <definedName name="_xlnm._FilterDatabase" localSheetId="2">'Operación Mobile'!$D$13:$I$43</definedName>
    <definedName name="_xlnm._FilterDatabase" localSheetId="0">Planeación!$B$13:$I$69</definedName>
    <definedName name="_xlnm._FilterDatabase" localSheetId="5">Sabre!$B$12:$K$27</definedName>
    <definedName name="_xlnm._FilterDatabase" localSheetId="6">TA!$B$12:$K$14</definedName>
    <definedName name="DatosExternos_1" localSheetId="8" hidden="1">Hoja5!$A$1:$C$536</definedName>
    <definedName name="DatosExternos_2" localSheetId="9" hidden="1">Hoja2!$A$3:$I$34</definedName>
  </definedNames>
  <calcPr calcId="191029"/>
  <pivotCaches>
    <pivotCache cacheId="0" r:id="rId13"/>
  </pivotCaches>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8" i="24" l="1"/>
  <c r="B39" i="24" s="1"/>
  <c r="B40" i="24" s="1"/>
  <c r="B41" i="24" s="1"/>
  <c r="B42" i="24" s="1"/>
  <c r="B43" i="24" s="1"/>
  <c r="B44" i="24" s="1"/>
  <c r="B45" i="24" s="1"/>
  <c r="B46" i="24" s="1"/>
  <c r="B47" i="24" s="1"/>
  <c r="B48" i="24" s="1"/>
  <c r="B49" i="24" s="1"/>
  <c r="B50" i="24" s="1"/>
  <c r="B51" i="24" s="1"/>
  <c r="B52" i="24" s="1"/>
  <c r="B53" i="24" s="1"/>
  <c r="B54" i="24" s="1"/>
  <c r="B55" i="24" s="1"/>
  <c r="B56" i="24" s="1"/>
  <c r="B57" i="24" s="1"/>
  <c r="B58" i="24" s="1"/>
  <c r="B59" i="24" s="1"/>
  <c r="B60" i="24" s="1"/>
  <c r="B61" i="24" s="1"/>
  <c r="B62" i="24" s="1"/>
  <c r="B63" i="24" s="1"/>
  <c r="B64" i="24" s="1"/>
  <c r="B65" i="24" s="1"/>
  <c r="B66" i="24" s="1"/>
  <c r="B67" i="24" s="1"/>
  <c r="B68" i="24" s="1"/>
  <c r="D38" i="24"/>
  <c r="D39" i="24" s="1"/>
  <c r="D2" i="21" l="1"/>
  <c r="D3" i="21"/>
  <c r="D4" i="21"/>
  <c r="D5" i="21"/>
  <c r="D6" i="21"/>
  <c r="D7" i="21"/>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78" i="21"/>
  <c r="D79" i="21"/>
  <c r="D80" i="21"/>
  <c r="D81" i="21"/>
  <c r="D82" i="21"/>
  <c r="D83" i="21"/>
  <c r="D84" i="21"/>
  <c r="D85" i="21"/>
  <c r="D86" i="21"/>
  <c r="D87" i="21"/>
  <c r="D88" i="21"/>
  <c r="D89" i="21"/>
  <c r="D90" i="21"/>
  <c r="D91" i="21"/>
  <c r="D92" i="21"/>
  <c r="D93" i="21"/>
  <c r="D94" i="21"/>
  <c r="D95" i="21"/>
  <c r="D96" i="21"/>
  <c r="D97" i="21"/>
  <c r="D98" i="21"/>
  <c r="D99" i="21"/>
  <c r="D100" i="21"/>
  <c r="D101" i="21"/>
  <c r="D102" i="21"/>
  <c r="D103" i="21"/>
  <c r="D104" i="21"/>
  <c r="D105" i="21"/>
  <c r="D106" i="21"/>
  <c r="D107" i="21"/>
  <c r="D108" i="21"/>
  <c r="D109" i="21"/>
  <c r="D110" i="21"/>
  <c r="D111" i="21"/>
  <c r="D112" i="21"/>
  <c r="D113" i="21"/>
  <c r="D114" i="21"/>
  <c r="D115" i="21"/>
  <c r="D116" i="21"/>
  <c r="D117" i="21"/>
  <c r="D118" i="21"/>
  <c r="D119" i="21"/>
  <c r="D120" i="21"/>
  <c r="D121" i="21"/>
  <c r="D122" i="21"/>
  <c r="D123" i="21"/>
  <c r="D124" i="21"/>
  <c r="D125" i="21"/>
  <c r="D126" i="21"/>
  <c r="D127" i="21"/>
  <c r="D128" i="21"/>
  <c r="D129" i="21"/>
  <c r="D130" i="21"/>
  <c r="D131" i="21"/>
  <c r="D132" i="21"/>
  <c r="D133" i="21"/>
  <c r="D134" i="21"/>
  <c r="D135" i="21"/>
  <c r="D136" i="21"/>
  <c r="D137" i="21"/>
  <c r="D138" i="21"/>
  <c r="D139" i="21"/>
  <c r="D140" i="21"/>
  <c r="D141" i="21"/>
  <c r="D142" i="21"/>
  <c r="D143" i="21"/>
  <c r="D144" i="21"/>
  <c r="D145" i="21"/>
  <c r="D146" i="21"/>
  <c r="D147" i="21"/>
  <c r="D148" i="21"/>
  <c r="D149" i="21"/>
  <c r="D150" i="21"/>
  <c r="D151" i="21"/>
  <c r="D152" i="21"/>
  <c r="D153" i="21"/>
  <c r="D154" i="21"/>
  <c r="D155" i="21"/>
  <c r="D156" i="21"/>
  <c r="D157" i="21"/>
  <c r="D158" i="21"/>
  <c r="D159" i="21"/>
  <c r="D160" i="21"/>
  <c r="D161" i="21"/>
  <c r="D162" i="21"/>
  <c r="D163" i="21"/>
  <c r="D164" i="21"/>
  <c r="D165" i="21"/>
  <c r="D166" i="21"/>
  <c r="D167" i="21"/>
  <c r="D168" i="21"/>
  <c r="D169" i="21"/>
  <c r="D170" i="21"/>
  <c r="D171" i="21"/>
  <c r="D172" i="21"/>
  <c r="D173" i="21"/>
  <c r="D174" i="21"/>
  <c r="D175" i="21"/>
  <c r="D176" i="21"/>
  <c r="D177" i="21"/>
  <c r="D178" i="21"/>
  <c r="D179" i="21"/>
  <c r="D180" i="21"/>
  <c r="D181" i="21"/>
  <c r="D182" i="21"/>
  <c r="D183" i="21"/>
  <c r="D184" i="21"/>
  <c r="D185" i="21"/>
  <c r="D186" i="21"/>
  <c r="D187" i="21"/>
  <c r="D188" i="21"/>
  <c r="D189" i="21"/>
  <c r="D190" i="21"/>
  <c r="D191" i="21"/>
  <c r="D192" i="21"/>
  <c r="D193" i="21"/>
  <c r="D194" i="21"/>
  <c r="D195" i="21"/>
  <c r="D196" i="21"/>
  <c r="D197" i="21"/>
  <c r="D198" i="21"/>
  <c r="D199" i="21"/>
  <c r="D200" i="21"/>
  <c r="D201" i="21"/>
  <c r="D202" i="21"/>
  <c r="D203" i="21"/>
  <c r="D204" i="21"/>
  <c r="D205" i="21"/>
  <c r="D206" i="21"/>
  <c r="D207" i="21"/>
  <c r="D208" i="21"/>
  <c r="D209" i="21"/>
  <c r="D210" i="21"/>
  <c r="D211" i="21"/>
  <c r="D212" i="21"/>
  <c r="D213" i="21"/>
  <c r="D214" i="21"/>
  <c r="D215" i="21"/>
  <c r="D216" i="21"/>
  <c r="D217" i="21"/>
  <c r="D218" i="21"/>
  <c r="D219" i="21"/>
  <c r="D220" i="21"/>
  <c r="D221" i="21"/>
  <c r="D222" i="21"/>
  <c r="D223" i="21"/>
  <c r="D224" i="21"/>
  <c r="D225" i="21"/>
  <c r="D226" i="21"/>
  <c r="D227" i="21"/>
  <c r="D228" i="21"/>
  <c r="D229" i="21"/>
  <c r="D230" i="21"/>
  <c r="D231" i="21"/>
  <c r="D232" i="21"/>
  <c r="D233" i="21"/>
  <c r="D234" i="21"/>
  <c r="D235" i="21"/>
  <c r="D236" i="21"/>
  <c r="D237" i="21"/>
  <c r="D238" i="21"/>
  <c r="D239" i="21"/>
  <c r="D240" i="21"/>
  <c r="D241" i="21"/>
  <c r="D242" i="21"/>
  <c r="D243" i="21"/>
  <c r="D244" i="21"/>
  <c r="D245" i="21"/>
  <c r="D246" i="21"/>
  <c r="D247" i="21"/>
  <c r="D248" i="21"/>
  <c r="D249" i="21"/>
  <c r="D250" i="21"/>
  <c r="D251" i="21"/>
  <c r="D252" i="21"/>
  <c r="D253" i="21"/>
  <c r="D254" i="21"/>
  <c r="D255" i="21"/>
  <c r="D256" i="21"/>
  <c r="D257" i="21"/>
  <c r="D258" i="21"/>
  <c r="D259" i="21"/>
  <c r="D260" i="21"/>
  <c r="D261" i="21"/>
  <c r="D262" i="21"/>
  <c r="D263" i="21"/>
  <c r="D264" i="21"/>
  <c r="D265" i="21"/>
  <c r="D266" i="21"/>
  <c r="D267" i="21"/>
  <c r="D268" i="21"/>
  <c r="D269" i="21"/>
  <c r="D270" i="21"/>
  <c r="D271" i="21"/>
  <c r="D272" i="21"/>
  <c r="D273" i="21"/>
  <c r="D274" i="21"/>
  <c r="D275" i="21"/>
  <c r="D276" i="21"/>
  <c r="D277" i="21"/>
  <c r="D278" i="21"/>
  <c r="D279" i="21"/>
  <c r="D280" i="21"/>
  <c r="D281" i="21"/>
  <c r="D282" i="21"/>
  <c r="D283" i="21"/>
  <c r="D284" i="21"/>
  <c r="D285" i="21"/>
  <c r="D286" i="21"/>
  <c r="D287" i="21"/>
  <c r="D288" i="21"/>
  <c r="D289" i="21"/>
  <c r="D290" i="21"/>
  <c r="D291" i="21"/>
  <c r="D292" i="21"/>
  <c r="D293" i="21"/>
  <c r="D294" i="21"/>
  <c r="D295" i="21"/>
  <c r="D296" i="21"/>
  <c r="D297" i="21"/>
  <c r="D298" i="21"/>
  <c r="D299" i="21"/>
  <c r="D300" i="21"/>
  <c r="D301" i="21"/>
  <c r="D302" i="21"/>
  <c r="D303" i="21"/>
  <c r="D304" i="21"/>
  <c r="D305" i="21"/>
  <c r="D306" i="21"/>
  <c r="D307" i="21"/>
  <c r="D308" i="21"/>
  <c r="D309" i="21"/>
  <c r="D310" i="21"/>
  <c r="D311" i="21"/>
  <c r="D312" i="21"/>
  <c r="D313" i="21"/>
  <c r="D314" i="21"/>
  <c r="D315" i="21"/>
  <c r="D316" i="21"/>
  <c r="D317" i="21"/>
  <c r="D318" i="21"/>
  <c r="D319" i="21"/>
  <c r="D320" i="21"/>
  <c r="D321" i="21"/>
  <c r="D322" i="21"/>
  <c r="D323" i="21"/>
  <c r="D324" i="21"/>
  <c r="D325" i="21"/>
  <c r="D326" i="21"/>
  <c r="D327" i="21"/>
  <c r="D328" i="21"/>
  <c r="D329" i="21"/>
  <c r="D330" i="21"/>
  <c r="D331" i="21"/>
  <c r="D332" i="21"/>
  <c r="D333" i="21"/>
  <c r="D334" i="21"/>
  <c r="D335" i="21"/>
  <c r="D336" i="21"/>
  <c r="D337" i="21"/>
  <c r="D338" i="21"/>
  <c r="D339" i="21"/>
  <c r="D340" i="21"/>
  <c r="D341" i="21"/>
  <c r="D342" i="21"/>
  <c r="D343" i="21"/>
  <c r="D344" i="21"/>
  <c r="D345" i="21"/>
  <c r="D346" i="21"/>
  <c r="D347" i="21"/>
  <c r="D348" i="21"/>
  <c r="D349" i="21"/>
  <c r="D350" i="21"/>
  <c r="D351" i="21"/>
  <c r="D352" i="21"/>
  <c r="D353" i="21"/>
  <c r="D354" i="21"/>
  <c r="D355" i="21"/>
  <c r="D356" i="21"/>
  <c r="D357" i="21"/>
  <c r="D358" i="21"/>
  <c r="D359" i="21"/>
  <c r="D360" i="21"/>
  <c r="D361" i="21"/>
  <c r="D362" i="21"/>
  <c r="D363" i="21"/>
  <c r="D364" i="21"/>
  <c r="D365" i="21"/>
  <c r="D366" i="21"/>
  <c r="D367" i="21"/>
  <c r="D368" i="21"/>
  <c r="D369" i="21"/>
  <c r="D370" i="21"/>
  <c r="D371" i="21"/>
  <c r="D372" i="21"/>
  <c r="D373" i="21"/>
  <c r="D374" i="21"/>
  <c r="D375" i="21"/>
  <c r="D376" i="21"/>
  <c r="D377" i="21"/>
  <c r="D378" i="21"/>
  <c r="D379" i="21"/>
  <c r="D380" i="21"/>
  <c r="D381" i="21"/>
  <c r="D382" i="21"/>
  <c r="D383" i="21"/>
  <c r="D384" i="21"/>
  <c r="D385" i="21"/>
  <c r="D386" i="21"/>
  <c r="D387" i="21"/>
  <c r="D388" i="21"/>
  <c r="D389" i="21"/>
  <c r="D390" i="21"/>
  <c r="D391" i="21"/>
  <c r="D392" i="21"/>
  <c r="D393" i="21"/>
  <c r="D394" i="21"/>
  <c r="D395" i="21"/>
  <c r="D396" i="21"/>
  <c r="D397" i="21"/>
  <c r="D398" i="21"/>
  <c r="D399" i="21"/>
  <c r="D400" i="21"/>
  <c r="D401" i="21"/>
  <c r="D402" i="21"/>
  <c r="D403" i="21"/>
  <c r="D404" i="21"/>
  <c r="D405" i="21"/>
  <c r="D406" i="21"/>
  <c r="D407" i="21"/>
  <c r="D408" i="21"/>
  <c r="D409" i="21"/>
  <c r="D410" i="21"/>
  <c r="D411" i="21"/>
  <c r="D412" i="21"/>
  <c r="D413" i="21"/>
  <c r="D414" i="21"/>
  <c r="D415" i="21"/>
  <c r="D416" i="21"/>
  <c r="D417" i="21"/>
  <c r="D418" i="21"/>
  <c r="D419" i="21"/>
  <c r="D420" i="21"/>
  <c r="D421" i="21"/>
  <c r="D422" i="21"/>
  <c r="D423" i="21"/>
  <c r="D424" i="21"/>
  <c r="D425" i="21"/>
  <c r="D426" i="21"/>
  <c r="D427" i="21"/>
  <c r="D428" i="21"/>
  <c r="D429" i="21"/>
  <c r="D430" i="21"/>
  <c r="D431" i="21"/>
  <c r="D432" i="21"/>
  <c r="D433" i="21"/>
  <c r="D434" i="21"/>
  <c r="D435" i="21"/>
  <c r="D436" i="21"/>
  <c r="D437" i="21"/>
  <c r="D438" i="21"/>
  <c r="D439" i="21"/>
  <c r="D440" i="21"/>
  <c r="D441" i="21"/>
  <c r="D442" i="21"/>
  <c r="D443" i="21"/>
  <c r="D444" i="21"/>
  <c r="D445" i="21"/>
  <c r="D446" i="21"/>
  <c r="D447" i="21"/>
  <c r="D448" i="21"/>
  <c r="D449" i="21"/>
  <c r="D450" i="21"/>
  <c r="D451" i="21"/>
  <c r="D452" i="21"/>
  <c r="D453" i="21"/>
  <c r="D454" i="21"/>
  <c r="D455" i="21"/>
  <c r="D456" i="21"/>
  <c r="D457" i="21"/>
  <c r="D458" i="21"/>
  <c r="D459" i="21"/>
  <c r="D460" i="21"/>
  <c r="D461" i="21"/>
  <c r="D462" i="21"/>
  <c r="D463" i="21"/>
  <c r="E463" i="21" s="1"/>
  <c r="D464" i="21"/>
  <c r="D465" i="21"/>
  <c r="D466" i="21"/>
  <c r="D467" i="21"/>
  <c r="D468" i="21"/>
  <c r="D469" i="21"/>
  <c r="D470" i="21"/>
  <c r="D471" i="21"/>
  <c r="E471" i="21" s="1"/>
  <c r="D472" i="21"/>
  <c r="D473" i="21"/>
  <c r="E473" i="21" s="1"/>
  <c r="D474" i="21"/>
  <c r="D475" i="21"/>
  <c r="D476" i="21"/>
  <c r="D477" i="21"/>
  <c r="D478" i="21"/>
  <c r="D479" i="21"/>
  <c r="E479" i="21" s="1"/>
  <c r="D480" i="21"/>
  <c r="D481" i="21"/>
  <c r="D482" i="21"/>
  <c r="E482" i="21" s="1"/>
  <c r="D483" i="21"/>
  <c r="E483" i="21" s="1"/>
  <c r="G483" i="21" s="1"/>
  <c r="D484" i="21"/>
  <c r="D485" i="21"/>
  <c r="D486" i="21"/>
  <c r="D487" i="21"/>
  <c r="E487" i="21" s="1"/>
  <c r="D488" i="21"/>
  <c r="D489" i="21"/>
  <c r="D490" i="21"/>
  <c r="D491" i="21"/>
  <c r="E491" i="21" s="1"/>
  <c r="G491" i="21" s="1"/>
  <c r="D492" i="21"/>
  <c r="D493" i="21"/>
  <c r="D494" i="21"/>
  <c r="E494" i="21" s="1"/>
  <c r="D495" i="21"/>
  <c r="D496" i="21"/>
  <c r="D497" i="21"/>
  <c r="E497" i="21" s="1"/>
  <c r="D498" i="21"/>
  <c r="D499" i="21"/>
  <c r="D500" i="21"/>
  <c r="D501" i="21"/>
  <c r="D502" i="21"/>
  <c r="E502" i="21" s="1"/>
  <c r="F502" i="21" s="1"/>
  <c r="D503" i="21"/>
  <c r="D504" i="21"/>
  <c r="D505" i="21"/>
  <c r="E505" i="21" s="1"/>
  <c r="D506" i="21"/>
  <c r="E506" i="21" s="1"/>
  <c r="D507" i="21"/>
  <c r="D508" i="21"/>
  <c r="E508" i="21" s="1"/>
  <c r="D509" i="21"/>
  <c r="E509" i="21" s="1"/>
  <c r="G509" i="21" s="1"/>
  <c r="D510" i="21"/>
  <c r="E510" i="21" s="1"/>
  <c r="D511" i="21"/>
  <c r="D512" i="21"/>
  <c r="D513" i="21"/>
  <c r="E513" i="21" s="1"/>
  <c r="D514" i="21"/>
  <c r="D515" i="21"/>
  <c r="E515" i="21" s="1"/>
  <c r="D516" i="21"/>
  <c r="D517" i="21"/>
  <c r="D518" i="21"/>
  <c r="F518" i="21" s="1"/>
  <c r="D519" i="21"/>
  <c r="D520" i="21"/>
  <c r="D521" i="21"/>
  <c r="E521" i="21" s="1"/>
  <c r="H521" i="21" s="1"/>
  <c r="D522" i="21"/>
  <c r="E522" i="21" s="1"/>
  <c r="H522" i="21" s="1"/>
  <c r="D523" i="21"/>
  <c r="D524" i="21"/>
  <c r="D525" i="21"/>
  <c r="E525" i="21" s="1"/>
  <c r="D526" i="21"/>
  <c r="E526" i="21" s="1"/>
  <c r="H526" i="21" s="1"/>
  <c r="D527" i="21"/>
  <c r="D528" i="21"/>
  <c r="D529" i="21"/>
  <c r="D530" i="21"/>
  <c r="F530" i="21" s="1"/>
  <c r="D531" i="21"/>
  <c r="D532" i="21"/>
  <c r="D533" i="21"/>
  <c r="D534" i="21"/>
  <c r="D535" i="21"/>
  <c r="D536" i="21"/>
  <c r="E2" i="21"/>
  <c r="H2" i="21" s="1"/>
  <c r="E3" i="21"/>
  <c r="G3" i="21" s="1"/>
  <c r="J3" i="21" s="1"/>
  <c r="E4" i="21"/>
  <c r="E5" i="21"/>
  <c r="F5" i="21" s="1"/>
  <c r="E6" i="21"/>
  <c r="G6" i="21" s="1"/>
  <c r="J6" i="21" s="1"/>
  <c r="E7" i="21"/>
  <c r="F7" i="21" s="1"/>
  <c r="E8" i="21"/>
  <c r="E9" i="21"/>
  <c r="E10" i="21"/>
  <c r="G10" i="21" s="1"/>
  <c r="J10" i="21" s="1"/>
  <c r="E11" i="21"/>
  <c r="E12" i="21"/>
  <c r="E13" i="21"/>
  <c r="E14" i="21"/>
  <c r="F14" i="21" s="1"/>
  <c r="E15" i="21"/>
  <c r="E16" i="21"/>
  <c r="E17" i="21"/>
  <c r="F17" i="21" s="1"/>
  <c r="E18" i="21"/>
  <c r="E19" i="21"/>
  <c r="E20" i="21"/>
  <c r="E21" i="21"/>
  <c r="F21" i="21" s="1"/>
  <c r="E22" i="21"/>
  <c r="H22" i="21" s="1"/>
  <c r="E23" i="21"/>
  <c r="H23" i="21" s="1"/>
  <c r="E24" i="21"/>
  <c r="E25" i="21"/>
  <c r="E26" i="21"/>
  <c r="E27" i="21"/>
  <c r="G27" i="21" s="1"/>
  <c r="E28" i="21"/>
  <c r="G28" i="21" s="1"/>
  <c r="E29" i="21"/>
  <c r="E30" i="21"/>
  <c r="F30" i="21" s="1"/>
  <c r="E31" i="21"/>
  <c r="F31" i="21" s="1"/>
  <c r="E32" i="21"/>
  <c r="E33" i="21"/>
  <c r="E34" i="21"/>
  <c r="E35" i="21"/>
  <c r="E36" i="21"/>
  <c r="E37" i="21"/>
  <c r="E38" i="21"/>
  <c r="F38" i="21" s="1"/>
  <c r="E39" i="21"/>
  <c r="F39" i="21" s="1"/>
  <c r="E40" i="21"/>
  <c r="E41" i="21"/>
  <c r="E42" i="21"/>
  <c r="F42" i="21" s="1"/>
  <c r="E43" i="21"/>
  <c r="F43" i="21" s="1"/>
  <c r="E44" i="21"/>
  <c r="E45" i="21"/>
  <c r="E46" i="21"/>
  <c r="H46" i="21" s="1"/>
  <c r="I46" i="21" s="1"/>
  <c r="E47" i="21"/>
  <c r="E48" i="21"/>
  <c r="E49" i="21"/>
  <c r="E50" i="21"/>
  <c r="E51" i="21"/>
  <c r="H51" i="21" s="1"/>
  <c r="E52" i="21"/>
  <c r="E53" i="21"/>
  <c r="H53" i="21" s="1"/>
  <c r="E54" i="21"/>
  <c r="E55" i="21"/>
  <c r="E56" i="21"/>
  <c r="H56" i="21" s="1"/>
  <c r="E57" i="21"/>
  <c r="E58" i="21"/>
  <c r="G58" i="21" s="1"/>
  <c r="J58" i="21" s="1"/>
  <c r="E59" i="21"/>
  <c r="G59" i="21" s="1"/>
  <c r="J59" i="21" s="1"/>
  <c r="E60" i="21"/>
  <c r="E61" i="21"/>
  <c r="E62" i="21"/>
  <c r="G62" i="21" s="1"/>
  <c r="J62" i="21" s="1"/>
  <c r="E63" i="21"/>
  <c r="F63" i="21" s="1"/>
  <c r="E64" i="21"/>
  <c r="E65" i="21"/>
  <c r="E66" i="21"/>
  <c r="E67" i="21"/>
  <c r="H67" i="21" s="1"/>
  <c r="E68" i="21"/>
  <c r="E69" i="21"/>
  <c r="F69" i="21" s="1"/>
  <c r="E70" i="21"/>
  <c r="G70" i="21" s="1"/>
  <c r="J70" i="21" s="1"/>
  <c r="E71" i="21"/>
  <c r="E72" i="21"/>
  <c r="E73" i="21"/>
  <c r="E74" i="21"/>
  <c r="G74" i="21" s="1"/>
  <c r="E75" i="21"/>
  <c r="G75" i="21" s="1"/>
  <c r="J75" i="21" s="1"/>
  <c r="E76" i="21"/>
  <c r="E77" i="21"/>
  <c r="E78" i="21"/>
  <c r="E79" i="21"/>
  <c r="G79" i="21" s="1"/>
  <c r="E80" i="21"/>
  <c r="E81" i="21"/>
  <c r="E82" i="21"/>
  <c r="G82" i="21" s="1"/>
  <c r="J82" i="21" s="1"/>
  <c r="E83" i="21"/>
  <c r="H83" i="21" s="1"/>
  <c r="E84" i="21"/>
  <c r="E85" i="21"/>
  <c r="F85" i="21" s="1"/>
  <c r="E86" i="21"/>
  <c r="E87" i="21"/>
  <c r="E88" i="21"/>
  <c r="H88" i="21" s="1"/>
  <c r="E89" i="21"/>
  <c r="E90" i="21"/>
  <c r="E91" i="21"/>
  <c r="H91" i="21" s="1"/>
  <c r="E92" i="21"/>
  <c r="E93" i="21"/>
  <c r="E94" i="21"/>
  <c r="G94" i="21" s="1"/>
  <c r="E95" i="21"/>
  <c r="G95" i="21" s="1"/>
  <c r="E96" i="21"/>
  <c r="E97" i="21"/>
  <c r="E98" i="21"/>
  <c r="E99" i="21"/>
  <c r="F99" i="21" s="1"/>
  <c r="E100" i="21"/>
  <c r="E101" i="21"/>
  <c r="E102" i="21"/>
  <c r="E103" i="21"/>
  <c r="E104" i="21"/>
  <c r="E105" i="21"/>
  <c r="E106" i="21"/>
  <c r="H106" i="21" s="1"/>
  <c r="E107" i="21"/>
  <c r="H107" i="21" s="1"/>
  <c r="E108" i="21"/>
  <c r="H108" i="21" s="1"/>
  <c r="E109" i="21"/>
  <c r="E110" i="21"/>
  <c r="F110" i="21" s="1"/>
  <c r="E111" i="21"/>
  <c r="E112" i="21"/>
  <c r="E113" i="21"/>
  <c r="E114" i="21"/>
  <c r="H114" i="21" s="1"/>
  <c r="E115" i="21"/>
  <c r="H115" i="21" s="1"/>
  <c r="E116" i="21"/>
  <c r="F116" i="21" s="1"/>
  <c r="E117" i="21"/>
  <c r="E118" i="21"/>
  <c r="G118" i="21" s="1"/>
  <c r="J118" i="21" s="1"/>
  <c r="E119" i="21"/>
  <c r="F119" i="21" s="1"/>
  <c r="E120" i="21"/>
  <c r="E121" i="21"/>
  <c r="E122" i="21"/>
  <c r="H122" i="21" s="1"/>
  <c r="E123" i="21"/>
  <c r="H123" i="21" s="1"/>
  <c r="E124" i="21"/>
  <c r="E125" i="21"/>
  <c r="E126" i="21"/>
  <c r="F126" i="21" s="1"/>
  <c r="E127" i="21"/>
  <c r="G127" i="21" s="1"/>
  <c r="J127" i="21" s="1"/>
  <c r="K127" i="21" s="1"/>
  <c r="L127" i="21" s="1"/>
  <c r="E128" i="21"/>
  <c r="E129" i="21"/>
  <c r="E130" i="21"/>
  <c r="E131" i="21"/>
  <c r="F131" i="21" s="1"/>
  <c r="E132" i="21"/>
  <c r="E133" i="21"/>
  <c r="E134" i="21"/>
  <c r="E135" i="21"/>
  <c r="G135" i="21" s="1"/>
  <c r="J135" i="21" s="1"/>
  <c r="E136" i="21"/>
  <c r="E137" i="21"/>
  <c r="E138" i="21"/>
  <c r="E139" i="21"/>
  <c r="E140" i="21"/>
  <c r="E141" i="21"/>
  <c r="E142" i="21"/>
  <c r="G142" i="21" s="1"/>
  <c r="J142" i="21" s="1"/>
  <c r="E143" i="21"/>
  <c r="H143" i="21" s="1"/>
  <c r="E144" i="21"/>
  <c r="E145" i="21"/>
  <c r="E146" i="21"/>
  <c r="F146" i="21" s="1"/>
  <c r="E147" i="21"/>
  <c r="F147" i="21" s="1"/>
  <c r="E148" i="21"/>
  <c r="E149" i="21"/>
  <c r="F149" i="21" s="1"/>
  <c r="E150" i="21"/>
  <c r="F150" i="21" s="1"/>
  <c r="E151" i="21"/>
  <c r="E152" i="21"/>
  <c r="E153" i="21"/>
  <c r="E154" i="21"/>
  <c r="E155" i="21"/>
  <c r="H155" i="21" s="1"/>
  <c r="E156" i="21"/>
  <c r="G156" i="21" s="1"/>
  <c r="E157" i="21"/>
  <c r="E158" i="21"/>
  <c r="G158" i="21" s="1"/>
  <c r="E159" i="21"/>
  <c r="E160" i="21"/>
  <c r="E161" i="21"/>
  <c r="E162" i="21"/>
  <c r="E163" i="21"/>
  <c r="G163" i="21" s="1"/>
  <c r="J163" i="21" s="1"/>
  <c r="E164" i="21"/>
  <c r="F164" i="21" s="1"/>
  <c r="E165" i="21"/>
  <c r="E166" i="21"/>
  <c r="F166" i="21" s="1"/>
  <c r="E167" i="21"/>
  <c r="G167" i="21" s="1"/>
  <c r="E168" i="21"/>
  <c r="E169" i="21"/>
  <c r="E170" i="21"/>
  <c r="E171" i="21"/>
  <c r="F171" i="21" s="1"/>
  <c r="E172" i="21"/>
  <c r="F172" i="21" s="1"/>
  <c r="E173" i="21"/>
  <c r="E174" i="21"/>
  <c r="H174" i="21" s="1"/>
  <c r="E175" i="21"/>
  <c r="H175" i="21" s="1"/>
  <c r="E176" i="21"/>
  <c r="E177" i="21"/>
  <c r="E178" i="21"/>
  <c r="E179" i="21"/>
  <c r="E180" i="21"/>
  <c r="E181" i="21"/>
  <c r="E182" i="21"/>
  <c r="F182" i="21" s="1"/>
  <c r="E183" i="21"/>
  <c r="E184" i="21"/>
  <c r="H184" i="21" s="1"/>
  <c r="E185" i="21"/>
  <c r="E186" i="21"/>
  <c r="E187" i="21"/>
  <c r="H187" i="21" s="1"/>
  <c r="E188" i="21"/>
  <c r="G188" i="21" s="1"/>
  <c r="E189" i="21"/>
  <c r="E190" i="21"/>
  <c r="G190" i="21" s="1"/>
  <c r="J190" i="21" s="1"/>
  <c r="K190" i="21" s="1"/>
  <c r="L190" i="21" s="1"/>
  <c r="E191" i="21"/>
  <c r="H191" i="21" s="1"/>
  <c r="E192" i="21"/>
  <c r="E193" i="21"/>
  <c r="E194" i="21"/>
  <c r="H194" i="21" s="1"/>
  <c r="E195" i="21"/>
  <c r="H195" i="21" s="1"/>
  <c r="E196" i="21"/>
  <c r="E197" i="21"/>
  <c r="F197" i="21" s="1"/>
  <c r="E198" i="21"/>
  <c r="G198" i="21" s="1"/>
  <c r="J198" i="21" s="1"/>
  <c r="E199" i="21"/>
  <c r="G199" i="21" s="1"/>
  <c r="E200" i="21"/>
  <c r="E201" i="21"/>
  <c r="E202" i="21"/>
  <c r="G202" i="21" s="1"/>
  <c r="J202" i="21" s="1"/>
  <c r="E203" i="21"/>
  <c r="E204" i="21"/>
  <c r="E205" i="21"/>
  <c r="E206" i="21"/>
  <c r="F206" i="21" s="1"/>
  <c r="E207" i="21"/>
  <c r="E208" i="21"/>
  <c r="E209" i="21"/>
  <c r="E210" i="21"/>
  <c r="E211" i="21"/>
  <c r="F211" i="21" s="1"/>
  <c r="E212" i="21"/>
  <c r="G212" i="21" s="1"/>
  <c r="E213" i="21"/>
  <c r="E214" i="21"/>
  <c r="H214" i="21" s="1"/>
  <c r="E215" i="21"/>
  <c r="E216" i="21"/>
  <c r="H216" i="21" s="1"/>
  <c r="E217" i="21"/>
  <c r="E218" i="21"/>
  <c r="E219" i="21"/>
  <c r="G219" i="21" s="1"/>
  <c r="E220" i="21"/>
  <c r="E221" i="21"/>
  <c r="E222" i="21"/>
  <c r="G222" i="21" s="1"/>
  <c r="J222" i="21" s="1"/>
  <c r="K222" i="21" s="1"/>
  <c r="L222" i="21" s="1"/>
  <c r="E223" i="21"/>
  <c r="G223" i="21" s="1"/>
  <c r="E224" i="21"/>
  <c r="E225" i="21"/>
  <c r="E226" i="21"/>
  <c r="H226" i="21" s="1"/>
  <c r="E227" i="21"/>
  <c r="E228" i="21"/>
  <c r="E229" i="21"/>
  <c r="E230" i="21"/>
  <c r="F230" i="21" s="1"/>
  <c r="E231" i="21"/>
  <c r="E232" i="21"/>
  <c r="E233" i="21"/>
  <c r="F233" i="21" s="1"/>
  <c r="E234" i="21"/>
  <c r="E235" i="21"/>
  <c r="H235" i="21" s="1"/>
  <c r="E236" i="21"/>
  <c r="E237" i="21"/>
  <c r="E238" i="21"/>
  <c r="H238" i="21" s="1"/>
  <c r="E239" i="21"/>
  <c r="E240" i="21"/>
  <c r="E241" i="21"/>
  <c r="E242" i="21"/>
  <c r="G242" i="21" s="1"/>
  <c r="E243" i="21"/>
  <c r="H243" i="21" s="1"/>
  <c r="E244" i="21"/>
  <c r="F244" i="21" s="1"/>
  <c r="E245" i="21"/>
  <c r="E246" i="21"/>
  <c r="E247" i="21"/>
  <c r="G247" i="21" s="1"/>
  <c r="E248" i="21"/>
  <c r="E249" i="21"/>
  <c r="H249" i="21" s="1"/>
  <c r="E250" i="21"/>
  <c r="H250" i="21" s="1"/>
  <c r="E251" i="21"/>
  <c r="E252" i="21"/>
  <c r="E253" i="21"/>
  <c r="E254" i="21"/>
  <c r="E255" i="21"/>
  <c r="H255" i="21" s="1"/>
  <c r="E256" i="21"/>
  <c r="E257" i="21"/>
  <c r="E258" i="21"/>
  <c r="F258" i="21" s="1"/>
  <c r="E259" i="21"/>
  <c r="E260" i="21"/>
  <c r="F260" i="21" s="1"/>
  <c r="E261" i="21"/>
  <c r="E262" i="21"/>
  <c r="F262" i="21" s="1"/>
  <c r="E263" i="21"/>
  <c r="F263" i="21" s="1"/>
  <c r="E264" i="21"/>
  <c r="E265" i="21"/>
  <c r="E266" i="21"/>
  <c r="G266" i="21" s="1"/>
  <c r="J266" i="21" s="1"/>
  <c r="E267" i="21"/>
  <c r="E268" i="21"/>
  <c r="E269" i="21"/>
  <c r="E270" i="21"/>
  <c r="E271" i="21"/>
  <c r="E272" i="21"/>
  <c r="E273" i="21"/>
  <c r="E274" i="21"/>
  <c r="F274" i="21" s="1"/>
  <c r="E275" i="21"/>
  <c r="E276" i="21"/>
  <c r="E277" i="21"/>
  <c r="E278" i="21"/>
  <c r="E279" i="21"/>
  <c r="E280" i="21"/>
  <c r="E281" i="21"/>
  <c r="E282" i="21"/>
  <c r="E283" i="21"/>
  <c r="F283" i="21" s="1"/>
  <c r="E284" i="21"/>
  <c r="E285" i="21"/>
  <c r="E286" i="21"/>
  <c r="G286" i="21" s="1"/>
  <c r="J286" i="21" s="1"/>
  <c r="K286" i="21" s="1"/>
  <c r="E287" i="21"/>
  <c r="H287" i="21" s="1"/>
  <c r="E288" i="21"/>
  <c r="E289" i="21"/>
  <c r="E290" i="21"/>
  <c r="G290" i="21" s="1"/>
  <c r="E291" i="21"/>
  <c r="H291" i="21" s="1"/>
  <c r="E292" i="21"/>
  <c r="E293" i="21"/>
  <c r="E294" i="21"/>
  <c r="E295" i="21"/>
  <c r="E296" i="21"/>
  <c r="E297" i="21"/>
  <c r="E298" i="21"/>
  <c r="E299" i="21"/>
  <c r="E300" i="21"/>
  <c r="E301" i="21"/>
  <c r="F301" i="21" s="1"/>
  <c r="E302" i="21"/>
  <c r="F302" i="21" s="1"/>
  <c r="E303" i="21"/>
  <c r="E304" i="21"/>
  <c r="E305" i="21"/>
  <c r="E306" i="21"/>
  <c r="H306" i="21" s="1"/>
  <c r="E307" i="21"/>
  <c r="G307" i="21" s="1"/>
  <c r="J307" i="21" s="1"/>
  <c r="L307" i="21" s="1"/>
  <c r="E308" i="21"/>
  <c r="G308" i="21" s="1"/>
  <c r="E309" i="21"/>
  <c r="E310" i="21"/>
  <c r="G310" i="21" s="1"/>
  <c r="E311" i="21"/>
  <c r="E312" i="21"/>
  <c r="H312" i="21" s="1"/>
  <c r="E313" i="21"/>
  <c r="E314" i="21"/>
  <c r="H314" i="21" s="1"/>
  <c r="E315" i="21"/>
  <c r="H315" i="21" s="1"/>
  <c r="E316" i="21"/>
  <c r="E317" i="21"/>
  <c r="E318" i="21"/>
  <c r="E319" i="21"/>
  <c r="E320" i="21"/>
  <c r="E321" i="21"/>
  <c r="E322" i="21"/>
  <c r="F322" i="21" s="1"/>
  <c r="E323" i="21"/>
  <c r="G323" i="21" s="1"/>
  <c r="E324" i="21"/>
  <c r="E325" i="21"/>
  <c r="G325" i="21" s="1"/>
  <c r="E326" i="21"/>
  <c r="F326" i="21" s="1"/>
  <c r="E327" i="21"/>
  <c r="E328" i="21"/>
  <c r="E329" i="21"/>
  <c r="G329" i="21" s="1"/>
  <c r="J329" i="21" s="1"/>
  <c r="K329" i="21" s="1"/>
  <c r="E330" i="21"/>
  <c r="G330" i="21" s="1"/>
  <c r="J330" i="21" s="1"/>
  <c r="K330" i="21" s="1"/>
  <c r="E331" i="21"/>
  <c r="E332" i="21"/>
  <c r="E333" i="21"/>
  <c r="E334" i="21"/>
  <c r="E335" i="21"/>
  <c r="E336" i="21"/>
  <c r="E337" i="21"/>
  <c r="E338" i="21"/>
  <c r="E339" i="21"/>
  <c r="E340" i="21"/>
  <c r="E341" i="21"/>
  <c r="H341" i="21" s="1"/>
  <c r="E342" i="21"/>
  <c r="E343" i="21"/>
  <c r="F343" i="21" s="1"/>
  <c r="E344" i="21"/>
  <c r="E345" i="21"/>
  <c r="E346" i="21"/>
  <c r="F346" i="21" s="1"/>
  <c r="E347" i="21"/>
  <c r="H347" i="21" s="1"/>
  <c r="E348" i="21"/>
  <c r="E349" i="21"/>
  <c r="E350" i="21"/>
  <c r="H350" i="21" s="1"/>
  <c r="E351" i="21"/>
  <c r="H351" i="21" s="1"/>
  <c r="E352" i="21"/>
  <c r="E353" i="21"/>
  <c r="E354" i="21"/>
  <c r="F354" i="21" s="1"/>
  <c r="E355" i="21"/>
  <c r="G355" i="21" s="1"/>
  <c r="E356" i="21"/>
  <c r="E357" i="21"/>
  <c r="E358" i="21"/>
  <c r="E359" i="21"/>
  <c r="E360" i="21"/>
  <c r="E361" i="21"/>
  <c r="E362" i="21"/>
  <c r="E363" i="21"/>
  <c r="E364" i="21"/>
  <c r="E365" i="21"/>
  <c r="H365" i="21" s="1"/>
  <c r="E366" i="21"/>
  <c r="E367" i="21"/>
  <c r="F367" i="21" s="1"/>
  <c r="E368" i="21"/>
  <c r="E369" i="21"/>
  <c r="E370" i="21"/>
  <c r="E371" i="21"/>
  <c r="H371" i="21" s="1"/>
  <c r="E372" i="21"/>
  <c r="E373" i="21"/>
  <c r="E374" i="21"/>
  <c r="H374" i="21" s="1"/>
  <c r="E375" i="21"/>
  <c r="E376" i="21"/>
  <c r="E377" i="21"/>
  <c r="E378" i="21"/>
  <c r="G378" i="21" s="1"/>
  <c r="E379" i="21"/>
  <c r="G379" i="21" s="1"/>
  <c r="J379" i="21" s="1"/>
  <c r="E380" i="21"/>
  <c r="E381" i="21"/>
  <c r="E382" i="21"/>
  <c r="G382" i="21" s="1"/>
  <c r="I382" i="21" s="1"/>
  <c r="E383" i="21"/>
  <c r="F383" i="21" s="1"/>
  <c r="E384" i="21"/>
  <c r="E385" i="21"/>
  <c r="E386" i="21"/>
  <c r="E387" i="21"/>
  <c r="E388" i="21"/>
  <c r="E389" i="21"/>
  <c r="H389" i="21" s="1"/>
  <c r="E390" i="21"/>
  <c r="E391" i="21"/>
  <c r="E392" i="21"/>
  <c r="E393" i="21"/>
  <c r="E394" i="21"/>
  <c r="G394" i="21" s="1"/>
  <c r="J394" i="21" s="1"/>
  <c r="K394" i="21" s="1"/>
  <c r="E395" i="21"/>
  <c r="E396" i="21"/>
  <c r="E397" i="21"/>
  <c r="H397" i="21" s="1"/>
  <c r="E398" i="21"/>
  <c r="G398" i="21" s="1"/>
  <c r="J398" i="21" s="1"/>
  <c r="K398" i="21" s="1"/>
  <c r="E399" i="21"/>
  <c r="G399" i="21" s="1"/>
  <c r="E400" i="21"/>
  <c r="E401" i="21"/>
  <c r="E402" i="21"/>
  <c r="H402" i="21" s="1"/>
  <c r="E403" i="21"/>
  <c r="H403" i="21" s="1"/>
  <c r="E404" i="21"/>
  <c r="E405" i="21"/>
  <c r="H405" i="21" s="1"/>
  <c r="E406" i="21"/>
  <c r="H406" i="21" s="1"/>
  <c r="E407" i="21"/>
  <c r="F407" i="21" s="1"/>
  <c r="E408" i="21"/>
  <c r="E409" i="21"/>
  <c r="E410" i="21"/>
  <c r="F410" i="21" s="1"/>
  <c r="E411" i="21"/>
  <c r="F411" i="21" s="1"/>
  <c r="E412" i="21"/>
  <c r="E413" i="21"/>
  <c r="E414" i="21"/>
  <c r="E415" i="21"/>
  <c r="E416" i="21"/>
  <c r="E417" i="21"/>
  <c r="E418" i="21"/>
  <c r="E419" i="21"/>
  <c r="H419" i="21" s="1"/>
  <c r="E420" i="21"/>
  <c r="E421" i="21"/>
  <c r="E422" i="21"/>
  <c r="E423" i="21"/>
  <c r="H423" i="21" s="1"/>
  <c r="E424" i="21"/>
  <c r="E425" i="21"/>
  <c r="E426" i="21"/>
  <c r="H426" i="21" s="1"/>
  <c r="E427" i="21"/>
  <c r="F427" i="21" s="1"/>
  <c r="E428" i="21"/>
  <c r="E429" i="21"/>
  <c r="G429" i="21" s="1"/>
  <c r="E430" i="21"/>
  <c r="F430" i="21" s="1"/>
  <c r="E431" i="21"/>
  <c r="F431" i="21" s="1"/>
  <c r="E432" i="21"/>
  <c r="E433" i="21"/>
  <c r="E434" i="21"/>
  <c r="E435" i="21"/>
  <c r="F435" i="21" s="1"/>
  <c r="E436" i="21"/>
  <c r="E437" i="21"/>
  <c r="H437" i="21" s="1"/>
  <c r="E438" i="21"/>
  <c r="F438" i="21" s="1"/>
  <c r="E439" i="21"/>
  <c r="E440" i="21"/>
  <c r="G440" i="21" s="1"/>
  <c r="E441" i="21"/>
  <c r="E442" i="21"/>
  <c r="E443" i="21"/>
  <c r="G443" i="21" s="1"/>
  <c r="E444" i="21"/>
  <c r="E445" i="21"/>
  <c r="E446" i="21"/>
  <c r="E447" i="21"/>
  <c r="G447" i="21" s="1"/>
  <c r="E448" i="21"/>
  <c r="E449" i="21"/>
  <c r="E450" i="21"/>
  <c r="F450" i="21" s="1"/>
  <c r="E451" i="21"/>
  <c r="H451" i="21" s="1"/>
  <c r="E452" i="21"/>
  <c r="E453" i="21"/>
  <c r="G453" i="21" s="1"/>
  <c r="E454" i="21"/>
  <c r="H454" i="21" s="1"/>
  <c r="E455" i="21"/>
  <c r="E456" i="21"/>
  <c r="E457" i="21"/>
  <c r="E458" i="21"/>
  <c r="G458" i="21" s="1"/>
  <c r="E459" i="21"/>
  <c r="E460" i="21"/>
  <c r="E461" i="21"/>
  <c r="H461" i="21" s="1"/>
  <c r="E462" i="21"/>
  <c r="F462" i="21" s="1"/>
  <c r="E465" i="21"/>
  <c r="G465" i="21" s="1"/>
  <c r="E466" i="21"/>
  <c r="E467" i="21"/>
  <c r="E468" i="21"/>
  <c r="E469" i="21"/>
  <c r="E470" i="21"/>
  <c r="H470" i="21" s="1"/>
  <c r="E474" i="21"/>
  <c r="E475" i="21"/>
  <c r="H475" i="21" s="1"/>
  <c r="E476" i="21"/>
  <c r="E477" i="21"/>
  <c r="E478" i="21"/>
  <c r="E481" i="21"/>
  <c r="G481" i="21" s="1"/>
  <c r="E484" i="21"/>
  <c r="E485" i="21"/>
  <c r="E486" i="21"/>
  <c r="E489" i="21"/>
  <c r="G489" i="21" s="1"/>
  <c r="J489" i="21" s="1"/>
  <c r="E490" i="21"/>
  <c r="H490" i="21" s="1"/>
  <c r="E492" i="21"/>
  <c r="E493" i="21"/>
  <c r="G493" i="21" s="1"/>
  <c r="E498" i="21"/>
  <c r="E500" i="21"/>
  <c r="F500" i="21" s="1"/>
  <c r="E516" i="21"/>
  <c r="E517" i="21"/>
  <c r="H517" i="21" s="1"/>
  <c r="E518" i="21"/>
  <c r="H518" i="21" s="1"/>
  <c r="I518" i="21" s="1"/>
  <c r="E529" i="21"/>
  <c r="F529" i="21" s="1"/>
  <c r="E530" i="21"/>
  <c r="F23" i="21"/>
  <c r="F27" i="21"/>
  <c r="F55" i="21"/>
  <c r="F59" i="21"/>
  <c r="F62" i="21"/>
  <c r="F86" i="21"/>
  <c r="F87" i="21"/>
  <c r="F95" i="21"/>
  <c r="F106" i="21"/>
  <c r="F107" i="21"/>
  <c r="F109" i="21"/>
  <c r="F117" i="21"/>
  <c r="F127" i="21"/>
  <c r="F132" i="21"/>
  <c r="F135" i="21"/>
  <c r="F158" i="21"/>
  <c r="F167" i="21"/>
  <c r="F173" i="21"/>
  <c r="F174" i="21"/>
  <c r="F175" i="21"/>
  <c r="F198" i="21"/>
  <c r="F199" i="21"/>
  <c r="F205" i="21"/>
  <c r="F219" i="21"/>
  <c r="F222" i="21"/>
  <c r="F238" i="21"/>
  <c r="F239" i="21"/>
  <c r="F247" i="21"/>
  <c r="F253" i="21"/>
  <c r="F255" i="21"/>
  <c r="F261" i="21"/>
  <c r="F279" i="21"/>
  <c r="F287" i="21"/>
  <c r="F290" i="21"/>
  <c r="F295" i="21"/>
  <c r="F309" i="21"/>
  <c r="F310" i="21"/>
  <c r="F311" i="21"/>
  <c r="F335" i="21"/>
  <c r="F341" i="21"/>
  <c r="F356" i="21"/>
  <c r="F365" i="21"/>
  <c r="F374" i="21"/>
  <c r="F375" i="21"/>
  <c r="F382" i="21"/>
  <c r="F389" i="21"/>
  <c r="F391" i="21"/>
  <c r="F397" i="21"/>
  <c r="F398" i="21"/>
  <c r="F399" i="21"/>
  <c r="F423" i="21"/>
  <c r="F436" i="21"/>
  <c r="F437" i="21"/>
  <c r="F445" i="21"/>
  <c r="F447" i="21"/>
  <c r="F455" i="21"/>
  <c r="F463" i="21"/>
  <c r="F471" i="21"/>
  <c r="F474" i="21"/>
  <c r="F475" i="21"/>
  <c r="F479" i="21"/>
  <c r="F483" i="21"/>
  <c r="F484" i="21"/>
  <c r="F490" i="21"/>
  <c r="F491" i="21"/>
  <c r="F497" i="21"/>
  <c r="F508" i="21"/>
  <c r="F509" i="21"/>
  <c r="F516" i="21"/>
  <c r="F517" i="21"/>
  <c r="G7" i="21"/>
  <c r="G13" i="21"/>
  <c r="G14" i="21"/>
  <c r="G22" i="21"/>
  <c r="G31" i="21"/>
  <c r="J31" i="21" s="1"/>
  <c r="G37" i="21"/>
  <c r="G39" i="21"/>
  <c r="J39" i="21" s="1"/>
  <c r="G46" i="21"/>
  <c r="J46" i="21" s="1"/>
  <c r="G53" i="21"/>
  <c r="G71" i="21"/>
  <c r="G84" i="21"/>
  <c r="J84" i="21" s="1"/>
  <c r="G86" i="21"/>
  <c r="I86" i="21" s="1"/>
  <c r="G87" i="21"/>
  <c r="J87" i="21" s="1"/>
  <c r="G110" i="21"/>
  <c r="J110" i="21" s="1"/>
  <c r="G119" i="21"/>
  <c r="G126" i="21"/>
  <c r="G143" i="21"/>
  <c r="J143" i="21" s="1"/>
  <c r="G150" i="21"/>
  <c r="I150" i="21" s="1"/>
  <c r="G151" i="21"/>
  <c r="G166" i="21"/>
  <c r="J166" i="21" s="1"/>
  <c r="K166" i="21" s="1"/>
  <c r="G175" i="21"/>
  <c r="G191" i="21"/>
  <c r="G203" i="21"/>
  <c r="G206" i="21"/>
  <c r="G215" i="21"/>
  <c r="G231" i="21"/>
  <c r="G234" i="21"/>
  <c r="G235" i="21"/>
  <c r="I235" i="21" s="1"/>
  <c r="G262" i="21"/>
  <c r="G263" i="21"/>
  <c r="G267" i="21"/>
  <c r="J267" i="21" s="1"/>
  <c r="K267" i="21" s="1"/>
  <c r="G274" i="21"/>
  <c r="G279" i="21"/>
  <c r="I279" i="21" s="1"/>
  <c r="G295" i="21"/>
  <c r="G303" i="21"/>
  <c r="G311" i="21"/>
  <c r="I311" i="21" s="1"/>
  <c r="G322" i="21"/>
  <c r="G326" i="21"/>
  <c r="J326" i="21" s="1"/>
  <c r="K326" i="21" s="1"/>
  <c r="L326" i="21" s="1"/>
  <c r="G333" i="21"/>
  <c r="G343" i="21"/>
  <c r="G350" i="21"/>
  <c r="I350" i="21" s="1"/>
  <c r="G351" i="21"/>
  <c r="G357" i="21"/>
  <c r="G367" i="21"/>
  <c r="G373" i="21"/>
  <c r="G375" i="21"/>
  <c r="I375" i="21" s="1"/>
  <c r="G383" i="21"/>
  <c r="I383" i="21" s="1"/>
  <c r="G397" i="21"/>
  <c r="I397" i="21" s="1"/>
  <c r="G406" i="21"/>
  <c r="I406" i="21" s="1"/>
  <c r="G407" i="21"/>
  <c r="G414" i="21"/>
  <c r="G421" i="21"/>
  <c r="G423" i="21"/>
  <c r="I423" i="21" s="1"/>
  <c r="G437" i="21"/>
  <c r="G454" i="21"/>
  <c r="I454" i="21" s="1"/>
  <c r="G455" i="21"/>
  <c r="I455" i="21" s="1"/>
  <c r="G461" i="21"/>
  <c r="I461" i="21" s="1"/>
  <c r="G463" i="21"/>
  <c r="G471" i="21"/>
  <c r="G473" i="21"/>
  <c r="G474" i="21"/>
  <c r="G475" i="21"/>
  <c r="G479" i="21"/>
  <c r="G482" i="21"/>
  <c r="G484" i="21"/>
  <c r="G485" i="21"/>
  <c r="G487" i="21"/>
  <c r="I487" i="21" s="1"/>
  <c r="G490" i="21"/>
  <c r="I490" i="21" s="1"/>
  <c r="G497" i="21"/>
  <c r="I497" i="21" s="1"/>
  <c r="G500" i="21"/>
  <c r="G502" i="21"/>
  <c r="G508" i="21"/>
  <c r="G518" i="21"/>
  <c r="G526" i="21"/>
  <c r="I526" i="21" s="1"/>
  <c r="H3" i="21"/>
  <c r="I3" i="21" s="1"/>
  <c r="H6" i="21"/>
  <c r="I6" i="21" s="1"/>
  <c r="H15" i="21"/>
  <c r="H30" i="21"/>
  <c r="H31" i="21"/>
  <c r="I31" i="21" s="1"/>
  <c r="H38" i="21"/>
  <c r="H59" i="21"/>
  <c r="H62" i="21"/>
  <c r="H63" i="21"/>
  <c r="H86" i="21"/>
  <c r="H87" i="21"/>
  <c r="H94" i="21"/>
  <c r="H95" i="21"/>
  <c r="I95" i="21" s="1"/>
  <c r="H102" i="21"/>
  <c r="H118" i="21"/>
  <c r="I118" i="21" s="1"/>
  <c r="H119" i="21"/>
  <c r="H134" i="21"/>
  <c r="H135" i="21"/>
  <c r="H142" i="21"/>
  <c r="I142" i="21" s="1"/>
  <c r="H147" i="21"/>
  <c r="H150" i="21"/>
  <c r="H166" i="21"/>
  <c r="H167" i="21"/>
  <c r="H178" i="21"/>
  <c r="H182" i="21"/>
  <c r="H199" i="21"/>
  <c r="H206" i="21"/>
  <c r="H207" i="21"/>
  <c r="H223" i="21"/>
  <c r="H227" i="21"/>
  <c r="H230" i="21"/>
  <c r="H246" i="21"/>
  <c r="H247" i="21"/>
  <c r="H248" i="21"/>
  <c r="H251" i="21"/>
  <c r="H258" i="21"/>
  <c r="H259" i="21"/>
  <c r="H271" i="21"/>
  <c r="H279" i="21"/>
  <c r="H280" i="21"/>
  <c r="H282" i="21"/>
  <c r="H286" i="21"/>
  <c r="H295" i="21"/>
  <c r="H307" i="21"/>
  <c r="H310" i="21"/>
  <c r="H311" i="21"/>
  <c r="H319" i="21"/>
  <c r="H326" i="21"/>
  <c r="I326" i="21" s="1"/>
  <c r="H338" i="21"/>
  <c r="H339" i="21"/>
  <c r="H344" i="21"/>
  <c r="H355" i="21"/>
  <c r="H358" i="21"/>
  <c r="H359" i="21"/>
  <c r="H375" i="21"/>
  <c r="H382" i="21"/>
  <c r="H383" i="21"/>
  <c r="H387" i="21"/>
  <c r="H407" i="21"/>
  <c r="H415" i="21"/>
  <c r="H430" i="21"/>
  <c r="H431" i="21"/>
  <c r="H439" i="21"/>
  <c r="H443" i="21"/>
  <c r="H446" i="21"/>
  <c r="H455" i="21"/>
  <c r="H463" i="21"/>
  <c r="H465" i="21"/>
  <c r="I465" i="21" s="1"/>
  <c r="H471" i="21"/>
  <c r="H473" i="21"/>
  <c r="H474" i="21"/>
  <c r="H479" i="21"/>
  <c r="H482" i="21"/>
  <c r="H483" i="21"/>
  <c r="I483" i="21" s="1"/>
  <c r="H484" i="21"/>
  <c r="H486" i="21"/>
  <c r="H487" i="21"/>
  <c r="H491" i="21"/>
  <c r="H494" i="21"/>
  <c r="H497" i="21"/>
  <c r="H502" i="21"/>
  <c r="H508" i="21"/>
  <c r="H509" i="21"/>
  <c r="H510" i="21"/>
  <c r="I59" i="21"/>
  <c r="I143" i="21"/>
  <c r="I191" i="21"/>
  <c r="I295" i="21"/>
  <c r="I437" i="21"/>
  <c r="I463" i="21"/>
  <c r="I479" i="21"/>
  <c r="I482" i="21"/>
  <c r="I484" i="21"/>
  <c r="I508" i="21"/>
  <c r="I509" i="21"/>
  <c r="J7" i="21"/>
  <c r="J71" i="21"/>
  <c r="K71" i="21" s="1"/>
  <c r="J74" i="21"/>
  <c r="K74" i="21" s="1"/>
  <c r="L74" i="21" s="1"/>
  <c r="J95" i="21"/>
  <c r="J126" i="21"/>
  <c r="J150" i="21"/>
  <c r="J175" i="21"/>
  <c r="L175" i="21" s="1"/>
  <c r="J191" i="21"/>
  <c r="K191" i="21" s="1"/>
  <c r="J199" i="21"/>
  <c r="J203" i="21"/>
  <c r="L203" i="21" s="1"/>
  <c r="J206" i="21"/>
  <c r="J215" i="21"/>
  <c r="J219" i="21"/>
  <c r="J234" i="21"/>
  <c r="J235" i="21"/>
  <c r="J247" i="21"/>
  <c r="J262" i="21"/>
  <c r="J263" i="21"/>
  <c r="J274" i="21"/>
  <c r="J279" i="21"/>
  <c r="J295" i="21"/>
  <c r="J303" i="21"/>
  <c r="J308" i="21"/>
  <c r="J310" i="21"/>
  <c r="K310" i="21" s="1"/>
  <c r="L310" i="21" s="1"/>
  <c r="J311" i="21"/>
  <c r="J322" i="21"/>
  <c r="J323" i="21"/>
  <c r="J325" i="21"/>
  <c r="J333" i="21"/>
  <c r="J351" i="21"/>
  <c r="J355" i="21"/>
  <c r="K355" i="21" s="1"/>
  <c r="L355" i="21" s="1"/>
  <c r="J357" i="21"/>
  <c r="J367" i="21"/>
  <c r="K367" i="21" s="1"/>
  <c r="J373" i="21"/>
  <c r="J375" i="21"/>
  <c r="J382" i="21"/>
  <c r="K382" i="21" s="1"/>
  <c r="L382" i="21" s="1"/>
  <c r="J383" i="21"/>
  <c r="K383" i="21" s="1"/>
  <c r="L383" i="21" s="1"/>
  <c r="J397" i="21"/>
  <c r="J399" i="21"/>
  <c r="K399" i="21" s="1"/>
  <c r="L399" i="21" s="1"/>
  <c r="J406" i="21"/>
  <c r="K406" i="21" s="1"/>
  <c r="J407" i="21"/>
  <c r="J414" i="21"/>
  <c r="J421" i="21"/>
  <c r="K421" i="21" s="1"/>
  <c r="L421" i="21" s="1"/>
  <c r="J423" i="21"/>
  <c r="J429" i="21"/>
  <c r="J437" i="21"/>
  <c r="K437" i="21" s="1"/>
  <c r="J440" i="21"/>
  <c r="J443" i="21"/>
  <c r="J453" i="21"/>
  <c r="K453" i="21" s="1"/>
  <c r="J454" i="21"/>
  <c r="J455" i="21"/>
  <c r="J458" i="21"/>
  <c r="K458" i="21" s="1"/>
  <c r="J461" i="21"/>
  <c r="K461" i="21" s="1"/>
  <c r="J463" i="21"/>
  <c r="J465" i="21"/>
  <c r="K465" i="21" s="1"/>
  <c r="J471" i="21"/>
  <c r="K471" i="21" s="1"/>
  <c r="L471" i="21" s="1"/>
  <c r="J473" i="21"/>
  <c r="K473" i="21" s="1"/>
  <c r="J474" i="21"/>
  <c r="K474" i="21" s="1"/>
  <c r="J475" i="21"/>
  <c r="J479" i="21"/>
  <c r="K479" i="21" s="1"/>
  <c r="J482" i="21"/>
  <c r="J483" i="21"/>
  <c r="J484" i="21"/>
  <c r="J485" i="21"/>
  <c r="J487" i="21"/>
  <c r="J491" i="21"/>
  <c r="J493" i="21"/>
  <c r="J497" i="21"/>
  <c r="K497" i="21" s="1"/>
  <c r="L497" i="21" s="1"/>
  <c r="J500" i="21"/>
  <c r="J502" i="21"/>
  <c r="J508" i="21"/>
  <c r="J509" i="21"/>
  <c r="K509" i="21" s="1"/>
  <c r="J518" i="21"/>
  <c r="L518" i="21" s="1"/>
  <c r="K3" i="21"/>
  <c r="K7" i="21"/>
  <c r="L7" i="21" s="1"/>
  <c r="K10" i="21"/>
  <c r="K39" i="21"/>
  <c r="L39" i="21" s="1"/>
  <c r="K46" i="21"/>
  <c r="K58" i="21"/>
  <c r="L58" i="21" s="1"/>
  <c r="K62" i="21"/>
  <c r="K70" i="21"/>
  <c r="K75" i="21"/>
  <c r="K82" i="21"/>
  <c r="L82" i="21" s="1"/>
  <c r="K84" i="21"/>
  <c r="K95" i="21"/>
  <c r="K110" i="21"/>
  <c r="K118" i="21"/>
  <c r="L118" i="21" s="1"/>
  <c r="K126" i="21"/>
  <c r="K135" i="21"/>
  <c r="K142" i="21"/>
  <c r="K143" i="21"/>
  <c r="L143" i="21" s="1"/>
  <c r="K150" i="21"/>
  <c r="K163" i="21"/>
  <c r="K175" i="21"/>
  <c r="K198" i="21"/>
  <c r="L198" i="21" s="1"/>
  <c r="K199" i="21"/>
  <c r="K202" i="21"/>
  <c r="L202" i="21" s="1"/>
  <c r="K203" i="21"/>
  <c r="K206" i="21"/>
  <c r="L206" i="21" s="1"/>
  <c r="K215" i="21"/>
  <c r="K219" i="21"/>
  <c r="L219" i="21" s="1"/>
  <c r="K234" i="21"/>
  <c r="K235" i="21"/>
  <c r="L235" i="21" s="1"/>
  <c r="K247" i="21"/>
  <c r="L247" i="21" s="1"/>
  <c r="K262" i="21"/>
  <c r="L262" i="21" s="1"/>
  <c r="K263" i="21"/>
  <c r="K266" i="21"/>
  <c r="K274" i="21"/>
  <c r="K279" i="21"/>
  <c r="L279" i="21" s="1"/>
  <c r="K295" i="21"/>
  <c r="K303" i="21"/>
  <c r="K307" i="21"/>
  <c r="K308" i="21"/>
  <c r="L308" i="21" s="1"/>
  <c r="K311" i="21"/>
  <c r="L311" i="21" s="1"/>
  <c r="K322" i="21"/>
  <c r="K323" i="21"/>
  <c r="K325" i="21"/>
  <c r="K333" i="21"/>
  <c r="K351" i="21"/>
  <c r="L351" i="21" s="1"/>
  <c r="K357" i="21"/>
  <c r="L357" i="21" s="1"/>
  <c r="K373" i="21"/>
  <c r="K375" i="21"/>
  <c r="L375" i="21" s="1"/>
  <c r="K379" i="21"/>
  <c r="L379" i="21" s="1"/>
  <c r="K397" i="21"/>
  <c r="K407" i="21"/>
  <c r="K423" i="21"/>
  <c r="K429" i="21"/>
  <c r="L429" i="21" s="1"/>
  <c r="K440" i="21"/>
  <c r="L440" i="21" s="1"/>
  <c r="K454" i="21"/>
  <c r="K455" i="21"/>
  <c r="L455" i="21" s="1"/>
  <c r="K463" i="21"/>
  <c r="L463" i="21" s="1"/>
  <c r="K475" i="21"/>
  <c r="L475" i="21" s="1"/>
  <c r="K482" i="21"/>
  <c r="K483" i="21"/>
  <c r="L483" i="21" s="1"/>
  <c r="K484" i="21"/>
  <c r="L484" i="21" s="1"/>
  <c r="K485" i="21"/>
  <c r="L485" i="21" s="1"/>
  <c r="K487" i="21"/>
  <c r="L487" i="21" s="1"/>
  <c r="K491" i="21"/>
  <c r="L491" i="21" s="1"/>
  <c r="K493" i="21"/>
  <c r="L493" i="21" s="1"/>
  <c r="K500" i="21"/>
  <c r="L500" i="21" s="1"/>
  <c r="K502" i="21"/>
  <c r="L502" i="21" s="1"/>
  <c r="K508" i="21"/>
  <c r="L508" i="21" s="1"/>
  <c r="K518" i="21"/>
  <c r="L46" i="21"/>
  <c r="L70" i="21"/>
  <c r="L71" i="21"/>
  <c r="L75" i="21"/>
  <c r="L84" i="21"/>
  <c r="L95" i="21"/>
  <c r="L110" i="21"/>
  <c r="L126" i="21"/>
  <c r="L135" i="21"/>
  <c r="L150" i="21"/>
  <c r="L163" i="21"/>
  <c r="L191" i="21"/>
  <c r="L199" i="21"/>
  <c r="L263" i="21"/>
  <c r="L267" i="21"/>
  <c r="L295" i="21"/>
  <c r="L303" i="21"/>
  <c r="L323" i="21"/>
  <c r="L325" i="21"/>
  <c r="L329" i="21"/>
  <c r="L373" i="21"/>
  <c r="L397" i="21"/>
  <c r="L406" i="21"/>
  <c r="L407" i="21"/>
  <c r="L423" i="21"/>
  <c r="L437" i="21"/>
  <c r="L453" i="21"/>
  <c r="L454" i="21"/>
  <c r="L465" i="21"/>
  <c r="M2" i="2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N272" i="21" s="1"/>
  <c r="O272" i="21" s="1"/>
  <c r="P272" i="21" s="1"/>
  <c r="M273" i="21"/>
  <c r="M274" i="21"/>
  <c r="M275" i="21"/>
  <c r="M276" i="21"/>
  <c r="M277" i="21"/>
  <c r="M278" i="21"/>
  <c r="M279" i="21"/>
  <c r="M280" i="21"/>
  <c r="N280" i="21" s="1"/>
  <c r="O280" i="21" s="1"/>
  <c r="P280" i="21" s="1"/>
  <c r="M281" i="21"/>
  <c r="M282" i="21"/>
  <c r="M283" i="21"/>
  <c r="M284" i="21"/>
  <c r="M285" i="21"/>
  <c r="M286" i="21"/>
  <c r="M287" i="21"/>
  <c r="M288" i="21"/>
  <c r="N288" i="21" s="1"/>
  <c r="M289" i="21"/>
  <c r="M290" i="21"/>
  <c r="M291" i="21"/>
  <c r="M292" i="21"/>
  <c r="M293" i="21"/>
  <c r="M294" i="21"/>
  <c r="M295" i="21"/>
  <c r="M296" i="21"/>
  <c r="N296" i="21" s="1"/>
  <c r="O296" i="21" s="1"/>
  <c r="M297" i="21"/>
  <c r="M298" i="21"/>
  <c r="M299" i="21"/>
  <c r="M300" i="21"/>
  <c r="M301" i="21"/>
  <c r="M302" i="21"/>
  <c r="M303" i="21"/>
  <c r="M304" i="21"/>
  <c r="N304" i="21" s="1"/>
  <c r="M305" i="21"/>
  <c r="M306" i="21"/>
  <c r="M307" i="21"/>
  <c r="M308" i="21"/>
  <c r="N308" i="21" s="1"/>
  <c r="O308" i="21" s="1"/>
  <c r="P308" i="21" s="1"/>
  <c r="M309" i="21"/>
  <c r="M310" i="21"/>
  <c r="M311" i="21"/>
  <c r="M312" i="21"/>
  <c r="N312" i="21" s="1"/>
  <c r="O312" i="21" s="1"/>
  <c r="M313" i="21"/>
  <c r="M314" i="21"/>
  <c r="M315" i="21"/>
  <c r="M316" i="21"/>
  <c r="N316" i="21" s="1"/>
  <c r="O316" i="21" s="1"/>
  <c r="P316" i="21" s="1"/>
  <c r="M317" i="21"/>
  <c r="M318" i="21"/>
  <c r="M319" i="21"/>
  <c r="M320" i="21"/>
  <c r="N320" i="21" s="1"/>
  <c r="M321" i="21"/>
  <c r="M322" i="21"/>
  <c r="M323" i="21"/>
  <c r="M324" i="21"/>
  <c r="N324" i="21" s="1"/>
  <c r="M325" i="21"/>
  <c r="M326" i="21"/>
  <c r="M327" i="21"/>
  <c r="M328" i="21"/>
  <c r="N328" i="21" s="1"/>
  <c r="O328" i="21" s="1"/>
  <c r="P328" i="21" s="1"/>
  <c r="M329" i="21"/>
  <c r="M330" i="21"/>
  <c r="M331" i="21"/>
  <c r="M332" i="21"/>
  <c r="N332" i="21" s="1"/>
  <c r="M333" i="21"/>
  <c r="M334" i="21"/>
  <c r="M335" i="21"/>
  <c r="M336" i="21"/>
  <c r="N336" i="21" s="1"/>
  <c r="M337" i="21"/>
  <c r="M338" i="21"/>
  <c r="M339" i="21"/>
  <c r="M340" i="21"/>
  <c r="N340" i="21" s="1"/>
  <c r="O340" i="21" s="1"/>
  <c r="P340" i="21" s="1"/>
  <c r="M341" i="21"/>
  <c r="M342" i="21"/>
  <c r="M343" i="21"/>
  <c r="M344" i="21"/>
  <c r="N344" i="21" s="1"/>
  <c r="M345" i="21"/>
  <c r="M346" i="21"/>
  <c r="M347" i="21"/>
  <c r="M348" i="21"/>
  <c r="N348" i="21" s="1"/>
  <c r="M349" i="21"/>
  <c r="M350" i="21"/>
  <c r="M351" i="21"/>
  <c r="N351" i="21" s="1"/>
  <c r="O351" i="21" s="1"/>
  <c r="M352" i="21"/>
  <c r="N352" i="21" s="1"/>
  <c r="O352" i="21" s="1"/>
  <c r="M353" i="21"/>
  <c r="N353" i="21" s="1"/>
  <c r="M354" i="21"/>
  <c r="M355" i="21"/>
  <c r="M356" i="21"/>
  <c r="N356" i="21" s="1"/>
  <c r="M357" i="21"/>
  <c r="N357" i="21" s="1"/>
  <c r="O357" i="21" s="1"/>
  <c r="M358" i="21"/>
  <c r="N358" i="21" s="1"/>
  <c r="M359" i="21"/>
  <c r="M360" i="21"/>
  <c r="M361" i="21"/>
  <c r="N361" i="21" s="1"/>
  <c r="O361" i="21" s="1"/>
  <c r="M362" i="21"/>
  <c r="M363" i="21"/>
  <c r="N363" i="21" s="1"/>
  <c r="M364" i="21"/>
  <c r="N364" i="21" s="1"/>
  <c r="O364" i="21" s="1"/>
  <c r="P364" i="21" s="1"/>
  <c r="M365" i="21"/>
  <c r="N365" i="21" s="1"/>
  <c r="O365" i="21" s="1"/>
  <c r="P365" i="21" s="1"/>
  <c r="M366" i="21"/>
  <c r="N366" i="21" s="1"/>
  <c r="O366" i="21" s="1"/>
  <c r="M367" i="21"/>
  <c r="M368" i="21"/>
  <c r="M369" i="21"/>
  <c r="N369" i="21" s="1"/>
  <c r="M370" i="21"/>
  <c r="M371" i="21"/>
  <c r="M372" i="21"/>
  <c r="N372" i="21" s="1"/>
  <c r="O372" i="21" s="1"/>
  <c r="P372" i="21" s="1"/>
  <c r="M373" i="21"/>
  <c r="N373" i="21" s="1"/>
  <c r="O373" i="21" s="1"/>
  <c r="P373" i="21" s="1"/>
  <c r="M374" i="21"/>
  <c r="M375" i="21"/>
  <c r="M376" i="21"/>
  <c r="N376" i="21" s="1"/>
  <c r="O376" i="21" s="1"/>
  <c r="M377" i="21"/>
  <c r="N377" i="21" s="1"/>
  <c r="O377" i="21" s="1"/>
  <c r="M378" i="21"/>
  <c r="N378" i="21" s="1"/>
  <c r="M379" i="21"/>
  <c r="M380" i="21"/>
  <c r="N380" i="21" s="1"/>
  <c r="O380" i="21" s="1"/>
  <c r="P380" i="21" s="1"/>
  <c r="M381" i="21"/>
  <c r="N381" i="21" s="1"/>
  <c r="M382" i="21"/>
  <c r="M383" i="21"/>
  <c r="N383" i="21" s="1"/>
  <c r="M384" i="21"/>
  <c r="N384" i="21" s="1"/>
  <c r="M385" i="21"/>
  <c r="N385" i="21" s="1"/>
  <c r="O385" i="21" s="1"/>
  <c r="P385" i="21" s="1"/>
  <c r="M386" i="21"/>
  <c r="M387" i="21"/>
  <c r="M388" i="21"/>
  <c r="M389" i="21"/>
  <c r="N389" i="21" s="1"/>
  <c r="M390" i="21"/>
  <c r="N390" i="21" s="1"/>
  <c r="M391" i="21"/>
  <c r="N391" i="21" s="1"/>
  <c r="M392" i="21"/>
  <c r="N392" i="21" s="1"/>
  <c r="M393" i="21"/>
  <c r="N393" i="21" s="1"/>
  <c r="O393" i="21" s="1"/>
  <c r="M394" i="21"/>
  <c r="N394" i="21" s="1"/>
  <c r="O394" i="21" s="1"/>
  <c r="M395" i="21"/>
  <c r="M396" i="21"/>
  <c r="N396" i="21" s="1"/>
  <c r="M397" i="21"/>
  <c r="N397" i="21" s="1"/>
  <c r="M398" i="21"/>
  <c r="M399" i="21"/>
  <c r="M400" i="21"/>
  <c r="M401" i="21"/>
  <c r="N401" i="21" s="1"/>
  <c r="M402" i="21"/>
  <c r="N402" i="21" s="1"/>
  <c r="O402" i="21" s="1"/>
  <c r="M403" i="21"/>
  <c r="M404" i="21"/>
  <c r="N404" i="21" s="1"/>
  <c r="O404" i="21" s="1"/>
  <c r="P404" i="21" s="1"/>
  <c r="M405" i="21"/>
  <c r="N405" i="21" s="1"/>
  <c r="M406" i="21"/>
  <c r="M407" i="21"/>
  <c r="M408" i="21"/>
  <c r="M409" i="21"/>
  <c r="N409" i="21" s="1"/>
  <c r="O409" i="21" s="1"/>
  <c r="M410" i="21"/>
  <c r="M411" i="21"/>
  <c r="M412" i="21"/>
  <c r="M413" i="21"/>
  <c r="N413" i="21" s="1"/>
  <c r="M414" i="21"/>
  <c r="N414" i="21" s="1"/>
  <c r="M415" i="21"/>
  <c r="M416" i="21"/>
  <c r="N416" i="21" s="1"/>
  <c r="M417" i="21"/>
  <c r="N417" i="21" s="1"/>
  <c r="M418" i="21"/>
  <c r="N418" i="21" s="1"/>
  <c r="O418" i="21" s="1"/>
  <c r="M419" i="21"/>
  <c r="N419" i="21" s="1"/>
  <c r="M420" i="21"/>
  <c r="N420" i="21" s="1"/>
  <c r="M421" i="21"/>
  <c r="N421" i="21" s="1"/>
  <c r="O421" i="21" s="1"/>
  <c r="M422" i="21"/>
  <c r="N422" i="21" s="1"/>
  <c r="O422" i="21" s="1"/>
  <c r="P422" i="21" s="1"/>
  <c r="M423" i="21"/>
  <c r="M424" i="21"/>
  <c r="M425" i="21"/>
  <c r="M426" i="21"/>
  <c r="M427" i="21"/>
  <c r="N427" i="21" s="1"/>
  <c r="M428" i="21"/>
  <c r="N428" i="21" s="1"/>
  <c r="O428" i="21" s="1"/>
  <c r="P428" i="21" s="1"/>
  <c r="M429" i="21"/>
  <c r="N429" i="21" s="1"/>
  <c r="O429" i="21" s="1"/>
  <c r="P429" i="21" s="1"/>
  <c r="M430" i="21"/>
  <c r="N430" i="21" s="1"/>
  <c r="O430" i="21" s="1"/>
  <c r="M431" i="21"/>
  <c r="N431" i="21" s="1"/>
  <c r="O431" i="21" s="1"/>
  <c r="M432" i="21"/>
  <c r="N432" i="21" s="1"/>
  <c r="M433" i="21"/>
  <c r="N433" i="21" s="1"/>
  <c r="M434" i="21"/>
  <c r="N434" i="21" s="1"/>
  <c r="M435" i="21"/>
  <c r="M436" i="21"/>
  <c r="N436" i="21" s="1"/>
  <c r="O436" i="21" s="1"/>
  <c r="P436" i="21" s="1"/>
  <c r="M437" i="21"/>
  <c r="N437" i="21" s="1"/>
  <c r="M438" i="21"/>
  <c r="M439" i="21"/>
  <c r="M440" i="21"/>
  <c r="N440" i="21" s="1"/>
  <c r="O440" i="21" s="1"/>
  <c r="M441" i="21"/>
  <c r="M442" i="21"/>
  <c r="N442" i="21" s="1"/>
  <c r="M443" i="21"/>
  <c r="N443" i="21" s="1"/>
  <c r="M444" i="21"/>
  <c r="N444" i="21" s="1"/>
  <c r="O444" i="21" s="1"/>
  <c r="M445" i="21"/>
  <c r="N445" i="21" s="1"/>
  <c r="M446" i="21"/>
  <c r="N446" i="21" s="1"/>
  <c r="M447" i="21"/>
  <c r="N447" i="21" s="1"/>
  <c r="O447" i="21" s="1"/>
  <c r="M448" i="21"/>
  <c r="N448" i="21" s="1"/>
  <c r="O448" i="21" s="1"/>
  <c r="M449" i="21"/>
  <c r="N449" i="21" s="1"/>
  <c r="M450" i="21"/>
  <c r="N450" i="21" s="1"/>
  <c r="O450" i="21" s="1"/>
  <c r="M451" i="21"/>
  <c r="M452" i="21"/>
  <c r="N452" i="21" s="1"/>
  <c r="O452" i="21" s="1"/>
  <c r="P452" i="21" s="1"/>
  <c r="M453" i="21"/>
  <c r="N453" i="21" s="1"/>
  <c r="M454" i="21"/>
  <c r="N454" i="21" s="1"/>
  <c r="O454" i="21" s="1"/>
  <c r="P454" i="21" s="1"/>
  <c r="M455" i="21"/>
  <c r="M456" i="21"/>
  <c r="N456" i="21" s="1"/>
  <c r="M457" i="21"/>
  <c r="N457" i="21" s="1"/>
  <c r="M458" i="21"/>
  <c r="N458" i="21" s="1"/>
  <c r="M459" i="21"/>
  <c r="M460" i="21"/>
  <c r="N460" i="21" s="1"/>
  <c r="M461" i="21"/>
  <c r="N461" i="21" s="1"/>
  <c r="M462" i="21"/>
  <c r="N462" i="21" s="1"/>
  <c r="O462" i="21" s="1"/>
  <c r="M463" i="21"/>
  <c r="N463" i="21" s="1"/>
  <c r="M464" i="21"/>
  <c r="N464" i="21" s="1"/>
  <c r="M465" i="21"/>
  <c r="N465" i="21" s="1"/>
  <c r="M466" i="21"/>
  <c r="M467" i="21"/>
  <c r="M468" i="21"/>
  <c r="N468" i="21" s="1"/>
  <c r="O468" i="21" s="1"/>
  <c r="P468" i="21" s="1"/>
  <c r="M469" i="21"/>
  <c r="N469" i="21" s="1"/>
  <c r="M470" i="21"/>
  <c r="N470" i="21" s="1"/>
  <c r="M471" i="21"/>
  <c r="N471" i="21" s="1"/>
  <c r="M472" i="21"/>
  <c r="N472" i="21" s="1"/>
  <c r="O472" i="21" s="1"/>
  <c r="M473" i="21"/>
  <c r="N473" i="21" s="1"/>
  <c r="O473" i="21" s="1"/>
  <c r="M474" i="21"/>
  <c r="N474" i="21" s="1"/>
  <c r="O474" i="21" s="1"/>
  <c r="M475" i="21"/>
  <c r="N475" i="21" s="1"/>
  <c r="M476" i="21"/>
  <c r="N476" i="21" s="1"/>
  <c r="P476" i="21" s="1"/>
  <c r="M477" i="21"/>
  <c r="N477" i="21" s="1"/>
  <c r="O477" i="21" s="1"/>
  <c r="M478" i="21"/>
  <c r="N478" i="21" s="1"/>
  <c r="M479" i="21"/>
  <c r="M480" i="21"/>
  <c r="M481" i="21"/>
  <c r="N481" i="21" s="1"/>
  <c r="P481" i="21" s="1"/>
  <c r="M482" i="21"/>
  <c r="N482" i="21" s="1"/>
  <c r="O482" i="21" s="1"/>
  <c r="M483" i="21"/>
  <c r="M484" i="21"/>
  <c r="N484" i="21" s="1"/>
  <c r="O484" i="21" s="1"/>
  <c r="M485" i="21"/>
  <c r="N485" i="21" s="1"/>
  <c r="M486" i="21"/>
  <c r="N486" i="21" s="1"/>
  <c r="O486" i="21" s="1"/>
  <c r="M487" i="21"/>
  <c r="N487" i="21" s="1"/>
  <c r="O487" i="21" s="1"/>
  <c r="P487" i="21" s="1"/>
  <c r="M488" i="21"/>
  <c r="N488" i="21" s="1"/>
  <c r="M489" i="21"/>
  <c r="N489" i="21" s="1"/>
  <c r="M490" i="21"/>
  <c r="N490" i="21" s="1"/>
  <c r="O490" i="21" s="1"/>
  <c r="M491" i="21"/>
  <c r="M492" i="21"/>
  <c r="N492" i="21" s="1"/>
  <c r="O492" i="21" s="1"/>
  <c r="P492" i="21" s="1"/>
  <c r="M493" i="21"/>
  <c r="N493" i="21" s="1"/>
  <c r="O493" i="21" s="1"/>
  <c r="M494" i="21"/>
  <c r="M495" i="21"/>
  <c r="N495" i="21" s="1"/>
  <c r="M496" i="21"/>
  <c r="N496" i="21" s="1"/>
  <c r="M497" i="21"/>
  <c r="N497" i="21" s="1"/>
  <c r="O497" i="21" s="1"/>
  <c r="M498" i="21"/>
  <c r="N498" i="21" s="1"/>
  <c r="O498" i="21" s="1"/>
  <c r="M499" i="21"/>
  <c r="N499" i="21" s="1"/>
  <c r="O499" i="21" s="1"/>
  <c r="P499" i="21" s="1"/>
  <c r="M500" i="21"/>
  <c r="N500" i="21" s="1"/>
  <c r="M501" i="21"/>
  <c r="N501" i="21" s="1"/>
  <c r="O501" i="21" s="1"/>
  <c r="M502" i="21"/>
  <c r="N502" i="21" s="1"/>
  <c r="M503" i="21"/>
  <c r="M504" i="21"/>
  <c r="N504" i="21" s="1"/>
  <c r="M505" i="21"/>
  <c r="N505" i="21" s="1"/>
  <c r="M506" i="21"/>
  <c r="N506" i="21" s="1"/>
  <c r="O506" i="21" s="1"/>
  <c r="M507" i="21"/>
  <c r="M508" i="21"/>
  <c r="N508" i="21" s="1"/>
  <c r="M509" i="21"/>
  <c r="N509" i="21" s="1"/>
  <c r="O509" i="21" s="1"/>
  <c r="P509" i="21" s="1"/>
  <c r="M510" i="21"/>
  <c r="N510" i="21" s="1"/>
  <c r="O510" i="21" s="1"/>
  <c r="P510" i="21" s="1"/>
  <c r="M511" i="21"/>
  <c r="M512" i="21"/>
  <c r="N512" i="21" s="1"/>
  <c r="O512" i="21" s="1"/>
  <c r="M513" i="21"/>
  <c r="N513" i="21" s="1"/>
  <c r="M514" i="21"/>
  <c r="N514" i="21" s="1"/>
  <c r="M515" i="21"/>
  <c r="M516" i="21"/>
  <c r="N516" i="21" s="1"/>
  <c r="O516" i="21" s="1"/>
  <c r="M517" i="21"/>
  <c r="M518" i="21"/>
  <c r="N518" i="21" s="1"/>
  <c r="O518" i="21" s="1"/>
  <c r="P518" i="21" s="1"/>
  <c r="M519" i="21"/>
  <c r="N519" i="21" s="1"/>
  <c r="M520" i="21"/>
  <c r="N520" i="21" s="1"/>
  <c r="M521" i="21"/>
  <c r="N521" i="21" s="1"/>
  <c r="M522" i="21"/>
  <c r="N522" i="21" s="1"/>
  <c r="M523" i="21"/>
  <c r="N523" i="21" s="1"/>
  <c r="M524" i="21"/>
  <c r="N524" i="21" s="1"/>
  <c r="O524" i="21" s="1"/>
  <c r="M525" i="21"/>
  <c r="N525" i="21" s="1"/>
  <c r="O525" i="21" s="1"/>
  <c r="M526" i="21"/>
  <c r="M527" i="21"/>
  <c r="N527" i="21" s="1"/>
  <c r="M528" i="21"/>
  <c r="N528" i="21" s="1"/>
  <c r="O528" i="21" s="1"/>
  <c r="P528" i="21" s="1"/>
  <c r="M529" i="21"/>
  <c r="N529" i="21" s="1"/>
  <c r="M530" i="21"/>
  <c r="N530" i="21" s="1"/>
  <c r="M531" i="21"/>
  <c r="N531" i="21" s="1"/>
  <c r="M532" i="21"/>
  <c r="N532" i="21" s="1"/>
  <c r="M533" i="21"/>
  <c r="N533" i="21" s="1"/>
  <c r="O533" i="21" s="1"/>
  <c r="P533" i="21" s="1"/>
  <c r="M534" i="21"/>
  <c r="M535" i="21"/>
  <c r="N535" i="21" s="1"/>
  <c r="O535" i="21" s="1"/>
  <c r="M536" i="21"/>
  <c r="N536" i="21" s="1"/>
  <c r="O536" i="21" s="1"/>
  <c r="P536" i="21" s="1"/>
  <c r="N2" i="21"/>
  <c r="O2" i="21" s="1"/>
  <c r="N3" i="21"/>
  <c r="N4" i="21"/>
  <c r="N5" i="21"/>
  <c r="O5" i="21" s="1"/>
  <c r="N6" i="21"/>
  <c r="O6" i="21" s="1"/>
  <c r="P6" i="21" s="1"/>
  <c r="N7" i="21"/>
  <c r="O7" i="21" s="1"/>
  <c r="P7" i="21" s="1"/>
  <c r="N8" i="21"/>
  <c r="O8" i="21" s="1"/>
  <c r="N9" i="21"/>
  <c r="N10" i="21"/>
  <c r="N11" i="21"/>
  <c r="N12" i="21"/>
  <c r="N13" i="21"/>
  <c r="O13" i="21" s="1"/>
  <c r="N14" i="21"/>
  <c r="O14" i="21" s="1"/>
  <c r="N15" i="21"/>
  <c r="N16" i="21"/>
  <c r="N17" i="21"/>
  <c r="N18" i="21"/>
  <c r="N19" i="21"/>
  <c r="N20" i="21"/>
  <c r="O20" i="21" s="1"/>
  <c r="P20" i="21" s="1"/>
  <c r="N21" i="21"/>
  <c r="O21" i="21" s="1"/>
  <c r="N22" i="21"/>
  <c r="O22" i="21" s="1"/>
  <c r="N23" i="21"/>
  <c r="O23" i="21" s="1"/>
  <c r="P23" i="21" s="1"/>
  <c r="N24" i="21"/>
  <c r="O24" i="21" s="1"/>
  <c r="P24" i="21" s="1"/>
  <c r="N25" i="21"/>
  <c r="N26" i="21"/>
  <c r="N27" i="21"/>
  <c r="O27" i="21" s="1"/>
  <c r="N28" i="21"/>
  <c r="P28" i="21" s="1"/>
  <c r="N29" i="21"/>
  <c r="O29" i="21" s="1"/>
  <c r="N30" i="21"/>
  <c r="N31" i="21"/>
  <c r="O31" i="21" s="1"/>
  <c r="N32" i="21"/>
  <c r="O32" i="21" s="1"/>
  <c r="N33" i="21"/>
  <c r="N34" i="21"/>
  <c r="N35" i="21"/>
  <c r="N36" i="21"/>
  <c r="O36" i="21" s="1"/>
  <c r="P36" i="21" s="1"/>
  <c r="N37" i="21"/>
  <c r="O37" i="21" s="1"/>
  <c r="N38" i="21"/>
  <c r="O38" i="21" s="1"/>
  <c r="N39" i="21"/>
  <c r="N40" i="21"/>
  <c r="N41" i="21"/>
  <c r="N42" i="21"/>
  <c r="O42" i="21" s="1"/>
  <c r="N43" i="21"/>
  <c r="N44" i="21"/>
  <c r="O44" i="21" s="1"/>
  <c r="P44" i="21" s="1"/>
  <c r="N45" i="21"/>
  <c r="O45" i="21" s="1"/>
  <c r="N46" i="21"/>
  <c r="O46" i="21" s="1"/>
  <c r="N47" i="21"/>
  <c r="O47" i="21" s="1"/>
  <c r="N48" i="21"/>
  <c r="O48" i="21" s="1"/>
  <c r="N49" i="21"/>
  <c r="N50" i="21"/>
  <c r="N51" i="21"/>
  <c r="N52" i="21"/>
  <c r="P52" i="21" s="1"/>
  <c r="N53" i="21"/>
  <c r="N54" i="21"/>
  <c r="O54" i="21" s="1"/>
  <c r="N55" i="21"/>
  <c r="O55" i="21" s="1"/>
  <c r="N56" i="21"/>
  <c r="O56" i="21" s="1"/>
  <c r="N57" i="21"/>
  <c r="O57" i="21" s="1"/>
  <c r="N58" i="21"/>
  <c r="N59" i="21"/>
  <c r="N60" i="21"/>
  <c r="N61" i="21"/>
  <c r="O61" i="21" s="1"/>
  <c r="N62" i="21"/>
  <c r="P62" i="21" s="1"/>
  <c r="N63" i="21"/>
  <c r="N64" i="21"/>
  <c r="N65" i="21"/>
  <c r="O65" i="21" s="1"/>
  <c r="N66" i="21"/>
  <c r="O66" i="21" s="1"/>
  <c r="N67" i="21"/>
  <c r="N68" i="21"/>
  <c r="O68" i="21" s="1"/>
  <c r="N69" i="21"/>
  <c r="N70" i="21"/>
  <c r="O70" i="21" s="1"/>
  <c r="P70" i="21" s="1"/>
  <c r="N71" i="21"/>
  <c r="O71" i="21" s="1"/>
  <c r="P71" i="21" s="1"/>
  <c r="N72" i="21"/>
  <c r="N73" i="21"/>
  <c r="N74" i="21"/>
  <c r="O74" i="21" s="1"/>
  <c r="N75" i="21"/>
  <c r="N76" i="21"/>
  <c r="O76" i="21" s="1"/>
  <c r="P76" i="21" s="1"/>
  <c r="N77" i="21"/>
  <c r="O77" i="21" s="1"/>
  <c r="N78" i="21"/>
  <c r="O78" i="21" s="1"/>
  <c r="N79" i="21"/>
  <c r="O79" i="21" s="1"/>
  <c r="N80" i="21"/>
  <c r="O80" i="21" s="1"/>
  <c r="N81" i="21"/>
  <c r="N82" i="21"/>
  <c r="O82" i="21" s="1"/>
  <c r="N83" i="21"/>
  <c r="N84" i="21"/>
  <c r="N85" i="21"/>
  <c r="O85" i="21" s="1"/>
  <c r="N86" i="21"/>
  <c r="N87" i="21"/>
  <c r="N88" i="21"/>
  <c r="O88" i="21" s="1"/>
  <c r="N89" i="21"/>
  <c r="O89" i="21" s="1"/>
  <c r="N90" i="21"/>
  <c r="O90" i="21" s="1"/>
  <c r="N91" i="21"/>
  <c r="N92" i="21"/>
  <c r="O92" i="21" s="1"/>
  <c r="N93" i="21"/>
  <c r="O93" i="21" s="1"/>
  <c r="N94" i="21"/>
  <c r="O94" i="21" s="1"/>
  <c r="N95" i="21"/>
  <c r="N96" i="21"/>
  <c r="N97" i="21"/>
  <c r="N98" i="21"/>
  <c r="N99" i="21"/>
  <c r="N100" i="21"/>
  <c r="O100" i="21" s="1"/>
  <c r="N101" i="21"/>
  <c r="O101" i="21" s="1"/>
  <c r="N102" i="21"/>
  <c r="O102" i="21" s="1"/>
  <c r="N103" i="21"/>
  <c r="O103" i="21" s="1"/>
  <c r="N104" i="21"/>
  <c r="N105" i="21"/>
  <c r="N106" i="21"/>
  <c r="N107" i="21"/>
  <c r="N108" i="21"/>
  <c r="O108" i="21" s="1"/>
  <c r="N109" i="21"/>
  <c r="N110" i="21"/>
  <c r="O110" i="21" s="1"/>
  <c r="P110" i="21" s="1"/>
  <c r="N111" i="21"/>
  <c r="O111" i="21" s="1"/>
  <c r="N112" i="21"/>
  <c r="O112" i="21" s="1"/>
  <c r="N113" i="21"/>
  <c r="N114" i="21"/>
  <c r="N115" i="21"/>
  <c r="O115" i="21" s="1"/>
  <c r="N116" i="21"/>
  <c r="O116" i="21" s="1"/>
  <c r="N117" i="21"/>
  <c r="O117" i="21" s="1"/>
  <c r="N118" i="21"/>
  <c r="N119" i="21"/>
  <c r="N120" i="21"/>
  <c r="O120" i="21" s="1"/>
  <c r="N121" i="21"/>
  <c r="O121" i="21" s="1"/>
  <c r="N122" i="21"/>
  <c r="N123" i="21"/>
  <c r="N124" i="21"/>
  <c r="N125" i="21"/>
  <c r="O125" i="21" s="1"/>
  <c r="N126" i="21"/>
  <c r="N127" i="21"/>
  <c r="O127" i="21" s="1"/>
  <c r="P127" i="21" s="1"/>
  <c r="N128" i="21"/>
  <c r="N129" i="21"/>
  <c r="O129" i="21" s="1"/>
  <c r="N130" i="21"/>
  <c r="O130" i="21" s="1"/>
  <c r="N131" i="21"/>
  <c r="N132" i="21"/>
  <c r="O132" i="21" s="1"/>
  <c r="P132" i="21" s="1"/>
  <c r="N133" i="21"/>
  <c r="O133" i="21" s="1"/>
  <c r="N134" i="21"/>
  <c r="N135" i="21"/>
  <c r="N136" i="21"/>
  <c r="O136" i="21" s="1"/>
  <c r="N137" i="21"/>
  <c r="O137" i="21" s="1"/>
  <c r="N138" i="21"/>
  <c r="O138" i="21" s="1"/>
  <c r="N139" i="21"/>
  <c r="N140" i="21"/>
  <c r="O140" i="21" s="1"/>
  <c r="P140" i="21" s="1"/>
  <c r="N141" i="21"/>
  <c r="O141" i="21" s="1"/>
  <c r="N142" i="21"/>
  <c r="N143" i="21"/>
  <c r="O143" i="21" s="1"/>
  <c r="N144" i="21"/>
  <c r="N145" i="21"/>
  <c r="O145" i="21" s="1"/>
  <c r="N146" i="21"/>
  <c r="N147" i="21"/>
  <c r="N148" i="21"/>
  <c r="N149" i="21"/>
  <c r="O149" i="21" s="1"/>
  <c r="N150" i="21"/>
  <c r="N151" i="21"/>
  <c r="N152" i="21"/>
  <c r="N153" i="21"/>
  <c r="O153" i="21" s="1"/>
  <c r="N154" i="21"/>
  <c r="O154" i="21" s="1"/>
  <c r="N155" i="21"/>
  <c r="N156" i="21"/>
  <c r="O156" i="21" s="1"/>
  <c r="N157" i="21"/>
  <c r="O157" i="21" s="1"/>
  <c r="N158" i="21"/>
  <c r="O158" i="21" s="1"/>
  <c r="N159" i="21"/>
  <c r="N160" i="21"/>
  <c r="N161" i="21"/>
  <c r="O161" i="21" s="1"/>
  <c r="P161" i="21" s="1"/>
  <c r="N162" i="21"/>
  <c r="O162" i="21" s="1"/>
  <c r="P162" i="21" s="1"/>
  <c r="N163" i="21"/>
  <c r="O163" i="21" s="1"/>
  <c r="N164" i="21"/>
  <c r="N165" i="21"/>
  <c r="O165" i="21" s="1"/>
  <c r="N166" i="21"/>
  <c r="O166" i="21" s="1"/>
  <c r="N167" i="21"/>
  <c r="O167" i="21" s="1"/>
  <c r="N168" i="21"/>
  <c r="N169" i="21"/>
  <c r="N170" i="21"/>
  <c r="O170" i="21" s="1"/>
  <c r="N171" i="21"/>
  <c r="N172" i="21"/>
  <c r="N173" i="21"/>
  <c r="O173" i="21" s="1"/>
  <c r="N174" i="21"/>
  <c r="O174" i="21" s="1"/>
  <c r="N175" i="21"/>
  <c r="O175" i="21" s="1"/>
  <c r="N176" i="21"/>
  <c r="O176" i="21" s="1"/>
  <c r="N177" i="21"/>
  <c r="O177" i="21" s="1"/>
  <c r="N178" i="21"/>
  <c r="O178" i="21" s="1"/>
  <c r="N179" i="21"/>
  <c r="O179" i="21" s="1"/>
  <c r="N180" i="21"/>
  <c r="O180" i="21" s="1"/>
  <c r="P180" i="21" s="1"/>
  <c r="N181" i="21"/>
  <c r="O181" i="21" s="1"/>
  <c r="N182" i="21"/>
  <c r="O182" i="21" s="1"/>
  <c r="N183" i="21"/>
  <c r="O183" i="21" s="1"/>
  <c r="N184" i="21"/>
  <c r="O184" i="21" s="1"/>
  <c r="N185" i="21"/>
  <c r="O185" i="21" s="1"/>
  <c r="N186" i="21"/>
  <c r="N187" i="21"/>
  <c r="N188" i="21"/>
  <c r="O188" i="21" s="1"/>
  <c r="P188" i="21" s="1"/>
  <c r="N189" i="21"/>
  <c r="N190" i="21"/>
  <c r="N191" i="21"/>
  <c r="N192" i="21"/>
  <c r="N193" i="21"/>
  <c r="O193" i="21" s="1"/>
  <c r="N194" i="21"/>
  <c r="O194" i="21" s="1"/>
  <c r="N195" i="21"/>
  <c r="N196" i="21"/>
  <c r="O196" i="21" s="1"/>
  <c r="N197" i="21"/>
  <c r="O197" i="21" s="1"/>
  <c r="N198" i="21"/>
  <c r="O198" i="21" s="1"/>
  <c r="N199" i="21"/>
  <c r="O199" i="21" s="1"/>
  <c r="N200" i="21"/>
  <c r="O200" i="21" s="1"/>
  <c r="P200" i="21" s="1"/>
  <c r="N201" i="21"/>
  <c r="O201" i="21" s="1"/>
  <c r="N202" i="21"/>
  <c r="O202" i="21" s="1"/>
  <c r="N203" i="21"/>
  <c r="N204" i="21"/>
  <c r="N205" i="21"/>
  <c r="O205" i="21" s="1"/>
  <c r="N206" i="21"/>
  <c r="N207" i="21"/>
  <c r="O207" i="21" s="1"/>
  <c r="N208" i="21"/>
  <c r="O208" i="21" s="1"/>
  <c r="N209" i="21"/>
  <c r="N210" i="21"/>
  <c r="N211" i="21"/>
  <c r="N212" i="21"/>
  <c r="N213" i="21"/>
  <c r="O213" i="21" s="1"/>
  <c r="N214" i="21"/>
  <c r="N215" i="21"/>
  <c r="O215" i="21" s="1"/>
  <c r="N216" i="21"/>
  <c r="N217" i="21"/>
  <c r="O217" i="21" s="1"/>
  <c r="N218" i="21"/>
  <c r="O218" i="21" s="1"/>
  <c r="N219" i="21"/>
  <c r="N220" i="21"/>
  <c r="O220" i="21" s="1"/>
  <c r="N221" i="21"/>
  <c r="O221" i="21" s="1"/>
  <c r="N222" i="21"/>
  <c r="O222" i="21" s="1"/>
  <c r="N223" i="21"/>
  <c r="N224" i="21"/>
  <c r="N225" i="21"/>
  <c r="N226" i="21"/>
  <c r="O226" i="21" s="1"/>
  <c r="N227" i="21"/>
  <c r="N228" i="21"/>
  <c r="P228" i="21" s="1"/>
  <c r="N229" i="21"/>
  <c r="O229" i="21" s="1"/>
  <c r="N230" i="21"/>
  <c r="N231" i="21"/>
  <c r="O231" i="21" s="1"/>
  <c r="N232" i="21"/>
  <c r="O232" i="21" s="1"/>
  <c r="N233" i="21"/>
  <c r="N234" i="21"/>
  <c r="N235" i="21"/>
  <c r="N236" i="21"/>
  <c r="O236" i="21" s="1"/>
  <c r="P236" i="21" s="1"/>
  <c r="N237" i="21"/>
  <c r="O237" i="21" s="1"/>
  <c r="N238" i="21"/>
  <c r="O238" i="21" s="1"/>
  <c r="P238" i="21" s="1"/>
  <c r="N239" i="21"/>
  <c r="O239" i="21" s="1"/>
  <c r="N240" i="21"/>
  <c r="O240" i="21" s="1"/>
  <c r="N241" i="21"/>
  <c r="N242" i="21"/>
  <c r="N243" i="21"/>
  <c r="N244" i="21"/>
  <c r="O244" i="21" s="1"/>
  <c r="N245" i="21"/>
  <c r="O245" i="21" s="1"/>
  <c r="N246" i="21"/>
  <c r="N247" i="21"/>
  <c r="N248" i="21"/>
  <c r="O248" i="21" s="1"/>
  <c r="N249" i="21"/>
  <c r="O249" i="21" s="1"/>
  <c r="N250" i="21"/>
  <c r="N251" i="21"/>
  <c r="O251" i="21" s="1"/>
  <c r="N252" i="21"/>
  <c r="P252" i="21" s="1"/>
  <c r="N253" i="21"/>
  <c r="N254" i="21"/>
  <c r="O254" i="21" s="1"/>
  <c r="N255" i="21"/>
  <c r="N256" i="21"/>
  <c r="O256" i="21" s="1"/>
  <c r="N257" i="21"/>
  <c r="O257" i="21" s="1"/>
  <c r="N258" i="21"/>
  <c r="O258" i="21" s="1"/>
  <c r="N259" i="21"/>
  <c r="N260" i="21"/>
  <c r="N261" i="21"/>
  <c r="O261" i="21" s="1"/>
  <c r="N262" i="21"/>
  <c r="O262" i="21" s="1"/>
  <c r="N263" i="21"/>
  <c r="O263" i="21" s="1"/>
  <c r="P263" i="21" s="1"/>
  <c r="N264" i="21"/>
  <c r="O264" i="21" s="1"/>
  <c r="N265" i="21"/>
  <c r="O265" i="21" s="1"/>
  <c r="N266" i="21"/>
  <c r="O266" i="21" s="1"/>
  <c r="N267" i="21"/>
  <c r="N268" i="21"/>
  <c r="O268" i="21" s="1"/>
  <c r="P268" i="21" s="1"/>
  <c r="N269" i="21"/>
  <c r="O269" i="21" s="1"/>
  <c r="N270" i="21"/>
  <c r="O270" i="21" s="1"/>
  <c r="N271" i="21"/>
  <c r="N273" i="21"/>
  <c r="O273" i="21" s="1"/>
  <c r="P273" i="21" s="1"/>
  <c r="N274" i="21"/>
  <c r="O274" i="21" s="1"/>
  <c r="P274" i="21" s="1"/>
  <c r="N275" i="21"/>
  <c r="N276" i="21"/>
  <c r="O276" i="21" s="1"/>
  <c r="P276" i="21" s="1"/>
  <c r="N277" i="21"/>
  <c r="O277" i="21" s="1"/>
  <c r="N278" i="21"/>
  <c r="N279" i="21"/>
  <c r="O279" i="21" s="1"/>
  <c r="N281" i="21"/>
  <c r="N282" i="21"/>
  <c r="N283" i="21"/>
  <c r="N284" i="21"/>
  <c r="N285" i="21"/>
  <c r="O285" i="21" s="1"/>
  <c r="N286" i="21"/>
  <c r="O286" i="21" s="1"/>
  <c r="N287" i="21"/>
  <c r="N289" i="21"/>
  <c r="N290" i="21"/>
  <c r="N291" i="21"/>
  <c r="O291" i="21" s="1"/>
  <c r="N292" i="21"/>
  <c r="O292" i="21" s="1"/>
  <c r="P292" i="21" s="1"/>
  <c r="N293" i="21"/>
  <c r="O293" i="21" s="1"/>
  <c r="N294" i="21"/>
  <c r="O294" i="21" s="1"/>
  <c r="N295" i="21"/>
  <c r="O295" i="21" s="1"/>
  <c r="N297" i="21"/>
  <c r="O297" i="21" s="1"/>
  <c r="N298" i="21"/>
  <c r="O298" i="21" s="1"/>
  <c r="N299" i="21"/>
  <c r="N300" i="21"/>
  <c r="O300" i="21" s="1"/>
  <c r="P300" i="21" s="1"/>
  <c r="N301" i="21"/>
  <c r="O301" i="21" s="1"/>
  <c r="N302" i="21"/>
  <c r="N303" i="21"/>
  <c r="O303" i="21" s="1"/>
  <c r="N305" i="21"/>
  <c r="N306" i="21"/>
  <c r="N307" i="21"/>
  <c r="O307" i="21" s="1"/>
  <c r="N309" i="21"/>
  <c r="O309" i="21" s="1"/>
  <c r="N310" i="21"/>
  <c r="O310" i="21" s="1"/>
  <c r="N311" i="21"/>
  <c r="O311" i="21" s="1"/>
  <c r="N313" i="21"/>
  <c r="O313" i="21" s="1"/>
  <c r="N314" i="21"/>
  <c r="N315" i="21"/>
  <c r="N317" i="21"/>
  <c r="O317" i="21" s="1"/>
  <c r="N318" i="21"/>
  <c r="O318" i="21" s="1"/>
  <c r="P318" i="21" s="1"/>
  <c r="N319" i="21"/>
  <c r="O319" i="21" s="1"/>
  <c r="N321" i="21"/>
  <c r="O321" i="21" s="1"/>
  <c r="N322" i="21"/>
  <c r="O322" i="21" s="1"/>
  <c r="N323" i="21"/>
  <c r="N325" i="21"/>
  <c r="O325" i="21" s="1"/>
  <c r="N326" i="21"/>
  <c r="O326" i="21" s="1"/>
  <c r="P326" i="21" s="1"/>
  <c r="N327" i="21"/>
  <c r="N329" i="21"/>
  <c r="O329" i="21" s="1"/>
  <c r="P329" i="21" s="1"/>
  <c r="N330" i="21"/>
  <c r="O330" i="21" s="1"/>
  <c r="N331" i="21"/>
  <c r="N333" i="21"/>
  <c r="O333" i="21" s="1"/>
  <c r="P333" i="21" s="1"/>
  <c r="N334" i="21"/>
  <c r="N335" i="21"/>
  <c r="O335" i="21" s="1"/>
  <c r="N337" i="21"/>
  <c r="N338" i="21"/>
  <c r="O338" i="21" s="1"/>
  <c r="N339" i="21"/>
  <c r="N341" i="21"/>
  <c r="O341" i="21" s="1"/>
  <c r="P341" i="21" s="1"/>
  <c r="N342" i="21"/>
  <c r="N343" i="21"/>
  <c r="N345" i="21"/>
  <c r="O345" i="21" s="1"/>
  <c r="N346" i="21"/>
  <c r="O346" i="21" s="1"/>
  <c r="N347" i="21"/>
  <c r="N349" i="21"/>
  <c r="O349" i="21" s="1"/>
  <c r="P349" i="21" s="1"/>
  <c r="N350" i="21"/>
  <c r="N354" i="21"/>
  <c r="O354" i="21" s="1"/>
  <c r="N355" i="21"/>
  <c r="N359" i="21"/>
  <c r="N360" i="21"/>
  <c r="N362" i="21"/>
  <c r="O362" i="21" s="1"/>
  <c r="N367" i="21"/>
  <c r="N368" i="21"/>
  <c r="N370" i="21"/>
  <c r="N371" i="21"/>
  <c r="N374" i="21"/>
  <c r="N375" i="21"/>
  <c r="O375" i="21" s="1"/>
  <c r="P375" i="21" s="1"/>
  <c r="N379" i="21"/>
  <c r="N382" i="21"/>
  <c r="O382" i="21" s="1"/>
  <c r="P382" i="21" s="1"/>
  <c r="N386" i="21"/>
  <c r="O386" i="21" s="1"/>
  <c r="N387" i="21"/>
  <c r="N388" i="21"/>
  <c r="N395" i="21"/>
  <c r="N398" i="21"/>
  <c r="O398" i="21" s="1"/>
  <c r="N399" i="21"/>
  <c r="O399" i="21" s="1"/>
  <c r="N400" i="21"/>
  <c r="O400" i="21" s="1"/>
  <c r="N403" i="21"/>
  <c r="N406" i="21"/>
  <c r="O406" i="21" s="1"/>
  <c r="N407" i="21"/>
  <c r="O407" i="21" s="1"/>
  <c r="P407" i="21" s="1"/>
  <c r="N408" i="21"/>
  <c r="O408" i="21" s="1"/>
  <c r="N410" i="21"/>
  <c r="O410" i="21" s="1"/>
  <c r="N411" i="21"/>
  <c r="N412" i="21"/>
  <c r="O412" i="21" s="1"/>
  <c r="N415" i="21"/>
  <c r="O415" i="21" s="1"/>
  <c r="N423" i="21"/>
  <c r="P423" i="21" s="1"/>
  <c r="N424" i="21"/>
  <c r="N425" i="21"/>
  <c r="N426" i="21"/>
  <c r="O426" i="21" s="1"/>
  <c r="N435" i="21"/>
  <c r="N438" i="21"/>
  <c r="O438" i="21" s="1"/>
  <c r="N439" i="21"/>
  <c r="O439" i="21" s="1"/>
  <c r="N441" i="21"/>
  <c r="O441" i="21" s="1"/>
  <c r="N451" i="21"/>
  <c r="N455" i="21"/>
  <c r="O455" i="21" s="1"/>
  <c r="P455" i="21" s="1"/>
  <c r="N459" i="21"/>
  <c r="N466" i="21"/>
  <c r="O466" i="21" s="1"/>
  <c r="N467" i="21"/>
  <c r="N479" i="21"/>
  <c r="O479" i="21" s="1"/>
  <c r="N480" i="21"/>
  <c r="O480" i="21" s="1"/>
  <c r="N483" i="21"/>
  <c r="N491" i="21"/>
  <c r="N494" i="21"/>
  <c r="O494" i="21" s="1"/>
  <c r="N503" i="21"/>
  <c r="O503" i="21" s="1"/>
  <c r="N507" i="21"/>
  <c r="N511" i="21"/>
  <c r="N515" i="21"/>
  <c r="N517" i="21"/>
  <c r="O517" i="21" s="1"/>
  <c r="N526" i="21"/>
  <c r="O526" i="21" s="1"/>
  <c r="N534" i="21"/>
  <c r="O534" i="21" s="1"/>
  <c r="O4" i="21"/>
  <c r="P4" i="21" s="1"/>
  <c r="O12" i="21"/>
  <c r="P12" i="21" s="1"/>
  <c r="O15" i="21"/>
  <c r="O16" i="21"/>
  <c r="O17" i="21"/>
  <c r="O28" i="21"/>
  <c r="O33" i="21"/>
  <c r="O34" i="21"/>
  <c r="P34" i="21" s="1"/>
  <c r="O40" i="21"/>
  <c r="O49" i="21"/>
  <c r="O50" i="21"/>
  <c r="O52" i="21"/>
  <c r="O60" i="21"/>
  <c r="P60" i="21" s="1"/>
  <c r="O62" i="21"/>
  <c r="O63" i="21"/>
  <c r="O64" i="21"/>
  <c r="O72" i="21"/>
  <c r="O81" i="21"/>
  <c r="O84" i="21"/>
  <c r="O86" i="21"/>
  <c r="O87" i="21"/>
  <c r="O95" i="21"/>
  <c r="O104" i="21"/>
  <c r="O105" i="21"/>
  <c r="O106" i="21"/>
  <c r="O107" i="21"/>
  <c r="O119" i="21"/>
  <c r="O122" i="21"/>
  <c r="O123" i="21"/>
  <c r="O124" i="21"/>
  <c r="O128" i="21"/>
  <c r="O134" i="21"/>
  <c r="P134" i="21" s="1"/>
  <c r="O135" i="21"/>
  <c r="O144" i="21"/>
  <c r="O151" i="21"/>
  <c r="O152" i="21"/>
  <c r="O164" i="21"/>
  <c r="P164" i="21" s="1"/>
  <c r="O172" i="21"/>
  <c r="O192" i="21"/>
  <c r="P192" i="21" s="1"/>
  <c r="O204" i="21"/>
  <c r="O206" i="21"/>
  <c r="O216" i="21"/>
  <c r="O223" i="21"/>
  <c r="O224" i="21"/>
  <c r="O225" i="21"/>
  <c r="O228" i="21"/>
  <c r="O247" i="21"/>
  <c r="O252" i="21"/>
  <c r="O255" i="21"/>
  <c r="O260" i="21"/>
  <c r="P260" i="21" s="1"/>
  <c r="O271" i="21"/>
  <c r="O281" i="21"/>
  <c r="O282" i="21"/>
  <c r="O284" i="21"/>
  <c r="O314" i="21"/>
  <c r="O315" i="21"/>
  <c r="O327" i="21"/>
  <c r="P327" i="21" s="1"/>
  <c r="O342" i="21"/>
  <c r="O359" i="21"/>
  <c r="P359" i="21" s="1"/>
  <c r="O360" i="21"/>
  <c r="O367" i="21"/>
  <c r="O368" i="21"/>
  <c r="O381" i="21"/>
  <c r="P381" i="21" s="1"/>
  <c r="O397" i="21"/>
  <c r="O405" i="21"/>
  <c r="O413" i="21"/>
  <c r="O423" i="21"/>
  <c r="O424" i="21"/>
  <c r="O425" i="21"/>
  <c r="O437" i="21"/>
  <c r="O445" i="21"/>
  <c r="O446" i="21"/>
  <c r="O463" i="21"/>
  <c r="O464" i="21"/>
  <c r="O476" i="21"/>
  <c r="O481" i="21"/>
  <c r="O496" i="21"/>
  <c r="P496" i="21" s="1"/>
  <c r="O500" i="21"/>
  <c r="O508" i="21"/>
  <c r="P508" i="21" s="1"/>
  <c r="O519" i="21"/>
  <c r="O520" i="21"/>
  <c r="O521" i="21"/>
  <c r="O527" i="21"/>
  <c r="P527" i="21" s="1"/>
  <c r="O532" i="21"/>
  <c r="P532" i="21" s="1"/>
  <c r="P8" i="21"/>
  <c r="P15" i="21"/>
  <c r="P21" i="21"/>
  <c r="P32" i="21"/>
  <c r="P45" i="21"/>
  <c r="P46" i="21"/>
  <c r="P47" i="21"/>
  <c r="P48" i="21"/>
  <c r="P55" i="21"/>
  <c r="P56" i="21"/>
  <c r="P57" i="21"/>
  <c r="P61" i="21"/>
  <c r="P79" i="21"/>
  <c r="P80" i="21"/>
  <c r="P81" i="21"/>
  <c r="P84" i="21"/>
  <c r="P85" i="21"/>
  <c r="P103" i="21"/>
  <c r="P106" i="21"/>
  <c r="P108" i="21"/>
  <c r="P111" i="21"/>
  <c r="P112" i="21"/>
  <c r="P124" i="21"/>
  <c r="P125" i="21"/>
  <c r="P128" i="21"/>
  <c r="P136" i="21"/>
  <c r="P137" i="21"/>
  <c r="P138" i="21"/>
  <c r="P144" i="21"/>
  <c r="P149" i="21"/>
  <c r="P156" i="21"/>
  <c r="P167" i="21"/>
  <c r="P181" i="21"/>
  <c r="P183" i="21"/>
  <c r="P184" i="21"/>
  <c r="P185" i="21"/>
  <c r="P204" i="21"/>
  <c r="P205" i="21"/>
  <c r="P207" i="21"/>
  <c r="P217" i="21"/>
  <c r="P218" i="21"/>
  <c r="P220" i="21"/>
  <c r="P221" i="21"/>
  <c r="P222" i="21"/>
  <c r="P239" i="21"/>
  <c r="P240" i="21"/>
  <c r="P244" i="21"/>
  <c r="P245" i="21"/>
  <c r="P248" i="21"/>
  <c r="P264" i="21"/>
  <c r="P277" i="21"/>
  <c r="P295" i="21"/>
  <c r="P298" i="21"/>
  <c r="P301" i="21"/>
  <c r="P311" i="21"/>
  <c r="P321" i="21"/>
  <c r="P322" i="21"/>
  <c r="P345" i="21"/>
  <c r="P357" i="21"/>
  <c r="P366" i="21"/>
  <c r="P367" i="21"/>
  <c r="P368" i="21"/>
  <c r="P376" i="21"/>
  <c r="P402" i="21"/>
  <c r="P413" i="21"/>
  <c r="P431" i="21"/>
  <c r="P445" i="21"/>
  <c r="P462" i="21"/>
  <c r="P463" i="21"/>
  <c r="P464" i="21"/>
  <c r="P472" i="21"/>
  <c r="P473" i="21"/>
  <c r="P490" i="21"/>
  <c r="P500" i="21"/>
  <c r="P519" i="21"/>
  <c r="P535" i="21"/>
  <c r="O396" i="21" l="1"/>
  <c r="P396" i="21" s="1"/>
  <c r="O392" i="21"/>
  <c r="P392" i="21" s="1"/>
  <c r="O336" i="21"/>
  <c r="P336" i="21" s="1"/>
  <c r="O320" i="21"/>
  <c r="P320" i="21" s="1"/>
  <c r="O420" i="21"/>
  <c r="P420" i="21" s="1"/>
  <c r="P416" i="21"/>
  <c r="O416" i="21"/>
  <c r="O304" i="21"/>
  <c r="P304" i="21"/>
  <c r="O391" i="21"/>
  <c r="P391" i="21" s="1"/>
  <c r="O344" i="21"/>
  <c r="P344" i="21" s="1"/>
  <c r="O495" i="21"/>
  <c r="P495" i="21" s="1"/>
  <c r="O471" i="21"/>
  <c r="P471" i="21" s="1"/>
  <c r="O453" i="21"/>
  <c r="P453" i="21"/>
  <c r="O356" i="21"/>
  <c r="P356" i="21" s="1"/>
  <c r="O348" i="21"/>
  <c r="P348" i="21" s="1"/>
  <c r="O332" i="21"/>
  <c r="P332" i="21"/>
  <c r="O324" i="21"/>
  <c r="P324" i="21" s="1"/>
  <c r="O434" i="21"/>
  <c r="P434" i="21" s="1"/>
  <c r="O417" i="21"/>
  <c r="P417" i="21" s="1"/>
  <c r="P353" i="21"/>
  <c r="O353" i="21"/>
  <c r="P174" i="21"/>
  <c r="O189" i="21"/>
  <c r="P189" i="21" s="1"/>
  <c r="O109" i="21"/>
  <c r="P109" i="21"/>
  <c r="O69" i="21"/>
  <c r="P69" i="21" s="1"/>
  <c r="P444" i="21"/>
  <c r="P284" i="21"/>
  <c r="P484" i="21"/>
  <c r="P262" i="21"/>
  <c r="O18" i="21"/>
  <c r="P18" i="21" s="1"/>
  <c r="P517" i="21"/>
  <c r="P482" i="21"/>
  <c r="P310" i="21"/>
  <c r="P261" i="21"/>
  <c r="P116" i="21"/>
  <c r="O388" i="21"/>
  <c r="P388" i="21" s="1"/>
  <c r="O212" i="21"/>
  <c r="P212" i="21" s="1"/>
  <c r="P281" i="21"/>
  <c r="P33" i="21"/>
  <c r="P17" i="21"/>
  <c r="P520" i="21"/>
  <c r="O230" i="21"/>
  <c r="P230" i="21" s="1"/>
  <c r="O126" i="21"/>
  <c r="P126" i="21" s="1"/>
  <c r="O253" i="21"/>
  <c r="P253" i="21" s="1"/>
  <c r="O53" i="21"/>
  <c r="P53" i="21" s="1"/>
  <c r="P412" i="21"/>
  <c r="P197" i="21"/>
  <c r="P172" i="21"/>
  <c r="P102" i="21"/>
  <c r="P13" i="21"/>
  <c r="P330" i="21"/>
  <c r="P293" i="21"/>
  <c r="P237" i="21"/>
  <c r="P213" i="21"/>
  <c r="P165" i="21"/>
  <c r="P100" i="21"/>
  <c r="P77" i="21"/>
  <c r="P29" i="21"/>
  <c r="P5" i="21"/>
  <c r="O350" i="21"/>
  <c r="P350" i="21" s="1"/>
  <c r="P225" i="21"/>
  <c r="P516" i="21"/>
  <c r="P309" i="21"/>
  <c r="P286" i="21"/>
  <c r="P229" i="21"/>
  <c r="P158" i="21"/>
  <c r="P93" i="21"/>
  <c r="P68" i="21"/>
  <c r="O460" i="21"/>
  <c r="P460" i="21" s="1"/>
  <c r="O210" i="21"/>
  <c r="P210" i="21" s="1"/>
  <c r="O118" i="21"/>
  <c r="P118" i="21" s="1"/>
  <c r="P37" i="21"/>
  <c r="P439" i="21"/>
  <c r="P294" i="21"/>
  <c r="P166" i="21"/>
  <c r="P117" i="21"/>
  <c r="P54" i="21"/>
  <c r="O246" i="21"/>
  <c r="P246" i="21" s="1"/>
  <c r="P521" i="21"/>
  <c r="P325" i="21"/>
  <c r="P254" i="21"/>
  <c r="O491" i="21"/>
  <c r="P491" i="21" s="1"/>
  <c r="P216" i="21"/>
  <c r="P152" i="21"/>
  <c r="P72" i="21"/>
  <c r="P64" i="21"/>
  <c r="P16" i="21"/>
  <c r="P501" i="21"/>
  <c r="P421" i="21"/>
  <c r="P285" i="21"/>
  <c r="P182" i="21"/>
  <c r="P157" i="21"/>
  <c r="P133" i="21"/>
  <c r="P88" i="21"/>
  <c r="P22" i="21"/>
  <c r="O384" i="21"/>
  <c r="P384" i="21" s="1"/>
  <c r="O209" i="21"/>
  <c r="P209" i="21" s="1"/>
  <c r="P437" i="21"/>
  <c r="P405" i="21"/>
  <c r="K489" i="21"/>
  <c r="L489" i="21"/>
  <c r="P425" i="21"/>
  <c r="P269" i="21"/>
  <c r="P173" i="21"/>
  <c r="P92" i="21"/>
  <c r="P198" i="21"/>
  <c r="P14" i="21"/>
  <c r="P524" i="21"/>
  <c r="P317" i="21"/>
  <c r="P196" i="21"/>
  <c r="P141" i="21"/>
  <c r="P362" i="21"/>
  <c r="P101" i="21"/>
  <c r="O190" i="21"/>
  <c r="P190" i="21" s="1"/>
  <c r="O148" i="21"/>
  <c r="P148" i="21" s="1"/>
  <c r="P282" i="21"/>
  <c r="L443" i="21"/>
  <c r="G505" i="21"/>
  <c r="H505" i="21"/>
  <c r="P271" i="21"/>
  <c r="P255" i="21"/>
  <c r="P247" i="21"/>
  <c r="P135" i="21"/>
  <c r="P119" i="21"/>
  <c r="P63" i="21"/>
  <c r="P446" i="21"/>
  <c r="L509" i="21"/>
  <c r="K414" i="21"/>
  <c r="L414" i="21" s="1"/>
  <c r="L333" i="21"/>
  <c r="I167" i="21"/>
  <c r="J167" i="21"/>
  <c r="L142" i="21"/>
  <c r="I94" i="21"/>
  <c r="J94" i="21"/>
  <c r="L62" i="21"/>
  <c r="K6" i="21"/>
  <c r="L6" i="21" s="1"/>
  <c r="L398" i="21"/>
  <c r="L286" i="21"/>
  <c r="K443" i="21"/>
  <c r="L166" i="21"/>
  <c r="L215" i="21"/>
  <c r="K87" i="21"/>
  <c r="L87" i="21" s="1"/>
  <c r="K31" i="21"/>
  <c r="L31" i="21" s="1"/>
  <c r="K59" i="21"/>
  <c r="L59" i="21" s="1"/>
  <c r="L3" i="21"/>
  <c r="G506" i="21"/>
  <c r="H506" i="21"/>
  <c r="I62" i="21"/>
  <c r="I119" i="21"/>
  <c r="J119" i="21"/>
  <c r="G442" i="21"/>
  <c r="H442" i="21"/>
  <c r="G434" i="21"/>
  <c r="H434" i="21"/>
  <c r="F418" i="21"/>
  <c r="G418" i="21"/>
  <c r="F386" i="21"/>
  <c r="H386" i="21"/>
  <c r="I378" i="21"/>
  <c r="G370" i="21"/>
  <c r="H370" i="21"/>
  <c r="H298" i="21"/>
  <c r="F298" i="21"/>
  <c r="H234" i="21"/>
  <c r="I234" i="21" s="1"/>
  <c r="F234" i="21"/>
  <c r="G218" i="21"/>
  <c r="F218" i="21"/>
  <c r="H218" i="21"/>
  <c r="F210" i="21"/>
  <c r="G210" i="21"/>
  <c r="G186" i="21"/>
  <c r="F186" i="21"/>
  <c r="F162" i="21"/>
  <c r="G162" i="21"/>
  <c r="F154" i="21"/>
  <c r="H154" i="21"/>
  <c r="F130" i="21"/>
  <c r="G130" i="21"/>
  <c r="H130" i="21"/>
  <c r="F98" i="21"/>
  <c r="G98" i="21"/>
  <c r="F90" i="21"/>
  <c r="H90" i="21"/>
  <c r="F66" i="21"/>
  <c r="H66" i="21"/>
  <c r="F50" i="21"/>
  <c r="G50" i="21"/>
  <c r="J50" i="21" s="1"/>
  <c r="K50" i="21" s="1"/>
  <c r="L50" i="21" s="1"/>
  <c r="H50" i="21"/>
  <c r="I50" i="21" s="1"/>
  <c r="G34" i="21"/>
  <c r="H34" i="21"/>
  <c r="F26" i="21"/>
  <c r="G26" i="21"/>
  <c r="J26" i="21" s="1"/>
  <c r="K26" i="21" s="1"/>
  <c r="L26" i="21" s="1"/>
  <c r="H26" i="21"/>
  <c r="G18" i="21"/>
  <c r="J18" i="21" s="1"/>
  <c r="K18" i="21" s="1"/>
  <c r="L18" i="21" s="1"/>
  <c r="H18" i="21"/>
  <c r="F465" i="21"/>
  <c r="J14" i="21"/>
  <c r="H410" i="21"/>
  <c r="H146" i="21"/>
  <c r="I414" i="21"/>
  <c r="G346" i="21"/>
  <c r="F370" i="21"/>
  <c r="F214" i="21"/>
  <c r="F58" i="21"/>
  <c r="F22" i="21"/>
  <c r="F478" i="21"/>
  <c r="H478" i="21"/>
  <c r="F313" i="21"/>
  <c r="H313" i="21"/>
  <c r="H137" i="21"/>
  <c r="G137" i="21"/>
  <c r="I502" i="21"/>
  <c r="H438" i="21"/>
  <c r="H379" i="21"/>
  <c r="H354" i="21"/>
  <c r="H323" i="21"/>
  <c r="H198" i="21"/>
  <c r="I198" i="21" s="1"/>
  <c r="I166" i="21"/>
  <c r="H58" i="21"/>
  <c r="I58" i="21" s="1"/>
  <c r="H27" i="21"/>
  <c r="G522" i="21"/>
  <c r="I474" i="21"/>
  <c r="G450" i="21"/>
  <c r="G410" i="21"/>
  <c r="G374" i="21"/>
  <c r="I343" i="21"/>
  <c r="G230" i="21"/>
  <c r="J230" i="21" s="1"/>
  <c r="G147" i="21"/>
  <c r="J147" i="21" s="1"/>
  <c r="G107" i="21"/>
  <c r="G38" i="21"/>
  <c r="J38" i="21" s="1"/>
  <c r="F481" i="21"/>
  <c r="F323" i="21"/>
  <c r="F286" i="21"/>
  <c r="F94" i="21"/>
  <c r="F18" i="21"/>
  <c r="J350" i="21"/>
  <c r="J290" i="21"/>
  <c r="K290" i="21" s="1"/>
  <c r="J231" i="21"/>
  <c r="H500" i="21"/>
  <c r="I500" i="21" s="1"/>
  <c r="H378" i="21"/>
  <c r="H346" i="21"/>
  <c r="H322" i="21"/>
  <c r="I322" i="21" s="1"/>
  <c r="H302" i="21"/>
  <c r="H274" i="21"/>
  <c r="I274" i="21" s="1"/>
  <c r="H222" i="21"/>
  <c r="I222" i="21" s="1"/>
  <c r="H190" i="21"/>
  <c r="I190" i="21" s="1"/>
  <c r="H163" i="21"/>
  <c r="I135" i="21"/>
  <c r="H110" i="21"/>
  <c r="I110" i="21" s="1"/>
  <c r="G521" i="21"/>
  <c r="I473" i="21"/>
  <c r="G438" i="21"/>
  <c r="I407" i="21"/>
  <c r="G302" i="21"/>
  <c r="G182" i="21"/>
  <c r="G146" i="21"/>
  <c r="J146" i="21" s="1"/>
  <c r="K146" i="21" s="1"/>
  <c r="L146" i="21" s="1"/>
  <c r="G106" i="21"/>
  <c r="F454" i="21"/>
  <c r="F426" i="21"/>
  <c r="F118" i="21"/>
  <c r="F46" i="21"/>
  <c r="F6" i="21"/>
  <c r="G439" i="21"/>
  <c r="F439" i="21"/>
  <c r="G415" i="21"/>
  <c r="F415" i="21"/>
  <c r="G391" i="21"/>
  <c r="H391" i="21"/>
  <c r="F359" i="21"/>
  <c r="G359" i="21"/>
  <c r="I351" i="21"/>
  <c r="G335" i="21"/>
  <c r="H335" i="21"/>
  <c r="F327" i="21"/>
  <c r="H327" i="21"/>
  <c r="F319" i="21"/>
  <c r="G319" i="21"/>
  <c r="H303" i="21"/>
  <c r="I303" i="21" s="1"/>
  <c r="F303" i="21"/>
  <c r="G271" i="21"/>
  <c r="F271" i="21"/>
  <c r="I247" i="21"/>
  <c r="G239" i="21"/>
  <c r="J239" i="21" s="1"/>
  <c r="H239" i="21"/>
  <c r="F231" i="21"/>
  <c r="H231" i="21"/>
  <c r="I231" i="21" s="1"/>
  <c r="I223" i="21"/>
  <c r="H215" i="21"/>
  <c r="I215" i="21" s="1"/>
  <c r="F215" i="21"/>
  <c r="G207" i="21"/>
  <c r="F207" i="21"/>
  <c r="I199" i="21"/>
  <c r="F183" i="21"/>
  <c r="G183" i="21"/>
  <c r="I175" i="21"/>
  <c r="F159" i="21"/>
  <c r="G159" i="21"/>
  <c r="H159" i="21"/>
  <c r="H151" i="21"/>
  <c r="I151" i="21" s="1"/>
  <c r="F151" i="21"/>
  <c r="F111" i="21"/>
  <c r="G111" i="21"/>
  <c r="H111" i="21"/>
  <c r="H103" i="21"/>
  <c r="I103" i="21" s="1"/>
  <c r="F103" i="21"/>
  <c r="G103" i="21"/>
  <c r="J103" i="21" s="1"/>
  <c r="J79" i="21"/>
  <c r="F71" i="21"/>
  <c r="H71" i="21"/>
  <c r="I71" i="21" s="1"/>
  <c r="G55" i="21"/>
  <c r="H55" i="21"/>
  <c r="F47" i="21"/>
  <c r="G47" i="21"/>
  <c r="H47" i="21"/>
  <c r="G15" i="21"/>
  <c r="F15" i="21"/>
  <c r="F510" i="21"/>
  <c r="G510" i="21"/>
  <c r="J86" i="21"/>
  <c r="H219" i="21"/>
  <c r="I219" i="21" s="1"/>
  <c r="H162" i="21"/>
  <c r="H82" i="21"/>
  <c r="I471" i="21"/>
  <c r="I367" i="21"/>
  <c r="G99" i="21"/>
  <c r="J99" i="21" s="1"/>
  <c r="K99" i="21" s="1"/>
  <c r="L99" i="21" s="1"/>
  <c r="G66" i="21"/>
  <c r="F355" i="21"/>
  <c r="F3" i="21"/>
  <c r="I475" i="21"/>
  <c r="G462" i="21"/>
  <c r="J462" i="21" s="1"/>
  <c r="H462" i="21"/>
  <c r="I462" i="21" s="1"/>
  <c r="F446" i="21"/>
  <c r="G446" i="21"/>
  <c r="F422" i="21"/>
  <c r="G422" i="21"/>
  <c r="J422" i="21" s="1"/>
  <c r="H422" i="21"/>
  <c r="I422" i="21" s="1"/>
  <c r="F414" i="21"/>
  <c r="H414" i="21"/>
  <c r="G390" i="21"/>
  <c r="J390" i="21" s="1"/>
  <c r="K390" i="21" s="1"/>
  <c r="L390" i="21" s="1"/>
  <c r="H390" i="21"/>
  <c r="F390" i="21"/>
  <c r="F366" i="21"/>
  <c r="G366" i="21"/>
  <c r="J366" i="21" s="1"/>
  <c r="K366" i="21" s="1"/>
  <c r="L366" i="21" s="1"/>
  <c r="F358" i="21"/>
  <c r="G358" i="21"/>
  <c r="J358" i="21" s="1"/>
  <c r="F342" i="21"/>
  <c r="G342" i="21"/>
  <c r="G334" i="21"/>
  <c r="F334" i="21"/>
  <c r="H334" i="21"/>
  <c r="F318" i="21"/>
  <c r="G318" i="21"/>
  <c r="I310" i="21"/>
  <c r="F294" i="21"/>
  <c r="G294" i="21"/>
  <c r="J294" i="21" s="1"/>
  <c r="H294" i="21"/>
  <c r="F278" i="21"/>
  <c r="G278" i="21"/>
  <c r="H278" i="21"/>
  <c r="G270" i="21"/>
  <c r="H270" i="21"/>
  <c r="F270" i="21"/>
  <c r="F254" i="21"/>
  <c r="H254" i="21"/>
  <c r="G254" i="21"/>
  <c r="J254" i="21" s="1"/>
  <c r="G246" i="21"/>
  <c r="F246" i="21"/>
  <c r="I174" i="21"/>
  <c r="F134" i="21"/>
  <c r="G134" i="21"/>
  <c r="F102" i="21"/>
  <c r="G102" i="21"/>
  <c r="J102" i="21" s="1"/>
  <c r="F78" i="21"/>
  <c r="G78" i="21"/>
  <c r="J78" i="21" s="1"/>
  <c r="H70" i="21"/>
  <c r="I70" i="21" s="1"/>
  <c r="F70" i="21"/>
  <c r="G54" i="21"/>
  <c r="H54" i="21"/>
  <c r="F54" i="21"/>
  <c r="E501" i="21"/>
  <c r="H501" i="21" s="1"/>
  <c r="F501" i="21"/>
  <c r="L367" i="21"/>
  <c r="J481" i="21"/>
  <c r="J447" i="21"/>
  <c r="K447" i="21" s="1"/>
  <c r="L447" i="21" s="1"/>
  <c r="J343" i="21"/>
  <c r="J158" i="21"/>
  <c r="I39" i="21"/>
  <c r="H481" i="21"/>
  <c r="I481" i="21" s="1"/>
  <c r="H450" i="21"/>
  <c r="H399" i="21"/>
  <c r="I399" i="21" s="1"/>
  <c r="H367" i="21"/>
  <c r="H343" i="21"/>
  <c r="H318" i="21"/>
  <c r="H290" i="21"/>
  <c r="I290" i="21" s="1"/>
  <c r="H263" i="21"/>
  <c r="I263" i="21" s="1"/>
  <c r="H211" i="21"/>
  <c r="H186" i="21"/>
  <c r="H158" i="21"/>
  <c r="I158" i="21" s="1"/>
  <c r="H127" i="21"/>
  <c r="I127" i="21" s="1"/>
  <c r="H99" i="21"/>
  <c r="H79" i="21"/>
  <c r="I79" i="21" s="1"/>
  <c r="H14" i="21"/>
  <c r="I14" i="21" s="1"/>
  <c r="G517" i="21"/>
  <c r="G431" i="21"/>
  <c r="G287" i="21"/>
  <c r="G255" i="21"/>
  <c r="G214" i="21"/>
  <c r="G174" i="21"/>
  <c r="J174" i="21" s="1"/>
  <c r="K174" i="21" s="1"/>
  <c r="L174" i="21" s="1"/>
  <c r="G63" i="21"/>
  <c r="G30" i="21"/>
  <c r="J30" i="21" s="1"/>
  <c r="F526" i="21"/>
  <c r="F493" i="21"/>
  <c r="F379" i="21"/>
  <c r="F351" i="21"/>
  <c r="F235" i="21"/>
  <c r="F191" i="21"/>
  <c r="F143" i="21"/>
  <c r="F82" i="21"/>
  <c r="E534" i="21"/>
  <c r="L473" i="21"/>
  <c r="J526" i="21"/>
  <c r="J490" i="21"/>
  <c r="K490" i="21" s="1"/>
  <c r="J378" i="21"/>
  <c r="K378" i="21" s="1"/>
  <c r="J242" i="21"/>
  <c r="K242" i="21" s="1"/>
  <c r="J223" i="21"/>
  <c r="J151" i="21"/>
  <c r="H493" i="21"/>
  <c r="I493" i="21" s="1"/>
  <c r="H447" i="21"/>
  <c r="I447" i="21" s="1"/>
  <c r="H398" i="21"/>
  <c r="I398" i="21" s="1"/>
  <c r="H366" i="21"/>
  <c r="I366" i="21" s="1"/>
  <c r="H342" i="21"/>
  <c r="H262" i="21"/>
  <c r="I262" i="21" s="1"/>
  <c r="H242" i="21"/>
  <c r="I242" i="21" s="1"/>
  <c r="H210" i="21"/>
  <c r="H183" i="21"/>
  <c r="H126" i="21"/>
  <c r="I126" i="21" s="1"/>
  <c r="H98" i="21"/>
  <c r="H78" i="21"/>
  <c r="I78" i="21" s="1"/>
  <c r="H39" i="21"/>
  <c r="H7" i="21"/>
  <c r="I7" i="21" s="1"/>
  <c r="G430" i="21"/>
  <c r="J430" i="21" s="1"/>
  <c r="K430" i="21" s="1"/>
  <c r="L430" i="21" s="1"/>
  <c r="G354" i="21"/>
  <c r="G327" i="21"/>
  <c r="J327" i="21" s="1"/>
  <c r="K327" i="21" s="1"/>
  <c r="L327" i="21" s="1"/>
  <c r="G238" i="21"/>
  <c r="G211" i="21"/>
  <c r="J211" i="21" s="1"/>
  <c r="K211" i="21" s="1"/>
  <c r="L211" i="21" s="1"/>
  <c r="G90" i="21"/>
  <c r="G23" i="21"/>
  <c r="F473" i="21"/>
  <c r="F442" i="21"/>
  <c r="F406" i="21"/>
  <c r="F378" i="21"/>
  <c r="F350" i="21"/>
  <c r="F307" i="21"/>
  <c r="F223" i="21"/>
  <c r="F190" i="21"/>
  <c r="F142" i="21"/>
  <c r="F79" i="21"/>
  <c r="F34" i="21"/>
  <c r="E533" i="21"/>
  <c r="H418" i="21"/>
  <c r="I286" i="21"/>
  <c r="I230" i="21"/>
  <c r="I38" i="21"/>
  <c r="G386" i="21"/>
  <c r="I206" i="21"/>
  <c r="I87" i="21"/>
  <c r="I22" i="21"/>
  <c r="J22" i="21"/>
  <c r="H530" i="21"/>
  <c r="G530" i="21"/>
  <c r="H469" i="21"/>
  <c r="F469" i="21"/>
  <c r="G469" i="21"/>
  <c r="G435" i="21"/>
  <c r="J435" i="21" s="1"/>
  <c r="H435" i="21"/>
  <c r="G411" i="21"/>
  <c r="J411" i="21" s="1"/>
  <c r="K411" i="21" s="1"/>
  <c r="L411" i="21" s="1"/>
  <c r="H411" i="21"/>
  <c r="H299" i="21"/>
  <c r="F299" i="21"/>
  <c r="G283" i="21"/>
  <c r="H283" i="21"/>
  <c r="F275" i="21"/>
  <c r="G275" i="21"/>
  <c r="J275" i="21" s="1"/>
  <c r="K275" i="21" s="1"/>
  <c r="L275" i="21" s="1"/>
  <c r="H275" i="21"/>
  <c r="G243" i="21"/>
  <c r="F243" i="21"/>
  <c r="F227" i="21"/>
  <c r="G227" i="21"/>
  <c r="J227" i="21" s="1"/>
  <c r="G187" i="21"/>
  <c r="J187" i="21" s="1"/>
  <c r="F187" i="21"/>
  <c r="F179" i="21"/>
  <c r="H179" i="21"/>
  <c r="I163" i="21"/>
  <c r="F155" i="21"/>
  <c r="G155" i="21"/>
  <c r="I155" i="21" s="1"/>
  <c r="G131" i="21"/>
  <c r="H131" i="21"/>
  <c r="G115" i="21"/>
  <c r="F115" i="21"/>
  <c r="F35" i="21"/>
  <c r="G35" i="21"/>
  <c r="H35" i="21"/>
  <c r="F19" i="21"/>
  <c r="G19" i="21"/>
  <c r="J19" i="21" s="1"/>
  <c r="H19" i="21"/>
  <c r="I19" i="21" s="1"/>
  <c r="F506" i="21"/>
  <c r="F494" i="21"/>
  <c r="G494" i="21"/>
  <c r="F482" i="21"/>
  <c r="O505" i="21"/>
  <c r="P505" i="21" s="1"/>
  <c r="O489" i="21"/>
  <c r="P489" i="21" s="1"/>
  <c r="O465" i="21"/>
  <c r="P465" i="21" s="1"/>
  <c r="O457" i="21"/>
  <c r="P457" i="21" s="1"/>
  <c r="O449" i="21"/>
  <c r="P449" i="21" s="1"/>
  <c r="P433" i="21"/>
  <c r="O433" i="21"/>
  <c r="O401" i="21"/>
  <c r="P401" i="21"/>
  <c r="O369" i="21"/>
  <c r="P369" i="21" s="1"/>
  <c r="O513" i="21"/>
  <c r="P513" i="21" s="1"/>
  <c r="O504" i="21"/>
  <c r="P504" i="21" s="1"/>
  <c r="O488" i="21"/>
  <c r="P488" i="21" s="1"/>
  <c r="O456" i="21"/>
  <c r="P456" i="21" s="1"/>
  <c r="O432" i="21"/>
  <c r="P432" i="21" s="1"/>
  <c r="O529" i="21"/>
  <c r="P529" i="21" s="1"/>
  <c r="O502" i="21"/>
  <c r="P502" i="21" s="1"/>
  <c r="O478" i="21"/>
  <c r="P478" i="21" s="1"/>
  <c r="O470" i="21"/>
  <c r="P470" i="21" s="1"/>
  <c r="O414" i="21"/>
  <c r="P414" i="21" s="1"/>
  <c r="O390" i="21"/>
  <c r="P390" i="21" s="1"/>
  <c r="O485" i="21"/>
  <c r="P485" i="21" s="1"/>
  <c r="O530" i="21"/>
  <c r="P530" i="21" s="1"/>
  <c r="O522" i="21"/>
  <c r="P522" i="21" s="1"/>
  <c r="O514" i="21"/>
  <c r="P514" i="21" s="1"/>
  <c r="O458" i="21"/>
  <c r="P458" i="21"/>
  <c r="O442" i="21"/>
  <c r="P442" i="21" s="1"/>
  <c r="O339" i="21"/>
  <c r="P339" i="21" s="1"/>
  <c r="O299" i="21"/>
  <c r="P299" i="21" s="1"/>
  <c r="O267" i="21"/>
  <c r="P267" i="21" s="1"/>
  <c r="O203" i="21"/>
  <c r="P203" i="21" s="1"/>
  <c r="O171" i="21"/>
  <c r="P171" i="21" s="1"/>
  <c r="O387" i="21"/>
  <c r="P387" i="21" s="1"/>
  <c r="P526" i="21"/>
  <c r="P480" i="21"/>
  <c r="P354" i="21"/>
  <c r="O235" i="21"/>
  <c r="P235" i="21" s="1"/>
  <c r="O469" i="21"/>
  <c r="P469" i="21" s="1"/>
  <c r="O114" i="21"/>
  <c r="P114" i="21" s="1"/>
  <c r="P50" i="21"/>
  <c r="P498" i="21"/>
  <c r="P400" i="21"/>
  <c r="P377" i="21"/>
  <c r="P194" i="21"/>
  <c r="P534" i="21"/>
  <c r="P525" i="21"/>
  <c r="P506" i="21"/>
  <c r="P497" i="21"/>
  <c r="P479" i="21"/>
  <c r="P450" i="21"/>
  <c r="P440" i="21"/>
  <c r="P430" i="21"/>
  <c r="P409" i="21"/>
  <c r="P399" i="21"/>
  <c r="P319" i="21"/>
  <c r="P249" i="21"/>
  <c r="P226" i="21"/>
  <c r="P202" i="21"/>
  <c r="P193" i="21"/>
  <c r="P170" i="21"/>
  <c r="P145" i="21"/>
  <c r="P89" i="21"/>
  <c r="P31" i="21"/>
  <c r="O374" i="21"/>
  <c r="P374" i="21" s="1"/>
  <c r="O337" i="21"/>
  <c r="P337" i="21" s="1"/>
  <c r="O250" i="21"/>
  <c r="P250" i="21" s="1"/>
  <c r="O234" i="21"/>
  <c r="P234" i="21" s="1"/>
  <c r="O191" i="21"/>
  <c r="P191" i="21" s="1"/>
  <c r="O146" i="21"/>
  <c r="P146" i="21" s="1"/>
  <c r="O73" i="21"/>
  <c r="P73" i="21" s="1"/>
  <c r="P352" i="21"/>
  <c r="P296" i="21"/>
  <c r="O288" i="21"/>
  <c r="P288" i="21" s="1"/>
  <c r="P232" i="21"/>
  <c r="P224" i="21"/>
  <c r="O160" i="21"/>
  <c r="P160" i="21" s="1"/>
  <c r="P104" i="21"/>
  <c r="P40" i="21"/>
  <c r="P483" i="21"/>
  <c r="O483" i="21"/>
  <c r="O347" i="21"/>
  <c r="P347" i="21" s="1"/>
  <c r="P307" i="21"/>
  <c r="O275" i="21"/>
  <c r="P275" i="21"/>
  <c r="O195" i="21"/>
  <c r="P195" i="21" s="1"/>
  <c r="P107" i="21"/>
  <c r="O75" i="21"/>
  <c r="P75" i="21" s="1"/>
  <c r="O43" i="21"/>
  <c r="P43" i="21" s="1"/>
  <c r="O19" i="21"/>
  <c r="P19" i="21" s="1"/>
  <c r="O11" i="21"/>
  <c r="P11" i="21" s="1"/>
  <c r="O242" i="21"/>
  <c r="P242" i="21"/>
  <c r="O10" i="21"/>
  <c r="P10" i="21" s="1"/>
  <c r="P90" i="21"/>
  <c r="O363" i="21"/>
  <c r="P363" i="21" s="1"/>
  <c r="P297" i="21"/>
  <c r="P105" i="21"/>
  <c r="O9" i="21"/>
  <c r="P9" i="21" s="1"/>
  <c r="P258" i="21"/>
  <c r="O290" i="21"/>
  <c r="P290" i="21" s="1"/>
  <c r="O131" i="21"/>
  <c r="P131" i="21" s="1"/>
  <c r="O41" i="21"/>
  <c r="P41" i="21" s="1"/>
  <c r="O26" i="21"/>
  <c r="P26" i="21" s="1"/>
  <c r="P459" i="21"/>
  <c r="O459" i="21"/>
  <c r="P415" i="21"/>
  <c r="O287" i="21"/>
  <c r="P287" i="21"/>
  <c r="O159" i="21"/>
  <c r="P159" i="21"/>
  <c r="P151" i="21"/>
  <c r="P95" i="21"/>
  <c r="P87" i="21"/>
  <c r="O39" i="21"/>
  <c r="P39" i="21"/>
  <c r="P408" i="21"/>
  <c r="P386" i="21"/>
  <c r="P201" i="21"/>
  <c r="O59" i="21"/>
  <c r="P59" i="21" s="1"/>
  <c r="P406" i="21"/>
  <c r="P361" i="21"/>
  <c r="P279" i="21"/>
  <c r="P223" i="21"/>
  <c r="P448" i="21"/>
  <c r="P143" i="21"/>
  <c r="P74" i="21"/>
  <c r="O289" i="21"/>
  <c r="P289" i="21" s="1"/>
  <c r="O98" i="21"/>
  <c r="P98" i="21" s="1"/>
  <c r="O25" i="21"/>
  <c r="P25" i="21" s="1"/>
  <c r="O515" i="21"/>
  <c r="P515" i="21" s="1"/>
  <c r="P424" i="21"/>
  <c r="P342" i="21"/>
  <c r="O334" i="21"/>
  <c r="P334" i="21"/>
  <c r="P270" i="21"/>
  <c r="O389" i="21"/>
  <c r="P389" i="21" s="1"/>
  <c r="O419" i="21"/>
  <c r="P419" i="21" s="1"/>
  <c r="O355" i="21"/>
  <c r="P355" i="21" s="1"/>
  <c r="O323" i="21"/>
  <c r="P323" i="21" s="1"/>
  <c r="P315" i="21"/>
  <c r="O227" i="21"/>
  <c r="P227" i="21" s="1"/>
  <c r="P123" i="21"/>
  <c r="O99" i="21"/>
  <c r="P99" i="21" s="1"/>
  <c r="O83" i="21"/>
  <c r="P83" i="21" s="1"/>
  <c r="O67" i="21"/>
  <c r="P67" i="21" s="1"/>
  <c r="P27" i="21"/>
  <c r="P178" i="21"/>
  <c r="P441" i="21"/>
  <c r="P410" i="21"/>
  <c r="O91" i="21"/>
  <c r="P91" i="21" s="1"/>
  <c r="O3" i="21"/>
  <c r="P3" i="21" s="1"/>
  <c r="O523" i="21"/>
  <c r="P523" i="21" s="1"/>
  <c r="O427" i="21"/>
  <c r="P427" i="21" s="1"/>
  <c r="O241" i="21"/>
  <c r="P241" i="21" s="1"/>
  <c r="P177" i="21"/>
  <c r="O113" i="21"/>
  <c r="P113" i="21" s="1"/>
  <c r="P49" i="21"/>
  <c r="P418" i="21"/>
  <c r="P398" i="21"/>
  <c r="O306" i="21"/>
  <c r="P306" i="21" s="1"/>
  <c r="O435" i="21"/>
  <c r="P435" i="21" s="1"/>
  <c r="O395" i="21"/>
  <c r="P395" i="21" s="1"/>
  <c r="O371" i="21"/>
  <c r="P371" i="21" s="1"/>
  <c r="P351" i="21"/>
  <c r="P438" i="21"/>
  <c r="P257" i="21"/>
  <c r="P154" i="21"/>
  <c r="P65" i="21"/>
  <c r="O155" i="21"/>
  <c r="P155" i="21" s="1"/>
  <c r="P360" i="21"/>
  <c r="O278" i="21"/>
  <c r="P278" i="21" s="1"/>
  <c r="O150" i="21"/>
  <c r="P150" i="21" s="1"/>
  <c r="P86" i="21"/>
  <c r="O30" i="21"/>
  <c r="P30" i="21"/>
  <c r="P503" i="21"/>
  <c r="P466" i="21"/>
  <c r="P426" i="21"/>
  <c r="P256" i="21"/>
  <c r="P199" i="21"/>
  <c r="P176" i="21"/>
  <c r="P130" i="21"/>
  <c r="O461" i="21"/>
  <c r="P461" i="21" s="1"/>
  <c r="O383" i="21"/>
  <c r="P383" i="21" s="1"/>
  <c r="O358" i="21"/>
  <c r="P358" i="21" s="1"/>
  <c r="O302" i="21"/>
  <c r="P302" i="21" s="1"/>
  <c r="O259" i="21"/>
  <c r="P259" i="21" s="1"/>
  <c r="O187" i="21"/>
  <c r="P187" i="21" s="1"/>
  <c r="O169" i="21"/>
  <c r="P169" i="21" s="1"/>
  <c r="O97" i="21"/>
  <c r="P97" i="21" s="1"/>
  <c r="O443" i="21"/>
  <c r="P443" i="21" s="1"/>
  <c r="P379" i="21"/>
  <c r="O379" i="21"/>
  <c r="O467" i="21"/>
  <c r="P467" i="21" s="1"/>
  <c r="P314" i="21"/>
  <c r="P122" i="21"/>
  <c r="P338" i="21"/>
  <c r="P66" i="21"/>
  <c r="P42" i="21"/>
  <c r="O233" i="21"/>
  <c r="P233" i="21" s="1"/>
  <c r="O219" i="21"/>
  <c r="P219" i="21" s="1"/>
  <c r="P343" i="21"/>
  <c r="P215" i="21"/>
  <c r="P486" i="21"/>
  <c r="P477" i="21"/>
  <c r="P303" i="21"/>
  <c r="P121" i="21"/>
  <c r="O305" i="21"/>
  <c r="P305" i="21" s="1"/>
  <c r="O58" i="21"/>
  <c r="P58" i="21" s="1"/>
  <c r="O370" i="21"/>
  <c r="P370" i="21" s="1"/>
  <c r="P206" i="21"/>
  <c r="P78" i="21"/>
  <c r="P397" i="21"/>
  <c r="P512" i="21"/>
  <c r="P494" i="21"/>
  <c r="P447" i="21"/>
  <c r="P394" i="21"/>
  <c r="P313" i="21"/>
  <c r="P266" i="21"/>
  <c r="P153" i="21"/>
  <c r="P120" i="21"/>
  <c r="P38" i="21"/>
  <c r="O511" i="21"/>
  <c r="P511" i="21" s="1"/>
  <c r="P493" i="21"/>
  <c r="P474" i="21"/>
  <c r="P393" i="21"/>
  <c r="P346" i="21"/>
  <c r="P335" i="21"/>
  <c r="P312" i="21"/>
  <c r="P265" i="21"/>
  <c r="P231" i="21"/>
  <c r="P208" i="21"/>
  <c r="P175" i="21"/>
  <c r="P129" i="21"/>
  <c r="P94" i="21"/>
  <c r="P82" i="21"/>
  <c r="P2" i="21"/>
  <c r="O343" i="21"/>
  <c r="O283" i="21"/>
  <c r="P283" i="21" s="1"/>
  <c r="O243" i="21"/>
  <c r="P243" i="21" s="1"/>
  <c r="O214" i="21"/>
  <c r="P214" i="21" s="1"/>
  <c r="O186" i="21"/>
  <c r="P186" i="21" s="1"/>
  <c r="O168" i="21"/>
  <c r="P168" i="21" s="1"/>
  <c r="O142" i="21"/>
  <c r="P142" i="21" s="1"/>
  <c r="O96" i="21"/>
  <c r="P96" i="21" s="1"/>
  <c r="O51" i="21"/>
  <c r="P51" i="21" s="1"/>
  <c r="O35" i="21"/>
  <c r="P35" i="21" s="1"/>
  <c r="O378" i="21"/>
  <c r="P378" i="21" s="1"/>
  <c r="O331" i="21"/>
  <c r="P331" i="21" s="1"/>
  <c r="P291" i="21"/>
  <c r="P251" i="21"/>
  <c r="O211" i="21"/>
  <c r="P211" i="21" s="1"/>
  <c r="P179" i="21"/>
  <c r="P163" i="21"/>
  <c r="O147" i="21"/>
  <c r="P147" i="21" s="1"/>
  <c r="O139" i="21"/>
  <c r="P139" i="21" s="1"/>
  <c r="P115" i="21"/>
  <c r="O507" i="21"/>
  <c r="P507" i="21" s="1"/>
  <c r="P475" i="21"/>
  <c r="O475" i="21"/>
  <c r="O451" i="21"/>
  <c r="P451" i="21" s="1"/>
  <c r="O403" i="21"/>
  <c r="P403" i="21" s="1"/>
  <c r="O531" i="21"/>
  <c r="P531" i="21" s="1"/>
  <c r="P411" i="21"/>
  <c r="O411" i="21"/>
  <c r="L479" i="21"/>
  <c r="L461" i="21"/>
  <c r="L242" i="21"/>
  <c r="L10" i="21"/>
  <c r="L378" i="21"/>
  <c r="L322" i="21"/>
  <c r="L330" i="21"/>
  <c r="L266" i="21"/>
  <c r="L458" i="21"/>
  <c r="L290" i="21"/>
  <c r="L474" i="21"/>
  <c r="L394" i="21"/>
  <c r="L274" i="21"/>
  <c r="L234" i="21"/>
  <c r="J212" i="21"/>
  <c r="J188" i="21"/>
  <c r="J156" i="21"/>
  <c r="J28" i="21"/>
  <c r="L482" i="21"/>
  <c r="G313" i="21"/>
  <c r="J13" i="21"/>
  <c r="F470" i="21"/>
  <c r="I27" i="21"/>
  <c r="J27" i="21"/>
  <c r="F477" i="21"/>
  <c r="H477" i="21"/>
  <c r="G477" i="21"/>
  <c r="F467" i="21"/>
  <c r="G467" i="21"/>
  <c r="H457" i="21"/>
  <c r="F457" i="21"/>
  <c r="F449" i="21"/>
  <c r="H449" i="21"/>
  <c r="F441" i="21"/>
  <c r="G441" i="21"/>
  <c r="G433" i="21"/>
  <c r="H433" i="21"/>
  <c r="F433" i="21"/>
  <c r="G425" i="21"/>
  <c r="H425" i="21"/>
  <c r="H417" i="21"/>
  <c r="F417" i="21"/>
  <c r="G409" i="21"/>
  <c r="H409" i="21"/>
  <c r="F401" i="21"/>
  <c r="G401" i="21"/>
  <c r="H401" i="21"/>
  <c r="F393" i="21"/>
  <c r="H393" i="21"/>
  <c r="F385" i="21"/>
  <c r="H385" i="21"/>
  <c r="F377" i="21"/>
  <c r="G377" i="21"/>
  <c r="G369" i="21"/>
  <c r="H369" i="21"/>
  <c r="F369" i="21"/>
  <c r="F361" i="21"/>
  <c r="G361" i="21"/>
  <c r="H361" i="21"/>
  <c r="H353" i="21"/>
  <c r="F353" i="21"/>
  <c r="F345" i="21"/>
  <c r="G345" i="21"/>
  <c r="H345" i="21"/>
  <c r="F337" i="21"/>
  <c r="G337" i="21"/>
  <c r="H337" i="21"/>
  <c r="H329" i="21"/>
  <c r="I329" i="21" s="1"/>
  <c r="F329" i="21"/>
  <c r="F321" i="21"/>
  <c r="H321" i="21"/>
  <c r="G305" i="21"/>
  <c r="F305" i="21"/>
  <c r="H305" i="21"/>
  <c r="G297" i="21"/>
  <c r="H297" i="21"/>
  <c r="F297" i="21"/>
  <c r="H289" i="21"/>
  <c r="F289" i="21"/>
  <c r="G289" i="21"/>
  <c r="F281" i="21"/>
  <c r="G281" i="21"/>
  <c r="H281" i="21"/>
  <c r="G273" i="21"/>
  <c r="H273" i="21"/>
  <c r="G265" i="21"/>
  <c r="H265" i="21"/>
  <c r="F257" i="21"/>
  <c r="H257" i="21"/>
  <c r="G257" i="21"/>
  <c r="F249" i="21"/>
  <c r="G249" i="21"/>
  <c r="G241" i="21"/>
  <c r="H241" i="21"/>
  <c r="F241" i="21"/>
  <c r="G233" i="21"/>
  <c r="H233" i="21"/>
  <c r="F225" i="21"/>
  <c r="G225" i="21"/>
  <c r="H225" i="21"/>
  <c r="H217" i="21"/>
  <c r="G217" i="21"/>
  <c r="F209" i="21"/>
  <c r="H209" i="21"/>
  <c r="F201" i="21"/>
  <c r="G201" i="21"/>
  <c r="H201" i="21"/>
  <c r="F193" i="21"/>
  <c r="G193" i="21"/>
  <c r="H193" i="21"/>
  <c r="F185" i="21"/>
  <c r="G185" i="21"/>
  <c r="G177" i="21"/>
  <c r="H177" i="21"/>
  <c r="F169" i="21"/>
  <c r="G169" i="21"/>
  <c r="H169" i="21"/>
  <c r="H161" i="21"/>
  <c r="F161" i="21"/>
  <c r="H153" i="21"/>
  <c r="G153" i="21"/>
  <c r="F153" i="21"/>
  <c r="F145" i="21"/>
  <c r="H145" i="21"/>
  <c r="F129" i="21"/>
  <c r="H129" i="21"/>
  <c r="G129" i="21"/>
  <c r="F121" i="21"/>
  <c r="G121" i="21"/>
  <c r="G113" i="21"/>
  <c r="F113" i="21"/>
  <c r="H113" i="21"/>
  <c r="G105" i="21"/>
  <c r="H105" i="21"/>
  <c r="H97" i="21"/>
  <c r="F97" i="21"/>
  <c r="F89" i="21"/>
  <c r="H89" i="21"/>
  <c r="G81" i="21"/>
  <c r="H81" i="21"/>
  <c r="G73" i="21"/>
  <c r="H73" i="21"/>
  <c r="G65" i="21"/>
  <c r="F65" i="21"/>
  <c r="H65" i="21"/>
  <c r="G57" i="21"/>
  <c r="F57" i="21"/>
  <c r="G49" i="21"/>
  <c r="H49" i="21"/>
  <c r="F49" i="21"/>
  <c r="G41" i="21"/>
  <c r="F41" i="21"/>
  <c r="H41" i="21"/>
  <c r="G33" i="21"/>
  <c r="H33" i="21"/>
  <c r="G25" i="21"/>
  <c r="F25" i="21"/>
  <c r="H25" i="21"/>
  <c r="G17" i="21"/>
  <c r="H17" i="21"/>
  <c r="G9" i="21"/>
  <c r="F9" i="21"/>
  <c r="H9" i="21"/>
  <c r="F536" i="21"/>
  <c r="E536" i="21"/>
  <c r="E528" i="21"/>
  <c r="F528" i="21" s="1"/>
  <c r="E520" i="21"/>
  <c r="E504" i="21"/>
  <c r="E496" i="21"/>
  <c r="E480" i="21"/>
  <c r="E472" i="21"/>
  <c r="F472" i="21" s="1"/>
  <c r="H377" i="21"/>
  <c r="G385" i="21"/>
  <c r="F409" i="21"/>
  <c r="F108" i="21"/>
  <c r="F73" i="21"/>
  <c r="F33" i="21"/>
  <c r="H529" i="21"/>
  <c r="G529" i="21"/>
  <c r="G513" i="21"/>
  <c r="H513" i="21"/>
  <c r="E488" i="21"/>
  <c r="F476" i="21"/>
  <c r="H476" i="21"/>
  <c r="G476" i="21"/>
  <c r="F466" i="21"/>
  <c r="G466" i="21"/>
  <c r="G456" i="21"/>
  <c r="H456" i="21"/>
  <c r="H448" i="21"/>
  <c r="G448" i="21"/>
  <c r="G432" i="21"/>
  <c r="H432" i="21"/>
  <c r="F424" i="21"/>
  <c r="G424" i="21"/>
  <c r="H424" i="21"/>
  <c r="F416" i="21"/>
  <c r="H416" i="21"/>
  <c r="G416" i="21"/>
  <c r="F408" i="21"/>
  <c r="G408" i="21"/>
  <c r="F400" i="21"/>
  <c r="G400" i="21"/>
  <c r="H400" i="21"/>
  <c r="F392" i="21"/>
  <c r="G392" i="21"/>
  <c r="H392" i="21"/>
  <c r="F384" i="21"/>
  <c r="H384" i="21"/>
  <c r="G384" i="21"/>
  <c r="F376" i="21"/>
  <c r="G376" i="21"/>
  <c r="F368" i="21"/>
  <c r="G368" i="21"/>
  <c r="H368" i="21"/>
  <c r="F360" i="21"/>
  <c r="G360" i="21"/>
  <c r="H360" i="21"/>
  <c r="F352" i="21"/>
  <c r="H352" i="21"/>
  <c r="G352" i="21"/>
  <c r="F344" i="21"/>
  <c r="G344" i="21"/>
  <c r="F336" i="21"/>
  <c r="G336" i="21"/>
  <c r="H336" i="21"/>
  <c r="F328" i="21"/>
  <c r="G328" i="21"/>
  <c r="H328" i="21"/>
  <c r="F320" i="21"/>
  <c r="H320" i="21"/>
  <c r="G320" i="21"/>
  <c r="F312" i="21"/>
  <c r="G312" i="21"/>
  <c r="F304" i="21"/>
  <c r="G304" i="21"/>
  <c r="H304" i="21"/>
  <c r="F296" i="21"/>
  <c r="G296" i="21"/>
  <c r="H296" i="21"/>
  <c r="F288" i="21"/>
  <c r="G288" i="21"/>
  <c r="H288" i="21"/>
  <c r="F280" i="21"/>
  <c r="G280" i="21"/>
  <c r="F272" i="21"/>
  <c r="G272" i="21"/>
  <c r="H272" i="21"/>
  <c r="F264" i="21"/>
  <c r="G264" i="21"/>
  <c r="H264" i="21"/>
  <c r="F256" i="21"/>
  <c r="H256" i="21"/>
  <c r="G256" i="21"/>
  <c r="F248" i="21"/>
  <c r="G248" i="21"/>
  <c r="F240" i="21"/>
  <c r="G240" i="21"/>
  <c r="H240" i="21"/>
  <c r="F232" i="21"/>
  <c r="G232" i="21"/>
  <c r="H232" i="21"/>
  <c r="F224" i="21"/>
  <c r="G224" i="21"/>
  <c r="H224" i="21"/>
  <c r="F216" i="21"/>
  <c r="G216" i="21"/>
  <c r="F208" i="21"/>
  <c r="H208" i="21"/>
  <c r="F200" i="21"/>
  <c r="G200" i="21"/>
  <c r="H200" i="21"/>
  <c r="F192" i="21"/>
  <c r="H192" i="21"/>
  <c r="G192" i="21"/>
  <c r="F184" i="21"/>
  <c r="G184" i="21"/>
  <c r="F176" i="21"/>
  <c r="G176" i="21"/>
  <c r="H176" i="21"/>
  <c r="F168" i="21"/>
  <c r="G168" i="21"/>
  <c r="H168" i="21"/>
  <c r="F160" i="21"/>
  <c r="G160" i="21"/>
  <c r="H160" i="21"/>
  <c r="F152" i="21"/>
  <c r="G152" i="21"/>
  <c r="F144" i="21"/>
  <c r="H144" i="21"/>
  <c r="G144" i="21"/>
  <c r="F136" i="21"/>
  <c r="G136" i="21"/>
  <c r="H136" i="21"/>
  <c r="F128" i="21"/>
  <c r="H128" i="21"/>
  <c r="G128" i="21"/>
  <c r="F120" i="21"/>
  <c r="G120" i="21"/>
  <c r="F112" i="21"/>
  <c r="G112" i="21"/>
  <c r="H112" i="21"/>
  <c r="F104" i="21"/>
  <c r="G104" i="21"/>
  <c r="H104" i="21"/>
  <c r="F96" i="21"/>
  <c r="G96" i="21"/>
  <c r="H96" i="21"/>
  <c r="F88" i="21"/>
  <c r="G88" i="21"/>
  <c r="F80" i="21"/>
  <c r="H80" i="21"/>
  <c r="G80" i="21"/>
  <c r="F72" i="21"/>
  <c r="G72" i="21"/>
  <c r="H72" i="21"/>
  <c r="F64" i="21"/>
  <c r="H64" i="21"/>
  <c r="G64" i="21"/>
  <c r="F56" i="21"/>
  <c r="G56" i="21"/>
  <c r="F48" i="21"/>
  <c r="G48" i="21"/>
  <c r="H48" i="21"/>
  <c r="F40" i="21"/>
  <c r="G40" i="21"/>
  <c r="H40" i="21"/>
  <c r="F32" i="21"/>
  <c r="G32" i="21"/>
  <c r="H32" i="21"/>
  <c r="F24" i="21"/>
  <c r="G24" i="21"/>
  <c r="F16" i="21"/>
  <c r="G16" i="21"/>
  <c r="H16" i="21"/>
  <c r="F8" i="21"/>
  <c r="G8" i="21"/>
  <c r="H8" i="21"/>
  <c r="E535" i="21"/>
  <c r="F535" i="21" s="1"/>
  <c r="E527" i="21"/>
  <c r="F527" i="21" s="1"/>
  <c r="E519" i="21"/>
  <c r="F519" i="21"/>
  <c r="J155" i="21"/>
  <c r="H441" i="21"/>
  <c r="H408" i="21"/>
  <c r="H376" i="21"/>
  <c r="G457" i="21"/>
  <c r="G209" i="21"/>
  <c r="G97" i="21"/>
  <c r="F137" i="21"/>
  <c r="E512" i="21"/>
  <c r="H498" i="21"/>
  <c r="G498" i="21"/>
  <c r="F498" i="21"/>
  <c r="F486" i="21"/>
  <c r="G486" i="21"/>
  <c r="H440" i="21"/>
  <c r="I440" i="21" s="1"/>
  <c r="G470" i="21"/>
  <c r="G417" i="21"/>
  <c r="G208" i="21"/>
  <c r="G108" i="21"/>
  <c r="F425" i="21"/>
  <c r="F273" i="21"/>
  <c r="F177" i="21"/>
  <c r="H57" i="21"/>
  <c r="H24" i="21"/>
  <c r="G321" i="21"/>
  <c r="G161" i="21"/>
  <c r="I146" i="21"/>
  <c r="F515" i="21"/>
  <c r="F105" i="21"/>
  <c r="H467" i="21"/>
  <c r="H121" i="21"/>
  <c r="G393" i="21"/>
  <c r="G145" i="21"/>
  <c r="F217" i="21"/>
  <c r="H460" i="21"/>
  <c r="G460" i="21"/>
  <c r="F460" i="21"/>
  <c r="H452" i="21"/>
  <c r="F452" i="21"/>
  <c r="G452" i="21"/>
  <c r="H444" i="21"/>
  <c r="G444" i="21"/>
  <c r="F444" i="21"/>
  <c r="H436" i="21"/>
  <c r="G436" i="21"/>
  <c r="H428" i="21"/>
  <c r="G428" i="21"/>
  <c r="F428" i="21"/>
  <c r="H420" i="21"/>
  <c r="G420" i="21"/>
  <c r="F420" i="21"/>
  <c r="F412" i="21"/>
  <c r="H412" i="21"/>
  <c r="G412" i="21"/>
  <c r="F404" i="21"/>
  <c r="H404" i="21"/>
  <c r="G404" i="21"/>
  <c r="H396" i="21"/>
  <c r="F396" i="21"/>
  <c r="G396" i="21"/>
  <c r="H388" i="21"/>
  <c r="G388" i="21"/>
  <c r="F388" i="21"/>
  <c r="H380" i="21"/>
  <c r="G380" i="21"/>
  <c r="F380" i="21"/>
  <c r="H372" i="21"/>
  <c r="F372" i="21"/>
  <c r="G372" i="21"/>
  <c r="H364" i="21"/>
  <c r="G364" i="21"/>
  <c r="F364" i="21"/>
  <c r="H356" i="21"/>
  <c r="G356" i="21"/>
  <c r="F348" i="21"/>
  <c r="H348" i="21"/>
  <c r="G348" i="21"/>
  <c r="F340" i="21"/>
  <c r="H340" i="21"/>
  <c r="G340" i="21"/>
  <c r="H332" i="21"/>
  <c r="G332" i="21"/>
  <c r="F332" i="21"/>
  <c r="H324" i="21"/>
  <c r="G324" i="21"/>
  <c r="F324" i="21"/>
  <c r="H316" i="21"/>
  <c r="G316" i="21"/>
  <c r="F316" i="21"/>
  <c r="H308" i="21"/>
  <c r="I308" i="21" s="1"/>
  <c r="F308" i="21"/>
  <c r="H300" i="21"/>
  <c r="F300" i="21"/>
  <c r="F292" i="21"/>
  <c r="H292" i="21"/>
  <c r="G292" i="21"/>
  <c r="F284" i="21"/>
  <c r="H284" i="21"/>
  <c r="G284" i="21"/>
  <c r="F276" i="21"/>
  <c r="H276" i="21"/>
  <c r="G276" i="21"/>
  <c r="G268" i="21"/>
  <c r="H268" i="21"/>
  <c r="F268" i="21"/>
  <c r="H260" i="21"/>
  <c r="G260" i="21"/>
  <c r="H252" i="21"/>
  <c r="G252" i="21"/>
  <c r="H244" i="21"/>
  <c r="G244" i="21"/>
  <c r="F236" i="21"/>
  <c r="H236" i="21"/>
  <c r="G236" i="21"/>
  <c r="H228" i="21"/>
  <c r="G228" i="21"/>
  <c r="F228" i="21"/>
  <c r="F220" i="21"/>
  <c r="H220" i="21"/>
  <c r="G220" i="21"/>
  <c r="F212" i="21"/>
  <c r="H212" i="21"/>
  <c r="I212" i="21" s="1"/>
  <c r="G204" i="21"/>
  <c r="H204" i="21"/>
  <c r="F204" i="21"/>
  <c r="H196" i="21"/>
  <c r="G196" i="21"/>
  <c r="F196" i="21"/>
  <c r="F188" i="21"/>
  <c r="H188" i="21"/>
  <c r="I188" i="21" s="1"/>
  <c r="H180" i="21"/>
  <c r="F180" i="21"/>
  <c r="G180" i="21"/>
  <c r="H172" i="21"/>
  <c r="G172" i="21"/>
  <c r="H164" i="21"/>
  <c r="G164" i="21"/>
  <c r="F156" i="21"/>
  <c r="H156" i="21"/>
  <c r="I156" i="21" s="1"/>
  <c r="F148" i="21"/>
  <c r="H148" i="21"/>
  <c r="G148" i="21"/>
  <c r="G140" i="21"/>
  <c r="H140" i="21"/>
  <c r="F140" i="21"/>
  <c r="H132" i="21"/>
  <c r="G132" i="21"/>
  <c r="H124" i="21"/>
  <c r="F124" i="21"/>
  <c r="H116" i="21"/>
  <c r="G116" i="21"/>
  <c r="H100" i="21"/>
  <c r="F100" i="21"/>
  <c r="G100" i="21"/>
  <c r="F92" i="21"/>
  <c r="H92" i="21"/>
  <c r="G92" i="21"/>
  <c r="F84" i="21"/>
  <c r="H84" i="21"/>
  <c r="I84" i="21" s="1"/>
  <c r="G76" i="21"/>
  <c r="H76" i="21"/>
  <c r="F76" i="21"/>
  <c r="H68" i="21"/>
  <c r="F68" i="21"/>
  <c r="G68" i="21"/>
  <c r="G60" i="21"/>
  <c r="H60" i="21"/>
  <c r="F60" i="21"/>
  <c r="G52" i="21"/>
  <c r="H52" i="21"/>
  <c r="F52" i="21"/>
  <c r="G44" i="21"/>
  <c r="H44" i="21"/>
  <c r="F44" i="21"/>
  <c r="H36" i="21"/>
  <c r="F36" i="21"/>
  <c r="G36" i="21"/>
  <c r="F28" i="21"/>
  <c r="H28" i="21"/>
  <c r="I28" i="21" s="1"/>
  <c r="F20" i="21"/>
  <c r="G20" i="21"/>
  <c r="H20" i="21"/>
  <c r="F12" i="21"/>
  <c r="H12" i="21"/>
  <c r="G12" i="21"/>
  <c r="H4" i="21"/>
  <c r="G4" i="21"/>
  <c r="F4" i="21"/>
  <c r="E531" i="21"/>
  <c r="F531" i="21" s="1"/>
  <c r="E523" i="21"/>
  <c r="F523" i="21" s="1"/>
  <c r="G515" i="21"/>
  <c r="H515" i="21"/>
  <c r="H466" i="21"/>
  <c r="H185" i="21"/>
  <c r="H152" i="21"/>
  <c r="H120" i="21"/>
  <c r="G449" i="21"/>
  <c r="G353" i="21"/>
  <c r="G300" i="21"/>
  <c r="G124" i="21"/>
  <c r="G89" i="21"/>
  <c r="F265" i="21"/>
  <c r="F252" i="21"/>
  <c r="F81" i="21"/>
  <c r="H492" i="21"/>
  <c r="G492" i="21"/>
  <c r="F492" i="21"/>
  <c r="H516" i="21"/>
  <c r="G516" i="21"/>
  <c r="F489" i="21"/>
  <c r="H489" i="21"/>
  <c r="I489" i="21" s="1"/>
  <c r="F468" i="21"/>
  <c r="H468" i="21"/>
  <c r="G468" i="21"/>
  <c r="F458" i="21"/>
  <c r="H458" i="21"/>
  <c r="I458" i="21" s="1"/>
  <c r="F402" i="21"/>
  <c r="G402" i="21"/>
  <c r="F394" i="21"/>
  <c r="H394" i="21"/>
  <c r="I394" i="21" s="1"/>
  <c r="F362" i="21"/>
  <c r="H362" i="21"/>
  <c r="F338" i="21"/>
  <c r="G338" i="21"/>
  <c r="F330" i="21"/>
  <c r="H330" i="21"/>
  <c r="I330" i="21" s="1"/>
  <c r="F314" i="21"/>
  <c r="G314" i="21"/>
  <c r="G306" i="21"/>
  <c r="F306" i="21"/>
  <c r="F282" i="21"/>
  <c r="G282" i="21"/>
  <c r="F266" i="21"/>
  <c r="H266" i="21"/>
  <c r="I266" i="21" s="1"/>
  <c r="G250" i="21"/>
  <c r="F250" i="21"/>
  <c r="F226" i="21"/>
  <c r="G226" i="21"/>
  <c r="F202" i="21"/>
  <c r="H202" i="21"/>
  <c r="I202" i="21" s="1"/>
  <c r="F194" i="21"/>
  <c r="G194" i="21"/>
  <c r="F178" i="21"/>
  <c r="G178" i="21"/>
  <c r="F170" i="21"/>
  <c r="G170" i="21"/>
  <c r="H170" i="21"/>
  <c r="F138" i="21"/>
  <c r="G138" i="21"/>
  <c r="H138" i="21"/>
  <c r="F122" i="21"/>
  <c r="G122" i="21"/>
  <c r="G114" i="21"/>
  <c r="F114" i="21"/>
  <c r="I82" i="21"/>
  <c r="F74" i="21"/>
  <c r="H74" i="21"/>
  <c r="I74" i="21" s="1"/>
  <c r="G42" i="21"/>
  <c r="H42" i="21"/>
  <c r="I18" i="21"/>
  <c r="F10" i="21"/>
  <c r="H10" i="21"/>
  <c r="I10" i="21" s="1"/>
  <c r="F2" i="21"/>
  <c r="G2" i="21"/>
  <c r="F521" i="21"/>
  <c r="E464" i="21"/>
  <c r="F464" i="21" s="1"/>
  <c r="F456" i="21"/>
  <c r="E511" i="21"/>
  <c r="F511" i="21" s="1"/>
  <c r="E503" i="21"/>
  <c r="F503" i="21"/>
  <c r="G501" i="21"/>
  <c r="G478" i="21"/>
  <c r="G405" i="21"/>
  <c r="G365" i="21"/>
  <c r="G341" i="21"/>
  <c r="G299" i="21"/>
  <c r="G258" i="21"/>
  <c r="G154" i="21"/>
  <c r="I26" i="21"/>
  <c r="F461" i="21"/>
  <c r="F434" i="21"/>
  <c r="F242" i="21"/>
  <c r="F163" i="21"/>
  <c r="F53" i="21"/>
  <c r="F525" i="21"/>
  <c r="G525" i="21"/>
  <c r="H525" i="21"/>
  <c r="G426" i="21"/>
  <c r="G389" i="21"/>
  <c r="G362" i="21"/>
  <c r="G298" i="21"/>
  <c r="G179" i="21"/>
  <c r="I99" i="21"/>
  <c r="J37" i="21"/>
  <c r="F443" i="21"/>
  <c r="F405" i="21"/>
  <c r="I227" i="21"/>
  <c r="I203" i="21"/>
  <c r="I53" i="21"/>
  <c r="J53" i="21"/>
  <c r="H453" i="21"/>
  <c r="I453" i="21" s="1"/>
  <c r="F453" i="21"/>
  <c r="H445" i="21"/>
  <c r="G445" i="21"/>
  <c r="F429" i="21"/>
  <c r="H429" i="21"/>
  <c r="I429" i="21" s="1"/>
  <c r="F421" i="21"/>
  <c r="H421" i="21"/>
  <c r="I421" i="21" s="1"/>
  <c r="F413" i="21"/>
  <c r="H413" i="21"/>
  <c r="G413" i="21"/>
  <c r="F381" i="21"/>
  <c r="H381" i="21"/>
  <c r="G381" i="21"/>
  <c r="H373" i="21"/>
  <c r="I373" i="21" s="1"/>
  <c r="F373" i="21"/>
  <c r="F357" i="21"/>
  <c r="H357" i="21"/>
  <c r="I357" i="21" s="1"/>
  <c r="F349" i="21"/>
  <c r="H349" i="21"/>
  <c r="G349" i="21"/>
  <c r="H333" i="21"/>
  <c r="I333" i="21" s="1"/>
  <c r="F333" i="21"/>
  <c r="F325" i="21"/>
  <c r="H325" i="21"/>
  <c r="I325" i="21" s="1"/>
  <c r="G317" i="21"/>
  <c r="H317" i="21"/>
  <c r="F317" i="21"/>
  <c r="G309" i="21"/>
  <c r="H309" i="21"/>
  <c r="G301" i="21"/>
  <c r="H301" i="21"/>
  <c r="F293" i="21"/>
  <c r="G293" i="21"/>
  <c r="H293" i="21"/>
  <c r="G285" i="21"/>
  <c r="F285" i="21"/>
  <c r="H285" i="21"/>
  <c r="G277" i="21"/>
  <c r="H277" i="21"/>
  <c r="F277" i="21"/>
  <c r="G269" i="21"/>
  <c r="F269" i="21"/>
  <c r="H269" i="21"/>
  <c r="G261" i="21"/>
  <c r="H261" i="21"/>
  <c r="G253" i="21"/>
  <c r="H253" i="21"/>
  <c r="G245" i="21"/>
  <c r="F245" i="21"/>
  <c r="H245" i="21"/>
  <c r="G237" i="21"/>
  <c r="F237" i="21"/>
  <c r="H237" i="21"/>
  <c r="F229" i="21"/>
  <c r="G229" i="21"/>
  <c r="H229" i="21"/>
  <c r="G221" i="21"/>
  <c r="F221" i="21"/>
  <c r="H221" i="21"/>
  <c r="G213" i="21"/>
  <c r="F213" i="21"/>
  <c r="H213" i="21"/>
  <c r="G205" i="21"/>
  <c r="H205" i="21"/>
  <c r="G197" i="21"/>
  <c r="H197" i="21"/>
  <c r="G189" i="21"/>
  <c r="F189" i="21"/>
  <c r="H189" i="21"/>
  <c r="G181" i="21"/>
  <c r="H181" i="21"/>
  <c r="F181" i="21"/>
  <c r="G173" i="21"/>
  <c r="H173" i="21"/>
  <c r="F165" i="21"/>
  <c r="G165" i="21"/>
  <c r="H165" i="21"/>
  <c r="G157" i="21"/>
  <c r="F157" i="21"/>
  <c r="H157" i="21"/>
  <c r="G149" i="21"/>
  <c r="H149" i="21"/>
  <c r="G141" i="21"/>
  <c r="H141" i="21"/>
  <c r="F141" i="21"/>
  <c r="G133" i="21"/>
  <c r="F133" i="21"/>
  <c r="H133" i="21"/>
  <c r="G125" i="21"/>
  <c r="H125" i="21"/>
  <c r="F125" i="21"/>
  <c r="G117" i="21"/>
  <c r="H117" i="21"/>
  <c r="G109" i="21"/>
  <c r="H109" i="21"/>
  <c r="F101" i="21"/>
  <c r="G101" i="21"/>
  <c r="H101" i="21"/>
  <c r="G93" i="21"/>
  <c r="F93" i="21"/>
  <c r="H93" i="21"/>
  <c r="G85" i="21"/>
  <c r="H85" i="21"/>
  <c r="G77" i="21"/>
  <c r="H77" i="21"/>
  <c r="F77" i="21"/>
  <c r="G69" i="21"/>
  <c r="H69" i="21"/>
  <c r="G61" i="21"/>
  <c r="H61" i="21"/>
  <c r="F61" i="21"/>
  <c r="F45" i="21"/>
  <c r="G45" i="21"/>
  <c r="H45" i="21"/>
  <c r="F37" i="21"/>
  <c r="H37" i="21"/>
  <c r="I37" i="21" s="1"/>
  <c r="F29" i="21"/>
  <c r="H29" i="21"/>
  <c r="G29" i="21"/>
  <c r="G21" i="21"/>
  <c r="H21" i="21"/>
  <c r="F13" i="21"/>
  <c r="H13" i="21"/>
  <c r="I13" i="21" s="1"/>
  <c r="G5" i="21"/>
  <c r="H5" i="21"/>
  <c r="F532" i="21"/>
  <c r="E507" i="21"/>
  <c r="E499" i="21"/>
  <c r="F499" i="21" s="1"/>
  <c r="I491" i="21"/>
  <c r="I307" i="21"/>
  <c r="I211" i="21"/>
  <c r="F459" i="21"/>
  <c r="G459" i="21"/>
  <c r="H459" i="21"/>
  <c r="F451" i="21"/>
  <c r="G451" i="21"/>
  <c r="I443" i="21"/>
  <c r="G427" i="21"/>
  <c r="H427" i="21"/>
  <c r="G419" i="21"/>
  <c r="F419" i="21"/>
  <c r="F403" i="21"/>
  <c r="G403" i="21"/>
  <c r="F395" i="21"/>
  <c r="G395" i="21"/>
  <c r="H395" i="21"/>
  <c r="G387" i="21"/>
  <c r="F387" i="21"/>
  <c r="I379" i="21"/>
  <c r="F371" i="21"/>
  <c r="G371" i="21"/>
  <c r="G363" i="21"/>
  <c r="F363" i="21"/>
  <c r="H363" i="21"/>
  <c r="I355" i="21"/>
  <c r="G347" i="21"/>
  <c r="F347" i="21"/>
  <c r="F339" i="21"/>
  <c r="G339" i="21"/>
  <c r="F331" i="21"/>
  <c r="G331" i="21"/>
  <c r="H331" i="21"/>
  <c r="I323" i="21"/>
  <c r="F315" i="21"/>
  <c r="G315" i="21"/>
  <c r="F291" i="21"/>
  <c r="G291" i="21"/>
  <c r="F267" i="21"/>
  <c r="H267" i="21"/>
  <c r="I267" i="21" s="1"/>
  <c r="G259" i="21"/>
  <c r="F259" i="21"/>
  <c r="G251" i="21"/>
  <c r="F251" i="21"/>
  <c r="F203" i="21"/>
  <c r="H203" i="21"/>
  <c r="G195" i="21"/>
  <c r="F195" i="21"/>
  <c r="I187" i="21"/>
  <c r="G171" i="21"/>
  <c r="H171" i="21"/>
  <c r="F139" i="21"/>
  <c r="G139" i="21"/>
  <c r="H139" i="21"/>
  <c r="F123" i="21"/>
  <c r="G123" i="21"/>
  <c r="F91" i="21"/>
  <c r="G91" i="21"/>
  <c r="F83" i="21"/>
  <c r="G83" i="21"/>
  <c r="F75" i="21"/>
  <c r="H75" i="21"/>
  <c r="I75" i="21" s="1"/>
  <c r="F67" i="21"/>
  <c r="G67" i="21"/>
  <c r="G51" i="21"/>
  <c r="F51" i="21"/>
  <c r="G43" i="21"/>
  <c r="H43" i="21"/>
  <c r="F11" i="21"/>
  <c r="G11" i="21"/>
  <c r="H11" i="21"/>
  <c r="F513" i="21"/>
  <c r="F448" i="21"/>
  <c r="E495" i="21"/>
  <c r="F495" i="21" s="1"/>
  <c r="E532" i="21"/>
  <c r="F485" i="21"/>
  <c r="H485" i="21"/>
  <c r="I485" i="21" s="1"/>
  <c r="F522" i="21"/>
  <c r="F514" i="21"/>
  <c r="F505" i="21"/>
  <c r="F440" i="21"/>
  <c r="E524" i="21"/>
  <c r="F524" i="21" s="1"/>
  <c r="F487" i="21"/>
  <c r="E514" i="21"/>
  <c r="F432" i="21"/>
  <c r="K187" i="21" l="1"/>
  <c r="L187" i="21" s="1"/>
  <c r="K435" i="21"/>
  <c r="L435" i="21" s="1"/>
  <c r="G533" i="21"/>
  <c r="H533" i="21"/>
  <c r="G534" i="21"/>
  <c r="H534" i="21"/>
  <c r="I517" i="21"/>
  <c r="J517" i="21"/>
  <c r="F533" i="21"/>
  <c r="I411" i="21"/>
  <c r="I275" i="21"/>
  <c r="I35" i="21"/>
  <c r="J35" i="21"/>
  <c r="I530" i="21"/>
  <c r="J530" i="21"/>
  <c r="I23" i="21"/>
  <c r="J23" i="21"/>
  <c r="I214" i="21"/>
  <c r="J214" i="21"/>
  <c r="K481" i="21"/>
  <c r="L481" i="21"/>
  <c r="K358" i="21"/>
  <c r="L358" i="21"/>
  <c r="F534" i="21"/>
  <c r="I111" i="21"/>
  <c r="J111" i="21"/>
  <c r="J183" i="21"/>
  <c r="K183" i="21" s="1"/>
  <c r="L183" i="21" s="1"/>
  <c r="I183" i="21"/>
  <c r="I359" i="21"/>
  <c r="J359" i="21"/>
  <c r="I182" i="21"/>
  <c r="J182" i="21"/>
  <c r="I450" i="21"/>
  <c r="J450" i="21"/>
  <c r="L22" i="21"/>
  <c r="K22" i="21"/>
  <c r="I494" i="21"/>
  <c r="J494" i="21"/>
  <c r="K494" i="21" s="1"/>
  <c r="L494" i="21" s="1"/>
  <c r="I243" i="21"/>
  <c r="J243" i="21"/>
  <c r="I90" i="21"/>
  <c r="J90" i="21"/>
  <c r="K90" i="21" s="1"/>
  <c r="L90" i="21" s="1"/>
  <c r="I255" i="21"/>
  <c r="J255" i="21"/>
  <c r="K255" i="21" s="1"/>
  <c r="L255" i="21" s="1"/>
  <c r="J270" i="21"/>
  <c r="I270" i="21"/>
  <c r="I318" i="21"/>
  <c r="J318" i="21"/>
  <c r="K318" i="21" s="1"/>
  <c r="L318" i="21" s="1"/>
  <c r="I102" i="21"/>
  <c r="I319" i="21"/>
  <c r="J319" i="21"/>
  <c r="K319" i="21" s="1"/>
  <c r="L319" i="21" s="1"/>
  <c r="I302" i="21"/>
  <c r="J302" i="21"/>
  <c r="K302" i="21" s="1"/>
  <c r="L302" i="21" s="1"/>
  <c r="K231" i="21"/>
  <c r="L231" i="21" s="1"/>
  <c r="K38" i="21"/>
  <c r="L38" i="21" s="1"/>
  <c r="I30" i="21"/>
  <c r="J434" i="21"/>
  <c r="I434" i="21"/>
  <c r="K167" i="21"/>
  <c r="L167" i="21" s="1"/>
  <c r="K526" i="21"/>
  <c r="L526" i="21"/>
  <c r="I287" i="21"/>
  <c r="J287" i="21"/>
  <c r="K78" i="21"/>
  <c r="L78" i="21" s="1"/>
  <c r="K422" i="21"/>
  <c r="L422" i="21"/>
  <c r="I15" i="21"/>
  <c r="J15" i="21"/>
  <c r="K79" i="21"/>
  <c r="L79" i="21"/>
  <c r="I239" i="21"/>
  <c r="I107" i="21"/>
  <c r="J107" i="21"/>
  <c r="I522" i="21"/>
  <c r="J522" i="21"/>
  <c r="I370" i="21"/>
  <c r="J370" i="21"/>
  <c r="I115" i="21"/>
  <c r="J115" i="21"/>
  <c r="I238" i="21"/>
  <c r="J238" i="21"/>
  <c r="K238" i="21" s="1"/>
  <c r="L238" i="21" s="1"/>
  <c r="I431" i="21"/>
  <c r="J431" i="21"/>
  <c r="J246" i="21"/>
  <c r="K246" i="21" s="1"/>
  <c r="L246" i="21" s="1"/>
  <c r="I246" i="21"/>
  <c r="I278" i="21"/>
  <c r="J278" i="21"/>
  <c r="I66" i="21"/>
  <c r="J66" i="21"/>
  <c r="K66" i="21" s="1"/>
  <c r="L66" i="21" s="1"/>
  <c r="L239" i="21"/>
  <c r="K239" i="21"/>
  <c r="I327" i="21"/>
  <c r="I391" i="21"/>
  <c r="J391" i="21"/>
  <c r="K391" i="21" s="1"/>
  <c r="L391" i="21" s="1"/>
  <c r="I438" i="21"/>
  <c r="J438" i="21"/>
  <c r="K438" i="21" s="1"/>
  <c r="L438" i="21" s="1"/>
  <c r="K350" i="21"/>
  <c r="L350" i="21" s="1"/>
  <c r="K147" i="21"/>
  <c r="L147" i="21"/>
  <c r="J162" i="21"/>
  <c r="K162" i="21" s="1"/>
  <c r="L162" i="21" s="1"/>
  <c r="I162" i="21"/>
  <c r="I218" i="21"/>
  <c r="J218" i="21"/>
  <c r="I442" i="21"/>
  <c r="J442" i="21"/>
  <c r="I147" i="21"/>
  <c r="I430" i="21"/>
  <c r="I47" i="21"/>
  <c r="J47" i="21"/>
  <c r="K103" i="21"/>
  <c r="L103" i="21" s="1"/>
  <c r="J207" i="21"/>
  <c r="K207" i="21" s="1"/>
  <c r="L207" i="21" s="1"/>
  <c r="I207" i="21"/>
  <c r="K230" i="21"/>
  <c r="L230" i="21"/>
  <c r="K14" i="21"/>
  <c r="L14" i="21"/>
  <c r="I34" i="21"/>
  <c r="J34" i="21"/>
  <c r="K34" i="21" s="1"/>
  <c r="L34" i="21" s="1"/>
  <c r="J98" i="21"/>
  <c r="K98" i="21" s="1"/>
  <c r="L98" i="21" s="1"/>
  <c r="I98" i="21"/>
  <c r="I358" i="21"/>
  <c r="I505" i="21"/>
  <c r="J505" i="21"/>
  <c r="K254" i="21"/>
  <c r="L254" i="21" s="1"/>
  <c r="I446" i="21"/>
  <c r="J446" i="21"/>
  <c r="I435" i="21"/>
  <c r="K19" i="21"/>
  <c r="L19" i="21"/>
  <c r="I131" i="21"/>
  <c r="J131" i="21"/>
  <c r="J469" i="21"/>
  <c r="I469" i="21"/>
  <c r="I354" i="21"/>
  <c r="J354" i="21"/>
  <c r="K151" i="21"/>
  <c r="L151" i="21"/>
  <c r="K30" i="21"/>
  <c r="L30" i="21" s="1"/>
  <c r="K158" i="21"/>
  <c r="L158" i="21" s="1"/>
  <c r="I254" i="21"/>
  <c r="I294" i="21"/>
  <c r="I334" i="21"/>
  <c r="J334" i="21"/>
  <c r="I390" i="21"/>
  <c r="K86" i="21"/>
  <c r="L86" i="21" s="1"/>
  <c r="J159" i="21"/>
  <c r="I159" i="21"/>
  <c r="J415" i="21"/>
  <c r="I415" i="21"/>
  <c r="I521" i="21"/>
  <c r="J521" i="21"/>
  <c r="I137" i="21"/>
  <c r="J137" i="21"/>
  <c r="K119" i="21"/>
  <c r="L119" i="21"/>
  <c r="K227" i="21"/>
  <c r="L227" i="21" s="1"/>
  <c r="I283" i="21"/>
  <c r="J283" i="21"/>
  <c r="K283" i="21" s="1"/>
  <c r="L283" i="21" s="1"/>
  <c r="K223" i="21"/>
  <c r="L223" i="21" s="1"/>
  <c r="I63" i="21"/>
  <c r="J63" i="21"/>
  <c r="K63" i="21" s="1"/>
  <c r="L63" i="21" s="1"/>
  <c r="J186" i="21"/>
  <c r="K186" i="21" s="1"/>
  <c r="L186" i="21" s="1"/>
  <c r="I186" i="21"/>
  <c r="J418" i="21"/>
  <c r="I418" i="21"/>
  <c r="J506" i="21"/>
  <c r="I506" i="21"/>
  <c r="K94" i="21"/>
  <c r="L94" i="21"/>
  <c r="K102" i="21"/>
  <c r="L102" i="21" s="1"/>
  <c r="L343" i="21"/>
  <c r="K343" i="21"/>
  <c r="J134" i="21"/>
  <c r="I134" i="21"/>
  <c r="K294" i="21"/>
  <c r="L294" i="21" s="1"/>
  <c r="J342" i="21"/>
  <c r="I342" i="21"/>
  <c r="I510" i="21"/>
  <c r="J510" i="21"/>
  <c r="K510" i="21" s="1"/>
  <c r="L510" i="21" s="1"/>
  <c r="I271" i="21"/>
  <c r="J271" i="21"/>
  <c r="K271" i="21" s="1"/>
  <c r="L271" i="21" s="1"/>
  <c r="J335" i="21"/>
  <c r="I335" i="21"/>
  <c r="I106" i="21"/>
  <c r="J106" i="21"/>
  <c r="K106" i="21" s="1"/>
  <c r="L106" i="21" s="1"/>
  <c r="I374" i="21"/>
  <c r="J374" i="21"/>
  <c r="K374" i="21" s="1"/>
  <c r="L374" i="21" s="1"/>
  <c r="L490" i="21"/>
  <c r="J386" i="21"/>
  <c r="I386" i="21"/>
  <c r="I54" i="21"/>
  <c r="J54" i="21"/>
  <c r="K54" i="21" s="1"/>
  <c r="L54" i="21" s="1"/>
  <c r="L462" i="21"/>
  <c r="K462" i="21"/>
  <c r="J55" i="21"/>
  <c r="I55" i="21"/>
  <c r="J439" i="21"/>
  <c r="K439" i="21" s="1"/>
  <c r="L439" i="21" s="1"/>
  <c r="I439" i="21"/>
  <c r="I410" i="21"/>
  <c r="J410" i="21"/>
  <c r="I346" i="21"/>
  <c r="J346" i="21"/>
  <c r="I130" i="21"/>
  <c r="J130" i="21"/>
  <c r="K130" i="21" s="1"/>
  <c r="L130" i="21" s="1"/>
  <c r="I210" i="21"/>
  <c r="J210" i="21"/>
  <c r="K37" i="21"/>
  <c r="L37" i="21" s="1"/>
  <c r="I501" i="21"/>
  <c r="J501" i="21"/>
  <c r="I138" i="21"/>
  <c r="J138" i="21"/>
  <c r="I516" i="21"/>
  <c r="J516" i="21"/>
  <c r="I89" i="21"/>
  <c r="J89" i="21"/>
  <c r="J20" i="21"/>
  <c r="I20" i="21"/>
  <c r="J68" i="21"/>
  <c r="I68" i="21"/>
  <c r="J92" i="21"/>
  <c r="I92" i="21"/>
  <c r="J180" i="21"/>
  <c r="I180" i="21"/>
  <c r="J252" i="21"/>
  <c r="I252" i="21"/>
  <c r="I324" i="21"/>
  <c r="J324" i="21"/>
  <c r="I348" i="21"/>
  <c r="J348" i="21"/>
  <c r="I372" i="21"/>
  <c r="J372" i="21"/>
  <c r="I436" i="21"/>
  <c r="J436" i="21"/>
  <c r="I417" i="21"/>
  <c r="J417" i="21"/>
  <c r="G512" i="21"/>
  <c r="H512" i="21"/>
  <c r="K155" i="21"/>
  <c r="L155" i="21" s="1"/>
  <c r="I8" i="21"/>
  <c r="J8" i="21"/>
  <c r="I32" i="21"/>
  <c r="J32" i="21"/>
  <c r="J56" i="21"/>
  <c r="I56" i="21"/>
  <c r="I80" i="21"/>
  <c r="J80" i="21"/>
  <c r="I128" i="21"/>
  <c r="J128" i="21"/>
  <c r="I336" i="21"/>
  <c r="J336" i="21"/>
  <c r="J360" i="21"/>
  <c r="I360" i="21"/>
  <c r="J408" i="21"/>
  <c r="I408" i="21"/>
  <c r="I476" i="21"/>
  <c r="J476" i="21"/>
  <c r="F512" i="21"/>
  <c r="I33" i="21"/>
  <c r="J33" i="21"/>
  <c r="J57" i="21"/>
  <c r="I57" i="21"/>
  <c r="I113" i="21"/>
  <c r="J113" i="21"/>
  <c r="J201" i="21"/>
  <c r="I201" i="21"/>
  <c r="I257" i="21"/>
  <c r="J257" i="21"/>
  <c r="I281" i="21"/>
  <c r="J281" i="21"/>
  <c r="I337" i="21"/>
  <c r="J337" i="21"/>
  <c r="J361" i="21"/>
  <c r="I361" i="21"/>
  <c r="J313" i="21"/>
  <c r="I313" i="21"/>
  <c r="K188" i="21"/>
  <c r="L188" i="21" s="1"/>
  <c r="K27" i="21"/>
  <c r="L27" i="21" s="1"/>
  <c r="K212" i="21"/>
  <c r="L212" i="21" s="1"/>
  <c r="K53" i="21"/>
  <c r="L53" i="21" s="1"/>
  <c r="J228" i="21"/>
  <c r="I228" i="21"/>
  <c r="I470" i="21"/>
  <c r="J470" i="21"/>
  <c r="H480" i="21"/>
  <c r="G480" i="21"/>
  <c r="H520" i="21"/>
  <c r="G520" i="21"/>
  <c r="I9" i="21"/>
  <c r="J9" i="21"/>
  <c r="I51" i="21"/>
  <c r="J51" i="21"/>
  <c r="I85" i="21"/>
  <c r="J85" i="21"/>
  <c r="I181" i="21"/>
  <c r="J181" i="21"/>
  <c r="I253" i="21"/>
  <c r="J253" i="21"/>
  <c r="G503" i="21"/>
  <c r="H503" i="21"/>
  <c r="J4" i="21"/>
  <c r="I4" i="21"/>
  <c r="I97" i="21"/>
  <c r="J97" i="21"/>
  <c r="I176" i="21"/>
  <c r="J176" i="21"/>
  <c r="I448" i="21"/>
  <c r="J448" i="21"/>
  <c r="I123" i="21"/>
  <c r="J123" i="21"/>
  <c r="I427" i="21"/>
  <c r="J427" i="21"/>
  <c r="I170" i="21"/>
  <c r="J170" i="21"/>
  <c r="J100" i="21"/>
  <c r="I100" i="21"/>
  <c r="I420" i="21"/>
  <c r="J420" i="21"/>
  <c r="I486" i="21"/>
  <c r="J486" i="21"/>
  <c r="I16" i="21"/>
  <c r="J16" i="21"/>
  <c r="I40" i="21"/>
  <c r="J40" i="21"/>
  <c r="J345" i="21"/>
  <c r="I345" i="21"/>
  <c r="I195" i="21"/>
  <c r="J195" i="21"/>
  <c r="I363" i="21"/>
  <c r="J363" i="21"/>
  <c r="I5" i="21"/>
  <c r="J5" i="21"/>
  <c r="I117" i="21"/>
  <c r="J117" i="21"/>
  <c r="J165" i="21"/>
  <c r="I165" i="21"/>
  <c r="I213" i="21"/>
  <c r="J213" i="21"/>
  <c r="I261" i="21"/>
  <c r="J261" i="21"/>
  <c r="I309" i="21"/>
  <c r="J309" i="21"/>
  <c r="I349" i="21"/>
  <c r="J349" i="21"/>
  <c r="I298" i="21"/>
  <c r="J298" i="21"/>
  <c r="I341" i="21"/>
  <c r="J341" i="21"/>
  <c r="G511" i="21"/>
  <c r="H511" i="21"/>
  <c r="I114" i="21"/>
  <c r="J114" i="21"/>
  <c r="I306" i="21"/>
  <c r="J306" i="21"/>
  <c r="I515" i="21"/>
  <c r="J515" i="21"/>
  <c r="J12" i="21"/>
  <c r="I12" i="21"/>
  <c r="J36" i="21"/>
  <c r="I36" i="21"/>
  <c r="J52" i="21"/>
  <c r="I52" i="21"/>
  <c r="J164" i="21"/>
  <c r="I164" i="21"/>
  <c r="I380" i="21"/>
  <c r="J380" i="21"/>
  <c r="I404" i="21"/>
  <c r="J404" i="21"/>
  <c r="I145" i="21"/>
  <c r="J145" i="21"/>
  <c r="I457" i="21"/>
  <c r="J457" i="21"/>
  <c r="G527" i="21"/>
  <c r="H527" i="21"/>
  <c r="J112" i="21"/>
  <c r="I112" i="21"/>
  <c r="I136" i="21"/>
  <c r="J136" i="21"/>
  <c r="I160" i="21"/>
  <c r="J160" i="21"/>
  <c r="I184" i="21"/>
  <c r="J184" i="21"/>
  <c r="I232" i="21"/>
  <c r="J232" i="21"/>
  <c r="I280" i="21"/>
  <c r="J280" i="21"/>
  <c r="I352" i="21"/>
  <c r="J352" i="21"/>
  <c r="I385" i="21"/>
  <c r="J385" i="21"/>
  <c r="G496" i="21"/>
  <c r="H496" i="21"/>
  <c r="I217" i="21"/>
  <c r="J217" i="21"/>
  <c r="I265" i="21"/>
  <c r="J265" i="21"/>
  <c r="I369" i="21"/>
  <c r="J369" i="21"/>
  <c r="I401" i="21"/>
  <c r="J401" i="21"/>
  <c r="G507" i="21"/>
  <c r="H507" i="21"/>
  <c r="I21" i="21"/>
  <c r="J21" i="21"/>
  <c r="I77" i="21"/>
  <c r="J77" i="21"/>
  <c r="G495" i="21"/>
  <c r="H495" i="21"/>
  <c r="I171" i="21"/>
  <c r="J171" i="21"/>
  <c r="I387" i="21"/>
  <c r="J387" i="21"/>
  <c r="I419" i="21"/>
  <c r="J419" i="21"/>
  <c r="F507" i="21"/>
  <c r="I2" i="21"/>
  <c r="J2" i="21"/>
  <c r="I282" i="21"/>
  <c r="J282" i="21"/>
  <c r="J124" i="21"/>
  <c r="I124" i="21"/>
  <c r="J248" i="21"/>
  <c r="I248" i="21"/>
  <c r="J121" i="21"/>
  <c r="I121" i="21"/>
  <c r="I153" i="21"/>
  <c r="J153" i="21"/>
  <c r="I133" i="21"/>
  <c r="J133" i="21"/>
  <c r="I157" i="21"/>
  <c r="J157" i="21"/>
  <c r="I301" i="21"/>
  <c r="J301" i="21"/>
  <c r="J132" i="21"/>
  <c r="I132" i="21"/>
  <c r="J260" i="21"/>
  <c r="I260" i="21"/>
  <c r="J284" i="21"/>
  <c r="I284" i="21"/>
  <c r="I64" i="21"/>
  <c r="J64" i="21"/>
  <c r="F520" i="21"/>
  <c r="I185" i="21"/>
  <c r="J185" i="21"/>
  <c r="I233" i="21"/>
  <c r="J233" i="21"/>
  <c r="I395" i="21"/>
  <c r="J395" i="21"/>
  <c r="I468" i="21"/>
  <c r="J468" i="21"/>
  <c r="J236" i="21"/>
  <c r="I236" i="21"/>
  <c r="I332" i="21"/>
  <c r="J332" i="21"/>
  <c r="I356" i="21"/>
  <c r="J356" i="21"/>
  <c r="J209" i="21"/>
  <c r="I209" i="21"/>
  <c r="I368" i="21"/>
  <c r="J368" i="21"/>
  <c r="J392" i="21"/>
  <c r="I392" i="21"/>
  <c r="G488" i="21"/>
  <c r="H488" i="21"/>
  <c r="F488" i="21"/>
  <c r="G528" i="21"/>
  <c r="H528" i="21"/>
  <c r="I17" i="21"/>
  <c r="J17" i="21"/>
  <c r="I41" i="21"/>
  <c r="J41" i="21"/>
  <c r="I65" i="21"/>
  <c r="J65" i="21"/>
  <c r="J129" i="21"/>
  <c r="I129" i="21"/>
  <c r="I425" i="21"/>
  <c r="J425" i="21"/>
  <c r="G514" i="21"/>
  <c r="H514" i="21"/>
  <c r="I11" i="21"/>
  <c r="J11" i="21"/>
  <c r="I291" i="21"/>
  <c r="J291" i="21"/>
  <c r="I339" i="21"/>
  <c r="J339" i="21"/>
  <c r="I371" i="21"/>
  <c r="J371" i="21"/>
  <c r="I403" i="21"/>
  <c r="J403" i="21"/>
  <c r="I69" i="21"/>
  <c r="J69" i="21"/>
  <c r="I93" i="21"/>
  <c r="J93" i="21"/>
  <c r="I141" i="21"/>
  <c r="J141" i="21"/>
  <c r="I189" i="21"/>
  <c r="J189" i="21"/>
  <c r="I237" i="21"/>
  <c r="J237" i="21"/>
  <c r="I285" i="21"/>
  <c r="J285" i="21"/>
  <c r="I445" i="21"/>
  <c r="J445" i="21"/>
  <c r="I362" i="21"/>
  <c r="J362" i="21"/>
  <c r="I365" i="21"/>
  <c r="J365" i="21"/>
  <c r="J122" i="21"/>
  <c r="I122" i="21"/>
  <c r="J178" i="21"/>
  <c r="I178" i="21"/>
  <c r="I314" i="21"/>
  <c r="J314" i="21"/>
  <c r="I353" i="21"/>
  <c r="J353" i="21"/>
  <c r="G523" i="21"/>
  <c r="H523" i="21"/>
  <c r="J76" i="21"/>
  <c r="I76" i="21"/>
  <c r="J220" i="21"/>
  <c r="I220" i="21"/>
  <c r="J292" i="21"/>
  <c r="I292" i="21"/>
  <c r="I316" i="21"/>
  <c r="J316" i="21"/>
  <c r="I340" i="21"/>
  <c r="J340" i="21"/>
  <c r="I452" i="21"/>
  <c r="J452" i="21"/>
  <c r="I393" i="21"/>
  <c r="J393" i="21"/>
  <c r="I161" i="21"/>
  <c r="J161" i="21"/>
  <c r="I108" i="21"/>
  <c r="J108" i="21"/>
  <c r="J24" i="21"/>
  <c r="I24" i="21"/>
  <c r="I304" i="21"/>
  <c r="J304" i="21"/>
  <c r="J328" i="21"/>
  <c r="I328" i="21"/>
  <c r="J376" i="21"/>
  <c r="I376" i="21"/>
  <c r="I456" i="21"/>
  <c r="J456" i="21"/>
  <c r="I513" i="21"/>
  <c r="J513" i="21"/>
  <c r="F496" i="21"/>
  <c r="G536" i="21"/>
  <c r="H536" i="21"/>
  <c r="I73" i="21"/>
  <c r="J73" i="21"/>
  <c r="I105" i="21"/>
  <c r="J105" i="21"/>
  <c r="I193" i="21"/>
  <c r="J193" i="21"/>
  <c r="I241" i="21"/>
  <c r="J241" i="21"/>
  <c r="I377" i="21"/>
  <c r="J377" i="21"/>
  <c r="I467" i="21"/>
  <c r="J467" i="21"/>
  <c r="K13" i="21"/>
  <c r="L13" i="21"/>
  <c r="K28" i="21"/>
  <c r="L28" i="21" s="1"/>
  <c r="I347" i="21"/>
  <c r="J347" i="21"/>
  <c r="I91" i="21"/>
  <c r="J91" i="21"/>
  <c r="I459" i="21"/>
  <c r="J459" i="21"/>
  <c r="I525" i="21"/>
  <c r="J525" i="21"/>
  <c r="I154" i="21"/>
  <c r="J154" i="21"/>
  <c r="I44" i="21"/>
  <c r="J44" i="21"/>
  <c r="I104" i="21"/>
  <c r="J104" i="21"/>
  <c r="J152" i="21"/>
  <c r="I152" i="21"/>
  <c r="I320" i="21"/>
  <c r="J320" i="21"/>
  <c r="J177" i="21"/>
  <c r="I177" i="21"/>
  <c r="I259" i="21"/>
  <c r="J259" i="21"/>
  <c r="I109" i="21"/>
  <c r="J109" i="21"/>
  <c r="I277" i="21"/>
  <c r="J277" i="21"/>
  <c r="I258" i="21"/>
  <c r="J258" i="21"/>
  <c r="J204" i="21"/>
  <c r="I204" i="21"/>
  <c r="G519" i="21"/>
  <c r="H519" i="21"/>
  <c r="J200" i="21"/>
  <c r="I200" i="21"/>
  <c r="I272" i="21"/>
  <c r="J272" i="21"/>
  <c r="J296" i="21"/>
  <c r="I296" i="21"/>
  <c r="J344" i="21"/>
  <c r="I344" i="21"/>
  <c r="I416" i="21"/>
  <c r="J416" i="21"/>
  <c r="F480" i="21"/>
  <c r="I289" i="21"/>
  <c r="J289" i="21"/>
  <c r="I305" i="21"/>
  <c r="J305" i="21"/>
  <c r="J67" i="21"/>
  <c r="I67" i="21"/>
  <c r="I331" i="21"/>
  <c r="J331" i="21"/>
  <c r="I226" i="21"/>
  <c r="J226" i="21"/>
  <c r="I492" i="21"/>
  <c r="J492" i="21"/>
  <c r="I300" i="21"/>
  <c r="J300" i="21"/>
  <c r="I444" i="21"/>
  <c r="J444" i="21"/>
  <c r="I88" i="21"/>
  <c r="J88" i="21"/>
  <c r="I256" i="21"/>
  <c r="J256" i="21"/>
  <c r="J139" i="21"/>
  <c r="I139" i="21"/>
  <c r="I451" i="21"/>
  <c r="J451" i="21"/>
  <c r="I413" i="21"/>
  <c r="J413" i="21"/>
  <c r="I389" i="21"/>
  <c r="J389" i="21"/>
  <c r="I405" i="21"/>
  <c r="J405" i="21"/>
  <c r="G464" i="21"/>
  <c r="H464" i="21"/>
  <c r="I250" i="21"/>
  <c r="J250" i="21"/>
  <c r="I449" i="21"/>
  <c r="J449" i="21"/>
  <c r="J116" i="21"/>
  <c r="I116" i="21"/>
  <c r="J140" i="21"/>
  <c r="I140" i="21"/>
  <c r="J172" i="21"/>
  <c r="I172" i="21"/>
  <c r="J196" i="21"/>
  <c r="I196" i="21"/>
  <c r="J244" i="21"/>
  <c r="I244" i="21"/>
  <c r="J268" i="21"/>
  <c r="I268" i="21"/>
  <c r="I364" i="21"/>
  <c r="J364" i="21"/>
  <c r="I428" i="21"/>
  <c r="J428" i="21"/>
  <c r="I321" i="21"/>
  <c r="J321" i="21"/>
  <c r="I208" i="21"/>
  <c r="J208" i="21"/>
  <c r="I498" i="21"/>
  <c r="J498" i="21"/>
  <c r="G535" i="21"/>
  <c r="H535" i="21"/>
  <c r="I48" i="21"/>
  <c r="J48" i="21"/>
  <c r="I72" i="21"/>
  <c r="J72" i="21"/>
  <c r="I96" i="21"/>
  <c r="J96" i="21"/>
  <c r="J120" i="21"/>
  <c r="I120" i="21"/>
  <c r="J144" i="21"/>
  <c r="I144" i="21"/>
  <c r="I192" i="21"/>
  <c r="J192" i="21"/>
  <c r="I216" i="21"/>
  <c r="J216" i="21"/>
  <c r="I400" i="21"/>
  <c r="J400" i="21"/>
  <c r="J424" i="21"/>
  <c r="I424" i="21"/>
  <c r="I466" i="21"/>
  <c r="J466" i="21"/>
  <c r="I529" i="21"/>
  <c r="J529" i="21"/>
  <c r="G504" i="21"/>
  <c r="H504" i="21"/>
  <c r="J25" i="21"/>
  <c r="I25" i="21"/>
  <c r="J49" i="21"/>
  <c r="I49" i="21"/>
  <c r="I169" i="21"/>
  <c r="J169" i="21"/>
  <c r="I249" i="21"/>
  <c r="J249" i="21"/>
  <c r="I273" i="21"/>
  <c r="J273" i="21"/>
  <c r="I433" i="21"/>
  <c r="J433" i="21"/>
  <c r="J43" i="21"/>
  <c r="I43" i="21"/>
  <c r="I251" i="21"/>
  <c r="J251" i="21"/>
  <c r="I245" i="21"/>
  <c r="J245" i="21"/>
  <c r="I29" i="21"/>
  <c r="J29" i="21"/>
  <c r="I205" i="21"/>
  <c r="J205" i="21"/>
  <c r="I229" i="21"/>
  <c r="J229" i="21"/>
  <c r="I338" i="21"/>
  <c r="J338" i="21"/>
  <c r="I396" i="21"/>
  <c r="J396" i="21"/>
  <c r="I460" i="21"/>
  <c r="J460" i="21"/>
  <c r="I224" i="21"/>
  <c r="J224" i="21"/>
  <c r="I432" i="21"/>
  <c r="J432" i="21"/>
  <c r="I61" i="21"/>
  <c r="J61" i="21"/>
  <c r="I381" i="21"/>
  <c r="J381" i="21"/>
  <c r="I179" i="21"/>
  <c r="J179" i="21"/>
  <c r="I299" i="21"/>
  <c r="J299" i="21"/>
  <c r="H524" i="21"/>
  <c r="G524" i="21"/>
  <c r="H532" i="21"/>
  <c r="G532" i="21"/>
  <c r="I83" i="21"/>
  <c r="J83" i="21"/>
  <c r="I315" i="21"/>
  <c r="J315" i="21"/>
  <c r="G499" i="21"/>
  <c r="H499" i="21"/>
  <c r="I45" i="21"/>
  <c r="J45" i="21"/>
  <c r="I101" i="21"/>
  <c r="J101" i="21"/>
  <c r="I125" i="21"/>
  <c r="J125" i="21"/>
  <c r="I149" i="21"/>
  <c r="J149" i="21"/>
  <c r="J173" i="21"/>
  <c r="I173" i="21"/>
  <c r="I197" i="21"/>
  <c r="J197" i="21"/>
  <c r="J221" i="21"/>
  <c r="I221" i="21"/>
  <c r="I269" i="21"/>
  <c r="J269" i="21"/>
  <c r="I293" i="21"/>
  <c r="J293" i="21"/>
  <c r="I317" i="21"/>
  <c r="J317" i="21"/>
  <c r="I426" i="21"/>
  <c r="J426" i="21"/>
  <c r="I478" i="21"/>
  <c r="J478" i="21"/>
  <c r="I42" i="21"/>
  <c r="J42" i="21"/>
  <c r="I194" i="21"/>
  <c r="J194" i="21"/>
  <c r="I402" i="21"/>
  <c r="J402" i="21"/>
  <c r="G531" i="21"/>
  <c r="H531" i="21"/>
  <c r="J60" i="21"/>
  <c r="I60" i="21"/>
  <c r="J148" i="21"/>
  <c r="I148" i="21"/>
  <c r="J276" i="21"/>
  <c r="I276" i="21"/>
  <c r="I388" i="21"/>
  <c r="J388" i="21"/>
  <c r="I412" i="21"/>
  <c r="J412" i="21"/>
  <c r="I168" i="21"/>
  <c r="J168" i="21"/>
  <c r="I240" i="21"/>
  <c r="J240" i="21"/>
  <c r="I264" i="21"/>
  <c r="J264" i="21"/>
  <c r="I288" i="21"/>
  <c r="J288" i="21"/>
  <c r="J312" i="21"/>
  <c r="I312" i="21"/>
  <c r="I384" i="21"/>
  <c r="J384" i="21"/>
  <c r="G472" i="21"/>
  <c r="H472" i="21"/>
  <c r="F504" i="21"/>
  <c r="I81" i="21"/>
  <c r="J81" i="21"/>
  <c r="I225" i="21"/>
  <c r="J225" i="21"/>
  <c r="J297" i="21"/>
  <c r="I297" i="21"/>
  <c r="I409" i="21"/>
  <c r="J409" i="21"/>
  <c r="I441" i="21"/>
  <c r="J441" i="21"/>
  <c r="I477" i="21"/>
  <c r="J477" i="21"/>
  <c r="K156" i="21"/>
  <c r="L156" i="21"/>
  <c r="K410" i="21" l="1"/>
  <c r="L410" i="21"/>
  <c r="K342" i="21"/>
  <c r="L342" i="21" s="1"/>
  <c r="K415" i="21"/>
  <c r="L415" i="21" s="1"/>
  <c r="K354" i="21"/>
  <c r="L354" i="21" s="1"/>
  <c r="K442" i="21"/>
  <c r="L442" i="21" s="1"/>
  <c r="K359" i="21"/>
  <c r="L359" i="21" s="1"/>
  <c r="K446" i="21"/>
  <c r="L446" i="21" s="1"/>
  <c r="K107" i="21"/>
  <c r="L107" i="21" s="1"/>
  <c r="K270" i="21"/>
  <c r="L270" i="21" s="1"/>
  <c r="K35" i="21"/>
  <c r="L35" i="21" s="1"/>
  <c r="I534" i="21"/>
  <c r="J534" i="21"/>
  <c r="K210" i="21"/>
  <c r="L210" i="21" s="1"/>
  <c r="K335" i="21"/>
  <c r="L335" i="21" s="1"/>
  <c r="K159" i="21"/>
  <c r="L159" i="21"/>
  <c r="K218" i="21"/>
  <c r="L218" i="21"/>
  <c r="K386" i="21"/>
  <c r="L386" i="21" s="1"/>
  <c r="K137" i="21"/>
  <c r="L137" i="21"/>
  <c r="K469" i="21"/>
  <c r="L469" i="21" s="1"/>
  <c r="K278" i="21"/>
  <c r="L278" i="21" s="1"/>
  <c r="L115" i="21"/>
  <c r="K115" i="21"/>
  <c r="K434" i="21"/>
  <c r="L434" i="21"/>
  <c r="K214" i="21"/>
  <c r="L214" i="21" s="1"/>
  <c r="I533" i="21"/>
  <c r="J533" i="21"/>
  <c r="K134" i="21"/>
  <c r="L134" i="21" s="1"/>
  <c r="K506" i="21"/>
  <c r="L506" i="21"/>
  <c r="K131" i="21"/>
  <c r="L131" i="21" s="1"/>
  <c r="K47" i="21"/>
  <c r="L47" i="21"/>
  <c r="L287" i="21"/>
  <c r="K287" i="21"/>
  <c r="K450" i="21"/>
  <c r="L450" i="21" s="1"/>
  <c r="L111" i="21"/>
  <c r="K111" i="21"/>
  <c r="K55" i="21"/>
  <c r="L55" i="21" s="1"/>
  <c r="K521" i="21"/>
  <c r="L521" i="21" s="1"/>
  <c r="K505" i="21"/>
  <c r="L505" i="21" s="1"/>
  <c r="K370" i="21"/>
  <c r="L370" i="21" s="1"/>
  <c r="K23" i="21"/>
  <c r="L23" i="21" s="1"/>
  <c r="K346" i="21"/>
  <c r="L346" i="21" s="1"/>
  <c r="K418" i="21"/>
  <c r="L418" i="21" s="1"/>
  <c r="L334" i="21"/>
  <c r="K334" i="21"/>
  <c r="K15" i="21"/>
  <c r="L15" i="21" s="1"/>
  <c r="K243" i="21"/>
  <c r="L243" i="21" s="1"/>
  <c r="L182" i="21"/>
  <c r="K182" i="21"/>
  <c r="L517" i="21"/>
  <c r="K517" i="21"/>
  <c r="K431" i="21"/>
  <c r="L431" i="21" s="1"/>
  <c r="K522" i="21"/>
  <c r="L522" i="21" s="1"/>
  <c r="K530" i="21"/>
  <c r="L530" i="21" s="1"/>
  <c r="K288" i="21"/>
  <c r="L288" i="21" s="1"/>
  <c r="K412" i="21"/>
  <c r="L412" i="21"/>
  <c r="K42" i="21"/>
  <c r="L42" i="21" s="1"/>
  <c r="K293" i="21"/>
  <c r="L293" i="21" s="1"/>
  <c r="K264" i="21"/>
  <c r="L264" i="21" s="1"/>
  <c r="K388" i="21"/>
  <c r="L388" i="21"/>
  <c r="K478" i="21"/>
  <c r="L478" i="21"/>
  <c r="K61" i="21"/>
  <c r="L61" i="21" s="1"/>
  <c r="K396" i="21"/>
  <c r="L396" i="21" s="1"/>
  <c r="K29" i="21"/>
  <c r="L29" i="21" s="1"/>
  <c r="K433" i="21"/>
  <c r="L433" i="21" s="1"/>
  <c r="K466" i="21"/>
  <c r="L466" i="21" s="1"/>
  <c r="K192" i="21"/>
  <c r="L192" i="21" s="1"/>
  <c r="K72" i="21"/>
  <c r="L72" i="21" s="1"/>
  <c r="K208" i="21"/>
  <c r="L208" i="21" s="1"/>
  <c r="K451" i="21"/>
  <c r="L451" i="21" s="1"/>
  <c r="K444" i="21"/>
  <c r="L444" i="21" s="1"/>
  <c r="K331" i="21"/>
  <c r="L331" i="21" s="1"/>
  <c r="K177" i="21"/>
  <c r="L177" i="21" s="1"/>
  <c r="K456" i="21"/>
  <c r="L456" i="21" s="1"/>
  <c r="K452" i="21"/>
  <c r="L452" i="21" s="1"/>
  <c r="K314" i="21"/>
  <c r="L314" i="21" s="1"/>
  <c r="K362" i="21"/>
  <c r="L362" i="21" s="1"/>
  <c r="K189" i="21"/>
  <c r="L189" i="21" s="1"/>
  <c r="K403" i="21"/>
  <c r="L403" i="21" s="1"/>
  <c r="K11" i="21"/>
  <c r="L11" i="21" s="1"/>
  <c r="K65" i="21"/>
  <c r="L65" i="21" s="1"/>
  <c r="K209" i="21"/>
  <c r="L209" i="21" s="1"/>
  <c r="L64" i="21"/>
  <c r="K64" i="21"/>
  <c r="L301" i="21"/>
  <c r="K301" i="21"/>
  <c r="K2" i="21"/>
  <c r="L2" i="21" s="1"/>
  <c r="I507" i="21"/>
  <c r="J507" i="21"/>
  <c r="K52" i="21"/>
  <c r="L52" i="21" s="1"/>
  <c r="K228" i="21"/>
  <c r="L228" i="21" s="1"/>
  <c r="K57" i="21"/>
  <c r="L57" i="21" s="1"/>
  <c r="K348" i="21"/>
  <c r="L348" i="21" s="1"/>
  <c r="K516" i="21"/>
  <c r="L516" i="21" s="1"/>
  <c r="K101" i="21"/>
  <c r="L101" i="21" s="1"/>
  <c r="K196" i="21"/>
  <c r="L196" i="21" s="1"/>
  <c r="K259" i="21"/>
  <c r="L259" i="21"/>
  <c r="K49" i="21"/>
  <c r="L49" i="21" s="1"/>
  <c r="K268" i="21"/>
  <c r="L268" i="21" s="1"/>
  <c r="K140" i="21"/>
  <c r="L140" i="21" s="1"/>
  <c r="J464" i="21"/>
  <c r="I464" i="21"/>
  <c r="K416" i="21"/>
  <c r="L416" i="21" s="1"/>
  <c r="K347" i="21"/>
  <c r="L347" i="21" s="1"/>
  <c r="K377" i="21"/>
  <c r="L377" i="21" s="1"/>
  <c r="L24" i="21"/>
  <c r="K24" i="21"/>
  <c r="K220" i="21"/>
  <c r="L220" i="21" s="1"/>
  <c r="K356" i="21"/>
  <c r="L356" i="21" s="1"/>
  <c r="K395" i="21"/>
  <c r="L395" i="21" s="1"/>
  <c r="K121" i="21"/>
  <c r="L121" i="21" s="1"/>
  <c r="K401" i="21"/>
  <c r="L401" i="21" s="1"/>
  <c r="K232" i="21"/>
  <c r="L232" i="21"/>
  <c r="K404" i="21"/>
  <c r="L404" i="21" s="1"/>
  <c r="K114" i="21"/>
  <c r="L114" i="21" s="1"/>
  <c r="K349" i="21"/>
  <c r="L349" i="21" s="1"/>
  <c r="K195" i="21"/>
  <c r="L195" i="21"/>
  <c r="K486" i="21"/>
  <c r="L486" i="21" s="1"/>
  <c r="K427" i="21"/>
  <c r="L427" i="21" s="1"/>
  <c r="K97" i="21"/>
  <c r="L97" i="21" s="1"/>
  <c r="K181" i="21"/>
  <c r="L181" i="21"/>
  <c r="I520" i="21"/>
  <c r="J520" i="21"/>
  <c r="K257" i="21"/>
  <c r="L257" i="21" s="1"/>
  <c r="K33" i="21"/>
  <c r="L33" i="21" s="1"/>
  <c r="K360" i="21"/>
  <c r="L360" i="21" s="1"/>
  <c r="K56" i="21"/>
  <c r="L56" i="21" s="1"/>
  <c r="J512" i="21"/>
  <c r="I512" i="21"/>
  <c r="K92" i="21"/>
  <c r="L92" i="21" s="1"/>
  <c r="K104" i="21"/>
  <c r="L104" i="21" s="1"/>
  <c r="K269" i="21"/>
  <c r="L269" i="21" s="1"/>
  <c r="K149" i="21"/>
  <c r="L149" i="21" s="1"/>
  <c r="I524" i="21"/>
  <c r="J524" i="21"/>
  <c r="I472" i="21"/>
  <c r="J472" i="21"/>
  <c r="I531" i="21"/>
  <c r="J531" i="21"/>
  <c r="I499" i="21"/>
  <c r="J499" i="21"/>
  <c r="K277" i="21"/>
  <c r="L277" i="21" s="1"/>
  <c r="K320" i="21"/>
  <c r="L320" i="21" s="1"/>
  <c r="L154" i="21"/>
  <c r="K154" i="21"/>
  <c r="K73" i="21"/>
  <c r="L73" i="21" s="1"/>
  <c r="K297" i="21"/>
  <c r="L297" i="21" s="1"/>
  <c r="K384" i="21"/>
  <c r="L384" i="21" s="1"/>
  <c r="K240" i="21"/>
  <c r="L240" i="21" s="1"/>
  <c r="K402" i="21"/>
  <c r="L402" i="21" s="1"/>
  <c r="L426" i="21"/>
  <c r="K426" i="21"/>
  <c r="K125" i="21"/>
  <c r="L125" i="21" s="1"/>
  <c r="K315" i="21"/>
  <c r="L315" i="21" s="1"/>
  <c r="K299" i="21"/>
  <c r="L299" i="21" s="1"/>
  <c r="K432" i="21"/>
  <c r="L432" i="21" s="1"/>
  <c r="K338" i="21"/>
  <c r="L338" i="21" s="1"/>
  <c r="L245" i="21"/>
  <c r="K245" i="21"/>
  <c r="K273" i="21"/>
  <c r="L273" i="21" s="1"/>
  <c r="K48" i="21"/>
  <c r="L48" i="21" s="1"/>
  <c r="K321" i="21"/>
  <c r="L321" i="21"/>
  <c r="K405" i="21"/>
  <c r="L405" i="21" s="1"/>
  <c r="L300" i="21"/>
  <c r="K300" i="21"/>
  <c r="K200" i="21"/>
  <c r="L200" i="21" s="1"/>
  <c r="K108" i="21"/>
  <c r="L108" i="21" s="1"/>
  <c r="K340" i="21"/>
  <c r="L340" i="21" s="1"/>
  <c r="K445" i="21"/>
  <c r="L445" i="21" s="1"/>
  <c r="K141" i="21"/>
  <c r="L141" i="21" s="1"/>
  <c r="K371" i="21"/>
  <c r="L371" i="21" s="1"/>
  <c r="K41" i="21"/>
  <c r="L41" i="21" s="1"/>
  <c r="J488" i="21"/>
  <c r="I488" i="21"/>
  <c r="K157" i="21"/>
  <c r="L157" i="21" s="1"/>
  <c r="I495" i="21"/>
  <c r="J495" i="21"/>
  <c r="I496" i="21"/>
  <c r="J496" i="21"/>
  <c r="K112" i="21"/>
  <c r="L112" i="21" s="1"/>
  <c r="L36" i="21"/>
  <c r="K36" i="21"/>
  <c r="K165" i="21"/>
  <c r="L165" i="21"/>
  <c r="K313" i="21"/>
  <c r="L313" i="21" s="1"/>
  <c r="L336" i="21"/>
  <c r="K336" i="21"/>
  <c r="K32" i="21"/>
  <c r="L32" i="21" s="1"/>
  <c r="K417" i="21"/>
  <c r="L417" i="21" s="1"/>
  <c r="K324" i="21"/>
  <c r="L324" i="21" s="1"/>
  <c r="K138" i="21"/>
  <c r="L138" i="21" s="1"/>
  <c r="K225" i="21"/>
  <c r="L225" i="21" s="1"/>
  <c r="K276" i="21"/>
  <c r="L276" i="21"/>
  <c r="K221" i="21"/>
  <c r="L221" i="21" s="1"/>
  <c r="K25" i="21"/>
  <c r="L25" i="21" s="1"/>
  <c r="K424" i="21"/>
  <c r="L424" i="21" s="1"/>
  <c r="K144" i="21"/>
  <c r="L144" i="21"/>
  <c r="K244" i="21"/>
  <c r="L244" i="21" s="1"/>
  <c r="L116" i="21"/>
  <c r="K116" i="21"/>
  <c r="K139" i="21"/>
  <c r="L139" i="21" s="1"/>
  <c r="K67" i="21"/>
  <c r="L67" i="21"/>
  <c r="L109" i="21"/>
  <c r="K109" i="21"/>
  <c r="K525" i="21"/>
  <c r="L525" i="21" s="1"/>
  <c r="K241" i="21"/>
  <c r="L241" i="21" s="1"/>
  <c r="K376" i="21"/>
  <c r="L376" i="21" s="1"/>
  <c r="K76" i="21"/>
  <c r="L76" i="21" s="1"/>
  <c r="K178" i="21"/>
  <c r="L178" i="21" s="1"/>
  <c r="I514" i="21"/>
  <c r="J514" i="21"/>
  <c r="K332" i="21"/>
  <c r="L332" i="21" s="1"/>
  <c r="K233" i="21"/>
  <c r="L233" i="21" s="1"/>
  <c r="K284" i="21"/>
  <c r="L284" i="21" s="1"/>
  <c r="K248" i="21"/>
  <c r="L248" i="21" s="1"/>
  <c r="K419" i="21"/>
  <c r="L419" i="21" s="1"/>
  <c r="K77" i="21"/>
  <c r="L77" i="21" s="1"/>
  <c r="K369" i="21"/>
  <c r="L369" i="21" s="1"/>
  <c r="K385" i="21"/>
  <c r="L385" i="21" s="1"/>
  <c r="K184" i="21"/>
  <c r="L184" i="21" s="1"/>
  <c r="K380" i="21"/>
  <c r="L380" i="21" s="1"/>
  <c r="K309" i="21"/>
  <c r="L309" i="21" s="1"/>
  <c r="K117" i="21"/>
  <c r="L117" i="21" s="1"/>
  <c r="K420" i="21"/>
  <c r="L420" i="21" s="1"/>
  <c r="K123" i="21"/>
  <c r="L123" i="21" s="1"/>
  <c r="K85" i="21"/>
  <c r="L85" i="21" s="1"/>
  <c r="I480" i="21"/>
  <c r="J480" i="21"/>
  <c r="K68" i="21"/>
  <c r="L68" i="21"/>
  <c r="K197" i="21"/>
  <c r="L197" i="21" s="1"/>
  <c r="K83" i="21"/>
  <c r="L83" i="21" s="1"/>
  <c r="K179" i="21"/>
  <c r="L179" i="21" s="1"/>
  <c r="K224" i="21"/>
  <c r="L224" i="21"/>
  <c r="K229" i="21"/>
  <c r="L229" i="21" s="1"/>
  <c r="K251" i="21"/>
  <c r="L251" i="21" s="1"/>
  <c r="K249" i="21"/>
  <c r="L249" i="21" s="1"/>
  <c r="K400" i="21"/>
  <c r="L400" i="21"/>
  <c r="L428" i="21"/>
  <c r="K428" i="21"/>
  <c r="K449" i="21"/>
  <c r="L449" i="21" s="1"/>
  <c r="K389" i="21"/>
  <c r="L389" i="21" s="1"/>
  <c r="K256" i="21"/>
  <c r="L256" i="21" s="1"/>
  <c r="K492" i="21"/>
  <c r="L492" i="21" s="1"/>
  <c r="K305" i="21"/>
  <c r="L305" i="21" s="1"/>
  <c r="L344" i="21"/>
  <c r="K344" i="21"/>
  <c r="I519" i="21"/>
  <c r="J519" i="21"/>
  <c r="L152" i="21"/>
  <c r="K152" i="21"/>
  <c r="I536" i="21"/>
  <c r="J536" i="21"/>
  <c r="K161" i="21"/>
  <c r="L161" i="21" s="1"/>
  <c r="K316" i="21"/>
  <c r="L316" i="21"/>
  <c r="K285" i="21"/>
  <c r="L285" i="21" s="1"/>
  <c r="K93" i="21"/>
  <c r="L93" i="21" s="1"/>
  <c r="K339" i="21"/>
  <c r="L339" i="21" s="1"/>
  <c r="K425" i="21"/>
  <c r="L425" i="21"/>
  <c r="K17" i="21"/>
  <c r="L17" i="21" s="1"/>
  <c r="K392" i="21"/>
  <c r="L392" i="21" s="1"/>
  <c r="K133" i="21"/>
  <c r="L133" i="21" s="1"/>
  <c r="I527" i="21"/>
  <c r="J527" i="21"/>
  <c r="K12" i="21"/>
  <c r="L12" i="21" s="1"/>
  <c r="I511" i="21"/>
  <c r="J511" i="21"/>
  <c r="K345" i="21"/>
  <c r="L345" i="21" s="1"/>
  <c r="K4" i="21"/>
  <c r="L4" i="21"/>
  <c r="K361" i="21"/>
  <c r="L361" i="21" s="1"/>
  <c r="K201" i="21"/>
  <c r="L201" i="21" s="1"/>
  <c r="K476" i="21"/>
  <c r="L476" i="21" s="1"/>
  <c r="K128" i="21"/>
  <c r="L128" i="21" s="1"/>
  <c r="K8" i="21"/>
  <c r="L8" i="21" s="1"/>
  <c r="K436" i="21"/>
  <c r="L436" i="21" s="1"/>
  <c r="L501" i="21"/>
  <c r="K501" i="21"/>
  <c r="K441" i="21"/>
  <c r="L441" i="21"/>
  <c r="K459" i="21"/>
  <c r="L459" i="21" s="1"/>
  <c r="K193" i="21"/>
  <c r="L193" i="21" s="1"/>
  <c r="K328" i="21"/>
  <c r="L328" i="21" s="1"/>
  <c r="I523" i="21"/>
  <c r="J523" i="21"/>
  <c r="K122" i="21"/>
  <c r="L122" i="21" s="1"/>
  <c r="K368" i="21"/>
  <c r="L368" i="21" s="1"/>
  <c r="K185" i="21"/>
  <c r="L185" i="21" s="1"/>
  <c r="K260" i="21"/>
  <c r="L260" i="21"/>
  <c r="K124" i="21"/>
  <c r="L124" i="21" s="1"/>
  <c r="K387" i="21"/>
  <c r="L387" i="21" s="1"/>
  <c r="K21" i="21"/>
  <c r="L21" i="21" s="1"/>
  <c r="K265" i="21"/>
  <c r="L265" i="21" s="1"/>
  <c r="K352" i="21"/>
  <c r="L352" i="21" s="1"/>
  <c r="K160" i="21"/>
  <c r="L160" i="21" s="1"/>
  <c r="K457" i="21"/>
  <c r="L457" i="21" s="1"/>
  <c r="K515" i="21"/>
  <c r="L515" i="21" s="1"/>
  <c r="K341" i="21"/>
  <c r="L341" i="21" s="1"/>
  <c r="K261" i="21"/>
  <c r="L261" i="21" s="1"/>
  <c r="K5" i="21"/>
  <c r="L5" i="21" s="1"/>
  <c r="K40" i="21"/>
  <c r="L40" i="21" s="1"/>
  <c r="K448" i="21"/>
  <c r="L448" i="21" s="1"/>
  <c r="K51" i="21"/>
  <c r="L51" i="21" s="1"/>
  <c r="K470" i="21"/>
  <c r="L470" i="21" s="1"/>
  <c r="K337" i="21"/>
  <c r="L337" i="21" s="1"/>
  <c r="K113" i="21"/>
  <c r="L113" i="21" s="1"/>
  <c r="K252" i="21"/>
  <c r="L252" i="21" s="1"/>
  <c r="K20" i="21"/>
  <c r="L20" i="21" s="1"/>
  <c r="K477" i="21"/>
  <c r="L477" i="21" s="1"/>
  <c r="K168" i="21"/>
  <c r="L168" i="21" s="1"/>
  <c r="K81" i="21"/>
  <c r="L81" i="21" s="1"/>
  <c r="K312" i="21"/>
  <c r="L312" i="21" s="1"/>
  <c r="K148" i="21"/>
  <c r="L148" i="21" s="1"/>
  <c r="J504" i="21"/>
  <c r="I504" i="21"/>
  <c r="K205" i="21"/>
  <c r="L205" i="21" s="1"/>
  <c r="K169" i="21"/>
  <c r="L169" i="21" s="1"/>
  <c r="K529" i="21"/>
  <c r="L529" i="21" s="1"/>
  <c r="K216" i="21"/>
  <c r="L216" i="21" s="1"/>
  <c r="K96" i="21"/>
  <c r="L96" i="21" s="1"/>
  <c r="L498" i="21"/>
  <c r="K498" i="21"/>
  <c r="K364" i="21"/>
  <c r="L364" i="21" s="1"/>
  <c r="K250" i="21"/>
  <c r="L250" i="21" s="1"/>
  <c r="K413" i="21"/>
  <c r="L413" i="21" s="1"/>
  <c r="K88" i="21"/>
  <c r="L88" i="21" s="1"/>
  <c r="L226" i="21"/>
  <c r="K226" i="21"/>
  <c r="K289" i="21"/>
  <c r="L289" i="21" s="1"/>
  <c r="K296" i="21"/>
  <c r="L296" i="21" s="1"/>
  <c r="K204" i="21"/>
  <c r="L204" i="21" s="1"/>
  <c r="K513" i="21"/>
  <c r="L513" i="21" s="1"/>
  <c r="K304" i="21"/>
  <c r="L304" i="21" s="1"/>
  <c r="K393" i="21"/>
  <c r="L393" i="21" s="1"/>
  <c r="K353" i="21"/>
  <c r="L353" i="21" s="1"/>
  <c r="L365" i="21"/>
  <c r="K365" i="21"/>
  <c r="K237" i="21"/>
  <c r="L237" i="21" s="1"/>
  <c r="K69" i="21"/>
  <c r="L69" i="21" s="1"/>
  <c r="K291" i="21"/>
  <c r="L291" i="21" s="1"/>
  <c r="K236" i="21"/>
  <c r="L236" i="21" s="1"/>
  <c r="K153" i="21"/>
  <c r="L153" i="21" s="1"/>
  <c r="L282" i="21"/>
  <c r="K282" i="21"/>
  <c r="K164" i="21"/>
  <c r="L164" i="21" s="1"/>
  <c r="K100" i="21"/>
  <c r="L100" i="21" s="1"/>
  <c r="I503" i="21"/>
  <c r="J503" i="21"/>
  <c r="K80" i="21"/>
  <c r="L80" i="21" s="1"/>
  <c r="K372" i="21"/>
  <c r="L372" i="21" s="1"/>
  <c r="K89" i="21"/>
  <c r="L89" i="21"/>
  <c r="L194" i="21"/>
  <c r="K194" i="21"/>
  <c r="K317" i="21"/>
  <c r="L317" i="21" s="1"/>
  <c r="K120" i="21"/>
  <c r="L120" i="21" s="1"/>
  <c r="I535" i="21"/>
  <c r="J535" i="21"/>
  <c r="K45" i="21"/>
  <c r="L45" i="21" s="1"/>
  <c r="I532" i="21"/>
  <c r="J532" i="21"/>
  <c r="K381" i="21"/>
  <c r="L381" i="21"/>
  <c r="K460" i="21"/>
  <c r="L460" i="21"/>
  <c r="K409" i="21"/>
  <c r="L409" i="21" s="1"/>
  <c r="K60" i="21"/>
  <c r="L60" i="21" s="1"/>
  <c r="K173" i="21"/>
  <c r="L173" i="21" s="1"/>
  <c r="K43" i="21"/>
  <c r="L43" i="21" s="1"/>
  <c r="K172" i="21"/>
  <c r="L172" i="21" s="1"/>
  <c r="K272" i="21"/>
  <c r="L272" i="21" s="1"/>
  <c r="K258" i="21"/>
  <c r="L258" i="21" s="1"/>
  <c r="K44" i="21"/>
  <c r="L44" i="21"/>
  <c r="L91" i="21"/>
  <c r="K91" i="21"/>
  <c r="K467" i="21"/>
  <c r="L467" i="21" s="1"/>
  <c r="K105" i="21"/>
  <c r="L105" i="21" s="1"/>
  <c r="K292" i="21"/>
  <c r="L292" i="21" s="1"/>
  <c r="K129" i="21"/>
  <c r="L129" i="21" s="1"/>
  <c r="I528" i="21"/>
  <c r="J528" i="21"/>
  <c r="K468" i="21"/>
  <c r="L468" i="21"/>
  <c r="K132" i="21"/>
  <c r="L132" i="21" s="1"/>
  <c r="L171" i="21"/>
  <c r="K171" i="21"/>
  <c r="K217" i="21"/>
  <c r="L217" i="21" s="1"/>
  <c r="K280" i="21"/>
  <c r="L280" i="21" s="1"/>
  <c r="K136" i="21"/>
  <c r="L136" i="21" s="1"/>
  <c r="K145" i="21"/>
  <c r="L145" i="21" s="1"/>
  <c r="K306" i="21"/>
  <c r="L306" i="21" s="1"/>
  <c r="K298" i="21"/>
  <c r="L298" i="21" s="1"/>
  <c r="K213" i="21"/>
  <c r="L213" i="21"/>
  <c r="K363" i="21"/>
  <c r="L363" i="21" s="1"/>
  <c r="K16" i="21"/>
  <c r="L16" i="21" s="1"/>
  <c r="K170" i="21"/>
  <c r="L170" i="21" s="1"/>
  <c r="K176" i="21"/>
  <c r="L176" i="21"/>
  <c r="K253" i="21"/>
  <c r="L253" i="21" s="1"/>
  <c r="K9" i="21"/>
  <c r="L9" i="21" s="1"/>
  <c r="K281" i="21"/>
  <c r="L281" i="21" s="1"/>
  <c r="K408" i="21"/>
  <c r="L408" i="21" s="1"/>
  <c r="K180" i="21"/>
  <c r="L180" i="21" s="1"/>
  <c r="K533" i="21" l="1"/>
  <c r="L533" i="21" s="1"/>
  <c r="K534" i="21"/>
  <c r="L534" i="21" s="1"/>
  <c r="K528" i="21"/>
  <c r="L528" i="21" s="1"/>
  <c r="K532" i="21"/>
  <c r="L532" i="21" s="1"/>
  <c r="K511" i="21"/>
  <c r="L511" i="21" s="1"/>
  <c r="K536" i="21"/>
  <c r="L536" i="21" s="1"/>
  <c r="K499" i="21"/>
  <c r="L499" i="21" s="1"/>
  <c r="K507" i="21"/>
  <c r="L507" i="21" s="1"/>
  <c r="K488" i="21"/>
  <c r="L488" i="21" s="1"/>
  <c r="K512" i="21"/>
  <c r="L512" i="21" s="1"/>
  <c r="K464" i="21"/>
  <c r="L464" i="21" s="1"/>
  <c r="K503" i="21"/>
  <c r="L503" i="21" s="1"/>
  <c r="K496" i="21"/>
  <c r="L496" i="21" s="1"/>
  <c r="K531" i="21"/>
  <c r="L531" i="21" s="1"/>
  <c r="L520" i="21"/>
  <c r="K520" i="21"/>
  <c r="K504" i="21"/>
  <c r="L504" i="21" s="1"/>
  <c r="K535" i="21"/>
  <c r="L535" i="21" s="1"/>
  <c r="K523" i="21"/>
  <c r="L523" i="21"/>
  <c r="K527" i="21"/>
  <c r="L527" i="21" s="1"/>
  <c r="K519" i="21"/>
  <c r="L519" i="21" s="1"/>
  <c r="K495" i="21"/>
  <c r="L495" i="21" s="1"/>
  <c r="K472" i="21"/>
  <c r="L472" i="21" s="1"/>
  <c r="K480" i="21"/>
  <c r="L480" i="21" s="1"/>
  <c r="K514" i="21"/>
  <c r="L514" i="21" s="1"/>
  <c r="K524" i="21"/>
  <c r="L524" i="21" s="1"/>
  <c r="A73" i="8" l="1"/>
  <c r="E71" i="8" l="1"/>
  <c r="C70" i="8"/>
  <c r="E70" i="8"/>
  <c r="E69" i="8"/>
  <c r="I42" i="8" l="1"/>
  <c r="I40" i="8"/>
  <c r="O8" i="8" l="1"/>
  <c r="O9" i="8" s="1"/>
  <c r="N9" i="8"/>
  <c r="J47" i="8" l="1"/>
  <c r="O4" i="8" l="1"/>
  <c r="M24" i="8" l="1"/>
  <c r="M18" i="8"/>
  <c r="L20" i="8"/>
  <c r="N20" i="8" s="1"/>
  <c r="L19" i="8"/>
  <c r="N19" i="8" s="1"/>
  <c r="L18" i="8"/>
  <c r="L21" i="8" l="1"/>
  <c r="N18" i="8"/>
  <c r="N21" i="8" s="1"/>
  <c r="L40" i="8"/>
  <c r="L33" i="8" l="1"/>
  <c r="L34" i="8" s="1"/>
  <c r="K34" i="8"/>
  <c r="H56" i="8" l="1"/>
  <c r="H57" i="8"/>
  <c r="H58" i="8"/>
  <c r="H59" i="8"/>
  <c r="H60" i="8"/>
  <c r="H61" i="8"/>
  <c r="H62" i="8"/>
  <c r="K52" i="8"/>
  <c r="K53" i="8"/>
  <c r="K54" i="8"/>
  <c r="K55" i="8"/>
  <c r="K56" i="8"/>
  <c r="K57" i="8"/>
  <c r="K58" i="8"/>
  <c r="K59" i="8"/>
  <c r="K60" i="8"/>
  <c r="K61" i="8"/>
  <c r="K62" i="8"/>
  <c r="K51" i="8"/>
  <c r="H52" i="8"/>
  <c r="H53" i="8"/>
  <c r="H54" i="8"/>
  <c r="H55" i="8"/>
  <c r="H51" i="8"/>
  <c r="D52" i="8"/>
  <c r="D53" i="8"/>
  <c r="D54" i="8"/>
  <c r="D55" i="8"/>
  <c r="D56" i="8"/>
  <c r="D57" i="8"/>
  <c r="D58" i="8"/>
  <c r="D59" i="8"/>
  <c r="D60" i="8"/>
  <c r="D61" i="8"/>
  <c r="D62" i="8"/>
  <c r="D51" i="8"/>
  <c r="E52" i="8"/>
  <c r="E53" i="8"/>
  <c r="L53" i="8" s="1"/>
  <c r="E54" i="8"/>
  <c r="L54" i="8" s="1"/>
  <c r="E55" i="8"/>
  <c r="E56" i="8"/>
  <c r="F56" i="8" s="1"/>
  <c r="E57" i="8"/>
  <c r="L57" i="8" s="1"/>
  <c r="E58" i="8"/>
  <c r="E59" i="8"/>
  <c r="E60" i="8"/>
  <c r="E61" i="8"/>
  <c r="L61" i="8" s="1"/>
  <c r="E62" i="8"/>
  <c r="L62" i="8" s="1"/>
  <c r="E51" i="8"/>
  <c r="I51" i="8" s="1"/>
  <c r="L55" i="8" l="1"/>
  <c r="I58" i="8"/>
  <c r="L60" i="8"/>
  <c r="L52" i="8"/>
  <c r="L59" i="8"/>
  <c r="L58" i="8"/>
  <c r="I61" i="8"/>
  <c r="I53" i="8"/>
  <c r="I60" i="8"/>
  <c r="I52" i="8"/>
  <c r="I54" i="8"/>
  <c r="L56" i="8"/>
  <c r="I57" i="8"/>
  <c r="L51" i="8"/>
  <c r="I55" i="8"/>
  <c r="I62" i="8"/>
  <c r="F55" i="8"/>
  <c r="I56" i="8"/>
  <c r="I59" i="8"/>
  <c r="F53" i="8"/>
  <c r="F61" i="8"/>
  <c r="F60" i="8"/>
  <c r="F51" i="8"/>
  <c r="F57" i="8"/>
  <c r="F52" i="8"/>
  <c r="F62" i="8"/>
  <c r="F54" i="8"/>
  <c r="F59" i="8"/>
  <c r="F58" i="8"/>
  <c r="I33" i="8"/>
  <c r="I34" i="8" s="1"/>
  <c r="C32" i="8"/>
  <c r="C29" i="8"/>
  <c r="I19" i="8"/>
  <c r="I20" i="8" s="1"/>
  <c r="C43" i="8" s="1"/>
  <c r="C42" i="8" s="1"/>
  <c r="I43" i="8" l="1"/>
  <c r="E41" i="8"/>
  <c r="E40" i="8"/>
  <c r="D29" i="8" l="1"/>
  <c r="H19" i="8"/>
  <c r="D23" i="8"/>
  <c r="C23" i="8"/>
  <c r="D10" i="8"/>
  <c r="F9" i="8" s="1"/>
  <c r="L25" i="8" l="1"/>
  <c r="N25" i="8" s="1"/>
  <c r="L26" i="8"/>
  <c r="N26" i="8" s="1"/>
  <c r="L24" i="8"/>
  <c r="H20" i="8"/>
  <c r="D43" i="8" s="1"/>
  <c r="H22" i="8"/>
  <c r="E33" i="8"/>
  <c r="D34" i="8"/>
  <c r="E34" i="8" s="1"/>
  <c r="M13" i="8"/>
  <c r="J11" i="8"/>
  <c r="D42" i="8" l="1"/>
  <c r="E42" i="8" s="1"/>
  <c r="E43" i="8" s="1"/>
  <c r="E44" i="8"/>
  <c r="L27" i="8"/>
  <c r="N24" i="8"/>
  <c r="N27" i="8" s="1"/>
  <c r="D32" i="8"/>
  <c r="E32" i="8" s="1"/>
  <c r="E35" i="8" s="1"/>
  <c r="M5" i="8"/>
  <c r="C10" i="8"/>
  <c r="E11" i="8" s="1"/>
  <c r="J5" i="8"/>
  <c r="F2" i="8" s="1"/>
  <c r="F5" i="8" s="1"/>
  <c r="C3" i="8"/>
  <c r="B4" i="8"/>
  <c r="C11" i="8" l="1"/>
  <c r="C4" i="8"/>
  <c r="D11"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0017AF-466B-449D-9816-930247886CFB}" keepAlive="1" name="Consulta - Consulta1" description="Conexión a la consulta 'Consulta1' en el libro." type="5" refreshedVersion="6" background="1" saveData="1">
    <dbPr connection="Provider=Microsoft.Mashup.OleDb.1;Data Source=$Workbook$;Location=Consulta1;Extended Properties=&quot;&quot;" command="SELECT * FROM [Consulta1]"/>
  </connection>
  <connection id="2" xr16:uid="{28E189FD-1E60-4673-8E11-0E35250C82E4}" keepAlive="1" name="Consulta - LogEvent" description="Conexión a la consulta 'LogEvent' en el libro." type="5" refreshedVersion="6" background="1" saveData="1">
    <dbPr connection="Provider=Microsoft.Mashup.OleDb.1;Data Source=$Workbook$;Location=LogEvent;Extended Properties=&quot;&quot;" command="SELECT * FROM [LogEvent]"/>
  </connection>
</connections>
</file>

<file path=xl/sharedStrings.xml><?xml version="1.0" encoding="utf-8"?>
<sst xmlns="http://schemas.openxmlformats.org/spreadsheetml/2006/main" count="2591" uniqueCount="1157">
  <si>
    <t>PLAN DE PRUEBAS</t>
  </si>
  <si>
    <t xml:space="preserve">SISMOPP </t>
  </si>
  <si>
    <t>Cliente:</t>
  </si>
  <si>
    <t>Morelco</t>
  </si>
  <si>
    <t>Fecha Actualización:</t>
  </si>
  <si>
    <t xml:space="preserve">Iteración 1 - Versión 2 </t>
  </si>
  <si>
    <t>Zoftinium SAS</t>
  </si>
  <si>
    <t>Previo a comenzar con las pruebas:</t>
  </si>
  <si>
    <t>Preparar usuarios con los perfiles Registrador, Control de Avance, Planner, jefe Control de Gestion</t>
  </si>
  <si>
    <t>Crear varios proyectos en BD y asignar a los usuarios creados.</t>
  </si>
  <si>
    <t>SET DE PRUEBAS: Configuración y Planeación del Proyecto</t>
  </si>
  <si>
    <t>No.</t>
  </si>
  <si>
    <t>ID Req</t>
  </si>
  <si>
    <t>Título Requerimiento</t>
  </si>
  <si>
    <t>Escenarios</t>
  </si>
  <si>
    <t>Resultado Esperado</t>
  </si>
  <si>
    <t>Verificaciones adicionales</t>
  </si>
  <si>
    <t>Resultado Obtenido</t>
  </si>
  <si>
    <t>Estado Actual</t>
  </si>
  <si>
    <t>70.1</t>
  </si>
  <si>
    <t xml:space="preserve">Listado de proyectos </t>
  </si>
  <si>
    <t>Ingresar con usuarios que tengan asignados proyectos</t>
  </si>
  <si>
    <t>Listado todos  los proyectos asignados al usuario</t>
  </si>
  <si>
    <t>Ingreso con usuarios que no tengan asignados proyectos</t>
  </si>
  <si>
    <t>No visualiza ningun proyecto</t>
  </si>
  <si>
    <t>Filtrar el listado</t>
  </si>
  <si>
    <t>Listado con filtros aplicados y adicional filtro por defecto de usuario.</t>
  </si>
  <si>
    <t>70.2</t>
  </si>
  <si>
    <t>Configuración Criterios de Agrupación</t>
  </si>
  <si>
    <t>Agregar Criterios de Agrupación</t>
  </si>
  <si>
    <t>Listado de criterios agrupados</t>
  </si>
  <si>
    <t>Los nombres dados a los criterios de agrupación se visualizan en los encabezados de los listados de Previstos y Asignación de Registradores</t>
  </si>
  <si>
    <t>Eliminar Criterios de Agrupación, que no se han usado</t>
  </si>
  <si>
    <t>Se elimia del listado</t>
  </si>
  <si>
    <t xml:space="preserve">Exportar listado </t>
  </si>
  <si>
    <t>Archivo excel con todos los items</t>
  </si>
  <si>
    <t>Importar Listado de criterios</t>
  </si>
  <si>
    <t>Log de importación con el resultado y Listado en pantalla de criterios del archivo.</t>
  </si>
  <si>
    <t>Importar criterios ya existentes</t>
  </si>
  <si>
    <t>Reemplaza la información existente</t>
  </si>
  <si>
    <t>Importar listados con campos erroneos (mal formato, campos vacíos, maor longitud, llave duplicada)</t>
  </si>
  <si>
    <t>Ver error en el log.</t>
  </si>
  <si>
    <t>Eliminar un Criterio después de relacionarlo en los Previstos</t>
  </si>
  <si>
    <t>No permite eliminar</t>
  </si>
  <si>
    <t>Agregar un Criterio ya existente por pantalla</t>
  </si>
  <si>
    <t>No permite adicionar</t>
  </si>
  <si>
    <t>Agregar más de 4 Criterios, por archivo excel o por pantalla</t>
  </si>
  <si>
    <t>Agregar nuevos grupos de criterios por excel o por pantalla cuando ya se han creado previstos o registros</t>
  </si>
  <si>
    <t>70.3</t>
  </si>
  <si>
    <t>Configuración Estructuras de Control</t>
  </si>
  <si>
    <t>Agregar items a las diferentes estructuras definidas en pantallas</t>
  </si>
  <si>
    <t>Listado actualizado</t>
  </si>
  <si>
    <t>Configurar nombre para la estructura de control adicional</t>
  </si>
  <si>
    <t>El nombre dado a la estructura será el que se despliegue cuando se administran equivalencias</t>
  </si>
  <si>
    <t>Agregar un item ya existente (igual id del item, estructura de control)</t>
  </si>
  <si>
    <t>No lo permite</t>
  </si>
  <si>
    <t>Eliminar items no relacionados en Equivalencias</t>
  </si>
  <si>
    <t>Se elimina del listado</t>
  </si>
  <si>
    <t>Eliminar items que ya fueron relacionados en equivalencias</t>
  </si>
  <si>
    <t>Doble click en fila para mostrar Explicación de alcance</t>
  </si>
  <si>
    <t>Popup con explicación de alcance</t>
  </si>
  <si>
    <t xml:space="preserve">Exportar listados </t>
  </si>
  <si>
    <t>Archivo excel con todos los items de la estructura exportada</t>
  </si>
  <si>
    <t>70.4</t>
  </si>
  <si>
    <t>Importar estructuras de control</t>
  </si>
  <si>
    <t>Importar listados de estructuras</t>
  </si>
  <si>
    <t>Listado en pantalla actualizado</t>
  </si>
  <si>
    <t>Importar listados con items ya existentes</t>
  </si>
  <si>
    <t>Importar listados con campos erroneos (mal formato, Unidades de medida no existente)</t>
  </si>
  <si>
    <t>80.1</t>
  </si>
  <si>
    <t>Asignar responsables proyecto</t>
  </si>
  <si>
    <t>Agregar roles con sus respectivos usuarios para el proyecto</t>
  </si>
  <si>
    <t>Se adiciona al listado</t>
  </si>
  <si>
    <t>*Las personas con rol registrador se visualizan en el listado de asignación de registradores.
*Las personas asignadas cuyo rol tiene permisos para planeación del proyecto pueden visualizar el proyecto en el req 70.1</t>
  </si>
  <si>
    <t>Adicionar varias personas ejecutando el mismo rol</t>
  </si>
  <si>
    <t>Agregar la misma persona a diferentes roles</t>
  </si>
  <si>
    <t>Eliminar registros inmediatamente adicionado</t>
  </si>
  <si>
    <t>Eliminar un registro de un registrador que ha sido relacionado en Asignación de Registradores</t>
  </si>
  <si>
    <t>90.1</t>
  </si>
  <si>
    <t>Gestión de Equivalencias</t>
  </si>
  <si>
    <t>Agregar  o modificar equivalencias</t>
  </si>
  <si>
    <t>Agregar equivalencias existentes (igual Actividad Base e Item de estructura)</t>
  </si>
  <si>
    <t>Eliminar equivalencia inmediatamente adicionada</t>
  </si>
  <si>
    <t xml:space="preserve">Doble click en fila para mostrar Explicación </t>
  </si>
  <si>
    <t>Popup con explicación</t>
  </si>
  <si>
    <t>Exportar listado</t>
  </si>
  <si>
    <t>Archivo excel generado</t>
  </si>
  <si>
    <t>90.2</t>
  </si>
  <si>
    <t>Importación de Equivalencias</t>
  </si>
  <si>
    <t>Importar listado de equivalencias</t>
  </si>
  <si>
    <t>Importar listado con items ys existentes</t>
  </si>
  <si>
    <t>Importar listados con campos erroneos (mal formato, Estructuras no existentes)</t>
  </si>
  <si>
    <t>90.3</t>
  </si>
  <si>
    <t>Gestión de Previstos</t>
  </si>
  <si>
    <t>Agregar o editar items de previstos</t>
  </si>
  <si>
    <t>Listado actualizado.
Guarda historial</t>
  </si>
  <si>
    <t xml:space="preserve">Visualizar los criterios de agrupación según configuración.
</t>
  </si>
  <si>
    <t xml:space="preserve">Agregar Previstos cuando ya se ha registrado avance </t>
  </si>
  <si>
    <t>Se actualiza el avance del proyecto en los items que se vean afectados por el Previsto adicionado</t>
  </si>
  <si>
    <t>Intentar agregar previstos sin haber configurado criterios de agrupación</t>
  </si>
  <si>
    <t>Intentar agregar previstos sin haber configurado todas las equivalencias</t>
  </si>
  <si>
    <t>Agregar un previsto ya existente (Igual Actividad Base y Criterios de agrupación)</t>
  </si>
  <si>
    <t>Eliminar un item de previstos inmediatamente adicionado</t>
  </si>
  <si>
    <t>Eliminar un item de previstos cuando ya se ha registrado avance para este</t>
  </si>
  <si>
    <t>Exportar previstos</t>
  </si>
  <si>
    <t>90.4</t>
  </si>
  <si>
    <t>Importación de Previstos</t>
  </si>
  <si>
    <t>Importar listado de Previstos</t>
  </si>
  <si>
    <t>Intentar importar previstos sin haber configurado grupos de criterios</t>
  </si>
  <si>
    <t>Intentar importar previstos sin haber configurado completamente las equivalencias</t>
  </si>
  <si>
    <t>Reemplaza la información existente.
Guarda historial</t>
  </si>
  <si>
    <t>110.1</t>
  </si>
  <si>
    <t>Asignar Registradores</t>
  </si>
  <si>
    <t>Visualizar los previstos configurados sin asignación de registradores</t>
  </si>
  <si>
    <t>Selección de uno o varios registros y Asignación de registrador</t>
  </si>
  <si>
    <t>Listado actualizado con el registrador asignado</t>
  </si>
  <si>
    <t>Intentar Agregar una asignación sin configuración de criterios de agrupación</t>
  </si>
  <si>
    <t>Modificar un item agregado</t>
  </si>
  <si>
    <t>Agregar un asignación ya existente (Igual Actividad Base y Criterios de agrupación)</t>
  </si>
  <si>
    <t>Eliminar registros de asignaciones</t>
  </si>
  <si>
    <t xml:space="preserve">Iteración 2 - Versión 1 </t>
  </si>
  <si>
    <t>Haber configurado un proyecto completamente</t>
  </si>
  <si>
    <t>Tener un proyecto configurado parcialmente, sin previstos ni equivalencias</t>
  </si>
  <si>
    <t>SET DE PRUEBAS: Registro de Avance</t>
  </si>
  <si>
    <t>140.1</t>
  </si>
  <si>
    <t>Registro de Avance</t>
  </si>
  <si>
    <t>Listado de los registros realizados en el día</t>
  </si>
  <si>
    <t>Cambiar la fecha de ejecución en el listado de registros</t>
  </si>
  <si>
    <t>Se actualiza el listado según la fecha</t>
  </si>
  <si>
    <t>Eliminar un registro del día que no ha sido aprobado</t>
  </si>
  <si>
    <t>Actualiza el listado</t>
  </si>
  <si>
    <t>Eliminar un registro aprobado</t>
  </si>
  <si>
    <t>Agregar registro con ingreso de cantidad manual</t>
  </si>
  <si>
    <t xml:space="preserve">Usar calculadora para ingresar la cantidad </t>
  </si>
  <si>
    <t>Adiciona soporte de formula ingresada</t>
  </si>
  <si>
    <t>Usar base de datos auxiliar para ingresar la cantidad registro</t>
  </si>
  <si>
    <t>Almacena soporte de base de datos usada</t>
  </si>
  <si>
    <t>Guardar registro de avance para una actividad y criterios iguales, cuando existe solo una coincidencia</t>
  </si>
  <si>
    <t>Pregunta si desea acumular o sobreescribir</t>
  </si>
  <si>
    <t>Guardar registro de avance para una actividad y criterios iguales eligiendo Acumular</t>
  </si>
  <si>
    <t>Incrementa la cantidad para el registro</t>
  </si>
  <si>
    <t>Guardar registro de avance para una actividad y criterios iguales eligiendo Sobreescribir</t>
  </si>
  <si>
    <t>Sobreescribe la cantidad para el regitro y sobreescribe los soportes adicionados</t>
  </si>
  <si>
    <t>Adicionar 1 o varias fotos al registro</t>
  </si>
  <si>
    <t>Actualiza visualización de fotos</t>
  </si>
  <si>
    <t>Eliminar fotos del registro</t>
  </si>
  <si>
    <t>Clic en el ícono ?</t>
  </si>
  <si>
    <t>pop-up la explicación de alcance de la Actividad base</t>
  </si>
  <si>
    <t>Confirmación de los registros</t>
  </si>
  <si>
    <t>Confirmar los registros realizados en el día</t>
  </si>
  <si>
    <t xml:space="preserve">Avance del proyecto actualizado </t>
  </si>
  <si>
    <t xml:space="preserve">Verificar avance del proyecto en todas las estructuras en el informe </t>
  </si>
  <si>
    <t>Confirmar registros que no tienen configuradas las equivalencias</t>
  </si>
  <si>
    <t>No se actualiza Avance, Muestra error al usuario</t>
  </si>
  <si>
    <t>Generación de informe Diario</t>
  </si>
  <si>
    <t xml:space="preserve">Generar informe para un proyecto </t>
  </si>
  <si>
    <t xml:space="preserve">Pantalla de visualización </t>
  </si>
  <si>
    <t>Verificar datos según criterios de agrupación, equivalencias, registros y previstos configurados</t>
  </si>
  <si>
    <t xml:space="preserve">Exportar informe </t>
  </si>
  <si>
    <t>SET DE PRUEBAS: Registro de Avance en Dispositivo Móvil</t>
  </si>
  <si>
    <t>1.4</t>
  </si>
  <si>
    <t>Login en Dispotivo Móvil</t>
  </si>
  <si>
    <t>Autenticación por primera vez con conexión Internet</t>
  </si>
  <si>
    <t>Ingreso a menu</t>
  </si>
  <si>
    <t>Autenticación por primera vez sin conexión Internet</t>
  </si>
  <si>
    <t>Autenticación posterior sin conexión</t>
  </si>
  <si>
    <t>Descargar asignaciones</t>
  </si>
  <si>
    <t>Sincronización por petición</t>
  </si>
  <si>
    <t>Ver log de sincronización</t>
  </si>
  <si>
    <t>En el sistema WEB, realizar cambios en las tareas de usuario</t>
  </si>
  <si>
    <t>Mostrar alerta al usuario móvil cuando se descarguen automáticamente los cambios</t>
  </si>
  <si>
    <t>En el sistema WEB, realizar cambios en las tareas y quitar la conectividad del usuario</t>
  </si>
  <si>
    <t>Ver alerta de sincronizaciones en el sistema web</t>
  </si>
  <si>
    <t>Inactivar al usuario en el sistema web</t>
  </si>
  <si>
    <t>No debe permitir descargar asignaciones</t>
  </si>
  <si>
    <t>Descarga sin conectividad</t>
  </si>
  <si>
    <t>Ingreso a Registrar Avance</t>
  </si>
  <si>
    <t>Capturar fotos de Plano, Panoramica y de Detalle</t>
  </si>
  <si>
    <t>fotos en miniatura</t>
  </si>
  <si>
    <t>Modificar las fotos capturadas realizando trazos sobre estas</t>
  </si>
  <si>
    <t>fotos modificadas</t>
  </si>
  <si>
    <t>Agregar registro a las fotos capturadas ingresando cantidad directamente</t>
  </si>
  <si>
    <t>registro en listado</t>
  </si>
  <si>
    <t>Visualizar el detalle de la actividad que se está ingresando</t>
  </si>
  <si>
    <t>Agregar registro  ingresando cantidad por medio de calculadora</t>
  </si>
  <si>
    <t>Se adiciona soporte del cálculo</t>
  </si>
  <si>
    <t>Agregar Registro ingresando cantidad por medio de BD auxiliar</t>
  </si>
  <si>
    <t>Modificar un registro relacionado</t>
  </si>
  <si>
    <t>Eliminar un registro relacionado</t>
  </si>
  <si>
    <t>se elimina del listado</t>
  </si>
  <si>
    <t>Enviar el grupo de registros con las fotos relacionadas</t>
  </si>
  <si>
    <t>Log de sincronizacióon</t>
  </si>
  <si>
    <t>elimina foto y modificaciones realizadas</t>
  </si>
  <si>
    <t>Regresar al listado de registro</t>
  </si>
  <si>
    <t>ver los registros ingresados por el usuario</t>
  </si>
  <si>
    <t>Visualizar las fotos del registro seleccionado</t>
  </si>
  <si>
    <t>ver miniatura de las fotos</t>
  </si>
  <si>
    <t>Visualizar detalle del registro selecconado</t>
  </si>
  <si>
    <t>visualización de los detalles del registro</t>
  </si>
  <si>
    <t>Visualizar los registros enviados en  Sismopp WEB</t>
  </si>
  <si>
    <t>registros ingresadas y fotos redimensionadas</t>
  </si>
  <si>
    <t>Sincronización al servidor</t>
  </si>
  <si>
    <t>Envío de un grupo de registros</t>
  </si>
  <si>
    <t>Registros en Sismopp WEB</t>
  </si>
  <si>
    <t>Envío de todos los registros pendientes</t>
  </si>
  <si>
    <t>Envío de todos los registros sin conectividad</t>
  </si>
  <si>
    <t>Aviso al usuario</t>
  </si>
  <si>
    <t>Inactivar al usuario que tiene registros pendientes en el dispositivo</t>
  </si>
  <si>
    <t>Muestra usuario o contraseña incorrecto</t>
  </si>
  <si>
    <t>No descarga asignaciones</t>
  </si>
  <si>
    <t>Dejar registros en el dispositivo por más de 1 hora (tiempo configurado)</t>
  </si>
  <si>
    <t>Se borra del dispositivo</t>
  </si>
  <si>
    <t>Alertas en Pantalla WEB</t>
  </si>
  <si>
    <t>Visualizar icono de alerta por sincronizaciones pendiente</t>
  </si>
  <si>
    <t>Iconos de alerta en pantalla</t>
  </si>
  <si>
    <t>Clic en el icono de la alerta</t>
  </si>
  <si>
    <t>Se muestra el detalle y desaparece el icono</t>
  </si>
  <si>
    <t xml:space="preserve">Monitor de Eventos </t>
  </si>
  <si>
    <t>Visualizar listado de sincronizaciones</t>
  </si>
  <si>
    <t>Enviar una sincronización que esté en estado No Procesado</t>
  </si>
  <si>
    <t>Se procesa</t>
  </si>
  <si>
    <t>Iteración 1</t>
  </si>
  <si>
    <t>Reporte de Avance diario</t>
  </si>
  <si>
    <t>visualizar reporte de registros ingresados.</t>
  </si>
  <si>
    <t xml:space="preserve">registros en pantalla </t>
  </si>
  <si>
    <t>Iteración 3 - Versión 2</t>
  </si>
  <si>
    <t>SET DE PRUEBAS: Iteración 3</t>
  </si>
  <si>
    <t>Administración</t>
  </si>
  <si>
    <t>10.1</t>
  </si>
  <si>
    <t>Gestion de Perfiles</t>
  </si>
  <si>
    <t>Listado de Perfiles ordenado por jerarquia</t>
  </si>
  <si>
    <t>Modificar la jerarquía de perfiles</t>
  </si>
  <si>
    <t>Agregar o modificar un perfil</t>
  </si>
  <si>
    <t>Eliminar un perfil que se acaba de crear</t>
  </si>
  <si>
    <t>Eliminar un perfil que ha sido relacionado a un usuario</t>
  </si>
  <si>
    <t>Aplicación de permisos Globales y Por proyecto</t>
  </si>
  <si>
    <t>Ver los accesos en el menu principal para un usuario con perfil global</t>
  </si>
  <si>
    <t>Accesos según configuración de permisos</t>
  </si>
  <si>
    <t>Ver las opciones en la Planeación de un proyecto para un usuario con perfil por proyecto</t>
  </si>
  <si>
    <t>El perfil Planner no visualiza los proyectos asignados en planeación</t>
  </si>
  <si>
    <t>CORREGIDO</t>
  </si>
  <si>
    <t>Gestión de Usuarios</t>
  </si>
  <si>
    <t>Listado de usuarios en el sistema</t>
  </si>
  <si>
    <t>Crear un usuario con perfil global e ingresar al sistema</t>
  </si>
  <si>
    <t>Solicita contraseña</t>
  </si>
  <si>
    <t>Inactivar un usuario.</t>
  </si>
  <si>
    <t>Se actualizan fecha y usuario de inactivación</t>
  </si>
  <si>
    <t>Crear un usuario y eliminarlo sin haber ingresado al sistema</t>
  </si>
  <si>
    <t>Eliminar un usuario que ya ha ingresado al sistema</t>
  </si>
  <si>
    <t>Politicas  de contraseña</t>
  </si>
  <si>
    <t>Cambiar la contraseña de un usuario</t>
  </si>
  <si>
    <t>Verificar política para cambio de contraseña.</t>
  </si>
  <si>
    <t>Alerta al Inactivar usuarios</t>
  </si>
  <si>
    <t>Inactivar un usuario que esté relacionado a proyectos</t>
  </si>
  <si>
    <t>Alerta de los proyectos asignados</t>
  </si>
  <si>
    <t>Gestión Proyecto</t>
  </si>
  <si>
    <t>Listado de todos los proyectos en el sistema</t>
  </si>
  <si>
    <t>Agregar o modificar un proyecto</t>
  </si>
  <si>
    <t>Indicar los usuarios requeridos por perfil para e  proyecto</t>
  </si>
  <si>
    <t>Perfiles por Proyecto</t>
  </si>
  <si>
    <t>Indicar los usuarios  por perfil para e  proyecto</t>
  </si>
  <si>
    <t>Configurar el jefe de control y no los demás perfiles</t>
  </si>
  <si>
    <t>Ver alerta</t>
  </si>
  <si>
    <t>Ver alerta para el jefe de control por los perfiles faltantes en un proyecto</t>
  </si>
  <si>
    <t>Gestión Unidades Medida</t>
  </si>
  <si>
    <t>Listado de las unidades de medida en el sistema</t>
  </si>
  <si>
    <t>Agregar o modificar unidades de medida</t>
  </si>
  <si>
    <t>Eliminar unidades de medida</t>
  </si>
  <si>
    <t>Parametro Interfaz Sismopp</t>
  </si>
  <si>
    <t>Modificar la ruta de importación de archivos de Sismop</t>
  </si>
  <si>
    <t>Planeacion</t>
  </si>
  <si>
    <t>120.1</t>
  </si>
  <si>
    <t>Cargar BD Auxiliares</t>
  </si>
  <si>
    <t>Listado de las bases de datos de un proyecto</t>
  </si>
  <si>
    <t>Agregar o modificar base de datos e items para una base de datos</t>
  </si>
  <si>
    <t xml:space="preserve">Al crear la bd, seleccionar la actividad base a la que afecta. En el registro de avance, Cuando se selecciona la actividad, se filtran las bases de datos relacionadas. </t>
  </si>
  <si>
    <t>CAMBIO - REALIZADO</t>
  </si>
  <si>
    <t>Eliminar items para una base de datos.</t>
  </si>
  <si>
    <t>Eliminar items que han sido usados en el registro de avance</t>
  </si>
  <si>
    <t xml:space="preserve">Permitir relacionar la base de datos a una Actividad Base </t>
  </si>
  <si>
    <t>BD relacionada</t>
  </si>
  <si>
    <t>Al realizar el registro de avance solo se despliegan las bases de datos relacionadas a la actividad base</t>
  </si>
  <si>
    <t>120.2</t>
  </si>
  <si>
    <t xml:space="preserve">Importar BD </t>
  </si>
  <si>
    <t>Crear el nombre de la base de datos e importar items para la base de datos.</t>
  </si>
  <si>
    <t>Operación</t>
  </si>
  <si>
    <t>Gestión de Registros</t>
  </si>
  <si>
    <t>Ingresar Filtros y mostrar listado de registros pendientes de revisión</t>
  </si>
  <si>
    <t>Modificar registro</t>
  </si>
  <si>
    <t>Listado actualizado e historial actualizado</t>
  </si>
  <si>
    <t>No se permite la modificación de registros en estado Revisado o Aprobado.</t>
  </si>
  <si>
    <t>Al realizar registro de avance (movil,web, ajustes) permitir ingresar hasta 4 decimales. Se esta generando error en la modificación del registro (StateId)</t>
  </si>
  <si>
    <t>Dar Revisado a 1 o varios registros</t>
  </si>
  <si>
    <t xml:space="preserve">Listado actualizado </t>
  </si>
  <si>
    <t xml:space="preserve">El usuario que Revisa el registro debe ser de un perfil con jerarquía </t>
  </si>
  <si>
    <t>Anular 1 o varios registros</t>
  </si>
  <si>
    <t>Solicita razon de rechazo</t>
  </si>
  <si>
    <t>Ingresar Ajuste para un registro</t>
  </si>
  <si>
    <t>Registro base aprobado</t>
  </si>
  <si>
    <t>Ajuste pendiente aprobación e Item Pago ajustado</t>
  </si>
  <si>
    <t>180.2</t>
  </si>
  <si>
    <t>Pdf de Registro</t>
  </si>
  <si>
    <t>Visualizar pdf de impresión de registro</t>
  </si>
  <si>
    <t>Pdf Generado</t>
  </si>
  <si>
    <t>Ajuste de Registro</t>
  </si>
  <si>
    <t>Cantidad de Item de pago ajustado</t>
  </si>
  <si>
    <t>Debe permitir ingresar ajuste para un item de pago diferente al que tiene el registro.
Al realizar el ajuste, debe quitar la cantidad que aporta el item de pago.</t>
  </si>
  <si>
    <t>Informar anulaciones</t>
  </si>
  <si>
    <t>Anular 1 registro e ingresar en el dispositivo móvil con el usuario que creó el registro.</t>
  </si>
  <si>
    <t>Ver en el dispositivo móvil la notificación sobre la anulación de un registro</t>
  </si>
  <si>
    <t>Aprobación items de pago</t>
  </si>
  <si>
    <t>Ingresar Filtros y mostrar listado de items de pago</t>
  </si>
  <si>
    <t>Listado con detalle de registros</t>
  </si>
  <si>
    <t>Ajustes y registro relacionado con color diferente en el campo Cantidad</t>
  </si>
  <si>
    <t>En el detalle de Actividades, agregar la columna Factor y Avance Equivalente (=Cantidad*Factor)</t>
  </si>
  <si>
    <t>Imprimir registro</t>
  </si>
  <si>
    <t>Ver pdf del registro</t>
  </si>
  <si>
    <t>Aprobar  o rechazar 1 o varios registros con perfil de Gestion de control</t>
  </si>
  <si>
    <t>Listado Actualizado</t>
  </si>
  <si>
    <t>Solicita motivo y adjuntar archivo</t>
  </si>
  <si>
    <t>Aprobar o rechazar 1 o varios registros con perfil de cliente</t>
  </si>
  <si>
    <t>El rechazo solicita motivo</t>
  </si>
  <si>
    <t>Importación Mano de Obra</t>
  </si>
  <si>
    <t xml:space="preserve">Colocar archivo en ruta especificada y esperar ejecución de la tarea </t>
  </si>
  <si>
    <t>Avance de horas importado</t>
  </si>
  <si>
    <t>Si hay errores, mail al administrador Operativo</t>
  </si>
  <si>
    <t>Reportes</t>
  </si>
  <si>
    <t>220.1</t>
  </si>
  <si>
    <t>Reporte de usuarios</t>
  </si>
  <si>
    <t>Ingresar filtros y generar reprte</t>
  </si>
  <si>
    <t>Listado con opción de exportación</t>
  </si>
  <si>
    <t>Pendiente Revisión Maria Esperanza</t>
  </si>
  <si>
    <t>220.2</t>
  </si>
  <si>
    <t>Reporte de transacciones</t>
  </si>
  <si>
    <t>220.3</t>
  </si>
  <si>
    <t>Reporte informe diario</t>
  </si>
  <si>
    <t>No esta mostrando el campo de imágenes. Se estan repitiendo todos los items.</t>
  </si>
  <si>
    <t>230.1</t>
  </si>
  <si>
    <t>Reporte IP</t>
  </si>
  <si>
    <t>Ingresar filtros, agrupaciones y generar reprte</t>
  </si>
  <si>
    <t>Archivo excel</t>
  </si>
  <si>
    <t>Mostrar UM.
Corregir algunas formulas
El nombre del archivo debe contener la unidad operativa</t>
  </si>
  <si>
    <t>230.2</t>
  </si>
  <si>
    <t>Reporte de Avance</t>
  </si>
  <si>
    <t>El nombre del archivo debe contener la unidad operativa</t>
  </si>
  <si>
    <t>NEPTUNO</t>
  </si>
  <si>
    <t>Viajes Falabella</t>
  </si>
  <si>
    <t>Pruebas realizadas por:</t>
  </si>
  <si>
    <t>Eduardo Vergara</t>
  </si>
  <si>
    <t>Criterios Aceptación</t>
  </si>
  <si>
    <t>Notas Prueba</t>
  </si>
  <si>
    <t>Evidencia</t>
  </si>
  <si>
    <t>Resultado</t>
  </si>
  <si>
    <t>Issue</t>
  </si>
  <si>
    <t>Observación</t>
  </si>
  <si>
    <t>Fecha</t>
  </si>
  <si>
    <t>Vuelo</t>
  </si>
  <si>
    <t>Total</t>
  </si>
  <si>
    <t>Tiquete</t>
  </si>
  <si>
    <t>TA</t>
  </si>
  <si>
    <t>Fee Emisión</t>
  </si>
  <si>
    <t>Iva</t>
  </si>
  <si>
    <t>Tasa Aeroportuaria</t>
  </si>
  <si>
    <t>Dcto CMR</t>
  </si>
  <si>
    <t>Hotel Dcto</t>
  </si>
  <si>
    <t>PASS</t>
  </si>
  <si>
    <t>Juniper</t>
  </si>
  <si>
    <t>Cost</t>
  </si>
  <si>
    <t>Comision</t>
  </si>
  <si>
    <t>SellingPrice</t>
  </si>
  <si>
    <t>Otros</t>
  </si>
  <si>
    <t>Tiquete Sabre</t>
  </si>
  <si>
    <t>Combustible</t>
  </si>
  <si>
    <t>OtrosImpuestos</t>
  </si>
  <si>
    <t>V27N83</t>
  </si>
  <si>
    <t>Coste</t>
  </si>
  <si>
    <t>Precio Publico</t>
  </si>
  <si>
    <t>Hotel</t>
  </si>
  <si>
    <t>Asistencia Medica</t>
  </si>
  <si>
    <t>Traslados</t>
  </si>
  <si>
    <t>PVP</t>
  </si>
  <si>
    <t>Profit</t>
  </si>
  <si>
    <t>Costo</t>
  </si>
  <si>
    <t>VUELO</t>
  </si>
  <si>
    <t>FEE</t>
  </si>
  <si>
    <t>PT</t>
  </si>
  <si>
    <t>PAQUETE</t>
  </si>
  <si>
    <t>Comisión</t>
  </si>
  <si>
    <t>Sell</t>
  </si>
  <si>
    <t>IVA</t>
  </si>
  <si>
    <t>ppPuntos</t>
  </si>
  <si>
    <t>ppValor</t>
  </si>
  <si>
    <t>VENTA</t>
  </si>
  <si>
    <t>PUNTOS DIS</t>
  </si>
  <si>
    <t>Puntos</t>
  </si>
  <si>
    <t>Plata</t>
  </si>
  <si>
    <t>Diferencia</t>
  </si>
  <si>
    <t>Punto Acumlado</t>
  </si>
  <si>
    <t>!Acumulando</t>
  </si>
  <si>
    <t>FAIL</t>
  </si>
  <si>
    <t>35.7</t>
  </si>
  <si>
    <t>USD</t>
  </si>
  <si>
    <t>CostChangeFactor</t>
  </si>
  <si>
    <t>ASS</t>
  </si>
  <si>
    <t>Con DCTO</t>
  </si>
  <si>
    <t>Cuotas</t>
  </si>
  <si>
    <t>Puntos $</t>
  </si>
  <si>
    <t>Nacional</t>
  </si>
  <si>
    <t>Internacional</t>
  </si>
  <si>
    <t>SET DE PRUEBAS: Iteración 36</t>
  </si>
  <si>
    <t>Facturación Gift Card</t>
  </si>
  <si>
    <t>Monto libre</t>
  </si>
  <si>
    <t>Campo de texto libre para ingresar el monto</t>
  </si>
  <si>
    <t>Integración Sabre</t>
  </si>
  <si>
    <t>Ventas Sabre Vacacional
VUNHQW =&gt; 73331
WSPRYD =&gt; 73324
BGUCRT =&gt; 73325
BKLUZR =&gt; 73332</t>
  </si>
  <si>
    <t>Politicas de Cancelación en blanco</t>
  </si>
  <si>
    <t xml:space="preserve">Traducción de los textos ["ACCOMPANIED TRAVEL","PENALTIES", "SURCHARGES"] </t>
  </si>
  <si>
    <t>Itinerario</t>
  </si>
  <si>
    <t>Pdf Itineraio Vuelos</t>
  </si>
  <si>
    <t>Equipaje</t>
  </si>
  <si>
    <t>Pdf Equipaje Permitido</t>
  </si>
  <si>
    <t>Fecha inicial y Fecha final</t>
  </si>
  <si>
    <t>Fechas de Viaje
Round Trip
Internacional</t>
  </si>
  <si>
    <t xml:space="preserve">Ventas Sabre Vacacional
BGUCRT =&gt; 73325
</t>
  </si>
  <si>
    <t>Valores TKT TA FEE
Round Trip
Internacional</t>
  </si>
  <si>
    <t>Politicas de cancelación</t>
  </si>
  <si>
    <t>YR</t>
  </si>
  <si>
    <t>Record EVTRYD
Negocio 73341</t>
  </si>
  <si>
    <t>YR + YQ</t>
  </si>
  <si>
    <t>Record SZINFR
Negocio 73342</t>
  </si>
  <si>
    <t>Sobrecosto Combustible $828.500
Otros Impuestos $207.500</t>
  </si>
  <si>
    <t>Sobrecosto Combustible $104.000
Otros Impuestos $387.800</t>
  </si>
  <si>
    <t>AJSKFP =&gt; 73340
BQMRKH =&gt; 73343
BXELKV =&gt; 73344</t>
  </si>
  <si>
    <t>Vuelos + Hotel
--
Condiciones de Viaje</t>
  </si>
  <si>
    <t>Politicas, Itinerario y Equipaje</t>
  </si>
  <si>
    <t>Juniper (4442KW) / Sabre (YLKMZX) =&gt; 73346
Juniper (18LLPR) / Sabre (SXDNVH) =&gt; 73347
Juniper (KSD45L) / Sabre (YNITMG) =&gt; 73348</t>
  </si>
  <si>
    <t>No genera ningun tipo de información en la descripción del producto</t>
  </si>
  <si>
    <t>Letras campo Valor</t>
  </si>
  <si>
    <t>Solo permitir ingreso Numeros</t>
  </si>
  <si>
    <t>Duplicidad con CHD</t>
  </si>
  <si>
    <t>73342/YWPOBQ</t>
  </si>
  <si>
    <t>Dcto TA</t>
  </si>
  <si>
    <t>Descuento en 0</t>
  </si>
  <si>
    <t>Muestra dos valores de dcto diferentes para el mismo Beneficio. Cuando se realiza el pago toma el primer dcto mostrado, así se haya activado el último dcto.</t>
  </si>
  <si>
    <t>TextEvent2</t>
  </si>
  <si>
    <t>Rule</t>
  </si>
  <si>
    <t>TariffLocation</t>
  </si>
  <si>
    <t>Total general</t>
  </si>
  <si>
    <t>TariffFinish</t>
  </si>
  <si>
    <t>Tariff</t>
  </si>
  <si>
    <t>PenaltiesLocation</t>
  </si>
  <si>
    <t>PenaltiesFinish</t>
  </si>
  <si>
    <t>Penalties</t>
  </si>
  <si>
    <t>(Varios elementos)</t>
  </si>
  <si>
    <t>"</t>
  </si>
  <si>
    <t>258-369</t>
  </si>
  <si>
    <t>Module</t>
  </si>
  <si>
    <t>EventTitle</t>
  </si>
  <si>
    <t>SABRE</t>
  </si>
  <si>
    <t xml:space="preserve">OTA_AirRules </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</si>
  <si>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-6985d7aa-8b54-41f6-9f74-814e33e5eee6&lt;/eb:ConversationId&gt;&lt;eb:Service&gt;OTA_AirRulesLLSRQ&lt;/eb:Service&gt;&lt;eb:Action&gt;OTA_AirRulesLLSRS&lt;/eb:Action&gt;&lt;eb:MessageData&gt;&lt;eb:MessageId&gt;209518022146360240&lt;/eb:MessageId&gt;&lt;eb:Timestamp&gt;2019-08-28T00:36:55&lt;/eb:Timestamp&gt;&lt;eb:RefToMessageId&gt;6985d7aa-8b54-41f6-9f74-814e33e5eee6&lt;/eb:RefToMessageId&gt;&lt;/eb:MessageData&gt;&lt;/eb:MessageHeader&gt;&lt;wsse:Security xmlns:wsse="http://schemas.xmlsoap.org/ws/2002/12/secext"&gt;&lt;wsse:BinarySecurityToken valueType="String" EncodingType="wsse:Base64Binary"&gt;Shared/IDL:IceSess\/SessMgr:1\.0.IDL/Common/!ICESMS\/RESE!ICESMSLB\/RES.LB!-2980488040557430132!836300!0&lt;/wsse:BinarySecurityToken&gt;&lt;/wsse:Security&gt;&lt;/soap-env:Header&gt;&lt;soap-env:Body&gt;&lt;OTA_AirRulesRS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timeStamp="2019-08-27T19:36:54-05:00"&gt;
   &lt;stl:SystemSpecificResults&gt;
    &lt;stl:HostCommand LNIATA="222222"&gt;RDBOGMDEQ00SL5ZJ¥PL-LA&lt;/stl:HostCommand&gt;
   &lt;/stl:SystemSpecificResults&gt;
  &lt;/stl:Success&gt;
 &lt;/stl:ApplicationResults&gt;
 &lt;FareRuleInfo&gt;
  &lt;Header&gt;
   &lt;Line Type="Legend"&gt;
    &lt;Text&gt;V FARE BASIS     BK    FARE   TRAVEL-TICKET AP  MINMAX  RTG&lt;/Text&gt;
   &lt;/Line&gt;
   &lt;Line Type="Fare"&gt;
    &lt;Text&gt;1   Q00SL5ZJ       Q X    38300     ----      -/?  -/12M 8000&lt;/Text&gt;
   &lt;/Line&gt;
   &lt;Line Type="Passenger Type"&gt;
    &lt;Text&gt;PASSENGER TYPE-ADT                 AUTO PRICE-YES&lt;/Text&gt;
   &lt;/Line&gt;
   &lt;Line Type="Origin Destination"&gt;
    &lt;Text&gt;FROM-BOG TO-MDE    CXR-LA    TVL-27AUG19  RULE-SLDM IPRWD/17&lt;/Text&gt;
   &lt;/Line&gt;
   &lt;Line Type="Fare Basis"&gt;
    &lt;Text&gt;FARE BASIS-Q00SL5ZJ          SPECIAL FARE  DIS-E   VENDOR-ATP&lt;/Text&gt;
   &lt;/Line&gt;
   &lt;Line Type="Fare Type"&gt;
    &lt;Text&gt;FARE TYPE-SAP      OW-ADVANCE PURCHASE&lt;/Text&gt;
   &lt;/Line&gt;
   &lt;Line Type="Currency"&gt;
    &lt;Text&gt;COP    38280  8000  E24AUG19 D-INFINITY   FC-Q00SL5ZJ  FN-&lt;/Text&gt;
   &lt;/Line&gt;
   &lt;Line Type="System Dates"&gt;
    &lt;Text&gt;SYSTEM DATES - CREATED 23AUG19/1010  EXPIRES INFINITY&lt;/Text&gt;
   &lt;/Line&gt;
   &lt;ParsedData&gt;
    &lt;CurrencyLine&gt;
     &lt;Amount&gt;38280&lt;/Amount&gt;
     &lt;CurrencyCode&gt;COP&lt;/CurrencyCode&gt;
     &lt;Discontinue&gt;INFINITY&lt;/Discontinue&gt;
     &lt;Effective&gt;2019-08-24&lt;/Effective&gt;
     &lt;FareClass&gt;Q00SL5ZJ&lt;/FareClass&gt;
     &lt;RoutingNumberOrMPM&gt;8000&lt;/RoutingNumberOrMPM&gt;
    &lt;/CurrencyLine&gt;
    &lt;FareBasisLine&gt;
     &lt;DisplayType Code="E"/&gt;
     &lt;FareBasis Code="Q00SL5ZJ"/&gt;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LocationCode="MDE"/&gt;
     &lt;OriginLocation LocationCode="BOG"/&gt;
     &lt;Rule&gt;SLDM&lt;/Rule&gt;
     &lt;TariffDescriptionNumber&gt;IPRWD/17&lt;/TariffDescriptionNumber&gt;
     &lt;TravelDate&gt;2019-08-27&lt;/TravelDate&gt;
    &lt;/OriginDestinationLine&gt;
    &lt;PassengerTypeLine&gt;
     &lt;AutoPrice&gt;YES&lt;/AutoPrice&gt;
     &lt;PassengerType Code="ADT"/&gt;
    &lt;/PassengerTypeLine&gt;
    &lt;SystemDatesLine&gt;
     &lt;CreateDateTime&gt;2019-08-23T10:10&lt;/CreateDateTime&gt;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</si>
  <si>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-6985d7aa-8b54-41f6-9f74-814e33e5eee6&lt;/eb:ConversationId&gt;&lt;eb:Service&gt;OTA_AirRulesLLSRQ&lt;/eb:Service&gt;&lt;eb:Action&gt;OTA_AirRulesLLSRS&lt;/eb:Action&gt;&lt;eb:MessageData&gt;&lt;eb:MessageId&gt;209621022158420721&lt;/eb:MessageId&gt;&lt;eb:Timestamp&gt;2019-08-28T00:36:56&lt;/eb:Timestamp&gt;&lt;eb:RefToMessageId&gt;6985d7aa-8b54-41f6-9f74-814e33e5eee6&lt;/eb:RefToMessageId&gt;&lt;/eb:MessageData&gt;&lt;/eb:MessageHeader&gt;&lt;wsse:Security xmlns:wsse="http://schemas.xmlsoap.org/ws/2002/12/secext"&gt;&lt;wsse:BinarySecurityToken valueType="String" EncodingType="wsse:Base64Binary"&gt;Shared/IDL:IceSess\/SessMgr:1\.0.IDL/Common/!ICESMS\/RESE!ICESMSLB\/RES.LB!-2980488040557430132!836300!0&lt;/wsse:BinarySecurityToken&gt;&lt;/wsse:Security&gt;&lt;/soap-env:Header&gt;&lt;soap-env:Body&gt;&lt;OTA_AirRulesRS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timeStamp="2019-08-27T19:36:55-05:00"&gt;
   &lt;stl:SystemSpecificResults&gt;
    &lt;stl:HostCommand LNIATA="222222"&gt;RDMDEBOG¥PL-LA&lt;/stl:HostCommand&gt;
    &lt;stl:Message&gt;?FORMAT?&lt;/stl:Message&gt;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</si>
  <si>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7c356e1-3afc-43d0-a8fe-59e72484ff4a&lt;/eb:ConversationId&gt;&lt;eb:Service&gt;OTA_AirRulesLLSRQ&lt;/eb:Service&gt;&lt;eb:Action&gt;OTA_AirRulesLLSRS&lt;/eb:Action&gt;&lt;eb:MessageData&gt;&lt;eb:MessageId&gt;2416843451567610204&lt;/eb:MessageId&gt;&lt;eb:Timestamp&gt;2019-08-28T12:32:37&lt;/eb:Timestamp&gt;&lt;eb:RefToMessageId&gt;b7c356e1-3afc-43d0-a8fe-59e72484ff4a&lt;/eb:RefToMessageId&gt;&lt;/eb:MessageData&gt;&lt;/eb:MessageHeader&gt;&lt;wsse:Security xmlns:wsse="http://schemas.xmlsoap.org/ws/2002/12/secext"&gt;&lt;wsse:BinarySecurityToken valueType="String" EncodingType="wsse:Base64Binary"&gt;Shared/IDL:IceSess\/SessMgr:1\.0.IDL/Common/!ICESMS\/RESA!ICESMSLB\/RES.LB!-2980312149166786930!152040!0&lt;/wsse:BinarySecurityToken&gt;&lt;/wsse:Security&gt;&lt;/soap-env:Header&gt;&lt;soap-env:Body&gt;&lt;OTA_AirRulesRS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timeStamp="2019-08-28T07:32:37-05:00"&gt;
   &lt;stl:SystemSpecificResults&gt;
    &lt;stl:HostCommand LNIATA="222222"&gt;RDBOGMTRK00SL5ZJ¥PL-LA&lt;/stl:HostCommand&gt;
   &lt;/stl:SystemSpecificResults&gt;
  &lt;/stl:Success&gt;
 &lt;/stl:ApplicationResults&gt;
 &lt;FareRuleInfo&gt;
  &lt;Header&gt;
   &lt;Line Type="Legend"&gt;
    &lt;Text&gt;V FARE BASIS     BK    FARE   TRAVEL-TICKET AP  MINMAX  RTG&lt;/Text&gt;
   &lt;/Line&gt;
   &lt;Line Type="Fare"&gt;
    &lt;Text&gt;1   K00SL5ZJ       K X   264800     ----      -/?  -/12M 8000&lt;/Text&gt;
   &lt;/Line&gt;
   &lt;Line Type="Passenger Type"&gt;
    &lt;Text&gt;PASSENGER TYPE-ADT                 AUTO PRICE-YES&lt;/Text&gt;
   &lt;/Line&gt;
   &lt;Line Type="Origin Destination"&gt;
    &lt;Text&gt;FROM-BOG TO-MTR    CXR-LA    TVL-28AUG19  RULE-SLDM IPRWD/17&lt;/Text&gt;
   &lt;/Line&gt;
   &lt;Line Type="Fare Basis"&gt;
    &lt;Text&gt;FARE BASIS-K00SL5ZJ          SPECIAL FARE  DIS-E   VENDOR-ATP&lt;/Text&gt;
   &lt;/Line&gt;
   &lt;Line Type="Fare Type"&gt;
    &lt;Text&gt;FARE TYPE-SAP      OW-ADVANCE PURCHASE&lt;/Text&gt;
   &lt;/Line&gt;
   &lt;Line Type="Currency"&gt;
    &lt;Text&gt;COP   264728  8000  E09AUG19 D-INFINITY   FC-K00SL5ZJ  FN-&lt;/Text&gt;
   &lt;/Line&gt;
   &lt;Line Type="System Dates"&gt;
    &lt;Text&gt;SYSTEM DATES - CREATED 08AUG19/1418  EXPIRES INFINITY&lt;/Text&gt;
   &lt;/Line&gt;
   &lt;ParsedData&gt;
    &lt;CurrencyLine&gt;
     &lt;Amount&gt;264728&lt;/Amount&gt;
     &lt;CurrencyCode&gt;COP&lt;/CurrencyCode&gt;
     &lt;Discontinue&gt;INFINITY&lt;/Discontinue&gt;
     &lt;Effective&gt;2019-08-09&lt;/Effective&gt;
     &lt;FareClass&gt;K00SL5ZJ&lt;/FareClass&gt;
     &lt;RoutingNumberOrMPM&gt;8000&lt;/RoutingNumberOrMPM&gt;
    &lt;/CurrencyLine&gt;
    &lt;FareBasisLine&gt;
     &lt;DisplayType Code="E"/&gt;
     &lt;FareBasis Code="K00SL5ZJ"/&gt;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LocationCode="MTR"/&gt;
     &lt;OriginLocation LocationCode="BOG"/&gt;
     &lt;Rule&gt;SLDM&lt;/Rule&gt;
     &lt;TariffDescriptionNumber&gt;IPRWD/17&lt;/TariffDescriptionNumber&gt;
     &lt;TravelDate&gt;2019-08-28&lt;/TravelDate&gt;
    &lt;/OriginDestinationLine&gt;
    &lt;PassengerTypeLine&gt;
     &lt;AutoPrice&gt;YES&lt;/AutoPrice&gt;
     &lt;PassengerType Code="ADT"/&gt;
    &lt;/PassengerTypeLine&gt;
    &lt;SystemDatesLine&gt;
     &lt;CreateDateTime&gt;2019-08-08T14:18&lt;/CreateDateTime&gt;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</si>
  <si>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7c356e1-3afc-43d0-a8fe-59e72484ff4a&lt;/eb:ConversationId&gt;&lt;eb:Service&gt;OTA_AirRulesLLSRQ&lt;/eb:Service&gt;&lt;eb:Action&gt;OTA_AirRulesLLSRS&lt;/eb:Action&gt;&lt;eb:MessageData&gt;&lt;eb:MessageId&gt;4592098451578440201&lt;/eb:MessageId&gt;&lt;eb:Timestamp&gt;2019-08-28T12:32:38&lt;/eb:Timestamp&gt;&lt;eb:RefToMessageId&gt;b7c356e1-3afc-43d0-a8fe-59e72484ff4a&lt;/eb:RefToMessageId&gt;&lt;/eb:MessageData&gt;&lt;/eb:MessageHeader&gt;&lt;wsse:Security xmlns:wsse="http://schemas.xmlsoap.org/ws/2002/12/secext"&gt;&lt;wsse:BinarySecurityToken valueType="String" EncodingType="wsse:Base64Binary"&gt;Shared/IDL:IceSess\/SessMgr:1\.0.IDL/Common/!ICESMS\/RESA!ICESMSLB\/RES.LB!-2980312149166786930!152040!0&lt;/wsse:BinarySecurityToken&gt;&lt;/wsse:Security&gt;&lt;/soap-env:Header&gt;&lt;soap-env:Body&gt;&lt;OTA_AirRulesRS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timeStamp="2019-08-28T07:32:38-05:00"&gt;
   &lt;stl:SystemSpecificResults&gt;
    &lt;stl:HostCommand LNIATA="222222"&gt;RDMTRBOGX00SL5ZJ¥PL-LA&lt;/stl:HostCommand&gt;
   &lt;/stl:SystemSpecificResults&gt;
  &lt;/stl:Success&gt;
 &lt;/stl:ApplicationResults&gt;
 &lt;FareRuleInfo&gt;
  &lt;Header&gt;
   &lt;Line Type="Legend"&gt;
    &lt;Text&gt;V FARE BASIS     BK    FARE   TRAVEL-TICKET AP  MINMAX  RTG&lt;/Text&gt;
   &lt;/Line&gt;
   &lt;Line Type="Fare"&gt;
    &lt;Text&gt;1   X00SL5ZJ       X X   130100     ----      -/?  -/12M 8000&lt;/Text&gt;
   &lt;/Line&gt;
   &lt;Line Type="Passenger Type"&gt;
    &lt;Text&gt;PASSENGER TYPE-ADT                 AUTO PRICE-YES&lt;/Text&gt;
   &lt;/Line&gt;
   &lt;Line Type="Origin Destination"&gt;
    &lt;Text&gt;FROM-MTR TO-BOG    CXR-LA    TVL-28AUG19  RULE-SLDM IPRWD/17&lt;/Text&gt;
   &lt;/Line&gt;
   &lt;Line Type="Fare Basis"&gt;
    &lt;Text&gt;FARE BASIS-X00SL5ZJ          SPECIAL FARE  DIS-E   VENDOR-ATP&lt;/Text&gt;
   &lt;/Line&gt;
   &lt;Line Type="Fare Type"&gt;
    &lt;Text&gt;FARE TYPE-SAP      OW-ADVANCE PURCHASE&lt;/Text&gt;
   &lt;/Line&gt;
   &lt;Line Type="Currency"&gt;
    &lt;Text&gt;COP   130089  8000  E09AUG19 D-INFINITY   FC-X00SL5ZJ  FN-&lt;/Text&gt;
   &lt;/Line&gt;
   &lt;Line Type="System Dates"&gt;
    &lt;Text&gt;SYSTEM DATES - CREATED 08AUG19/1421  EXPIRES INFINITY&lt;/Text&gt;
   &lt;/Line&gt;
   &lt;ParsedData&gt;
    &lt;CurrencyLine&gt;
     &lt;Amount&gt;130089&lt;/Amount&gt;
     &lt;CurrencyCode&gt;COP&lt;/CurrencyCode&gt;
     &lt;Discontinue&gt;INFINITY&lt;/Discontinue&gt;
     &lt;Effective&gt;2019-08-09&lt;/Effective&gt;
     &lt;FareClass&gt;X00SL5ZJ&lt;/FareClass&gt;
     &lt;RoutingNumberOrMPM&gt;8000&lt;/RoutingNumberOrMPM&gt;
    &lt;/CurrencyLine&gt;
    &lt;FareBasisLine&gt;
     &lt;DisplayType Code="E"/&gt;
     &lt;FareBasis Code="X00SL5ZJ"/&gt;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LocationCode="BOG"/&gt;
     &lt;OriginLocation LocationCode="MTR"/&gt;
     &lt;Rule&gt;SLDM&lt;/Rule&gt;
     &lt;TariffDescriptionNumber&gt;IPRWD/17&lt;/TariffDescriptionNumber&gt;
     &lt;TravelDate&gt;2019-08-28&lt;/TravelDate&gt;
    &lt;/OriginDestinationLine&gt;
    &lt;PassengerTypeLine&gt;
     &lt;AutoPrice&gt;YES&lt;/AutoPrice&gt;
     &lt;PassengerType Code="ADT"/&gt;
    &lt;/PassengerTypeLine&gt;
    &lt;SystemDatesLine&gt;
     &lt;CreateDateTime&gt;2019-08-08T14:21&lt;/CreateDateTime&gt;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</si>
  <si>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7c356e1-3afc-43d0-a8fe-59e72484ff4a&lt;/eb:ConversationId&gt;&lt;eb:Service&gt;OTA_AirRulesLLSRQ&lt;/eb:Service&gt;&lt;eb:Action&gt;OTA_AirRulesLLSRS&lt;/eb:Action&gt;&lt;eb:MessageData&gt;&lt;eb:MessageId&gt;4592588451583130622&lt;/eb:MessageId&gt;&lt;eb:Timestamp&gt;2019-08-28T12:32:38&lt;/eb:Timestamp&gt;&lt;eb:RefToMessageId&gt;b7c356e1-3afc-43d0-a8fe-59e72484ff4a&lt;/eb:RefToMessageId&gt;&lt;/eb:MessageData&gt;&lt;/eb:MessageHeader&gt;&lt;wsse:Security xmlns:wsse="http://schemas.xmlsoap.org/ws/2002/12/secext"&gt;&lt;wsse:BinarySecurityToken valueType="String" EncodingType="wsse:Base64Binary"&gt;Shared/IDL:IceSess\/SessMgr:1\.0.IDL/Common/!ICESMS\/RESA!ICESMSLB\/RES.LB!-2980312149166786930!152040!0&lt;/wsse:BinarySecurityToken&gt;&lt;/wsse:Security&gt;&lt;/soap-env:Header&gt;&lt;soap-env:Body&gt;&lt;OTA_AirRulesRS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timeStamp="2019-08-28T07:32:38-05:00"&gt;
   &lt;stl:SystemSpecificResults&gt;
    &lt;stl:HostCommand LNIATA="222222"&gt;RDBOGMTRK00SE5ZJ¥PL-LA&lt;/stl:HostCommand&gt;
   &lt;/stl:SystemSpecificResults&gt;
  &lt;/stl:Success&gt;
 &lt;/stl:ApplicationResults&gt;
 &lt;FareRuleInfo&gt;
  &lt;Header&gt;
   &lt;Line Type="Legend"&gt;
    &lt;Text&gt;V FARE BASIS     BK    FARE   TRAVEL-TICKET AP  MINMAX  RTG&lt;/Text&gt;
   &lt;/Line&gt;
   &lt;Line Type="Fare"&gt;
    &lt;Text&gt;1I  K00SE5ZJ       K X   315200     ----      -/?  -/12M 8000&lt;/Text&gt;
   &lt;/Line&gt;
   &lt;Line Type="Passenger Type"&gt;
    &lt;Text&gt;PASSENGER TYPE-ADT                 AUTO PRICE-YES&lt;/Text&gt;
   &lt;/Line&gt;
   &lt;Line Type="Origin Destination"&gt;
    &lt;Text&gt;FROM-BOG TO-MTR    CXR-LA    TVL-28AUG19  RULE-SEDM IPRWD/17&lt;/Text&gt;
   &lt;/Line&gt;
   &lt;Line Type="Fare Basis"&gt;
    &lt;Text&gt;FARE BASIS-K00SE5ZJ          SPECIAL FARE  DIS-E   VENDOR-ATP&lt;/Text&gt;
   &lt;/Line&gt;
   &lt;Line Type="Fare Type"&gt;
    &lt;Text&gt;FARE TYPE-XOX      OW-ECONOMY CLASS ONE WAY EXCURSION FARE&lt;/Text&gt;
   &lt;/Line&gt;
   &lt;Line Type="Currency"&gt;
    &lt;Text&gt;COP   315148  8000  E28AUG19 D-INFINITY   FC-K00SE5ZJ  FN-&lt;/Text&gt;
   &lt;/Line&gt;
   &lt;Line Type="System Dates"&gt;
    &lt;Text&gt;SYSTEM DATES - CREATED 27AUG19/1020  EXPIRES INFINITY&lt;/Text&gt;
   &lt;/Line&gt;
   &lt;ParsedData&gt;
    &lt;CurrencyLine&gt;
     &lt;Amount&gt;315148&lt;/Amount&gt;
     &lt;CurrencyCode&gt;COP&lt;/CurrencyCode&gt;
     &lt;Discontinue&gt;INFINITY&lt;/Discontinue&gt;
     &lt;Effective&gt;2019-08-28&lt;/Effective&gt;
     &lt;FareClass&gt;K00SE5ZJ&lt;/FareClass&gt;
     &lt;RoutingNumberOrMPM&gt;8000&lt;/RoutingNumberOrMPM&gt;
    &lt;/CurrencyLine&gt;
    &lt;FareBasisLine&gt;
     &lt;DisplayType Code="E"/&gt;
     &lt;FareBasis Code="K00SE5ZJ"/&gt;
     &lt;FareVendor&gt;ATP&lt;/FareVendor&gt;
     &lt;Text&gt;SPECIAL FARE&lt;/Text&gt;
    &lt;/FareBasisLine&gt;
    &lt;FareTypeLine&gt;
     &lt;FareDescription Code="OW"&gt;ECONOMY CLASS ONE WAY EXCURSION FARE&lt;/FareDescription&gt;
     &lt;FareType&gt;XOX&lt;/FareType&gt;
    &lt;/FareTypeLine&gt;
    &lt;OriginDestinationLine&gt;
     &lt;Airline Code="LA"/&gt;
     &lt;DestinationLocation LocationCode="MTR"/&gt;
     &lt;OriginLocation LocationCode="BOG"/&gt;
     &lt;Rule&gt;SEDM&lt;/Rule&gt;
     &lt;TariffDescriptionNumber&gt;IPRWD/17&lt;/TariffDescriptionNumber&gt;
     &lt;TravelDate&gt;2019-08-28&lt;/TravelDate&gt;
    &lt;/OriginDestinationLine&gt;
    &lt;PassengerTypeLine&gt;
     &lt;AutoPrice&gt;YES&lt;/AutoPrice&gt;
     &lt;PassengerType Code="ADT"/&gt;
    &lt;/PassengerTypeLine&gt;
    &lt;SystemDatesLine&gt;
     &lt;CreateDateTime&gt;2019-08-27T10:20&lt;/CreateDateTime&gt;
     &lt;ExpireDateTime&gt;INFINITY&lt;/ExpireDateTime&gt;
    &lt;/SystemDatesLine&gt;
   &lt;/ParsedData&gt;
  &lt;/Header&gt;
  &lt;Rules&gt;
   &lt;Paragraph RPH="50" Title="RULE APPLICATION AND OTHER CONDITIONS"&gt;
    &lt;Text&gt;NOTE - THE FOLLOWING TEXT IS INFORMATIONAL AND NOT
VALIDATED FOR AUTOPRICING.
FARE ECONOMY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-SE/-SP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&lt;/Paragraph&gt;
   &lt;Paragraph RPH="17" Title="HIP/MILEAGE EXCEPTIONS"&gt;
    &lt;Text&gt;NO HIP OR MILEAGE EXCEPTIONS APPLY.&lt;/Text&gt;
   &lt;/Paragraph&gt;
   &lt;Paragraph RPH="18" Title="TICKET ENDORSEMENTS"&gt;
    &lt;Text&gt;THE ORIGINAL AND THE REISSUED TICKET MUST BE ANNOTATED
- REF/CHG FEE APPLIES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JNN/CONTRACT BULK CHILD PSGR 2-11 - CHARGE 67
PERCENT OF THE FARE.
TICKET DESIGNATOR - CH AND PERCENT APPLIED.
MUST BE ACCOMPANIED ON ALL FLIGHTS IN THE SAME
COMPARTMENT BY CONTRACT BULK ADULT PSGR 12 OR
OLDER.
OR - JNS/CONTRACT BULK INFANT WITH A SEAT PSGR UNDER 2
- CHARGE 67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CNE/NEGOTIATED CHILD PSGR 2-11 - CHARGE 67 PERCENT
OF THE FARE.
TICKET DESIGNATOR - CH AND PERCENT APPLIED.
MUST BE ACCOMPANIED ON ALL FLIGHTS IN THE SAME
COMPARTMENT BY NEG PSGR 12 OR OLDER.
OR - INE/NEGOTIATED INFANT PSGR UNDER 2 - CHARGE 67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INN/INDIVIDUAL INCLUSIVE TOUR CHILD PSGR 2-11 -
CHARGE 67 PERCENT OF THE FARE.
TICKET DESIGNATOR - CH AND PERCENT APPLIED.
MUST BE ACCOMPANIED ON ALL FLIGHTS IN THE SAME
COMPARTMENT BY INDIVIDUAL INCLUSIVE TOUR PSGR
12 OR OLDER.
OR - ITS/INCLUSIVE TOUR INFANT WITH A SEAT PSGR UNDER 2
- CHARGE 67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CNN/ACCOMPANIED CHILD PSGR 2-11 - CHARGE 67
PERCENT OF THE FARE.
TICKET DESIGNATOR - CH AND PERCENT APPLIED.
MUST BE ACCOMPANIED ON ALL FLIGHTS IN THE SAME
COMPARTMENT BY PFA PSGR 12 OR OLDER.
OR - INS/INFANT WITH A SEAT PSGR UNDER 2 - CHARGE 67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</si>
  <si>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afe2ad9-2dcc-4406-8720-ba5c665df35b&lt;/eb:ConversationId&gt;&lt;eb:Service&gt;OTA_AirRulesLLSRQ&lt;/eb:Service&gt;&lt;eb:Action&gt;OTA_AirRulesLLSRS&lt;/eb:Action&gt;&lt;eb:MessageData&gt;&lt;eb:MessageId&gt;4477357476478310823&lt;/eb:MessageId&gt;&lt;eb:Timestamp&gt;2019-08-28T13:14:08&lt;/eb:Timestamp&gt;&lt;eb:RefToMessageId&gt;cafe2ad9-2dcc-4406-8720-ba5c665df35b&lt;/eb:RefToMessageId&gt;&lt;/eb:MessageData&gt;&lt;/eb:MessageHeader&gt;&lt;wsse:Security xmlns:wsse="http://schemas.xmlsoap.org/ws/2002/12/secext"&gt;&lt;wsse:BinarySecurityToken valueType="String" EncodingType="wsse:Base64Binary"&gt;Shared/IDL:IceSess\/SessMgr:1\.0.IDL/Common/!ICESMS\/RESA!ICESMSLB\/RES.LB!-2980301945825006973!781456!0&lt;/wsse:BinarySecurityToken&gt;&lt;/wsse:Security&gt;&lt;/soap-env:Header&gt;&lt;soap-env:Body&gt;&lt;OTA_AirRulesRS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timeStamp="2019-08-28T08:14:08-05:00"&gt;
   &lt;stl:SystemSpecificResults&gt;
    &lt;stl:HostCommand LNIATA="222222"&gt;RDBOGFRAKNCZKO¥PL-LH&lt;/stl:HostCommand&gt;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</si>
  <si>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afe2ad9-2dcc-4406-8720-ba5c665df35b&lt;/eb:ConversationId&gt;&lt;eb:Service&gt;OTA_AirRulesLLSRQ&lt;/eb:Service&gt;&lt;eb:Action&gt;OTA_AirRulesLLSRS&lt;/eb:Action&gt;&lt;eb:MessageData&gt;&lt;eb:MessageId&gt;4873610476484270222&lt;/eb:MessageId&gt;&lt;eb:Timestamp&gt;2019-08-28T13:14:08&lt;/eb:Timestamp&gt;&lt;eb:RefToMessageId&gt;cafe2ad9-2dcc-4406-8720-ba5c665df35b&lt;/eb:RefToMessageId&gt;&lt;/eb:MessageData&gt;&lt;/eb:MessageHeader&gt;&lt;wsse:Security xmlns:wsse="http://schemas.xmlsoap.org/ws/2002/12/secext"&gt;&lt;wsse:BinarySecurityToken valueType="String" EncodingType="wsse:Base64Binary"&gt;Shared/IDL:IceSess\/SessMgr:1\.0.IDL/Common/!ICESMS\/RESA!ICESMSLB\/RES.LB!-2980301945825006973!781456!0&lt;/wsse:BinarySecurityToken&gt;&lt;/wsse:Security&gt;&lt;/soap-env:Header&gt;&lt;soap-env:Body&gt;&lt;OTA_AirRulesRS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timeStamp="2019-08-28T08:14:08-05:00"&gt;
   &lt;stl:SystemSpecificResults&gt;
    &lt;stl:HostCommand LNIATA="222222"&gt;RDCDGFRALNCZKO¥PL-LH&lt;/stl:HostCommand&gt;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</si>
  <si>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f9ed5cf-766c-4ea5-b97d-f0002d99e2a5&lt;/eb:ConversationId&gt;&lt;eb:Service&gt;OTA_AirRulesLLSRQ&lt;/eb:Service&gt;&lt;eb:Action&gt;OTA_AirRulesLLSRS&lt;/eb:Action&gt;&lt;eb:MessageData&gt;&lt;eb:MessageId&gt;5052946491770220211&lt;/eb:MessageId&gt;&lt;eb:Timestamp&gt;2019-08-28T13:39:37&lt;/eb:Timestamp&gt;&lt;eb:RefToMessageId&gt;5f9ed5cf-766c-4ea5-b97d-f0002d99e2a5&lt;/eb:RefToMessageId&gt;&lt;/eb:MessageData&gt;&lt;/eb:MessageHeader&gt;&lt;wsse:Security xmlns:wsse="http://schemas.xmlsoap.org/ws/2002/12/secext"&gt;&lt;wsse:BinarySecurityToken valueType="String" EncodingType="wsse:Base64Binary"&gt;Shared/IDL:IceSess\/SessMgr:1\.0.IDL/Common/!ICESMS\/RESA!ICESMSLB\/RES.LB!-2980295682479427950!1182952!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timeStamp="2019-08-28T08:39:37-05:00" type="Validation"&gt;&lt;stl:SystemSpecificResults&gt;&lt;stl:Message&gt;cvc-pattern-valid: Value '@@DepartureDate' is not facet-valid with respect to pattern '(((((0[1-9])|(1[0-2]))-((0[1-9])|(1\d)|(2[0-9])))|((((0[13578])|(1[02]))-31)|(((0[1,3-9])|(1[0-2]))-30)))|(((19|20)(([02468][048])|([13579][26]))-02-29))|((20[0-9][0-9])|(19[0-9][0-9]))-((((0[1-9])|(1[0-2]))-((0[1-9])|(1\d)|(2[0-8])))|((((0[13578])|(1[02]))-31)|(((0[1,3-9])|(1[0-2]))-(29|30)))))' for type 'date'.&lt;/stl:Message&gt;&lt;stl:ShortText&gt;ERR.SWS.CLIENT.VALIDATION_FAILED&lt;/stl:ShortText&gt;&lt;/stl:SystemSpecificResults&gt;&lt;/stl:Error&gt;&lt;/stl:ApplicationResults&gt;&lt;/detail&gt;&lt;/soap-env:Fault&gt;&lt;/soap-env:Body&gt;&lt;/soap-env:Envelope&gt;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</si>
  <si>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a9d135e-7c71-446d-84d6-2dc8240004b9&lt;/eb:ConversationId&gt;&lt;eb:Service&gt;OTA_AirRulesLLSRQ&lt;/eb:Service&gt;&lt;eb:Action&gt;OTA_AirRulesLLSRS&lt;/eb:Action&gt;&lt;eb:MessageData&gt;&lt;eb:MessageId&gt;5064818495049290873&lt;/eb:MessageId&gt;&lt;eb:Timestamp&gt;2019-08-28T13:45:05&lt;/eb:Timestamp&gt;&lt;eb:RefToMessageId&gt;ca9d135e-7c71-446d-84d6-2dc8240004b9&lt;/eb:RefToMessageId&gt;&lt;/eb:MessageData&gt;&lt;/eb:MessageHeader&gt;&lt;wsse:Security xmlns:wsse="http://schemas.xmlsoap.org/ws/2002/12/secext"&gt;&lt;wsse:BinarySecurityToken valueType="String" EncodingType="wsse:Base64Binary"&gt;Shared/IDL:IceSess\/SessMgr:1\.0.IDL/Common/!ICESMS\/RESC!ICESMSLB\/RES.LB!-2980294339053838203!389338!0&lt;/wsse:BinarySecurityToken&gt;&lt;/wsse:Security&gt;&lt;/soap-env:Header&gt;&lt;soap-env:Body&gt;&lt;OTA_AirRulesRS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timeStamp="2019-08-28T08:45:05-05:00"&gt;
   &lt;stl:SystemSpecificResults&gt;
    &lt;stl:HostCommand LNIATA="222222"&gt;RDBOGFRA12OCTKNCZKO¥PL-LH&lt;/stl:HostCommand&gt;
   &lt;/stl:SystemSpecificResults&gt;
  &lt;/stl:Success&gt;
  &lt;stl:Warning type="BusinessLogic"&gt;
   &lt;stl:SystemSpecificResults&gt;
    &lt;stl:Message&gt;                                  D31MR                        &lt;/stl:Message&gt;
    &lt;stl:ShortText&gt;WARN.SWS.HOST.WARNING_RESPONSE&lt;/stl:ShortText&gt;
   &lt;/stl:SystemSpecificResults&gt;
  &lt;/stl:Warning&gt;
 &lt;/stl:ApplicationResults&gt;
 &lt;FareRuleInfo&gt;
  &lt;Header&gt;
   &lt;Line Type="Legend"&gt;
    &lt;Text&gt;V FARE BASIS     BK    FARE   TRAVEL-TICKET AP  MINMAX  RTG&lt;/Text&gt;
   &lt;/Line&gt;
   &lt;Line Type="Fare"&gt;
    &lt;Text&gt;1   KNCZKO         K R   480700 E01SE  T29AU  -/?  6/ 3M AT01&lt;/Text&gt;
   &lt;/Line&gt;
   &lt;Line Type="Passenger Type"&gt;
    &lt;Text&gt;PASSENGER TYPE-ADT                 AUTO PRICE-YES&lt;/Text&gt;
   &lt;/Line&gt;
   &lt;Line Type="Origin Destination"&gt;
    &lt;Text&gt;FROM-BOG TO-FRA    CXR-LH    TVL-12OCT19  RULE-APCO IPRSAA2/27&lt;/Text&gt;
   &lt;/Line&gt;
   &lt;Line Type="Fare Basis"&gt;
    &lt;Text&gt;FARE BASIS-KNCZKO            SPECIAL FARE  DIS-E   VENDOR-ATP&lt;/Text&gt;
   &lt;/Line&gt;
   &lt;Line Type="Fare Type"&gt;
    &lt;Text&gt;FARE TYPE-XPV      RT-2ND LEVEL INSTANT PURCHASE NONREF&lt;/Text&gt;
   &lt;/Line&gt;
   &lt;Line Type="Currency"&gt;
    &lt;Text&gt;USD   139.00  6001  E01SEP19 D31MAR20   FC-KNCZKO  FN-9I&lt;/Text&gt;
   &lt;/Line&gt;
   &lt;Line Type="System Dates"&gt;
    &lt;Text&gt;SYSTEM DATES - CREATED 15AUG19/1016  EXPIRES INFINITY&lt;/Text&gt;
   &lt;/Line&gt;
   &lt;ParsedData&gt;
    &lt;CurrencyLine&gt;
     &lt;Amount&gt;139.00&lt;/Amount&gt;
     &lt;CurrencyCode&gt;USD&lt;/CurrencyCode&gt;
     &lt;Discontinue&gt;2020-03-31&lt;/Discontinue&gt;
     &lt;Effective&gt;2019-09-01&lt;/Effective&gt;
     &lt;FareClass&gt;KNCZKO&lt;/FareClass&gt;
     &lt;RoutingNumberOrMPM&gt;6001&lt;/RoutingNumberOrMPM&gt;
     &lt;TariffDescriptionNumber&gt;9I&lt;/TariffDescriptionNumber&gt;
    &lt;/CurrencyLine&gt;
    &lt;FareBasisLine&gt;
     &lt;DisplayType Code="E"/&gt;
     &lt;FareBasis Code="KNCZKO"/&gt;
     &lt;FareVendor&gt;ATP&lt;/FareVendor&gt;
     &lt;Text&gt;SPECIAL FARE&lt;/Text&gt;
    &lt;/FareBasisLine&gt;
    &lt;FareTypeLine&gt;
     &lt;FareDescription Code="RT"&gt;2ND LEVEL INSTANT PURCHASE NONREF&lt;/FareDescription&gt;
     &lt;FareType&gt;XPV&lt;/FareType&gt;
    &lt;/FareTypeLine&gt;
    &lt;OriginDestinationLine&gt;
     &lt;Airline Code="LH"/&gt;
     &lt;DestinationLocation LocationCode="FRA"/&gt;
     &lt;OriginLocation LocationCode="BOG"/&gt;
     &lt;Rule&gt;APCO&lt;/Rule&gt;
     &lt;TariffDescriptionNumber&gt;IPRSAA2/27&lt;/TariffDescriptionNumber&gt;
     &lt;TravelDate&gt;2019-10-12&lt;/TravelDate&gt;
    &lt;/OriginDestinationLine&gt;
    &lt;PassengerTypeLine&gt;
     &lt;AutoPrice&gt;YES&lt;/AutoPrice&gt;
     &lt;PassengerType Code="ADT"/&gt;
    &lt;/PassengerTypeLine&gt;
    &lt;SystemDatesLine&gt;
     &lt;CreateDateTime&gt;2019-08-15T10:16&lt;/CreateDateTime&gt;
     &lt;ExpireDateTime&gt;INFINITY&lt;/ExpireDateTime&gt;
    &lt;/SystemDatesLine&gt;
   &lt;/ParsedData&gt;
  &lt;/Header&gt;
  &lt;Rules&gt;
   &lt;Paragraph RPH="50" Title="RULE APPLICATION AND OTHER CONDITIONS"&gt;
    &lt;Text&gt;NOTE - THE FOLLOWING TEXT IS INFORMATIONAL AND NOT
VALIDATED FOR AUTOPRICING.
LUFTHANSA PROMOTION FARE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FLIGHTS.THE NUMBER OF SEATS
WHICH THE CARRIER SHALL MAKE AVAILABLE ON A GIVEN
FLIGHT WILL BE DETERMINED BY THE CARRIERS BEST
JUDGMENT.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BETWEEN AREA 1
AND AREA 2
THEN THAT TRAVEL MUST BE ON
ONE OR MORE OF THE FOLLOWING
ANY LH FLIGHT OPERATED BY LH
ANY LH FLIGHT OPERATED BY LX
ANY LH FLIGHT OPERATED BY OS
ANY LH FLIGHT OPERATED BY EN
ANY LH FLIGHT OPERATED BY EW.&lt;/Text&gt;
   &lt;/Paragraph&gt;
   &lt;Paragraph RPH="05" Title="ADVANCE RESERVATIONS/TICKETING"&gt;
    &lt;Text&gt;CONFIRMED RESERVATIONS ARE REQUIRED FOR ALL SECTORS.
WHEN RESERVATIONS ARE MADE AT LEAST 24 HOURS BEFORE
DEPARTURE, TICKETING MUST BE COMPLETED WITHIN 12 HOURS
AFTER RESERVATIONS ARE MADE.
OR - CONFIRMED RESERVATIONS FOR ALL SECTORS AND
TICKETING MUST BE COMPLETED AT THE SAME TIME.
NOTE - TEXT BELOW NOT VALIDATED FOR AUTOPRICING.
V24
DUE TO AUTOMATED TICKETING DEADLINE CONTROL
DIFFERENCE COULD EXIST BETWEEN THE FARE RULE
LAST TICKETING DATE AND THE SYSTEM GENERATED
TICKETING DEADLINE MESSAGE.
THE MORE RESTRICTIVE TICKETING DEADLINE APPLIES.
--------------------------------------------------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&lt;Text&gt;TRAVEL FROM TURNAROUND MUST COMMENCE NO EARLIER THAN 6
DAYS AFTER DEPARTURE FROM FARE ORIGIN.&lt;/Text&gt;
   &lt;/Paragraph&gt;
   &lt;Paragraph RPH="07" Title="MAXIMUM STAY"&gt;
    &lt;Text&gt;TRAVEL FROM LAST STOPOVER MUST COMMENCE NO LATER THAN
3 MONTHS AFTER DEPARTURE FROM FARE ORIGIN.&lt;/Text&gt;
   &lt;/Paragraph&gt;
   &lt;Paragraph RPH="08" Title="STOPOVERS"&gt;
    &lt;Text&gt;STOPOVERS NOT PERMITTED ON THE FARE COMPONENT.&lt;/Text&gt;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ROUND TRIPS/CIRCLE TRIPS
FARES MAY BE COMBINED ON A HALF ROUND TRIP BASIS
-TO FORM ROUND TRIPS
-TO FORM CIRCLE TRIPS
A MAXIMUM OF TWO INTERNATIONAL FARE COMPONENTS
PERMITTED.
PROVIDED -
COMBINATIONS ARE WITH ANY FARE FOR CARRIER LH/OS/
LX/SN/EW IN ANY RULE IN ANY TARIFF.&lt;/Text&gt;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&lt;Text&gt;VALID FOR TRAVEL COMMENCING ON/AFTER 01SEP19 AND ON/
BEFORE 31MAR20.&lt;/Text&gt;
   &lt;/Paragraph&gt;
   &lt;Paragraph RPH="15" Title="SALES RESTRICTIONS"&gt;
    &lt;Text&gt;FOOTNOTE RULE
TICKETS MUST BE ISSUED ON/BEFORE 29AUG19.
GENERAL RULE - APPLY UNLESS OTHERWISE SPECIFIED
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TICKET IS NON-REFUNDABLE.
WAIVED FOR DEATH OF PASSENGER OR FAMILY MEMBER.
NOTE - TEXT BELOW NOT VALIDATED FOR AUTOPRICING.
WAIVERS MUST BE EVIDENCED BY DEATH CERTIFICATE
-----------------------------------------------
REFUND PERMITTED BEFORE DEPARTURE IN CASE OF
REJECTION OF VISA. EMBASSY STATEMENT REQUIRED.
-----------------------------------------------
REFUND RULES APPLY PER PRICING UNIT.
-----------------------------------------------
WHEN COMBINING NON-REFUNDABLE FARES WITH
REFUNDABLE FARES -
1. THE MOST RESTRICTIVE CANCELLATION CONDITION
APPLIES TO THE ENTIRE PRICING UNIT.
2. THE HIGHEST CANCELLATION PENALTY WITHIN THE
PRICING UNIT WILL BE CHARGED.
-----------------------------------------------
REFUND FOR PARTLY USED TICKET -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NOT PERMITTED.
-----------------------------------------------
GERMAN AVIATION SECURITY CHARGE IS POTENTIALLY
REFUNDABLE FOR TRANSFER PASSENGERS ARRIVING FROM
COUNTRIES US/CA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100 PERCENT
OF THE FARE.
TICKET DESIGNATOR - CH AND PERCENT APPLIED.
NOTE - TEXT BELOW NOT VALIDATED FOR AUTOPRICING.
FOR CHILDREN TURNING 12 YEARS ENROUTE - ADULT FARE
HAS TO BE USED FOR THE ENTIRE JOURNEY.
OR - INS/INFANT WITH A SEAT PSGR UNDER 2 - CHARGE 100
PERCENT OF THE FARE.
TICKET DESIGNATOR - CH AND PERCENT APPLIED.
OR - INF/INFANT WITHOUT A SEAT PSGR UNDER 2 - CHARGE 10
PERCENT OF THE FARE.
TICKET DESIGNATOR - IN AND PERCENT APPLIED.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100 PERCENT OF THE FARE.
TICKET DESIGNATOR - CH AND PERCENT APPLIED.
NOTE - TEXT BELOW NOT VALIDATED FOR AUTOPRICING.
UNACCOMPANIED CHILD UNDER 5 YEARS OF AGE WILL NOT
BE ACCEPTED FOR CARRIAGE. SERVICE CHARGE FOR
UNACCOMPANIED CHILD APPLIES.FOR FURTHER INFO
PLEASE CHECK GGAIRLHPT11INFO.&lt;/Text&gt;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</si>
  <si>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a9d135e-7c71-446d-84d6-2dc8240004b9&lt;/eb:ConversationId&gt;&lt;eb:Service&gt;OTA_AirRulesLLSRQ&lt;/eb:Service&gt;&lt;eb:Action&gt;OTA_AirRulesLLSRS&lt;/eb:Action&gt;&lt;eb:MessageData&gt;&lt;eb:MessageId&gt;5091688495056030290&lt;/eb:MessageId&gt;&lt;eb:Timestamp&gt;2019-08-28T13:45:06&lt;/eb:Timestamp&gt;&lt;eb:RefToMessageId&gt;ca9d135e-7c71-446d-84d6-2dc8240004b9&lt;/eb:RefToMessageId&gt;&lt;/eb:MessageData&gt;&lt;/eb:MessageHeader&gt;&lt;wsse:Security xmlns:wsse="http://schemas.xmlsoap.org/ws/2002/12/secext"&gt;&lt;wsse:BinarySecurityToken valueType="String" EncodingType="wsse:Base64Binary"&gt;Shared/IDL:IceSess\/SessMgr:1\.0.IDL/Common/!ICESMS\/RESC!ICESMSLB\/RES.LB!-2980294339053838203!389338!0&lt;/wsse:BinarySecurityToken&gt;&lt;/wsse:Security&gt;&lt;/soap-env:Header&gt;&lt;soap-env:Body&gt;&lt;OTA_AirRulesRS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timeStamp="2019-08-28T08:45:05-05:00"&gt;
   &lt;stl:SystemSpecificResults&gt;
    &lt;stl:HostCommand LNIATA="222222"&gt;RDCDGFRA19OCTLNCZKO¥PL-LH&lt;/stl:HostCommand&gt;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</si>
  <si>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-679ecbfd-a5c7-4084-94c8-a6959bc8f12b&lt;/eb:ConversationId&gt;&lt;eb:Service&gt;OTA_AirRulesLLSRQ&lt;/eb:Service&gt;&lt;eb:Action&gt;OTA_AirRulesLLSRS&lt;/eb:Action&gt;&lt;eb:MessageData&gt;&lt;eb:MessageId&gt;5126724498064400280&lt;/eb:MessageId&gt;&lt;eb:Timestamp&gt;2019-08-28T13:50:06&lt;/eb:Timestamp&gt;&lt;eb:RefToMessageId&gt;679ecbfd-a5c7-4084-94c8-a6959bc8f12b&lt;/eb:RefToMessageId&gt;&lt;/eb:MessageData&gt;&lt;/eb:MessageHeader&gt;&lt;wsse:Security xmlns:wsse="http://schemas.xmlsoap.org/ws/2002/12/secext"&gt;&lt;wsse:BinarySecurityToken valueType="String" EncodingType="wsse:Base64Binary"&gt;Shared/IDL:IceSess\/SessMgr:1\.0.IDL/Common/!ICESMS\/RESB!ICESMSLB\/RES.LB!-2980293104077550713!261641!0&lt;/wsse:BinarySecurityToken&gt;&lt;/wsse:Security&gt;&lt;/soap-env:Header&gt;&lt;soap-env:Body&gt;&lt;OTA_AirRulesRS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timeStamp="2019-08-28T08:50:06-05:00"&gt;
   &lt;stl:SystemSpecificResults&gt;
    &lt;stl:HostCommand LNIATA="222222"&gt;RDBOGFRA12OCTKNCZKO¥PL-LH&lt;/stl:HostCommand&gt;
   &lt;/stl:SystemSpecificResults&gt;
  &lt;/stl:Success&gt;
  &lt;stl:Warning type="BusinessLogic"&gt;
   &lt;stl:SystemSpecificResults&gt;
    &lt;stl:Message&gt;                                  D31MR                        &lt;/stl:Message&gt;
    &lt;stl:ShortText&gt;WARN.SWS.HOST.WARNING_RESPONSE&lt;/stl:ShortText&gt;
   &lt;/stl:SystemSpecificResults&gt;
  &lt;/stl:Warning&gt;
 &lt;/stl:ApplicationResults&gt;
 &lt;FareRuleInfo&gt;
  &lt;Header&gt;
   &lt;Line Type="Legend"&gt;
    &lt;Text&gt;V FARE BASIS     BK    FARE   TRAVEL-TICKET AP  MINMAX  RTG&lt;/Text&gt;
   &lt;/Line&gt;
   &lt;Line Type="Fare"&gt;
    &lt;Text&gt;1   KNCZKO         K R   480700 E01SE  T29AU  -/?  6/ 3M AT01&lt;/Text&gt;
   &lt;/Line&gt;
   &lt;Line Type="Passenger Type"&gt;
    &lt;Text&gt;PASSENGER TYPE-ADT                 AUTO PRICE-YES&lt;/Text&gt;
   &lt;/Line&gt;
   &lt;Line Type="Origin Destination"&gt;
    &lt;Text&gt;FROM-BOG TO-FRA    CXR-LH    TVL-12OCT19  RULE-APCO IPRSAA2/27&lt;/Text&gt;
   &lt;/Line&gt;
   &lt;Line Type="Fare Basis"&gt;
    &lt;Text&gt;FARE BASIS-KNCZKO            SPECIAL FARE  DIS-E   VENDOR-ATP&lt;/Text&gt;
   &lt;/Line&gt;
   &lt;Line Type="Fare Type"&gt;
    &lt;Text&gt;FARE TYPE-XPV      RT-2ND LEVEL INSTANT PURCHASE NONREF&lt;/Text&gt;
   &lt;/Line&gt;
   &lt;Line Type="Currency"&gt;
    &lt;Text&gt;USD   139.00  6001  E01SEP19 D31MAR20   FC-KNCZKO  FN-9I&lt;/Text&gt;
   &lt;/Line&gt;
   &lt;Line Type="System Dates"&gt;
    &lt;Text&gt;SYSTEM DATES - CREATED 15AUG19/1016  EXPIRES INFINITY&lt;/Text&gt;
   &lt;/Line&gt;
   &lt;ParsedData&gt;
    &lt;CurrencyLine&gt;
     &lt;Amount&gt;139.00&lt;/Amount&gt;
     &lt;CurrencyCode&gt;USD&lt;/CurrencyCode&gt;
     &lt;Discontinue&gt;2020-03-31&lt;/Discontinue&gt;
     &lt;Effective&gt;2019-09-01&lt;/Effective&gt;
     &lt;FareClass&gt;KNCZKO&lt;/FareClass&gt;
     &lt;RoutingNumberOrMPM&gt;6001&lt;/RoutingNumberOrMPM&gt;
     &lt;TariffDescriptionNumber&gt;9I&lt;/TariffDescriptionNumber&gt;
    &lt;/CurrencyLine&gt;
    &lt;FareBasisLine&gt;
     &lt;DisplayType Code="E"/&gt;
     &lt;FareBasis Code="KNCZKO"/&gt;
     &lt;FareVendor&gt;ATP&lt;/FareVendor&gt;
     &lt;Text&gt;SPECIAL FARE&lt;/Text&gt;
    &lt;/FareBasisLine&gt;
    &lt;FareTypeLine&gt;
     &lt;FareDescription Code="RT"&gt;2ND LEVEL INSTANT PURCHASE NONREF&lt;/FareDescription&gt;
     &lt;FareType&gt;XPV&lt;/FareType&gt;
    &lt;/FareTypeLine&gt;
    &lt;OriginDestinationLine&gt;
     &lt;Airline Code="LH"/&gt;
     &lt;DestinationLocation LocationCode="FRA"/&gt;
     &lt;OriginLocation LocationCode="BOG"/&gt;
     &lt;Rule&gt;APCO&lt;/Rule&gt;
     &lt;TariffDescriptionNumber&gt;IPRSAA2/27&lt;/TariffDescriptionNumber&gt;
     &lt;TravelDate&gt;2019-10-12&lt;/TravelDate&gt;
    &lt;/OriginDestinationLine&gt;
    &lt;PassengerTypeLine&gt;
     &lt;AutoPrice&gt;YES&lt;/AutoPrice&gt;
     &lt;PassengerType Code="ADT"/&gt;
    &lt;/PassengerTypeLine&gt;
    &lt;SystemDatesLine&gt;
     &lt;CreateDateTime&gt;2019-08-15T10:16&lt;/CreateDateTime&gt;
     &lt;ExpireDateTime&gt;INFINITY&lt;/ExpireDateTime&gt;
    &lt;/SystemDatesLine&gt;
   &lt;/ParsedData&gt;
  &lt;/Header&gt;
  &lt;Rules&gt;
   &lt;Paragraph RPH="50" Title="RULE APPLICATION AND OTHER CONDITIONS"&gt;
    &lt;Text&gt;NOTE - THE FOLLOWING TEXT IS INFORMATIONAL AND NOT
VALIDATED FOR AUTOPRICING.
LUFTHANSA PROMOTION FARE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FLIGHTS.THE NUMBER OF SEATS
WHICH THE CARRIER SHALL MAKE AVAILABLE ON A GIVEN
FLIGHT WILL BE DETERMINED BY THE CARRIERS BEST
JUDGMENT.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BETWEEN AREA 1
AND AREA 2
THEN THAT TRAVEL MUST BE ON
ONE OR MORE OF THE FOLLOWING
ANY LH FLIGHT OPERATED BY LH
ANY LH FLIGHT OPERATED BY LX
ANY LH FLIGHT OPERATED BY OS
ANY LH FLIGHT OPERATED BY EN
ANY LH FLIGHT OPERATED BY EW.&lt;/Text&gt;
   &lt;/Paragraph&gt;
   &lt;Paragraph RPH="05" Title="ADVANCE RESERVATIONS/TICKETING"&gt;
    &lt;Text&gt;CONFIRMED RESERVATIONS ARE REQUIRED FOR ALL SECTORS.
WHEN RESERVATIONS ARE MADE AT LEAST 24 HOURS BEFORE
DEPARTURE, TICKETING MUST BE COMPLETED WITHIN 12 HOURS
AFTER RESERVATIONS ARE MADE.
OR - CONFIRMED RESERVATIONS FOR ALL SECTORS AND
TICKETING MUST BE COMPLETED AT THE SAME TIME.
NOTE - TEXT BELOW NOT VALIDATED FOR AUTOPRICING.
V24
DUE TO AUTOMATED TICKETING DEADLINE CONTROL
DIFFERENCE COULD EXIST BETWEEN THE FARE RULE
LAST TICKETING DATE AND THE SYSTEM GENERATED
TICKETING DEADLINE MESSAGE.
THE MORE RESTRICTIVE TICKETING DEADLINE APPLIES.
--------------------------------------------------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&lt;Text&gt;TRAVEL FROM TURNAROUND MUST COMMENCE NO EARLIER THAN 6
DAYS AFTER DEPARTURE FROM FARE ORIGIN.&lt;/Text&gt;
   &lt;/Paragraph&gt;
   &lt;Paragraph RPH="07" Title="MAXIMUM STAY"&gt;
    &lt;Text&gt;TRAVEL FROM LAST STOPOVER MUST COMMENCE NO LATER THAN
3 MONTHS AFTER DEPARTURE FROM FARE ORIGIN.&lt;/Text&gt;
   &lt;/Paragraph&gt;
   &lt;Paragraph RPH="08" Title="STOPOVERS"&gt;
    &lt;Text&gt;STOPOVERS NOT PERMITTED ON THE FARE COMPONENT.&lt;/Text&gt;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ROUND TRIPS/CIRCLE TRIPS
FARES MAY BE COMBINED ON A HALF ROUND TRIP BASIS
-TO FORM ROUND TRIPS
-TO FORM CIRCLE TRIPS
A MAXIMUM OF TWO INTERNATIONAL FARE COMPONENTS
PERMITTED.
PROVIDED -
COMBINATIONS ARE WITH ANY FARE FOR CARRIER LH/OS/
LX/SN/EW IN ANY RULE IN ANY TARIFF.&lt;/Text&gt;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&lt;Text&gt;VALID FOR TRAVEL COMMENCING ON/AFTER 01SEP19 AND ON/
BEFORE 31MAR20.&lt;/Text&gt;
   &lt;/Paragraph&gt;
   &lt;Paragraph RPH="15" Title="SALES RESTRICTIONS"&gt;
    &lt;Text&gt;FOOTNOTE RULE
TICKETS MUST BE ISSUED ON/BEFORE 29AUG19.
GENERAL RULE - APPLY UNLESS OTHERWISE SPECIFIED
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TICKET IS NON-REFUNDABLE.
WAIVED FOR DEATH OF PASSENGER OR FAMILY MEMBER.
NOTE - TEXT BELOW NOT VALIDATED FOR AUTOPRICING.
WAIVERS MUST BE EVIDENCED BY DEATH CERTIFICATE
-----------------------------------------------
REFUND PERMITTED BEFORE DEPARTURE IN CASE OF
REJECTION OF VISA. EMBASSY STATEMENT REQUIRED.
-----------------------------------------------
REFUND RULES APPLY PER PRICING UNIT.
-----------------------------------------------
WHEN COMBINING NON-REFUNDABLE FARES WITH
REFUNDABLE FARES -
1. THE MOST RESTRICTIVE CANCELLATION CONDITION
APPLIES TO THE ENTIRE PRICING UNIT.
2. THE HIGHEST CANCELLATION PENALTY WITHIN THE
PRICING UNIT WILL BE CHARGED.
-----------------------------------------------
REFUND FOR PARTLY USED TICKET -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NOT PERMITTED.
-----------------------------------------------
GERMAN AVIATION SECURITY CHARGE IS POTENTIALLY
REFUNDABLE FOR TRANSFER PASSENGERS ARRIVING FROM
COUNTRIES US/CA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100 PERCENT
OF THE FARE.
TICKET DESIGNATOR - CH AND PERCENT APPLIED.
NOTE - TEXT BELOW NOT VALIDATED FOR AUTOPRICING.
FOR CHILDREN TURNING 12 YEARS ENROUTE - ADULT FARE
HAS TO BE USED FOR THE ENTIRE JOURNEY.
OR - INS/INFANT WITH A SEAT PSGR UNDER 2 - CHARGE 100
PERCENT OF THE FARE.
TICKET DESIGNATOR - CH AND PERCENT APPLIED.
OR - INF/INFANT WITHOUT A SEAT PSGR UNDER 2 - CHARGE 10
PERCENT OF THE FARE.
TICKET DESIGNATOR - IN AND PERCENT APPLIED.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100 PERCENT OF THE FARE.
TICKET DESIGNATOR - CH AND PERCENT APPLIED.
NOTE - TEXT BELOW NOT VALIDATED FOR AUTOPRICING.
UNACCOMPANIED CHILD UNDER 5 YEARS OF AGE WILL NOT
BE ACCEPTED FOR CARRIAGE. SERVICE CHARGE FOR
UNACCOMPANIED CHILD APPLIES.FOR FURTHER INFO
PLEASE CHECK GGAIRLHPT11INFO.&lt;/Text&gt;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</si>
  <si>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-679ecbfd-a5c7-4084-94c8-a6959bc8f12b&lt;/eb:ConversationId&gt;&lt;eb:Service&gt;OTA_AirRulesLLSRQ&lt;/eb:Service&gt;&lt;eb:Action&gt;OTA_AirRulesLLSRS&lt;/eb:Action&gt;&lt;eb:MessageData&gt;&lt;eb:MessageId&gt;5126740498071370223&lt;/eb:MessageId&gt;&lt;eb:Timestamp&gt;2019-08-28T13:50:07&lt;/eb:Timestamp&gt;&lt;eb:RefToMessageId&gt;679ecbfd-a5c7-4084-94c8-a6959bc8f12b&lt;/eb:RefToMessageId&gt;&lt;/eb:MessageData&gt;&lt;/eb:MessageHeader&gt;&lt;wsse:Security xmlns:wsse="http://schemas.xmlsoap.org/ws/2002/12/secext"&gt;&lt;wsse:BinarySecurityToken valueType="String" EncodingType="wsse:Base64Binary"&gt;Shared/IDL:IceSess\/SessMgr:1\.0.IDL/Common/!ICESMS\/RESB!ICESMSLB\/RES.LB!-2980293104077550713!261641!0&lt;/wsse:BinarySecurityToken&gt;&lt;/wsse:Security&gt;&lt;/soap-env:Header&gt;&lt;soap-env:Body&gt;&lt;OTA_AirRulesRS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timeStamp="2019-08-28T08:50:07-05:00"&gt;
   &lt;stl:SystemSpecificResults&gt;
    &lt;stl:HostCommand LNIATA="222222"&gt;RDCDGFRA19OCTLNCZKO¥PL-LH&lt;/stl:HostCommand&gt;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</si>
  <si>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aed7d03-8452-4e21-ac16-4212b7751cf4&lt;/eb:ConversationId&gt;&lt;eb:Service&gt;OTA_AirRulesLLSRQ&lt;/eb:Service&gt;&lt;eb:Action&gt;OTA_AirRulesLLSRS&lt;/eb:Action&gt;&lt;eb:MessageData&gt;&lt;eb:MessageId&gt;7494390806335040840&lt;/eb:MessageId&gt;&lt;eb:Timestamp&gt;2019-08-29T22:23:53&lt;/eb:Timestamp&gt;&lt;eb:RefToMessageId&gt;3aed7d03-8452-4e21-ac16-4212b7751cf4&lt;/eb:RefToMessageId&gt;&lt;/eb:MessageData&gt;&lt;/eb:MessageHeader&gt;&lt;wsse:Security xmlns:wsse="http://schemas.xmlsoap.org/ws/2002/12/secext"&gt;&lt;wsse:BinarySecurityToken valueType="String" EncodingType="wsse:Base64Binary"&gt;Shared/IDL:IceSess\/SessMgr:1\.0.IDL/Common/!ICESMS\/RESG!ICESMSLB\/RES.LB!-2979812941725380982!768390!0&lt;/wsse:BinarySecurityToken&gt;&lt;/wsse:Security&gt;&lt;/soap-env:Header&gt;&lt;soap-env:Body&gt;&lt;OTA_AirRulesRS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timeStamp="2019-08-29T17:23:53-05:00"&gt;
   &lt;stl:SystemSpecificResults&gt;
    &lt;stl:HostCommand LNIATA="222222"&gt;RDBOGPTY28NOVTAAAIY1S¥PL-CM&lt;/stl:HostCommand&gt;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</si>
  <si>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026ec2e-bcc7-40f2-a40f-a7526db22af1&lt;/eb:ConversationId&gt;&lt;eb:Service&gt;OTA_AirRulesLLSRQ&lt;/eb:Service&gt;&lt;eb:Action&gt;OTA_AirRulesLLSRS&lt;/eb:Action&gt;&lt;eb:MessageData&gt;&lt;eb:MessageId&gt;8280057814395690200&lt;/eb:MessageId&gt;&lt;eb:Timestamp&gt;2019-08-29T22:37:19&lt;/eb:Timestamp&gt;&lt;eb:RefToMessageId&gt;b026ec2e-bcc7-40f2-a40f-a7526db22af1&lt;/eb:RefToMessageId&gt;&lt;/eb:MessageData&gt;&lt;/eb:MessageHeader&gt;&lt;wsse:Security xmlns:wsse="http://schemas.xmlsoap.org/ws/2002/12/secext"&gt;&lt;wsse:BinarySecurityToken valueType="String" EncodingType="wsse:Base64Binary"&gt;Shared/IDL:IceSess\/SessMgr:1\.0.IDL/Common/!ICESMS\/RESC!ICESMSLB\/RES.LB!-2979809640980783221!249778!0&lt;/wsse:BinarySecurityToken&gt;&lt;/wsse:Security&gt;&lt;/soap-env:Header&gt;&lt;soap-env:Body&gt;&lt;OTA_AirRulesRS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timeStamp="2019-08-29T17:37:19-05:00"&gt;
   &lt;stl:SystemSpecificResults&gt;
    &lt;stl:HostCommand LNIATA="222222"&gt;RDMDEMAD23DECZZF00TCO¥PL-AV&lt;/stl:HostCommand&gt;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</si>
  <si>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026ec2e-bcc7-40f2-a40f-a7526db22af1&lt;/eb:ConversationId&gt;&lt;eb:Service&gt;OTA_AirRulesLLSRQ&lt;/eb:Service&gt;&lt;eb:Action&gt;OTA_AirRulesLLSRS&lt;/eb:Action&gt;&lt;eb:MessageData&gt;&lt;eb:MessageId&gt;7555770814400370724&lt;/eb:MessageId&gt;&lt;eb:Timestamp&gt;2019-08-29T22:37:20&lt;/eb:Timestamp&gt;&lt;eb:RefToMessageId&gt;b026ec2e-bcc7-40f2-a40f-a7526db22af1&lt;/eb:RefToMessageId&gt;&lt;/eb:MessageData&gt;&lt;/eb:MessageHeader&gt;&lt;wsse:Security xmlns:wsse="http://schemas.xmlsoap.org/ws/2002/12/secext"&gt;&lt;wsse:BinarySecurityToken valueType="String" EncodingType="wsse:Base64Binary"&gt;Shared/IDL:IceSess\/SessMgr:1\.0.IDL/Common/!ICESMS\/RESC!ICESMSLB\/RES.LB!-2979809640980783221!249778!0&lt;/wsse:BinarySecurityToken&gt;&lt;/wsse:Security&gt;&lt;/soap-env:Header&gt;&lt;soap-env:Body&gt;&lt;OTA_AirRulesRS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timeStamp="2019-08-29T17:37:20-05:00"&gt;
   &lt;stl:SystemSpecificResults&gt;
    &lt;stl:HostCommand LNIATA="222222"&gt;RDMADMDE09JANWLA00KIR¥PL-AV&lt;/stl:HostCommand&gt;
   &lt;/stl:SystemSpecificResults&gt;
  &lt;/stl:Success&gt;
 &lt;/stl:ApplicationResults&gt;
 &lt;FareRuleInfo&gt;
  &lt;Header&gt;
   &lt;Line Type="Legend"&gt;
    &lt;Text&gt;V FARE BASIS     BK    FARE   TRAVEL-TICKET AP  MINMAX  RTG&lt;/Text&gt;
   &lt;/Line&gt;
   &lt;Line Type="Fare"&gt;
    &lt;Text&gt;1   WLA00KIR       W R  1466300     ----      -/1  7/365 AT01&lt;/Text&gt;
   &lt;/Line&gt;
   &lt;Line Type="Passenger Type"&gt;
    &lt;Text&gt;PASSENGER TYPE-ADT                 AUTO PRICE-YES&lt;/Text&gt;
   &lt;/Line&gt;
   &lt;Line Type="Origin Destination"&gt;
    &lt;Text&gt;FROM-MAD TO-MDE    CXR-AV    TVL-09JAN20  RULE-RES2 IPRSAA2/27&lt;/Text&gt;
   &lt;/Line&gt;
   &lt;Line Type="Fare Basis"&gt;
    &lt;Text&gt;FARE BASIS-WLA00KIR          SPECIAL FARE  DIS-E   VENDOR-ATP&lt;/Text&gt;
   &lt;/Line&gt;
   &lt;Line Type="Fare Type"&gt;
    &lt;Text&gt;FARE TYPE-XEX      RT-REGULAR EXCURSION&lt;/Text&gt;
   &lt;/Line&gt;
   &lt;Line Type="Currency"&gt;
    &lt;Text&gt;EUR   382.00  0101  E27JUL19 D-INFINITY   FC-WLA00KIR  FN-&lt;/Text&gt;
   &lt;/Line&gt;
   &lt;Line Type="System Dates"&gt;
    &lt;Text&gt;SYSTEM DATES - CREATED 26JUL19/1420  EXPIRES INFINITY&lt;/Text&gt;
   &lt;/Line&gt;
   &lt;ParsedData&gt;
    &lt;CurrencyLine&gt;
     &lt;Amount&gt;382.00&lt;/Amount&gt;
     &lt;CurrencyCode&gt;EUR&lt;/CurrencyCode&gt;
     &lt;Discontinue&gt;INFINITY&lt;/Discontinue&gt;
     &lt;Effective&gt;2019-07-27&lt;/Effective&gt;
     &lt;FareClass&gt;WLA00KIR&lt;/FareClass&gt;
     &lt;RoutingNumberOrMPM&gt;0101&lt;/RoutingNumberOrMPM&gt;
    &lt;/CurrencyLine&gt;
    &lt;FareBasisLine&gt;
     &lt;DisplayType Code="E"/&gt;
     &lt;FareBasis Code="WLA00KIR"/&gt;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LocationCode="MDE"/&gt;
     &lt;OriginLocation LocationCode="MAD"/&gt;
     &lt;Rule&gt;RES2&lt;/Rule&gt;
     &lt;TariffDescriptionNumber&gt;IPRSAA2/27&lt;/TariffDescriptionNumber&gt;
     &lt;TravelDate&gt;2020-01-09&lt;/TravelDate&gt;
    &lt;/OriginDestinationLine&gt;
    &lt;PassengerTypeLine&gt;
     &lt;AutoPrice&gt;YES&lt;/AutoPrice&gt;
     &lt;PassengerType Code="ADT"/&gt;
    &lt;/PassengerTypeLine&gt;
    &lt;SystemDatesLine&gt;
     &lt;CreateDateTime&gt;2019-07-26T14:20&lt;/CreateDateTime&gt;
     &lt;ExpireDateTime&gt;INFINITY&lt;/ExpireDateTime&gt;
    &lt;/SystemDatesLine&gt;
   &lt;/ParsedData&gt;
  &lt;/Header&gt;
  &lt;Rules&gt;
   &lt;Paragraph RPH="50" Title="RULE APPLICATION AND OTHER CONDITIONS"&gt;
    &lt;Text&gt;NOTE - THE FOLLOWING TEXT IS INFORMATIONAL AND NOT
VALIDATED FOR AUTOPRICING.
SPECIAL ROUND TRIP FARE APPLICABLE BETWEEN AREA 1 AND
AREA 2.
APPLICATION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&lt;Text&gt;FROM SPAIN -
PERMITTED 24DEC THROUGH 27JUN OR 06AUG THROUGH 14DEC
FOR EACH TRANSATLANTIC SECTOR. SEASON IS BASED ON
TRIP DATE.
TO SPAIN -
PERMITTED 13JAN THROUGH 23AUG OR 09SEP THROUGH 01JAN
FOR EACH TRANSATLANTIC SECTOR. SEASON IS BASED ON
TRIP DATE.&lt;/Text&gt;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7 DAYS AFTER DEPARTURE OF THE FIRST
INTERNATIONAL SECTOR.&lt;/Text&gt;
   &lt;/Paragraph&gt;
   &lt;Paragraph RPH="07" Title="MAXIMUM STAY"&gt;
    &lt;Text&gt;TRAVEL FROM LAST SECTOR MUST COMMENCE NO LATER THAN
MIDNIGHT 365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</si>
  <si>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-0585af6e-b85f-41d9-841e-7697ddb3416f&lt;/eb:ConversationId&gt;&lt;eb:Service&gt;OTA_AirRulesLLSRQ&lt;/eb:Service&gt;&lt;eb:Action&gt;OTA_AirRulesLLSRS&lt;/eb:Action&gt;&lt;eb:MessageData&gt;&lt;eb:MessageId&gt;8309257818137690295&lt;/eb:MessageId&gt;&lt;eb:Timestamp&gt;2019-08-29T22:43:34&lt;/eb:Timestamp&gt;&lt;eb:RefToMessageId&gt;0585af6e-b85f-41d9-841e-7697ddb3416f&lt;/eb:RefToMessageId&gt;&lt;/eb:MessageData&gt;&lt;/eb:MessageHeader&gt;&lt;wsse:Security xmlns:wsse="http://schemas.xmlsoap.org/ws/2002/12/secext"&gt;&lt;wsse:BinarySecurityToken valueType="String" EncodingType="wsse:Base64Binary"&gt;Shared/IDL:IceSess\/SessMgr:1\.0.IDL/Common/!ICESMS\/RESB!ICESMSLB\/RES.LB!-2979808107409150588!1704409!0&lt;/wsse:BinarySecurityToken&gt;&lt;/wsse:Security&gt;&lt;/soap-env:Header&gt;&lt;soap-env:Body&gt;&lt;OTA_AirRulesRS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timeStamp="2019-08-29T17:43:34-05:00"&gt;
   &lt;stl:SystemSpecificResults&gt;
    &lt;stl:HostCommand LNIATA="222222"&gt;RDBOGMAD21DECOLESE50K¥PL-IB&lt;/stl:HostCommand&gt;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</si>
  <si>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-0585af6e-b85f-41d9-841e-7697ddb3416f&lt;/eb:ConversationId&gt;&lt;eb:Service&gt;OTA_AirRulesLLSRQ&lt;/eb:Service&gt;&lt;eb:Action&gt;OTA_AirRulesLLSRS&lt;/eb:Action&gt;&lt;eb:MessageData&gt;&lt;eb:MessageId&gt;8309403818142540202&lt;/eb:MessageId&gt;&lt;eb:Timestamp&gt;2019-08-29T22:43:34&lt;/eb:Timestamp&gt;&lt;eb:RefToMessageId&gt;0585af6e-b85f-41d9-841e-7697ddb3416f&lt;/eb:RefToMessageId&gt;&lt;/eb:MessageData&gt;&lt;/eb:MessageHeader&gt;&lt;wsse:Security xmlns:wsse="http://schemas.xmlsoap.org/ws/2002/12/secext"&gt;&lt;wsse:BinarySecurityToken valueType="String" EncodingType="wsse:Base64Binary"&gt;Shared/IDL:IceSess\/SessMgr:1\.0.IDL/Common/!ICESMS\/RESB!ICESMSLB\/RES.LB!-2979808107409150588!1704409!0&lt;/wsse:BinarySecurityToken&gt;&lt;/wsse:Security&gt;&lt;/soap-env:Header&gt;&lt;soap-env:Body&gt;&lt;OTA_AirRulesRS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timeStamp="2019-08-29T17:43:34-05:00"&gt;
   &lt;stl:SystemSpecificResults&gt;
    &lt;stl:HostCommand LNIATA="222222"&gt;RDMADBOG07JANQLESE50K¥PL-IB&lt;/stl:HostCommand&gt;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</si>
  <si>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-34fba21a-763d-4840-9f8e-9d0d733a81b7&lt;/eb:ConversationId&gt;&lt;eb:Service&gt;OTA_AirRulesLLSRQ&lt;/eb:Service&gt;&lt;eb:Action&gt;OTA_AirRulesLLSRS&lt;/eb:Action&gt;&lt;eb:MessageData&gt;&lt;eb:MessageId&gt;5185045527579480222&lt;/eb:MessageId&gt;&lt;eb:Timestamp&gt;2019-08-30T14:39:18&lt;/eb:Timestamp&gt;&lt;eb:RefToMessageId&gt;34fba21a-763d-4840-9f8e-9d0d733a81b7&lt;/eb:RefToMessageId&gt;&lt;/eb:MessageData&gt;&lt;/eb:MessageHeader&gt;&lt;wsse:Security xmlns:wsse="http://schemas.xmlsoap.org/ws/2002/12/secext"&gt;&lt;wsse:BinarySecurityToken valueType="String" EncodingType="wsse:Base64Binary"&gt;Shared/IDL:IceSess\/SessMgr:1\.0.IDL/Common/!ICESMS\/RESC!ICESMSLB\/RES.LB!-2979573225829077109!1360234!0&lt;/wsse:BinarySecurityToken&gt;&lt;/wsse:Security&gt;&lt;/soap-env:Header&gt;&lt;soap-env:Body&gt;&lt;OTA_AirRulesRS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timeStamp="2019-08-30T09:39:18-05:00"&gt;
   &lt;stl:SystemSpecificResults&gt;
    &lt;stl:HostCommand LNIATA="222222"&gt;RDBOGCTG28SEPZES00RIQ¥PL-AV&lt;/stl:HostCommand&gt;
   &lt;/stl:SystemSpecificResults&gt;
  &lt;/stl:Success&gt;
 &lt;/stl:ApplicationResults&gt;
 &lt;FareRuleInfo&gt;
  &lt;Header&gt;
   &lt;Line Type="Legend"&gt;
    &lt;Text&gt;V FARE BASIS     BK    FARE   TRAVEL-TICKET AP  MINMAX  RTG&lt;/Text&gt;
   &lt;/Line&gt;
   &lt;Line Type="Fare"&gt;
    &lt;Text&gt;1   ZES00RIQ       Z X   163000     ----      -/1  -/365  200&lt;/Text&gt;
   &lt;/Line&gt;
   &lt;Line Type="Passenger Type"&gt;
    &lt;Text&gt;PASSENGER TYPE-ADT                 AUTO PRICE-YES&lt;/Text&gt;
   &lt;/Line&gt;
   &lt;Line Type="Origin Destination"&gt;
    &lt;Text&gt;FROM-BOG TO-CTG    CXR-AV    TVL-28SEP19  RULE-DOEC IPRWD/17&lt;/Text&gt;
   &lt;/Line&gt;
   &lt;Line Type="Fare Basis"&gt;
    &lt;Text&gt;FARE BASIS-ZES00RIQ          SPECIAL FARE  DIS-E   VENDOR-ATP&lt;/Text&gt;
   &lt;/Line&gt;
   &lt;Line Type="Fare Type"&gt;
    &lt;Text&gt;FARE TYPE-XEX      OW-REGULAR EXCURSION&lt;/Text&gt;
   &lt;/Line&gt;
   &lt;Line Type="Currency"&gt;
    &lt;Text&gt;COP   163000  0200  E23AUG19 D-INFINITY   FC-ZES00RIQ  FN-&lt;/Text&gt;
   &lt;/Line&gt;
   &lt;Line Type="System Dates"&gt;
    &lt;Text&gt;SYSTEM DATES - CREATED 22AUG19/1120  EXPIRES INFINITY&lt;/Text&gt;
   &lt;/Line&gt;
   &lt;ParsedData&gt;
    &lt;CurrencyLine&gt;
     &lt;Amount&gt;163000&lt;/Amount&gt;
     &lt;CurrencyCode&gt;COP&lt;/CurrencyCode&gt;
     &lt;Discontinue&gt;INFINITY&lt;/Discontinue&gt;
     &lt;Effective&gt;2019-08-23&lt;/Effective&gt;
     &lt;FareClass&gt;ZES00RIQ&lt;/FareClass&gt;
     &lt;RoutingNumberOrMPM&gt;0200&lt;/RoutingNumberOrMPM&gt;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LocationCode="CTG"/&gt;
     &lt;OriginLocation LocationCode="BOG"/&gt;
     &lt;Rule&gt;DOEC&lt;/Rule&gt;
     &lt;TariffDescriptionNumber&gt;IPRWD/17&lt;/TariffDescriptionNumber&gt;
     &lt;TravelDate&gt;2019-09-28&lt;/TravelDate&gt;
    &lt;/OriginDestinationLine&gt;
    &lt;PassengerTypeLine&gt;
     &lt;AutoPrice&gt;YES&lt;/AutoPrice&gt;
     &lt;PassengerType Code="ADT"/&gt;
    &lt;/PassengerTypeLine&gt;
    &lt;SystemDatesLine&gt;
     &lt;CreateDateTime&gt;2019-08-22T11:20&lt;/CreateDateTime&gt;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</si>
  <si>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-34fba21a-763d-4840-9f8e-9d0d733a81b7&lt;/eb:ConversationId&gt;&lt;eb:Service&gt;OTA_AirRulesLLSRQ&lt;/eb:Service&gt;&lt;eb:Action&gt;OTA_AirRulesLLSRS&lt;/eb:Action&gt;&lt;eb:MessageData&gt;&lt;eb:MessageId&gt;5185560527584940194&lt;/eb:MessageId&gt;&lt;eb:Timestamp&gt;2019-08-30T14:39:18&lt;/eb:Timestamp&gt;&lt;eb:RefToMessageId&gt;34fba21a-763d-4840-9f8e-9d0d733a81b7&lt;/eb:RefToMessageId&gt;&lt;/eb:MessageData&gt;&lt;/eb:MessageHeader&gt;&lt;wsse:Security xmlns:wsse="http://schemas.xmlsoap.org/ws/2002/12/secext"&gt;&lt;wsse:BinarySecurityToken valueType="String" EncodingType="wsse:Base64Binary"&gt;Shared/IDL:IceSess\/SessMgr:1\.0.IDL/Common/!ICESMS\/RESC!ICESMSLB\/RES.LB!-2979573225829077109!1360234!0&lt;/wsse:BinarySecurityToken&gt;&lt;/wsse:Security&gt;&lt;/soap-env:Header&gt;&lt;soap-env:Body&gt;&lt;OTA_AirRulesRS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timeStamp="2019-08-30T09:39:18-05:00"&gt;
   &lt;stl:SystemSpecificResults&gt;
    &lt;stl:HostCommand LNIATA="222222"&gt;RDCTGBOG01OCTSZS00RIQ¥PL-AV&lt;/stl:HostCommand&gt;
   &lt;/stl:SystemSpecificResults&gt;
  &lt;/stl:Success&gt;
 &lt;/stl:ApplicationResults&gt;
 &lt;FareRuleInfo&gt;
  &lt;Header&gt;
   &lt;Line Type="Legend"&gt;
    &lt;Text&gt;V FARE BASIS     BK    FARE   TRAVEL-TICKET AP  MINMAX  RTG&lt;/Text&gt;
   &lt;/Line&gt;
   &lt;Line Type="Fare"&gt;
    &lt;Text&gt;1   SZS00RIQ       S X   103000 DC31DE T31MR  -/0  -/365  200&lt;/Text&gt;
   &lt;/Line&gt;
   &lt;Line Type="Passenger Type"&gt;
    &lt;Text&gt;PASSENGER TYPE-ADT                 AUTO PRICE-YES&lt;/Text&gt;
   &lt;/Line&gt;
   &lt;Line Type="Origin Destination"&gt;
    &lt;Text&gt;FROM-CTG TO-BOG    CXR-AV    TVL-01OCT19  RULE-DOSP IPRWD/17&lt;/Text&gt;
   &lt;/Line&gt;
   &lt;Line Type="Fare Basis"&gt;
    &lt;Text&gt;FARE BASIS-SZS00RIQ          SPECIAL FARE  DIS-E   VENDOR-ATP&lt;/Text&gt;
   &lt;/Line&gt;
   &lt;Line Type="Fare Type"&gt;
    &lt;Text&gt;FARE TYPE-XEX      OW-REGULAR EXCURSION&lt;/Text&gt;
   &lt;/Line&gt;
   &lt;Line Type="Currency"&gt;
    &lt;Text&gt;COP   103000  0200  E23AUG19 D31DEC20   FC-SZS00RIQ  FN-12&lt;/Text&gt;
   &lt;/Line&gt;
   &lt;Line Type="System Dates"&gt;
    &lt;Text&gt;SYSTEM DATES - CREATED 22AUG19/1121  EXPIRES INFINITY&lt;/Text&gt;
   &lt;/Line&gt;
   &lt;ParsedData&gt;
    &lt;CurrencyLine&gt;
     &lt;Amount&gt;103000&lt;/Amount&gt;
     &lt;CurrencyCode&gt;COP&lt;/CurrencyCode&gt;
     &lt;Discontinue&gt;2020-12-31&lt;/Discontinue&gt;
     &lt;Effective&gt;2019-08-23&lt;/Effective&gt;
     &lt;FareClass&gt;SZS00RIQ&lt;/FareClass&gt;
     &lt;RoutingNumberOrMPM&gt;0200&lt;/RoutingNumberOrMPM&gt;
     &lt;TariffDescriptionNumber&gt;12&lt;/TariffDescriptionNumber&gt;
    &lt;/CurrencyLine&gt;
    &lt;FareBasisLine&gt;
     &lt;DisplayType Code="E"/&gt;
     &lt;FareBasis Code="SZS00RIQ"/&gt;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LocationCode="CTG"/&gt;
     &lt;Rule&gt;DOSP&lt;/Rule&gt;
     &lt;TariffDescriptionNumber&gt;IPRWD/17&lt;/TariffDescriptionNumber&gt;
     &lt;TravelDate&gt;2019-10-01&lt;/TravelDate&gt;
    &lt;/OriginDestinationLine&gt;
    &lt;PassengerTypeLine&gt;
     &lt;AutoPrice&gt;YES&lt;/AutoPrice&gt;
     &lt;PassengerType Code="ADT"/&gt;
    &lt;/PassengerTypeLine&gt;
    &lt;SystemDatesLine&gt;
     &lt;CreateDateTime&gt;2019-08-22T11:21&lt;/CreateDateTime&gt;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SUN OR
430AM TO 459AM SUN OR 500AM TO 529AM SUN OR 530AM TO
559AM SUN OR 600AM TO 629AM SUN OR 630AM TO 659AM
SUN OR 700AM TO 729AM SUN OR 730AM TO 759AM SUN OR
800AM TO 829AM SUN OR 830AM TO 859AM SUN OR 900AM TO
929AM SUN OR 930AM TO 959AM SUN OR 1000AM TO 1029AM
SUN/MON/TUE OR 1030AM TO 1059AM SUN/MON/TUE OR
1100AM TO 1129AM SUN/MON/TUE OR 1130AM TO 1159AM SUN/
MON/TUE OR NOON TO 1229PM TUE/SAT/SUN OR 1230PM TO
1259PM TUE/SAT/SUN OR 100PM TO 129PM TUE/SAT/SUN OR
130PM TO 159PM TUE/SAT/SUN OR 200PM TO 229PM TUE/SAT/
SUN OR 230PM TO 259PM TUE/SAT/SUN OR 300PM TO 329PM
TUE/SAT/SUN OR 330PM TO 359PM TUE/SAT/SUN OR 400PM
TO 429PM SAT/SUN/MON/TUE OR 430PM TO 459PM SAT/SUN/
MON/TUE OR 500PM TO 529PM SAT/SUN/MON/TUE OR 530PM
TO 559PM SAT/SUN/MON/TUE OR 600PM TO 629PM SAT/SUN/
MON/TUE OR 630PM TO 659PM SAT/SUN/MON/TUE OR 700PM
TO 729PM SAT/SUN/MON/TUE OR 730PM TO 759PM SAT/SUN/
MON/TUE OR 800PM TO 829PM SAT/SUN/MON/TUE OR 830PM
TO 859PM SAT/SUN/MON/TUE OR 900PM TO 929PM SAT/SUN/
MON/TUE/WED OR 930PM TO 959PM SAT/SUN/MON/TUE/WED OR
1000PM TO 1029PM SAT/SUN/MON/TUE/WED OR 1030PM TO
1059PM SAT/SUN/MON/TUE/WED OR 1100PM TO 1129PM SAT/
SUN/MON/TUE/WED OR 1130PM TO 1159PM SAT/SUN/MON/TUE/
WED.
TO BOG -
PERMITTED MIDNIGHT TO 359AM OR 400AM TO 429AM TUE/
WED/THU/FRI/SAT/SUN OR 430AM TO 459AM TUE/WED/THU/
FRI/SAT/SUN OR 500AM TO 529AM TUE/WED/THU/FRI/SAT/
SUN OR 530AM TO 559AM TUE/WED/THU/FRI/SAT/SUN OR
600AM TO 629AM TUE/WED/THU/FRI/SAT/SUN OR 630AM TO
659AM TUE/WED/THU/FRI/SAT/SUN OR 700AM TO 729AM TUE/
WED/THU/FRI/SAT/SUN OR 730AM TO 759AM TUE/WED/THU/
FRI/SAT/SUN OR 1000AM TO 1029AM TUE/WED/THU/FRI/SAT
OR 1030AM TO 1059AM TUE/WED/THU/FRI/SAT OR 1100AM TO
1129AM TUE/WED/THU/FRI/SAT OR 1130AM TO 1159AM TUE/
WED/THU/FRI/SAT OR NOON TO 1229PM TUE/WED/THU/SAT OR
1230PM TO 1259PM TUE/WED/THU/SAT OR 100PM TO 129PM
MON/TUE/WED/THU OR 130PM TO 159PM MON/TUE/WED/THU OR
200PM TO 229PM MON/TUE/WED/THU OR 230PM TO 259PM MON/
TUE/WED/THU OR 300PM TO 329PM TUE OR 330PM TO 359PM
TUE OR 700PM TO 729PM TUE OR 730PM TO 759PM TUE OR
800PM TO 829PM MON/TUE/WED/SAT OR 830PM TO 859PM MON/
TUE/WED/SAT OR 900PM TO 929PM MON/TUE/WED/THU/SAT OR
930PM TO 959PM MON/TUE/WED/THU/SAT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&lt;Text&gt;FROM BOG -
TRAVEL IS NOT PERMITTED 04OCT19 THROUGH 06OCT19 OR
ON 11OCT19 OR ON 01NOV19 OR ON 08NOV19 OR 19NOV19
THROUGH 22NOV19 OR 15DEC19 THROUGH 31DEC19 OR ON
03JAN20 OR ON 20MAR20 OR 03APR20 THROUGH 04APR20 OR
08APR20 THROUGH 09APR20 OR 30APR20 THROUGH 01MAY20
OR ON 22MAY20 OR ON 12JUN20 OR ON 19JUN20 OR ON
26JUN20 OR ON 17JUL20 OR 06AUG20 THROUGH 07AUG20 OR
ON 14AUG20 OR 02OCT20 THROUGH 03OCT20 OR ON 09OCT20
OR ON 30OCT20 OR ON 13NOV20 OR 15DEC20 THROUGH
31DEC20.
TO BOG -
TRAVEL IS NOT PERMITTED 11OCT19 THROUGH 14OCT19 OR
ON 04NOV19 OR ON 11NOV19 OR 23NOV19 THROUGH 24NOV19
OR 15DEC19 THROUGH 31DEC19 OR ON 01JAN20 OR ON
06JAN20 OR ON 23MAR20 OR 11APR20 THROUGH 12APR20 OR
ON 03MAY20 OR ON 25MAY20 OR ON 15JUN20 OR ON 22JUN20
OR ON 29JUN20 OR ON 20JUL20 OR ON 09AUG20 OR ON
17AUG20 OR 09OCT20 THROUGH 12OCT20 OR ON 02NOV20 OR
ON 16NOV20 OR 21DEC20 THROUGH 31DEC20.&lt;/Text&gt;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</si>
  <si>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369db0c-e395-42d2-9478-9edb5b72761b&lt;/eb:ConversationId&gt;&lt;eb:Service&gt;OTA_AirRulesLLSRQ&lt;/eb:Service&gt;&lt;eb:Action&gt;OTA_AirRulesLLSRS&lt;/eb:Action&gt;&lt;eb:MessageData&gt;&lt;eb:MessageId&gt;4830872533826120840&lt;/eb:MessageId&gt;&lt;eb:Timestamp&gt;2019-08-30T14:49:42&lt;/eb:Timestamp&gt;&lt;eb:RefToMessageId&gt;d369db0c-e395-42d2-9478-9edb5b72761b&lt;/eb:RefToMessageId&gt;&lt;/eb:MessageData&gt;&lt;/eb:MessageHeader&gt;&lt;wsse:Security xmlns:wsse="http://schemas.xmlsoap.org/ws/2002/12/secext"&gt;&lt;wsse:BinarySecurityToken valueType="String" EncodingType="wsse:Base64Binary"&gt;Shared/IDL:IceSess\/SessMgr:1\.0.IDL/Common/!ICESMS\/RESH!ICESMSLB\/RES.LB!-2979570667256844404!683079!0&lt;/wsse:BinarySecurityToken&gt;&lt;/wsse:Security&gt;&lt;/soap-env:Header&gt;&lt;soap-env:Body&gt;&lt;OTA_AirRulesRS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timeStamp="2019-08-30T09:49:42-05:00"&gt;
   &lt;stl:SystemSpecificResults&gt;
    &lt;stl:HostCommand LNIATA="222222"&gt;RDBOGPTY28NOVTAAAIY1S¥PL-CM&lt;/stl:HostCommand&gt;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</si>
  <si>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-57c0ea7b-aa27-4277-b072-8113dfd9f338&lt;/eb:ConversationId&gt;&lt;eb:Service&gt;OTA_AirRulesLLSRQ&lt;/eb:Service&gt;&lt;eb:Action&gt;OTA_AirRulesLLSRS&lt;/eb:Action&gt;&lt;eb:MessageData&gt;&lt;eb:MessageId&gt;5278469535742220872&lt;/eb:MessageId&gt;&lt;eb:Timestamp&gt;2019-08-30T14:52:54&lt;/eb:Timestamp&gt;&lt;eb:RefToMessageId&gt;57c0ea7b-aa27-4277-b072-8113dfd9f338&lt;/eb:RefToMessageId&gt;&lt;/eb:MessageData&gt;&lt;/eb:MessageHeader&gt;&lt;wsse:Security xmlns:wsse="http://schemas.xmlsoap.org/ws/2002/12/secext"&gt;&lt;wsse:BinarySecurityToken valueType="String" EncodingType="wsse:Base64Binary"&gt;Shared/IDL:IceSess\/SessMgr:1\.0.IDL/Common/!ICESMS\/RESB!ICESMSLB\/RES.LB!-2979569882459697536!934937!0&lt;/wsse:BinarySecurityToken&gt;&lt;/wsse:Security&gt;&lt;/soap-env:Header&gt;&lt;soap-env:Body&gt;&lt;OTA_AirRulesRS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timeStamp="2019-08-30T09:52:54-05:00"&gt;
   &lt;stl:SystemSpecificResults&gt;
    &lt;stl:HostCommand LNIATA="222222"&gt;RDBOGPTY05SEPTAAAKY2P¥PL-CM&lt;/stl:HostCommand&gt;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</si>
  <si>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c81c957-473c-4074-aaa4-3c8e1348314b&lt;/eb:ConversationId&gt;&lt;eb:Service&gt;OTA_AirRulesLLSRQ&lt;/eb:Service&gt;&lt;eb:Action&gt;OTA_AirRulesLLSRS&lt;/eb:Action&gt;&lt;eb:MessageData&gt;&lt;eb:MessageId&gt;4857307489012130541&lt;/eb:MessageId&gt;&lt;eb:Timestamp&gt;2019-09-02T13:35:01&lt;/eb:Timestamp&gt;&lt;eb:RefToMessageId&gt;bc81c957-473c-4074-aaa4-3c8e1348314b&lt;/eb:RefToMessageId&gt;&lt;/eb:MessageData&gt;&lt;/eb:MessageHeader&gt;&lt;wsse:Security xmlns:wsse="http://schemas.xmlsoap.org/ws/2002/12/secext"&gt;&lt;wsse:BinarySecurityToken valueType="String" EncodingType="wsse:Base64Binary"&gt;Shared/IDL:IceSess\/SessMgr:1\.0.IDL/Common/!ICESMS\/RESB!ICESMSLB\/RES.LB!-2978527339999089530!1250713!0&lt;/wsse:BinarySecurityToken&gt;&lt;/wsse:Security&gt;&lt;/soap-env:Header&gt;&lt;soap-env:Body&gt;&lt;OTA_AirRulesRS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timeStamp="2019-09-02T08:35:01-05:00"&gt;
   &lt;stl:SystemSpecificResults&gt;
    &lt;stl:HostCommand LNIATA="222222"&gt;RDBOGBGA06SEPPES00RIQ¥PL-AV&lt;/stl:HostCommand&gt;
   &lt;/stl:SystemSpecificResults&gt;
  &lt;/stl:Success&gt;
 &lt;/stl:ApplicationResults&gt;
 &lt;FareRuleInfo&gt;
  &lt;Header&gt;
   &lt;Line Type="Legend"&gt;
    &lt;Text&gt;V FARE BASIS     BK    FARE   TRAVEL-TICKET AP  MINMAX  RTG&lt;/Text&gt;
   &lt;/Line&gt;
   &lt;Line Type="Fare"&gt;
    &lt;Text&gt;1   PES00RIQ       P X   125600     ----      -/1  -/365  200&lt;/Text&gt;
   &lt;/Line&gt;
   &lt;Line Type="Passenger Type"&gt;
    &lt;Text&gt;PASSENGER TYPE-ADT                 AUTO PRICE-YES&lt;/Text&gt;
   &lt;/Line&gt;
   &lt;Line Type="Origin Destination"&gt;
    &lt;Text&gt;FROM-BOG TO-BGA    CXR-AV    TVL-06SEP19  RULE-DOEC IPRWD/17&lt;/Text&gt;
   &lt;/Line&gt;
   &lt;Line Type="Fare Basis"&gt;
    &lt;Text&gt;FARE BASIS-PES00RIQ          SPECIAL FARE  DIS-E   VENDOR-ATP&lt;/Text&gt;
   &lt;/Line&gt;
   &lt;Line Type="Fare Type"&gt;
    &lt;Text&gt;FARE TYPE-XEX      OW-REGULAR EXCURSION&lt;/Text&gt;
   &lt;/Line&gt;
   &lt;Line Type="Currency"&gt;
    &lt;Text&gt;COP   125600  0200  E24AUG19 D-INFINITY   FC-PES00RIQ  FN-&lt;/Text&gt;
   &lt;/Line&gt;
   &lt;Line Type="System Dates"&gt;
    &lt;Text&gt;SYSTEM DATES - CREATED 23AUG19/1311  EXPIRES INFINITY&lt;/Text&gt;
   &lt;/Line&gt;
   &lt;ParsedData&gt;
    &lt;CurrencyLine&gt;
     &lt;Amount&gt;125600&lt;/Amount&gt;
     &lt;CurrencyCode&gt;COP&lt;/CurrencyCode&gt;
     &lt;Discontinue&gt;INFINITY&lt;/Discontinue&gt;
     &lt;Effective&gt;2019-08-24&lt;/Effective&gt;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LocationCode="BGA"/&gt;
     &lt;OriginLocation LocationCode="BOG"/&gt;
     &lt;Rule&gt;DOEC&lt;/Rule&gt;
     &lt;TariffDescriptionNumber&gt;IPRWD/17&lt;/TariffDescriptionNumber&gt;
     &lt;TravelDate&gt;2019-09-06&lt;/TravelDate&gt;
    &lt;/OriginDestinationLine&gt;
    &lt;PassengerTypeLine&gt;
     &lt;AutoPrice&gt;YES&lt;/AutoPrice&gt;
     &lt;PassengerType Code="ADT"/&gt;
    &lt;/PassengerTypeLine&gt;
    &lt;SystemDatesLine&gt;
     &lt;CreateDateTime&gt;2019-08-23T13:11&lt;/CreateDateTime&gt;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</si>
  <si>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c81c957-473c-4074-aaa4-3c8e1348314b&lt;/eb:ConversationId&gt;&lt;eb:Service&gt;OTA_AirRulesLLSRQ&lt;/eb:Service&gt;&lt;eb:Action&gt;OTA_AirRulesLLSRS&lt;/eb:Action&gt;&lt;eb:MessageData&gt;&lt;eb:MessageId&gt;4857424489019120620&lt;/eb:MessageId&gt;&lt;eb:Timestamp&gt;2019-09-02T13:35:02&lt;/eb:Timestamp&gt;&lt;eb:RefToMessageId&gt;bc81c957-473c-4074-aaa4-3c8e1348314b&lt;/eb:RefToMessageId&gt;&lt;/eb:MessageData&gt;&lt;/eb:MessageHeader&gt;&lt;wsse:Security xmlns:wsse="http://schemas.xmlsoap.org/ws/2002/12/secext"&gt;&lt;wsse:BinarySecurityToken valueType="String" EncodingType="wsse:Base64Binary"&gt;Shared/IDL:IceSess\/SessMgr:1\.0.IDL/Common/!ICESMS\/RESB!ICESMSLB\/RES.LB!-2978527339999089530!1250713!0&lt;/wsse:BinarySecurityToken&gt;&lt;/wsse:Security&gt;&lt;/soap-env:Header&gt;&lt;soap-env:Body&gt;&lt;OTA_AirRulesRS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timeStamp="2019-09-02T08:35:02-05:00"&gt;
   &lt;stl:SystemSpecificResults&gt;
    &lt;stl:HostCommand LNIATA="222222"&gt;RDBGABOG08SEPOES00RIQ¥PL-AV&lt;/stl:HostCommand&gt;
   &lt;/stl:SystemSpecificResults&gt;
  &lt;/stl:Success&gt;
 &lt;/stl:ApplicationResults&gt;
 &lt;FareRuleInfo&gt;
  &lt;Header&gt;
   &lt;Line Type="Legend"&gt;
    &lt;Text&gt;V FARE BASIS     BK    FARE   TRAVEL-TICKET AP  MINMAX  RTG&lt;/Text&gt;
   &lt;/Line&gt;
   &lt;Line Type="Fare"&gt;
    &lt;Text&gt;1   OES00RIQ       O X   163400     ----      -/1  -/365  200&lt;/Text&gt;
   &lt;/Line&gt;
   &lt;Line Type="Passenger Type"&gt;
    &lt;Text&gt;PASSENGER TYPE-ADT                 AUTO PRICE-YES&lt;/Text&gt;
   &lt;/Line&gt;
   &lt;Line Type="Origin Destination"&gt;
    &lt;Text&gt;FROM-BGA TO-BOG    CXR-AV    TVL-08SEP19  RULE-DOEC IPRWD/17&lt;/Text&gt;
   &lt;/Line&gt;
   &lt;Line Type="Fare Basis"&gt;
    &lt;Text&gt;FARE BASIS-OES00RIQ          SPECIAL FARE  DIS-E   VENDOR-ATP&lt;/Text&gt;
   &lt;/Line&gt;
   &lt;Line Type="Fare Type"&gt;
    &lt;Text&gt;FARE TYPE-XEX      OW-REGULAR EXCURSION&lt;/Text&gt;
   &lt;/Line&gt;
   &lt;Line Type="Currency"&gt;
    &lt;Text&gt;COP   163400  0200  E24AUG19 D-INFINITY   FC-OES00RIQ  FN-&lt;/Text&gt;
   &lt;/Line&gt;
   &lt;Line Type="System Dates"&gt;
    &lt;Text&gt;SYSTEM DATES - CREATED 23AUG19/1311  EXPIRES INFINITY&lt;/Text&gt;
   &lt;/Line&gt;
   &lt;ParsedData&gt;
    &lt;CurrencyLine&gt;
     &lt;Amount&gt;163400&lt;/Amount&gt;
     &lt;CurrencyCode&gt;COP&lt;/CurrencyCode&gt;
     &lt;Discontinue&gt;INFINITY&lt;/Discontinue&gt;
     &lt;Effective&gt;2019-08-24&lt;/Effective&gt;
     &lt;FareClass&gt;OES00RIQ&lt;/FareClass&gt;
     &lt;RoutingNumberOrMPM&gt;0200&lt;/RoutingNumberOrMPM&gt;
    &lt;/CurrencyLine&gt;
    &lt;FareBasisLine&gt;
     &lt;DisplayType Code="E"/&gt;
     &lt;FareBasis Code="OES00RIQ"/&gt;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LocationCode="BGA"/&gt;
     &lt;Rule&gt;DOEC&lt;/Rule&gt;
     &lt;TariffDescriptionNumber&gt;IPRWD/17&lt;/TariffDescriptionNumber&gt;
     &lt;TravelDate&gt;2019-09-08&lt;/TravelDate&gt;
    &lt;/OriginDestinationLine&gt;
    &lt;PassengerTypeLine&gt;
     &lt;AutoPrice&gt;YES&lt;/AutoPrice&gt;
     &lt;PassengerType Code="ADT"/&gt;
    &lt;/PassengerTypeLine&gt;
    &lt;SystemDatesLine&gt;
     &lt;CreateDateTime&gt;2019-08-23T13:11&lt;/CreateDateTime&gt;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</si>
  <si>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e3bbb2f-1057-420f-8448-4443b4f7d031&lt;/eb:ConversationId&gt;&lt;eb:Service&gt;OTA_AirRulesLLSRQ&lt;/eb:Service&gt;&lt;eb:Action&gt;OTA_AirRulesLLSRS&lt;/eb:Action&gt;&lt;eb:MessageData&gt;&lt;eb:MessageId&gt;5244593523676200191&lt;/eb:MessageId&gt;&lt;eb:Timestamp&gt;2019-09-02T14:32:47&lt;/eb:Timestamp&gt;&lt;eb:RefToMessageId&gt;6e3bbb2f-1057-420f-8448-4443b4f7d031&lt;/eb:RefToMessageId&gt;&lt;/eb:MessageData&gt;&lt;/eb:MessageHeader&gt;&lt;wsse:Security xmlns:wsse="http://schemas.xmlsoap.org/ws/2002/12/secext"&gt;&lt;wsse:BinarySecurityToken valueType="String" EncodingType="wsse:Base64Binary"&gt;Shared/IDL:IceSess\/SessMgr:1\.0.IDL/Common/!ICESMS\/RESC!ICESMSLB\/RES.LB!-2978513141501103219!1198554!0&lt;/wsse:BinarySecurityToken&gt;&lt;/wsse:Security&gt;&lt;/soap-env:Header&gt;&lt;soap-env:Body&gt;&lt;OTA_AirRulesRS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timeStamp="2019-09-02T09:32:47-05:00"&gt;
   &lt;stl:SystemSpecificResults&gt;
    &lt;stl:HostCommand LNIATA="222222"&gt;RDBAQPTY04NOVLAA2BY2S¥PL-CM&lt;/stl:HostCommand&gt;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</si>
  <si>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05ae4f7-aea0-45cb-a327-7df6a4654d3a&lt;/eb:ConversationId&gt;&lt;eb:Service&gt;OTA_AirRulesLLSRQ&lt;/eb:Service&gt;&lt;eb:Action&gt;OTA_AirRulesLLSRS&lt;/eb:Action&gt;&lt;eb:MessageData&gt;&lt;eb:MessageId&gt;5585545555235600291&lt;/eb:MessageId&gt;&lt;eb:Timestamp&gt;2019-09-02T15:25:23&lt;/eb:Timestamp&gt;&lt;eb:RefToMessageId&gt;d05ae4f7-aea0-45cb-a327-7df6a4654d3a&lt;/eb:RefToMessageId&gt;&lt;/eb:MessageData&gt;&lt;/eb:MessageHeader&gt;&lt;wsse:Security xmlns:wsse="http://schemas.xmlsoap.org/ws/2002/12/secext"&gt;&lt;wsse:BinarySecurityToken valueType="String" EncodingType="wsse:Base64Binary"&gt;Shared/IDL:IceSess\/SessMgr:1\.0.IDL/Common/!ICESMS\/RESF!ICESMSLB\/RES.LB!-2978500214740436349!94469!0&lt;/wsse:BinarySecurityToken&gt;&lt;/wsse:Security&gt;&lt;/soap-env:Header&gt;&lt;soap-env:Body&gt;&lt;OTA_AirRulesRS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timeStamp="2019-09-02T10:25:23-05:00"&gt;
   &lt;stl:SystemSpecificResults&gt;
    &lt;stl:HostCommand LNIATA="222222"&gt;RDBOGBAQ28FEBQ00SE5ZJ¥PL-LA&lt;/stl:HostCommand&gt;
   &lt;/stl:SystemSpecificResults&gt;
  &lt;/stl:Success&gt;
 &lt;/stl:ApplicationResults&gt;
 &lt;FareRuleInfo&gt;
  &lt;Header&gt;
   &lt;Line Type="Legend"&gt;
    &lt;Text&gt;V FARE BASIS     BK    FARE   TRAVEL-TICKET AP  MINMAX  RTG&lt;/Text&gt;
   &lt;/Line&gt;
   &lt;Line Type="Fare"&gt;
    &lt;Text&gt;1   Q00SE5ZJ       Q X   108500     ----      -/?  -/12M 8000&lt;/Text&gt;
   &lt;/Line&gt;
   &lt;Line Type="Passenger Type"&gt;
    &lt;Text&gt;PASSENGER TYPE-ADT                 AUTO PRICE-YES&lt;/Text&gt;
   &lt;/Line&gt;
   &lt;Line Type="Origin Destination"&gt;
    &lt;Text&gt;FROM-BOG TO-BAQ    CXR-LA    TVL-28FEB20  RULE-SEDM IPRWD/17&lt;/Text&gt;
   &lt;/Line&gt;
   &lt;Line Type="Fare Basis"&gt;
    &lt;Text&gt;FARE BASIS-Q00SE5ZJ          SPECIAL FARE  DIS-E   VENDOR-ATP&lt;/Text&gt;
   &lt;/Line&gt;
   &lt;Line Type="Fare Type"&gt;
    &lt;Text&gt;FARE TYPE-XOX      OW-ECONOMY CLASS ONE WAY EXCURSION FARE&lt;/Text&gt;
   &lt;/Line&gt;
   &lt;Line Type="Currency"&gt;
    &lt;Text&gt;COP   108488  8000  E27AUG19 D-INFINITY   FC-Q00SE5ZJ  FN-9O&lt;/Text&gt;
   &lt;/Line&gt;
   &lt;Line Type="System Dates"&gt;
    &lt;Text&gt;SYSTEM DATES - CREATED 26AUG19/1112  EXPIRES INFINITY&lt;/Text&gt;
   &lt;/Line&gt;
   &lt;ParsedData&gt;
    &lt;CurrencyLine&gt;
     &lt;Amount&gt;108488&lt;/Amount&gt;
     &lt;CurrencyCode&gt;COP&lt;/CurrencyCode&gt;
     &lt;Discontinue&gt;INFINITY&lt;/Discontinue&gt;
     &lt;Effective&gt;2019-08-27&lt;/Effective&gt;
     &lt;FareClass&gt;Q00SE5ZJ&lt;/FareClass&gt;
     &lt;RoutingNumberOrMPM&gt;8000&lt;/RoutingNumberOrMPM&gt;
     &lt;TariffDescriptionNumber&gt;9O&lt;/TariffDescriptionNumber&gt;
    &lt;/CurrencyLine&gt;
    &lt;FareBasisLine&gt;
     &lt;DisplayType Code="E"/&gt;
     &lt;FareBasis Code="Q00SE5ZJ"/&gt;
     &lt;FareVendor&gt;ATP&lt;/FareVendor&gt;
     &lt;Text&gt;SPECIAL FARE&lt;/Text&gt;
    &lt;/FareBasisLine&gt;
    &lt;FareTypeLine&gt;
     &lt;FareDescription Code="OW"&gt;ECONOMY CLASS ONE WAY EXCURSION FARE&lt;/FareDescription&gt;
     &lt;FareType&gt;XOX&lt;/FareType&gt;
    &lt;/FareTypeLine&gt;
    &lt;OriginDestinationLine&gt;
     &lt;Airline Code="LA"/&gt;
     &lt;DestinationLocation LocationCode="BAQ"/&gt;
     &lt;OriginLocation LocationCode="BOG"/&gt;
     &lt;Rule&gt;SEDM&lt;/Rule&gt;
     &lt;TariffDescriptionNumber&gt;IPRWD/17&lt;/TariffDescriptionNumber&gt;
     &lt;TravelDate&gt;2020-02-28&lt;/TravelDate&gt;
    &lt;/OriginDestinationLine&gt;
    &lt;PassengerTypeLine&gt;
     &lt;AutoPrice&gt;YES&lt;/AutoPrice&gt;
     &lt;PassengerType Code="ADT"/&gt;
    &lt;/PassengerTypeLine&gt;
    &lt;SystemDatesLine&gt;
     &lt;CreateDateTime&gt;2019-08-26T11:12&lt;/CreateDateTime&gt;
     &lt;ExpireDateTime&gt;INFINITY&lt;/ExpireDateTime&gt;
    &lt;/SystemDatesLine&gt;
   &lt;/ParsedData&gt;
  &lt;/Header&gt;
  &lt;Rules&gt;
   &lt;Paragraph RPH="50" Title="RULE APPLICATION AND OTHER CONDITIONS"&gt;
    &lt;Text&gt;NOTE - THE FOLLOWING TEXT IS INFORMATIONAL AND NOT
VALIDATED FOR AUTOPRICING.
FARE ECONOMY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-SE/-SP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&lt;/Paragraph&gt;
   &lt;Paragraph RPH="17" Title="HIP/MILEAGE EXCEPTIONS"&gt;
    &lt;Text&gt;NO HIP OR MILEAGE EXCEPTIONS APPLY.&lt;/Text&gt;
   &lt;/Paragraph&gt;
   &lt;Paragraph RPH="18" Title="TICKET ENDORSEMENTS"&gt;
    &lt;Text&gt;THE ORIGINAL AND THE REISSUED TICKET MUST BE ANNOTATED
- REF/CHG FEE APPLIES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JNN/CONTRACT BULK CHILD PSGR 2-11 - CHARGE 67
PERCENT OF THE FARE.
TICKET DESIGNATOR - CH AND PERCENT APPLIED.
MUST BE ACCOMPANIED ON ALL FLIGHTS IN THE SAME
COMPARTMENT BY CONTRACT BULK ADULT PSGR 12 OR
OLDER.
OR - JNS/CONTRACT BULK INFANT WITH A SEAT PSGR UNDER 2
- CHARGE 67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CNE/NEGOTIATED CHILD PSGR 2-11 - CHARGE 67 PERCENT
OF THE FARE.
TICKET DESIGNATOR - CH AND PERCENT APPLIED.
MUST BE ACCOMPANIED ON ALL FLIGHTS IN THE SAME
COMPARTMENT BY NEG PSGR 12 OR OLDER.
OR - INE/NEGOTIATED INFANT PSGR UNDER 2 - CHARGE 67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INN/INDIVIDUAL INCLUSIVE TOUR CHILD PSGR 2-11 -
CHARGE 67 PERCENT OF THE FARE.
TICKET DESIGNATOR - CH AND PERCENT APPLIED.
MUST BE ACCOMPANIED ON ALL FLIGHTS IN THE SAME
COMPARTMENT BY INDIVIDUAL INCLUSIVE TOUR PSGR
12 OR OLDER.
OR - ITS/INCLUSIVE TOUR INFANT WITH A SEAT PSGR UNDER 2
- CHARGE 67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CNN/ACCOMPANIED CHILD PSGR 2-11 - CHARGE 67
PERCENT OF THE FARE.
TICKET DESIGNATOR - CH AND PERCENT APPLIED.
MUST BE ACCOMPANIED ON ALL FLIGHTS IN THE SAME
COMPARTMENT BY PFA PSGR 12 OR OLDER.
OR - INS/INFANT WITH A SEAT PSGR UNDER 2 - CHARGE 67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</si>
  <si>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05ae4f7-aea0-45cb-a327-7df6a4654d3a&lt;/eb:ConversationId&gt;&lt;eb:Service&gt;OTA_AirRulesLLSRQ&lt;/eb:Service&gt;&lt;eb:Action&gt;OTA_AirRulesLLSRS&lt;/eb:Action&gt;&lt;eb:MessageData&gt;&lt;eb:MessageId&gt;5586130555240960622&lt;/eb:MessageId&gt;&lt;eb:Timestamp&gt;2019-09-02T15:25:24&lt;/eb:Timestamp&gt;&lt;eb:RefToMessageId&gt;d05ae4f7-aea0-45cb-a327-7df6a4654d3a&lt;/eb:RefToMessageId&gt;&lt;/eb:MessageData&gt;&lt;/eb:MessageHeader&gt;&lt;wsse:Security xmlns:wsse="http://schemas.xmlsoap.org/ws/2002/12/secext"&gt;&lt;wsse:BinarySecurityToken valueType="String" EncodingType="wsse:Base64Binary"&gt;Shared/IDL:IceSess\/SessMgr:1\.0.IDL/Common/!ICESMS\/RESF!ICESMSLB\/RES.LB!-2978500214740436349!94469!0&lt;/wsse:BinarySecurityToken&gt;&lt;/wsse:Security&gt;&lt;/soap-env:Header&gt;&lt;soap-env:Body&gt;&lt;OTA_AirRulesRS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timeStamp="2019-09-02T10:25:24-05:00"&gt;
   &lt;stl:SystemSpecificResults&gt;
    &lt;stl:HostCommand LNIATA="222222"&gt;RDBAQBOG02MARN00SE5ZJ¥PL-LA&lt;/stl:HostCommand&gt;
   &lt;/stl:SystemSpecificResults&gt;
  &lt;/stl:Success&gt;
 &lt;/stl:ApplicationResults&gt;
 &lt;FareRuleInfo&gt;
  &lt;Header&gt;
   &lt;Line Type="Legend"&gt;
    &lt;Text&gt;V FARE BASIS     BK    FARE   TRAVEL-TICKET AP  MINMAX  RTG&lt;/Text&gt;
   &lt;/Line&gt;
   &lt;Line Type="Fare"&gt;
    &lt;Text&gt;1   N00SE5ZJ       N X   114700     ----      -/?  -/12M 8000&lt;/Text&gt;
   &lt;/Line&gt;
   &lt;Line Type="Passenger Type"&gt;
    &lt;Text&gt;PASSENGER TYPE-ADT                 AUTO PRICE-YES&lt;/Text&gt;
   &lt;/Line&gt;
   &lt;Line Type="Origin Destination"&gt;
    &lt;Text&gt;FROM-BAQ TO-BOG    CXR-LA    TVL-02MAR20  RULE-SEDM IPRWD/17&lt;/Text&gt;
   &lt;/Line&gt;
   &lt;Line Type="Fare Basis"&gt;
    &lt;Text&gt;FARE BASIS-N00SE5ZJ          SPECIAL FARE  DIS-E   VENDOR-ATP&lt;/Text&gt;
   &lt;/Line&gt;
   &lt;Line Type="Fare Type"&gt;
    &lt;Text&gt;FARE TYPE-XOX      OW-ECONOMY CLASS ONE WAY EXCURSION FARE&lt;/Text&gt;
   &lt;/Line&gt;
   &lt;Line Type="Currency"&gt;
    &lt;Text&gt;COP   114681  8000  E01AUG19 D-INFINITY   FC-N00SE5ZJ  FN-&lt;/Text&gt;
   &lt;/Line&gt;
   &lt;Line Type="System Dates"&gt;
    &lt;Text&gt;SYSTEM DATES - CREATED 31JUL19/1014  EXPIRES INFINITY&lt;/Text&gt;
   &lt;/Line&gt;
   &lt;ParsedData&gt;
    &lt;CurrencyLine&gt;
     &lt;Amount&gt;114681&lt;/Amount&gt;
     &lt;CurrencyCode&gt;COP&lt;/CurrencyCode&gt;
     &lt;Discontinue&gt;INFINITY&lt;/Discontinue&gt;
     &lt;Effective&gt;2019-08-01&lt;/Effective&gt;
     &lt;FareClass&gt;N00SE5ZJ&lt;/FareClass&gt;
     &lt;RoutingNumberOrMPM&gt;8000&lt;/RoutingNumberOrMPM&gt;
    &lt;/CurrencyLine&gt;
    &lt;FareBasisLine&gt;
     &lt;DisplayType Code="E"/&gt;
     &lt;FareBasis Code="N00SE5ZJ"/&gt;
     &lt;FareVendor&gt;ATP&lt;/FareVendor&gt;
     &lt;Text&gt;SPECIAL FARE&lt;/Text&gt;
    &lt;/FareBasisLine&gt;
    &lt;FareTypeLine&gt;
     &lt;FareDescription Code="OW"&gt;ECONOMY CLASS ONE WAY EXCURSION FARE&lt;/FareDescription&gt;
     &lt;FareType&gt;XOX&lt;/FareType&gt;
    &lt;/FareTypeLine&gt;
    &lt;OriginDestinationLine&gt;
     &lt;Airline Code="LA"/&gt;
     &lt;DestinationLocation LocationCode="BOG"/&gt;
     &lt;OriginLocation LocationCode="BAQ"/&gt;
     &lt;Rule&gt;SEDM&lt;/Rule&gt;
     &lt;TariffDescriptionNumber&gt;IPRWD/17&lt;/TariffDescriptionNumber&gt;
     &lt;TravelDate&gt;2020-03-02&lt;/TravelDate&gt;
    &lt;/OriginDestinationLine&gt;
    &lt;PassengerTypeLine&gt;
     &lt;AutoPrice&gt;YES&lt;/AutoPrice&gt;
     &lt;PassengerType Code="ADT"/&gt;
    &lt;/PassengerTypeLine&gt;
    &lt;SystemDatesLine&gt;
     &lt;CreateDateTime&gt;2019-07-31T10:14&lt;/CreateDateTime&gt;
     &lt;ExpireDateTime&gt;INFINITY&lt;/ExpireDateTime&gt;
    &lt;/SystemDatesLine&gt;
   &lt;/ParsedData&gt;
  &lt;/Header&gt;
  &lt;Rules&gt;
   &lt;Paragraph RPH="50" Title="RULE APPLICATION AND OTHER CONDITIONS"&gt;
    &lt;Text&gt;NOTE - THE FOLLOWING TEXT IS INFORMATIONAL AND NOT
VALIDATED FOR AUTOPRICING.
FARE ECONOMY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-SE/-SP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&lt;/Paragraph&gt;
   &lt;Paragraph RPH="17" Title="HIP/MILEAGE EXCEPTIONS"&gt;
    &lt;Text&gt;NO HIP OR MILEAGE EXCEPTIONS APPLY.&lt;/Text&gt;
   &lt;/Paragraph&gt;
   &lt;Paragraph RPH="18" Title="TICKET ENDORSEMENTS"&gt;
    &lt;Text&gt;THE ORIGINAL AND THE REISSUED TICKET MUST BE ANNOTATED
- REF/CHG FEE APPLIES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JNN/CONTRACT BULK CHILD PSGR 2-11 - CHARGE 67
PERCENT OF THE FARE.
TICKET DESIGNATOR - CH AND PERCENT APPLIED.
MUST BE ACCOMPANIED ON ALL FLIGHTS IN THE SAME
COMPARTMENT BY CONTRACT BULK ADULT PSGR 12 OR
OLDER.
OR - JNS/CONTRACT BULK INFANT WITH A SEAT PSGR UNDER 2
- CHARGE 67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CNE/NEGOTIATED CHILD PSGR 2-11 - CHARGE 67 PERCENT
OF THE FARE.
TICKET DESIGNATOR - CH AND PERCENT APPLIED.
MUST BE ACCOMPANIED ON ALL FLIGHTS IN THE SAME
COMPARTMENT BY NEG PSGR 12 OR OLDER.
OR - INE/NEGOTIATED INFANT PSGR UNDER 2 - CHARGE 67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INN/INDIVIDUAL INCLUSIVE TOUR CHILD PSGR 2-11 -
CHARGE 67 PERCENT OF THE FARE.
TICKET DESIGNATOR - CH AND PERCENT APPLIED.
MUST BE ACCOMPANIED ON ALL FLIGHTS IN THE SAME
COMPARTMENT BY INDIVIDUAL INCLUSIVE TOUR PSGR
12 OR OLDER.
OR - ITS/INCLUSIVE TOUR INFANT WITH A SEAT PSGR UNDER 2
- CHARGE 67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CNN/ACCOMPANIED CHILD PSGR 2-11 - CHARGE 67
PERCENT OF THE FARE.
TICKET DESIGNATOR - CH AND PERCENT APPLIED.
MUST BE ACCOMPANIED ON ALL FLIGHTS IN THE SAME
COMPARTMENT BY PFA PSGR 12 OR OLDER.
OR - INS/INFANT WITH A SEAT PSGR UNDER 2 - CHARGE 67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</si>
  <si>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-2798794f-7f16-4e48-8cdd-61bb369dc48e&lt;/eb:ConversationId&gt;&lt;eb:Service&gt;OTA_AirRulesLLSRQ&lt;/eb:Service&gt;&lt;eb:Action&gt;OTA_AirRulesLLSRS&lt;/eb:Action&gt;&lt;eb:MessageData&gt;&lt;eb:MessageId&gt;5705085567039270721&lt;/eb:MessageId&gt;&lt;eb:Timestamp&gt;2019-09-02T15:45:04&lt;/eb:Timestamp&gt;&lt;eb:RefToMessageId&gt;2798794f-7f16-4e48-8cdd-61bb369dc48e&lt;/eb:RefToMessageId&gt;&lt;/eb:MessageData&gt;&lt;/eb:MessageHeader&gt;&lt;wsse:Security xmlns:wsse="http://schemas.xmlsoap.org/ws/2002/12/secext"&gt;&lt;wsse:BinarySecurityToken valueType="String" EncodingType="wsse:Base64Binary"&gt;Shared/IDL:IceSess\/SessMgr:1\.0.IDL/Common/!ICESMS\/RESH!ICESMSLB\/RES.LB!-2978495379781451385!1819095!0&lt;/wsse:BinarySecurityToken&gt;&lt;/wsse:Security&gt;&lt;/soap-env:Header&gt;&lt;soap-env:Body&gt;&lt;OTA_AirRulesRS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timeStamp="2019-09-02T10:45:04-05:00"&gt;
   &lt;stl:SystemSpecificResults&gt;
    &lt;stl:HostCommand LNIATA="222222"&gt;RDBOGPTY20OCTLAAAKY2P¥PL-CM&lt;/stl:HostCommand&gt;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</si>
  <si>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f826164-7300-45c9-be8c-e6808539ef8c&lt;/eb:ConversationId&gt;&lt;eb:Service&gt;OTA_AirRulesLLSRQ&lt;/eb:Service&gt;&lt;eb:Action&gt;OTA_AirRulesLLSRS&lt;/eb:Action&gt;&lt;eb:MessageData&gt;&lt;eb:MessageId&gt;5765754573303330690&lt;/eb:MessageId&gt;&lt;eb:Timestamp&gt;2019-09-02T15:55:30&lt;/eb:Timestamp&gt;&lt;eb:RefToMessageId&gt;5f826164-7300-45c9-be8c-e6808539ef8c&lt;/eb:RefToMessageId&gt;&lt;/eb:MessageData&gt;&lt;/eb:MessageHeader&gt;&lt;wsse:Security xmlns:wsse="http://schemas.xmlsoap.org/ws/2002/12/secext"&gt;&lt;wsse:BinarySecurityToken valueType="String" EncodingType="wsse:Base64Binary"&gt;Shared/IDL:IceSess\/SessMgr:1\.0.IDL/Common/!ICESMS\/RESF!ICESMSLB\/RES.LB!-2978492814168269946!537453!0&lt;/wsse:BinarySecurityToken&gt;&lt;/wsse:Security&gt;&lt;/soap-env:Header&gt;&lt;soap-env:Body&gt;&lt;OTA_AirRulesRS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timeStamp="2019-09-02T10:55:30-05:00"&gt;
   &lt;stl:SystemSpecificResults&gt;
    &lt;stl:HostCommand LNIATA="222222"&gt;RDBOGMEX16NOVFUL¥PL-4O&lt;/stl:HostCommand&gt;
   &lt;/stl:SystemSpecificResults&gt;
  &lt;/stl:Success&gt;
 &lt;/stl:ApplicationResults&gt;
 &lt;FareRuleInfo&gt;
  &lt;Header&gt;
   &lt;Line Type="Legend"&gt;
    &lt;Text&gt;V FARE BASIS     BK    FARE   TRAVEL-TICKET AP  MINMAX  RTG&lt;/Text&gt;
   &lt;/Line&gt;
   &lt;Line Type="Fare"&gt;
    &lt;Text&gt;1   FUL            F X   240200 D11DE         -/?  -/  - WH01&lt;/Text&gt;
   &lt;/Line&gt;
   &lt;Line Type="Passenger Type"&gt;
    &lt;Text&gt;PASSENGER TYPE-ADT                 AUTO PRICE-YES&lt;/Text&gt;
   &lt;/Line&gt;
   &lt;Line Type="Origin Destination"&gt;
    &lt;Text&gt;FROM-BOG TO-MEX    CXR-4O    TVL-16NOV19  RULE-9660 IPRWI/303&lt;/Text&gt;
   &lt;/Line&gt;
   &lt;Line Type="Fare Basis"&gt;
    &lt;Text&gt;FARE BASIS-FUL               SPECIAL FARE  DIS-N   VENDOR-ATP&lt;/Text&gt;
   &lt;/Line&gt;
   &lt;Line Type="Fare Type"&gt;
    &lt;Text&gt;FARE TYPE-XPS      OW-2ND LEVEL INSTANT PURCHASE&lt;/Text&gt;
   &lt;/Line&gt;
   &lt;Line Type="Currency"&gt;
    &lt;Text&gt;USD    70.08  0001  E12AUG19 D11DEC19   FC-FUL  FN-3L&lt;/Text&gt;
   &lt;/Line&gt;
   &lt;Line Type="System Dates"&gt;
    &lt;Text&gt;SYSTEM DATES - CREATED 21AUG19/1318  EXPIRES INFINITY&lt;/Text&gt;
   &lt;/Line&gt;
   &lt;ParsedData&gt;
    &lt;CurrencyLine&gt;
     &lt;Amount&gt;70.08&lt;/Amount&gt;
     &lt;CurrencyCode&gt;USD&lt;/CurrencyCode&gt;
     &lt;Discontinue&gt;2019-12-11&lt;/Discontinue&gt;
     &lt;Effective&gt;2019-08-12&lt;/Effective&gt;
     &lt;FareClass&gt;FUL&lt;/FareClass&gt;
     &lt;RoutingNumberOrMPM&gt;0001&lt;/RoutingNumberOrMPM&gt;
     &lt;TariffDescriptionNumber&gt;3L&lt;/TariffDescriptionNumber&gt;
    &lt;/CurrencyLine&gt;
    &lt;FareBasisLine&gt;
     &lt;DisplayType Code="N"/&gt;
     &lt;FareBasis Code="FUL"/&gt;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LocationCode="BOG"/&gt;
     &lt;Rule&gt;9660&lt;/Rule&gt;
     &lt;TariffDescriptionNumber&gt;IPRWI/303&lt;/TariffDescriptionNumber&gt;
     &lt;TravelDate&gt;2019-11-16&lt;/TravelDate&gt;
    &lt;/OriginDestinationLine&gt;
    &lt;PassengerTypeLine&gt;
     &lt;AutoPrice&gt;YES&lt;/AutoPrice&gt;
     &lt;PassengerType Code="ADT"/&gt;
    &lt;/PassengerTypeLine&gt;
    &lt;SystemDatesLine&gt;
     &lt;CreateDateTime&gt;2019-08-21T13:18&lt;/CreateDateTime&gt;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</si>
  <si>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f826164-7300-45c9-be8c-e6808539ef8c&lt;/eb:ConversationId&gt;&lt;eb:Service&gt;OTA_AirRulesLLSRQ&lt;/eb:Service&gt;&lt;eb:Action&gt;OTA_AirRulesLLSRS&lt;/eb:Action&gt;&lt;eb:MessageData&gt;&lt;eb:MessageId&gt;5263154573308720692&lt;/eb:MessageId&gt;&lt;eb:Timestamp&gt;2019-09-02T15:55:31&lt;/eb:Timestamp&gt;&lt;eb:RefToMessageId&gt;5f826164-7300-45c9-be8c-e6808539ef8c&lt;/eb:RefToMessageId&gt;&lt;/eb:MessageData&gt;&lt;/eb:MessageHeader&gt;&lt;wsse:Security xmlns:wsse="http://schemas.xmlsoap.org/ws/2002/12/secext"&gt;&lt;wsse:BinarySecurityToken valueType="String" EncodingType="wsse:Base64Binary"&gt;Shared/IDL:IceSess\/SessMgr:1\.0.IDL/Common/!ICESMS\/RESF!ICESMSLB\/RES.LB!-2978492814168269946!537453!0&lt;/wsse:BinarySecurityToken&gt;&lt;/wsse:Security&gt;&lt;/soap-env:Header&gt;&lt;soap-env:Body&gt;&lt;OTA_AirRulesRS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timeStamp="2019-09-02T10:55:31-05:00"&gt;
   &lt;stl:SystemSpecificResults&gt;
    &lt;stl:HostCommand LNIATA="222222"&gt;RDMEXCUN19NOVZUUL¥PL-4O&lt;/stl:HostCommand&gt;
   &lt;/stl:SystemSpecificResults&gt;
  &lt;/stl:Success&gt;
 &lt;/stl:ApplicationResults&gt;
 &lt;DuplicateFareInfo&gt;
  &lt;Text&gt;MEX-CUN       CXR-4O       TUE 19NOV19                     COP
THE FOLLOWING CARRIERS ALSO PUBLISH FARES MEX-CUN:
6A AM BA CM H1 K0 MX TA U0 VB VW Y4
//SEE FQHELP FOR INFORMATION ABOUT THE NEW FARE DISPLAYS//
ALL FEES/TAXES/SVC CHARGES INCLUDED WHEN ITINERARY PRICED
SURCHARGE FOR PAPER TICKET MAY BE ADDED WHEN ITIN PRICED
USD CONVERTED TO COP USING BSR 1 USD - 3427.29000000 COP
V FARE BASIS     BK    FARE   TRAVEL-TICKET AP  MINMAX  RTG
1   ZUUL           Z X    98100 D11SE         -/?  -/  -    1
2   ZUUL           Z X   106900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</si>
  <si>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9b1e2e6-7858-4cc0-a151-592c13af133a&lt;/eb:ConversationId&gt;&lt;eb:Service&gt;OTA_AirRulesLLSRQ&lt;/eb:Service&gt;&lt;eb:Action&gt;OTA_AirRulesLLSRS&lt;/eb:Action&gt;&lt;eb:MessageData&gt;&lt;eb:MessageId&gt;5772235573974890593&lt;/eb:MessageId&gt;&lt;eb:Timestamp&gt;2019-09-02T15:56:37&lt;/eb:Timestamp&gt;&lt;eb:RefToMessageId&gt;f9b1e2e6-7858-4cc0-a151-592c13af133a&lt;/eb:RefToMessageId&gt;&lt;/eb:MessageData&gt;&lt;/eb:MessageHeader&gt;&lt;wsse:Security xmlns:wsse="http://schemas.xmlsoap.org/ws/2002/12/secext"&gt;&lt;wsse:BinarySecurityToken valueType="String" EncodingType="wsse:Base64Binary"&gt;Shared/IDL:IceSess\/SessMgr:1\.0.IDL/Common/!ICESMS\/RESB!ICESMSLB\/RES.LB!-2978492539090797440!1396817!0&lt;/wsse:BinarySecurityToken&gt;&lt;/wsse:Security&gt;&lt;/soap-env:Header&gt;&lt;soap-env:Body&gt;&lt;OTA_AirRulesRS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timeStamp="2019-09-02T10:56:37-05:00"&gt;
   &lt;stl:SystemSpecificResults&gt;
    &lt;stl:HostCommand LNIATA="222222"&gt;RDBOGMEX16NOVFUL¥PL-4O&lt;/stl:HostCommand&gt;
   &lt;/stl:SystemSpecificResults&gt;
  &lt;/stl:Success&gt;
 &lt;/stl:ApplicationResults&gt;
 &lt;FareRuleInfo&gt;
  &lt;Header&gt;
   &lt;Line Type="Legend"&gt;
    &lt;Text&gt;V FARE BASIS     BK    FARE   TRAVEL-TICKET AP  MINMAX  RTG&lt;/Text&gt;
   &lt;/Line&gt;
   &lt;Line Type="Fare"&gt;
    &lt;Text&gt;1   FUL            F X   240200 D11DE         -/?  -/  - WH01&lt;/Text&gt;
   &lt;/Line&gt;
   &lt;Line Type="Passenger Type"&gt;
    &lt;Text&gt;PASSENGER TYPE-ADT                 AUTO PRICE-YES&lt;/Text&gt;
   &lt;/Line&gt;
   &lt;Line Type="Origin Destination"&gt;
    &lt;Text&gt;FROM-BOG TO-MEX    CXR-4O    TVL-16NOV19  RULE-9660 IPRWI/303&lt;/Text&gt;
   &lt;/Line&gt;
   &lt;Line Type="Fare Basis"&gt;
    &lt;Text&gt;FARE BASIS-FUL               SPECIAL FARE  DIS-N   VENDOR-ATP&lt;/Text&gt;
   &lt;/Line&gt;
   &lt;Line Type="Fare Type"&gt;
    &lt;Text&gt;FARE TYPE-XPS      OW-2ND LEVEL INSTANT PURCHASE&lt;/Text&gt;
   &lt;/Line&gt;
   &lt;Line Type="Currency"&gt;
    &lt;Text&gt;USD    70.08  0001  E12AUG19 D11DEC19   FC-FUL  FN-3L&lt;/Text&gt;
   &lt;/Line&gt;
   &lt;Line Type="System Dates"&gt;
    &lt;Text&gt;SYSTEM DATES - CREATED 21AUG19/1318  EXPIRES INFINITY&lt;/Text&gt;
   &lt;/Line&gt;
   &lt;ParsedData&gt;
    &lt;CurrencyLine&gt;
     &lt;Amount&gt;70.08&lt;/Amount&gt;
     &lt;CurrencyCode&gt;USD&lt;/CurrencyCode&gt;
     &lt;Discontinue&gt;2019-12-11&lt;/Discontinue&gt;
     &lt;Effective&gt;2019-08-12&lt;/Effective&gt;
     &lt;FareClass&gt;FUL&lt;/FareClass&gt;
     &lt;RoutingNumberOrMPM&gt;0001&lt;/RoutingNumberOrMPM&gt;
     &lt;TariffDescriptionNumber&gt;3L&lt;/TariffDescriptionNumber&gt;
    &lt;/CurrencyLine&gt;
    &lt;FareBasisLine&gt;
     &lt;DisplayType Code="N"/&gt;
     &lt;FareBasis Code="FUL"/&gt;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LocationCode="BOG"/&gt;
     &lt;Rule&gt;9660&lt;/Rule&gt;
     &lt;TariffDescriptionNumber&gt;IPRWI/303&lt;/TariffDescriptionNumber&gt;
     &lt;TravelDate&gt;2019-11-16&lt;/TravelDate&gt;
    &lt;/OriginDestinationLine&gt;
    &lt;PassengerTypeLine&gt;
     &lt;AutoPrice&gt;YES&lt;/AutoPrice&gt;
     &lt;PassengerType Code="ADT"/&gt;
    &lt;/PassengerTypeLine&gt;
    &lt;SystemDatesLine&gt;
     &lt;CreateDateTime&gt;2019-08-21T13:18&lt;/CreateDateTime&gt;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</si>
  <si>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9b1e2e6-7858-4cc0-a151-592c13af133a&lt;/eb:ConversationId&gt;&lt;eb:Service&gt;OTA_AirRulesLLSRQ&lt;/eb:Service&gt;&lt;eb:Action&gt;OTA_AirRulesLLSRS&lt;/eb:Action&gt;&lt;eb:MessageData&gt;&lt;eb:MessageId&gt;5772220573981860193&lt;/eb:MessageId&gt;&lt;eb:Timestamp&gt;2019-09-02T15:56:38&lt;/eb:Timestamp&gt;&lt;eb:RefToMessageId&gt;f9b1e2e6-7858-4cc0-a151-592c13af133a&lt;/eb:RefToMessageId&gt;&lt;/eb:MessageData&gt;&lt;/eb:MessageHeader&gt;&lt;wsse:Security xmlns:wsse="http://schemas.xmlsoap.org/ws/2002/12/secext"&gt;&lt;wsse:BinarySecurityToken valueType="String" EncodingType="wsse:Base64Binary"&gt;Shared/IDL:IceSess\/SessMgr:1\.0.IDL/Common/!ICESMS\/RESB!ICESMSLB\/RES.LB!-2978492539090797440!1396817!0&lt;/wsse:BinarySecurityToken&gt;&lt;/wsse:Security&gt;&lt;/soap-env:Header&gt;&lt;soap-env:Body&gt;&lt;OTA_AirRulesRS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timeStamp="2019-09-02T10:56:38-05:00"&gt;
   &lt;stl:SystemSpecificResults&gt;
    &lt;stl:HostCommand LNIATA="222222"&gt;RDMEXCUN19NOVZUUL¥PL-4O&lt;/stl:HostCommand&gt;
   &lt;/stl:SystemSpecificResults&gt;
  &lt;/stl:Success&gt;
 &lt;/stl:ApplicationResults&gt;
 &lt;DuplicateFareInfo&gt;
  &lt;Text&gt;MEX-CUN       CXR-4O       TUE 19NOV19                     COP
THE FOLLOWING CARRIERS ALSO PUBLISH FARES MEX-CUN:
6A AM BA CM H1 K0 MX TA U0 VB VW Y4
//SEE FQHELP FOR INFORMATION ABOUT THE NEW FARE DISPLAYS//
ALL FEES/TAXES/SVC CHARGES INCLUDED WHEN ITINERARY PRICED
SURCHARGE FOR PAPER TICKET MAY BE ADDED WHEN ITIN PRICED
USD CONVERTED TO COP USING BSR 1 USD - 3427.29000000 COP
V FARE BASIS     BK    FARE   TRAVEL-TICKET AP  MINMAX  RTG
1   ZUUL           Z X    98100 D11SE         -/?  -/  -    1
2   ZUUL           Z X   106900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</si>
  <si>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fafa596-36ed-426f-8325-1f830fef4f1a&lt;/eb:ConversationId&gt;&lt;eb:Service&gt;OTA_AirRulesLLSRQ&lt;/eb:Service&gt;&lt;eb:Action&gt;OTA_AirRulesLLSRS&lt;/eb:Action&gt;&lt;eb:MessageData&gt;&lt;eb:MessageId&gt;5747569574637430553&lt;/eb:MessageId&gt;&lt;eb:Timestamp&gt;2019-09-02T15:57:44&lt;/eb:Timestamp&gt;&lt;eb:RefToMessageId&gt;4fafa596-36ed-426f-8325-1f830fef4f1a&lt;/eb:RefToMessageId&gt;&lt;/eb:MessageData&gt;&lt;/eb:MessageHeader&gt;&lt;wsse:Security xmlns:wsse="http://schemas.xmlsoap.org/ws/2002/12/secext"&gt;&lt;wsse:BinarySecurityToken valueType="String" EncodingType="wsse:Base64Binary"&gt;Shared/IDL:IceSess\/SessMgr:1\.0.IDL/Common/!ICESMS\/RESE!ICESMSLB\/RES.LB!-2978492269150441328!1853796!0&lt;/wsse:BinarySecurityToken&gt;&lt;/wsse:Security&gt;&lt;/soap-env:Header&gt;&lt;soap-env:Body&gt;&lt;OTA_AirRulesRS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timeStamp="2019-09-02T10:57:44-05:00"&gt;
   &lt;stl:SystemSpecificResults&gt;
    &lt;stl:HostCommand LNIATA="222222"&gt;RDBOGMEX16NOVFUL¥PL-4O&lt;/stl:HostCommand&gt;
   &lt;/stl:SystemSpecificResults&gt;
  &lt;/stl:Success&gt;
 &lt;/stl:ApplicationResults&gt;
 &lt;FareRuleInfo&gt;
  &lt;Header&gt;
   &lt;Line Type="Legend"&gt;
    &lt;Text&gt;V FARE BASIS     BK    FARE   TRAVEL-TICKET AP  MINMAX  RTG&lt;/Text&gt;
   &lt;/Line&gt;
   &lt;Line Type="Fare"&gt;
    &lt;Text&gt;1   FUL            F X   240200 D11DE         -/?  -/  - WH01&lt;/Text&gt;
   &lt;/Line&gt;
   &lt;Line Type="Passenger Type"&gt;
    &lt;Text&gt;PASSENGER TYPE-ADT                 AUTO PRICE-YES&lt;/Text&gt;
   &lt;/Line&gt;
   &lt;Line Type="Origin Destination"&gt;
    &lt;Text&gt;FROM-BOG TO-MEX    CXR-4O    TVL-16NOV19  RULE-9660 IPRWI/303&lt;/Text&gt;
   &lt;/Line&gt;
   &lt;Line Type="Fare Basis"&gt;
    &lt;Text&gt;FARE BASIS-FUL               SPECIAL FARE  DIS-N   VENDOR-ATP&lt;/Text&gt;
   &lt;/Line&gt;
   &lt;Line Type="Fare Type"&gt;
    &lt;Text&gt;FARE TYPE-XPS      OW-2ND LEVEL INSTANT PURCHASE&lt;/Text&gt;
   &lt;/Line&gt;
   &lt;Line Type="Currency"&gt;
    &lt;Text&gt;USD    70.08  0001  E12AUG19 D11DEC19   FC-FUL  FN-3L&lt;/Text&gt;
   &lt;/Line&gt;
   &lt;Line Type="System Dates"&gt;
    &lt;Text&gt;SYSTEM DATES - CREATED 21AUG19/1318  EXPIRES INFINITY&lt;/Text&gt;
   &lt;/Line&gt;
   &lt;ParsedData&gt;
    &lt;CurrencyLine&gt;
     &lt;Amount&gt;70.08&lt;/Amount&gt;
     &lt;CurrencyCode&gt;USD&lt;/CurrencyCode&gt;
     &lt;Discontinue&gt;2019-12-11&lt;/Discontinue&gt;
     &lt;Effective&gt;2019-08-12&lt;/Effective&gt;
     &lt;FareClass&gt;FUL&lt;/FareClass&gt;
     &lt;RoutingNumberOrMPM&gt;0001&lt;/RoutingNumberOrMPM&gt;
     &lt;TariffDescriptionNumber&gt;3L&lt;/TariffDescriptionNumber&gt;
    &lt;/CurrencyLine&gt;
    &lt;FareBasisLine&gt;
     &lt;DisplayType Code="N"/&gt;
     &lt;FareBasis Code="FUL"/&gt;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LocationCode="BOG"/&gt;
     &lt;Rule&gt;9660&lt;/Rule&gt;
     &lt;TariffDescriptionNumber&gt;IPRWI/303&lt;/TariffDescriptionNumber&gt;
     &lt;TravelDate&gt;2019-11-16&lt;/TravelDate&gt;
    &lt;/OriginDestinationLine&gt;
    &lt;PassengerTypeLine&gt;
     &lt;AutoPrice&gt;YES&lt;/AutoPrice&gt;
     &lt;PassengerType Code="ADT"/&gt;
    &lt;/PassengerTypeLine&gt;
    &lt;SystemDatesLine&gt;
     &lt;CreateDateTime&gt;2019-08-21T13:18&lt;/CreateDateTime&gt;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</si>
  <si>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fafa596-36ed-426f-8325-1f830fef4f1a&lt;/eb:ConversationId&gt;&lt;eb:Service&gt;OTA_AirRulesLLSRQ&lt;/eb:Service&gt;&lt;eb:Action&gt;OTA_AirRulesLLSRS&lt;/eb:Action&gt;&lt;eb:MessageData&gt;&lt;eb:MessageId&gt;5778775574649660211&lt;/eb:MessageId&gt;&lt;eb:Timestamp&gt;2019-09-02T15:57:45&lt;/eb:Timestamp&gt;&lt;eb:RefToMessageId&gt;4fafa596-36ed-426f-8325-1f830fef4f1a&lt;/eb:RefToMessageId&gt;&lt;/eb:MessageData&gt;&lt;/eb:MessageHeader&gt;&lt;wsse:Security xmlns:wsse="http://schemas.xmlsoap.org/ws/2002/12/secext"&gt;&lt;wsse:BinarySecurityToken valueType="String" EncodingType="wsse:Base64Binary"&gt;Shared/IDL:IceSess\/SessMgr:1\.0.IDL/Common/!ICESMS\/RESE!ICESMSLB\/RES.LB!-2978492269150441328!1853796!0&lt;/wsse:BinarySecurityToken&gt;&lt;/wsse:Security&gt;&lt;/soap-env:Header&gt;&lt;soap-env:Body&gt;&lt;OTA_AirRulesRS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timeStamp="2019-09-02T10:57:45-05:00"&gt;
   &lt;stl:SystemSpecificResults&gt;
    &lt;stl:HostCommand LNIATA="222222"&gt;RDMEXCUN19NOVZUUL¥PL-4O&lt;/stl:HostCommand&gt;
   &lt;/stl:SystemSpecificResults&gt;
  &lt;/stl:Success&gt;
 &lt;/stl:ApplicationResults&gt;
 &lt;DuplicateFareInfo&gt;
  &lt;Text&gt;MEX-CUN       CXR-4O       TUE 19NOV19                     COP
THE FOLLOWING CARRIERS ALSO PUBLISH FARES MEX-CUN:
6A AM BA CM H1 K0 MX TA U0 VB VW Y4
//SEE FQHELP FOR INFORMATION ABOUT THE NEW FARE DISPLAYS//
ALL FEES/TAXES/SVC CHARGES INCLUDED WHEN ITINERARY PRICED
SURCHARGE FOR PAPER TICKET MAY BE ADDED WHEN ITIN PRICED
USD CONVERTED TO COP USING BSR 1 USD - 3427.29000000 COP
V FARE BASIS     BK    FARE   TRAVEL-TICKET AP  MINMAX  RTG
1   ZUUL           Z X    98100 D11SE         -/?  -/  -    1
2   ZUUL           Z X   106900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</si>
  <si>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e4e4860-5692-4d56-83a4-eb5fa9cea378&lt;/eb:ConversationId&gt;&lt;eb:Service&gt;OTA_AirRulesLLSRQ&lt;/eb:Service&gt;&lt;eb:Action&gt;OTA_AirRulesLLSRS&lt;/eb:Action&gt;&lt;eb:MessageData&gt;&lt;eb:MessageId&gt;5279923575292400691&lt;/eb:MessageId&gt;&lt;eb:Timestamp&gt;2019-09-02T15:58:49&lt;/eb:Timestamp&gt;&lt;eb:RefToMessageId&gt;ce4e4860-5692-4d56-83a4-eb5fa9cea378&lt;/eb:RefToMessageId&gt;&lt;/eb:MessageData&gt;&lt;/eb:MessageHeader&gt;&lt;wsse:Security xmlns:wsse="http://schemas.xmlsoap.org/ws/2002/12/secext"&gt;&lt;wsse:BinarySecurityToken valueType="String" EncodingType="wsse:Base64Binary"&gt;Shared/IDL:IceSess\/SessMgr:1\.0.IDL/Common/!ICESMS\/RESF!ICESMSLB\/RES.LB!-2978491999443972474!581141!0&lt;/wsse:BinarySecurityToken&gt;&lt;/wsse:Security&gt;&lt;/soap-env:Header&gt;&lt;soap-env:Body&gt;&lt;OTA_AirRulesRS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timeStamp="2019-09-02T10:58:49-05:00"&gt;
   &lt;stl:SystemSpecificResults&gt;
    &lt;stl:HostCommand LNIATA="222222"&gt;RDBOGMEX16NOVFUL¥PL-4O&lt;/stl:HostCommand&gt;
   &lt;/stl:SystemSpecificResults&gt;
  &lt;/stl:Success&gt;
 &lt;/stl:ApplicationResults&gt;
 &lt;FareRuleInfo&gt;
  &lt;Header&gt;
   &lt;Line Type="Legend"&gt;
    &lt;Text&gt;V FARE BASIS     BK    FARE   TRAVEL-TICKET AP  MINMAX  RTG&lt;/Text&gt;
   &lt;/Line&gt;
   &lt;Line Type="Fare"&gt;
    &lt;Text&gt;1   FUL            F X   240200 D11DE         -/?  -/  - WH01&lt;/Text&gt;
   &lt;/Line&gt;
   &lt;Line Type="Passenger Type"&gt;
    &lt;Text&gt;PASSENGER TYPE-ADT                 AUTO PRICE-YES&lt;/Text&gt;
   &lt;/Line&gt;
   &lt;Line Type="Origin Destination"&gt;
    &lt;Text&gt;FROM-BOG TO-MEX    CXR-4O    TVL-16NOV19  RULE-9660 IPRWI/303&lt;/Text&gt;
   &lt;/Line&gt;
   &lt;Line Type="Fare Basis"&gt;
    &lt;Text&gt;FARE BASIS-FUL               SPECIAL FARE  DIS-N   VENDOR-ATP&lt;/Text&gt;
   &lt;/Line&gt;
   &lt;Line Type="Fare Type"&gt;
    &lt;Text&gt;FARE TYPE-XPS      OW-2ND LEVEL INSTANT PURCHASE&lt;/Text&gt;
   &lt;/Line&gt;
   &lt;Line Type="Currency"&gt;
    &lt;Text&gt;USD    70.08  0001  E12AUG19 D11DEC19   FC-FUL  FN-3L&lt;/Text&gt;
   &lt;/Line&gt;
   &lt;Line Type="System Dates"&gt;
    &lt;Text&gt;SYSTEM DATES - CREATED 21AUG19/1318  EXPIRES INFINITY&lt;/Text&gt;
   &lt;/Line&gt;
   &lt;ParsedData&gt;
    &lt;CurrencyLine&gt;
     &lt;Amount&gt;70.08&lt;/Amount&gt;
     &lt;CurrencyCode&gt;USD&lt;/CurrencyCode&gt;
     &lt;Discontinue&gt;2019-12-11&lt;/Discontinue&gt;
     &lt;Effective&gt;2019-08-12&lt;/Effective&gt;
     &lt;FareClass&gt;FUL&lt;/FareClass&gt;
     &lt;RoutingNumberOrMPM&gt;0001&lt;/RoutingNumberOrMPM&gt;
     &lt;TariffDescriptionNumber&gt;3L&lt;/TariffDescriptionNumber&gt;
    &lt;/CurrencyLine&gt;
    &lt;FareBasisLine&gt;
     &lt;DisplayType Code="N"/&gt;
     &lt;FareBasis Code="FUL"/&gt;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LocationCode="BOG"/&gt;
     &lt;Rule&gt;9660&lt;/Rule&gt;
     &lt;TariffDescriptionNumber&gt;IPRWI/303&lt;/TariffDescriptionNumber&gt;
     &lt;TravelDate&gt;2019-11-16&lt;/TravelDate&gt;
    &lt;/OriginDestinationLine&gt;
    &lt;PassengerTypeLine&gt;
     &lt;AutoPrice&gt;YES&lt;/AutoPrice&gt;
     &lt;PassengerType Code="ADT"/&gt;
    &lt;/PassengerTypeLine&gt;
    &lt;SystemDatesLine&gt;
     &lt;CreateDateTime&gt;2019-08-21T13:18&lt;/CreateDateTime&gt;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</si>
  <si>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e4e4860-5692-4d56-83a4-eb5fa9cea378&lt;/eb:ConversationId&gt;&lt;eb:Service&gt;OTA_AirRulesLLSRQ&lt;/eb:Service&gt;&lt;eb:Action&gt;OTA_AirRulesLLSRS&lt;/eb:Action&gt;&lt;eb:MessageData&gt;&lt;eb:MessageId&gt;5784340575297470221&lt;/eb:MessageId&gt;&lt;eb:Timestamp&gt;2019-09-02T15:58:50&lt;/eb:Timestamp&gt;&lt;eb:RefToMessageId&gt;ce4e4860-5692-4d56-83a4-eb5fa9cea378&lt;/eb:RefToMessageId&gt;&lt;/eb:MessageData&gt;&lt;/eb:MessageHeader&gt;&lt;wsse:Security xmlns:wsse="http://schemas.xmlsoap.org/ws/2002/12/secext"&gt;&lt;wsse:BinarySecurityToken valueType="String" EncodingType="wsse:Base64Binary"&gt;Shared/IDL:IceSess\/SessMgr:1\.0.IDL/Common/!ICESMS\/RESF!ICESMSLB\/RES.LB!-2978491999443972474!581141!0&lt;/wsse:BinarySecurityToken&gt;&lt;/wsse:Security&gt;&lt;/soap-env:Header&gt;&lt;soap-env:Body&gt;&lt;OTA_AirRulesRS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timeStamp="2019-09-02T10:58:49-05:00"&gt;
   &lt;stl:SystemSpecificResults&gt;
    &lt;stl:HostCommand LNIATA="222222"&gt;RDMEXCUN19NOVZUUL¥PL-4O&lt;/stl:HostCommand&gt;
   &lt;/stl:SystemSpecificResults&gt;
  &lt;/stl:Success&gt;
 &lt;/stl:ApplicationResults&gt;
 &lt;DuplicateFareInfo&gt;
  &lt;Text&gt;MEX-CUN       CXR-4O       TUE 19NOV19                     COP
THE FOLLOWING CARRIERS ALSO PUBLISH FARES MEX-CUN:
6A AM BA CM H1 K0 MX TA U0 VB VW Y4
//SEE FQHELP FOR INFORMATION ABOUT THE NEW FARE DISPLAYS//
ALL FEES/TAXES/SVC CHARGES INCLUDED WHEN ITINERARY PRICED
SURCHARGE FOR PAPER TICKET MAY BE ADDED WHEN ITIN PRICED
USD CONVERTED TO COP USING BSR 1 USD - 3427.29000000 COP
V FARE BASIS     BK    FARE   TRAVEL-TICKET AP  MINMAX  RTG
1   ZUUL           Z X    98100 D11SE         -/?  -/  -    1
2   ZUUL           Z X   106900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</si>
  <si>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4219755-24a9-4931-bddd-ade73595d23c&lt;/eb:ConversationId&gt;&lt;eb:Service&gt;OTA_AirRulesLLSRQ&lt;/eb:Service&gt;&lt;eb:Action&gt;OTA_AirRulesLLSRS&lt;/eb:Action&gt;&lt;eb:MessageData&gt;&lt;eb:MessageId&gt;5790993575940860213&lt;/eb:MessageId&gt;&lt;eb:Timestamp&gt;2019-09-02T15:59:54&lt;/eb:Timestamp&gt;&lt;eb:RefToMessageId&gt;e4219755-24a9-4931-bddd-ade73595d23c&lt;/eb:RefToMessageId&gt;&lt;/eb:MessageData&gt;&lt;/eb:MessageHeader&gt;&lt;wsse:Security xmlns:wsse="http://schemas.xmlsoap.org/ws/2002/12/secext"&gt;&lt;wsse:BinarySecurityToken valueType="String" EncodingType="wsse:Base64Binary"&gt;Shared/IDL:IceSess\/SessMgr:1\.0.IDL/Common/!ICESMS\/RESF!ICESMSLB\/RES.LB!-2978491733877692785!591557!0&lt;/wsse:BinarySecurityToken&gt;&lt;/wsse:Security&gt;&lt;/soap-env:Header&gt;&lt;soap-env:Body&gt;&lt;OTA_AirRulesRS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timeStamp="2019-09-02T10:59:54-05:00"&gt;
   &lt;stl:SystemSpecificResults&gt;
    &lt;stl:HostCommand LNIATA="222222"&gt;RDBOGMEX16NOVFUL¥PL-4O&lt;/stl:HostCommand&gt;
   &lt;/stl:SystemSpecificResults&gt;
  &lt;/stl:Success&gt;
 &lt;/stl:ApplicationResults&gt;
 &lt;FareRuleInfo&gt;
  &lt;Header&gt;
   &lt;Line Type="Legend"&gt;
    &lt;Text&gt;V FARE BASIS     BK    FARE   TRAVEL-TICKET AP  MINMAX  RTG&lt;/Text&gt;
   &lt;/Line&gt;
   &lt;Line Type="Fare"&gt;
    &lt;Text&gt;1   FUL            F X   240200 D11DE         -/?  -/  - WH01&lt;/Text&gt;
   &lt;/Line&gt;
   &lt;Line Type="Passenger Type"&gt;
    &lt;Text&gt;PASSENGER TYPE-ADT                 AUTO PRICE-YES&lt;/Text&gt;
   &lt;/Line&gt;
   &lt;Line Type="Origin Destination"&gt;
    &lt;Text&gt;FROM-BOG TO-MEX    CXR-4O    TVL-16NOV19  RULE-9660 IPRWI/303&lt;/Text&gt;
   &lt;/Line&gt;
   &lt;Line Type="Fare Basis"&gt;
    &lt;Text&gt;FARE BASIS-FUL               SPECIAL FARE  DIS-N   VENDOR-ATP&lt;/Text&gt;
   &lt;/Line&gt;
   &lt;Line Type="Fare Type"&gt;
    &lt;Text&gt;FARE TYPE-XPS      OW-2ND LEVEL INSTANT PURCHASE&lt;/Text&gt;
   &lt;/Line&gt;
   &lt;Line Type="Currency"&gt;
    &lt;Text&gt;USD    70.08  0001  E12AUG19 D11DEC19   FC-FUL  FN-3L&lt;/Text&gt;
   &lt;/Line&gt;
   &lt;Line Type="System Dates"&gt;
    &lt;Text&gt;SYSTEM DATES - CREATED 21AUG19/1318  EXPIRES INFINITY&lt;/Text&gt;
   &lt;/Line&gt;
   &lt;ParsedData&gt;
    &lt;CurrencyLine&gt;
     &lt;Amount&gt;70.08&lt;/Amount&gt;
     &lt;CurrencyCode&gt;USD&lt;/CurrencyCode&gt;
     &lt;Discontinue&gt;2019-12-11&lt;/Discontinue&gt;
     &lt;Effective&gt;2019-08-12&lt;/Effective&gt;
     &lt;FareClass&gt;FUL&lt;/FareClass&gt;
     &lt;RoutingNumberOrMPM&gt;0001&lt;/RoutingNumberOrMPM&gt;
     &lt;TariffDescriptionNumber&gt;3L&lt;/TariffDescriptionNumber&gt;
    &lt;/CurrencyLine&gt;
    &lt;FareBasisLine&gt;
     &lt;DisplayType Code="N"/&gt;
     &lt;FareBasis Code="FUL"/&gt;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LocationCode="BOG"/&gt;
     &lt;Rule&gt;9660&lt;/Rule&gt;
     &lt;TariffDescriptionNumber&gt;IPRWI/303&lt;/TariffDescriptionNumber&gt;
     &lt;TravelDate&gt;2019-11-16&lt;/TravelDate&gt;
    &lt;/OriginDestinationLine&gt;
    &lt;PassengerTypeLine&gt;
     &lt;AutoPrice&gt;YES&lt;/AutoPrice&gt;
     &lt;PassengerType Code="ADT"/&gt;
    &lt;/PassengerTypeLine&gt;
    &lt;SystemDatesLine&gt;
     &lt;CreateDateTime&gt;2019-08-21T13:18&lt;/CreateDateTime&gt;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</si>
  <si>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4219755-24a9-4931-bddd-ade73595d23c&lt;/eb:ConversationId&gt;&lt;eb:Service&gt;OTA_AirRulesLLSRQ&lt;/eb:Service&gt;&lt;eb:Action&gt;OTA_AirRulesLLSRS&lt;/eb:Action&gt;&lt;eb:MessageData&gt;&lt;eb:MessageId&gt;5791160575947150542&lt;/eb:MessageId&gt;&lt;eb:Timestamp&gt;2019-09-02T15:59:54&lt;/eb:Timestamp&gt;&lt;eb:RefToMessageId&gt;e4219755-24a9-4931-bddd-ade73595d23c&lt;/eb:RefToMessageId&gt;&lt;/eb:MessageData&gt;&lt;/eb:MessageHeader&gt;&lt;wsse:Security xmlns:wsse="http://schemas.xmlsoap.org/ws/2002/12/secext"&gt;&lt;wsse:BinarySecurityToken valueType="String" EncodingType="wsse:Base64Binary"&gt;Shared/IDL:IceSess\/SessMgr:1\.0.IDL/Common/!ICESMS\/RESF!ICESMSLB\/RES.LB!-2978491733877692785!591557!0&lt;/wsse:BinarySecurityToken&gt;&lt;/wsse:Security&gt;&lt;/soap-env:Header&gt;&lt;soap-env:Body&gt;&lt;OTA_AirRulesRS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timeStamp="2019-09-02T10:59:54-05:00"&gt;
   &lt;stl:SystemSpecificResults&gt;
    &lt;stl:HostCommand LNIATA="222222"&gt;RDMEXCUN19NOVZUUL¥PL-4O&lt;/stl:HostCommand&gt;
   &lt;/stl:SystemSpecificResults&gt;
  &lt;/stl:Success&gt;
 &lt;/stl:ApplicationResults&gt;
 &lt;DuplicateFareInfo&gt;
  &lt;Text&gt;MEX-CUN       CXR-4O       TUE 19NOV19                     COP
THE FOLLOWING CARRIERS ALSO PUBLISH FARES MEX-CUN:
6A AM BA CM H1 K0 MX TA U0 VB VW Y4
//SEE FQHELP FOR INFORMATION ABOUT THE NEW FARE DISPLAYS//
ALL FEES/TAXES/SVC CHARGES INCLUDED WHEN ITINERARY PRICED
SURCHARGE FOR PAPER TICKET MAY BE ADDED WHEN ITIN PRICED
USD CONVERTED TO COP USING BSR 1 USD - 3427.29000000 COP
V FARE BASIS     BK    FARE   TRAVEL-TICKET AP  MINMAX  RTG
1   ZUUL           Z X    98100 D11SE         -/?  -/  -    1
2   ZUUL           Z X   106900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</si>
  <si>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c14f02f-3a80-4116-9539-60c6d7f958e3&lt;/eb:ConversationId&gt;&lt;eb:Service&gt;OTA_AirRulesLLSRQ&lt;/eb:Service&gt;&lt;eb:Action&gt;OTA_AirRulesLLSRS&lt;/eb:Action&gt;&lt;eb:MessageData&gt;&lt;eb:MessageId&gt;5797878576592910541&lt;/eb:MessageId&gt;&lt;eb:Timestamp&gt;2019-09-02T16:00:59&lt;/eb:Timestamp&gt;&lt;eb:RefToMessageId&gt;4c14f02f-3a80-4116-9539-60c6d7f958e3&lt;/eb:RefToMessageId&gt;&lt;/eb:MessageData&gt;&lt;/eb:MessageHeader&gt;&lt;wsse:Security xmlns:wsse="http://schemas.xmlsoap.org/ws/2002/12/secext"&gt;&lt;wsse:BinarySecurityToken valueType="String" EncodingType="wsse:Base64Binary"&gt;Shared/IDL:IceSess\/SessMgr:1\.0.IDL/Common/!ICESMS\/RESD!ICESMSLB\/RES.LB!-2978491466773131129!784027!0&lt;/wsse:BinarySecurityToken&gt;&lt;/wsse:Security&gt;&lt;/soap-env:Header&gt;&lt;soap-env:Body&gt;&lt;OTA_AirRulesRS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timeStamp="2019-09-02T11:00:59-05:00"&gt;
   &lt;stl:SystemSpecificResults&gt;
    &lt;stl:HostCommand LNIATA="222222"&gt;RDBOGMEX16NOVFUL¥PL-4O&lt;/stl:HostCommand&gt;
   &lt;/stl:SystemSpecificResults&gt;
  &lt;/stl:Success&gt;
 &lt;/stl:ApplicationResults&gt;
 &lt;FareRuleInfo&gt;
  &lt;Header&gt;
   &lt;Line Type="Legend"&gt;
    &lt;Text&gt;V FARE BASIS     BK    FARE   TRAVEL-TICKET AP  MINMAX  RTG&lt;/Text&gt;
   &lt;/Line&gt;
   &lt;Line Type="Fare"&gt;
    &lt;Text&gt;1   FUL            F X   240200 D11DE         -/?  -/  - WH01&lt;/Text&gt;
   &lt;/Line&gt;
   &lt;Line Type="Passenger Type"&gt;
    &lt;Text&gt;PASSENGER TYPE-ADT                 AUTO PRICE-YES&lt;/Text&gt;
   &lt;/Line&gt;
   &lt;Line Type="Origin Destination"&gt;
    &lt;Text&gt;FROM-BOG TO-MEX    CXR-4O    TVL-16NOV19  RULE-9660 IPRWI/303&lt;/Text&gt;
   &lt;/Line&gt;
   &lt;Line Type="Fare Basis"&gt;
    &lt;Text&gt;FARE BASIS-FUL               SPECIAL FARE  DIS-N   VENDOR-ATP&lt;/Text&gt;
   &lt;/Line&gt;
   &lt;Line Type="Fare Type"&gt;
    &lt;Text&gt;FARE TYPE-XPS      OW-2ND LEVEL INSTANT PURCHASE&lt;/Text&gt;
   &lt;/Line&gt;
   &lt;Line Type="Currency"&gt;
    &lt;Text&gt;USD    70.08  0001  E12AUG19 D11DEC19   FC-FUL  FN-3L&lt;/Text&gt;
   &lt;/Line&gt;
   &lt;Line Type="System Dates"&gt;
    &lt;Text&gt;SYSTEM DATES - CREATED 21AUG19/1318  EXPIRES INFINITY&lt;/Text&gt;
   &lt;/Line&gt;
   &lt;ParsedData&gt;
    &lt;CurrencyLine&gt;
     &lt;Amount&gt;70.08&lt;/Amount&gt;
     &lt;CurrencyCode&gt;USD&lt;/CurrencyCode&gt;
     &lt;Discontinue&gt;2019-12-11&lt;/Discontinue&gt;
     &lt;Effective&gt;2019-08-12&lt;/Effective&gt;
     &lt;FareClass&gt;FUL&lt;/FareClass&gt;
     &lt;RoutingNumberOrMPM&gt;0001&lt;/RoutingNumberOrMPM&gt;
     &lt;TariffDescriptionNumber&gt;3L&lt;/TariffDescriptionNumber&gt;
    &lt;/CurrencyLine&gt;
    &lt;FareBasisLine&gt;
     &lt;DisplayType Code="N"/&gt;
     &lt;FareBasis Code="FUL"/&gt;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LocationCode="BOG"/&gt;
     &lt;Rule&gt;9660&lt;/Rule&gt;
     &lt;TariffDescriptionNumber&gt;IPRWI/303&lt;/TariffDescriptionNumber&gt;
     &lt;TravelDate&gt;2019-11-16&lt;/TravelDate&gt;
    &lt;/OriginDestinationLine&gt;
    &lt;PassengerTypeLine&gt;
     &lt;AutoPrice&gt;YES&lt;/AutoPrice&gt;
     &lt;PassengerType Code="ADT"/&gt;
    &lt;/PassengerTypeLine&gt;
    &lt;SystemDatesLine&gt;
     &lt;CreateDateTime&gt;2019-08-21T13:18&lt;/CreateDateTime&gt;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</si>
  <si>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c14f02f-3a80-4116-9539-60c6d7f958e3&lt;/eb:ConversationId&gt;&lt;eb:Service&gt;OTA_AirRulesLLSRQ&lt;/eb:Service&gt;&lt;eb:Action&gt;OTA_AirRulesLLSRS&lt;/eb:Action&gt;&lt;eb:MessageData&gt;&lt;eb:MessageId&gt;5797989576601541392&lt;/eb:MessageId&gt;&lt;eb:Timestamp&gt;2019-09-02T16:01:00&lt;/eb:Timestamp&gt;&lt;eb:RefToMessageId&gt;4c14f02f-3a80-4116-9539-60c6d7f958e3&lt;/eb:RefToMessageId&gt;&lt;/eb:MessageData&gt;&lt;/eb:MessageHeader&gt;&lt;wsse:Security xmlns:wsse="http://schemas.xmlsoap.org/ws/2002/12/secext"&gt;&lt;wsse:BinarySecurityToken valueType="String" EncodingType="wsse:Base64Binary"&gt;Shared/IDL:IceSess\/SessMgr:1\.0.IDL/Common/!ICESMS\/RESD!ICESMSLB\/RES.LB!-2978491466773131129!784027!0&lt;/wsse:BinarySecurityToken&gt;&lt;/wsse:Security&gt;&lt;/soap-env:Header&gt;&lt;soap-env:Body&gt;&lt;OTA_AirRulesRS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timeStamp="2019-09-02T11:01:00-05:00"&gt;
   &lt;stl:SystemSpecificResults&gt;
    &lt;stl:HostCommand LNIATA="222222"&gt;RDMEXCUN19NOVZUUL¥PL-4O&lt;/stl:HostCommand&gt;
   &lt;/stl:SystemSpecificResults&gt;
  &lt;/stl:Success&gt;
 &lt;/stl:ApplicationResults&gt;
 &lt;DuplicateFareInfo&gt;
  &lt;Text&gt;MEX-CUN       CXR-4O       TUE 19NOV19                     COP
THE FOLLOWING CARRIERS ALSO PUBLISH FARES MEX-CUN:
6A AM BA CM H1 K0 MX TA U0 VB VW Y4
//SEE FQHELP FOR INFORMATION ABOUT THE NEW FARE DISPLAYS//
ALL FEES/TAXES/SVC CHARGES INCLUDED WHEN ITINERARY PRICED
SURCHARGE FOR PAPER TICKET MAY BE ADDED WHEN ITIN PRICED
USD CONVERTED TO COP USING BSR 1 USD - 3427.29000000 COP
V FARE BASIS     BK    FARE   TRAVEL-TICKET AP  MINMAX  RTG
1   ZUUL           Z X    98100 D11SE         -/?  -/  -    1
2   ZUUL           Z X   106900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</si>
  <si>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6ba9aa8-75af-4aa0-849e-fd33ac5e1e44&lt;/eb:ConversationId&gt;&lt;eb:Service&gt;OTA_AirRulesLLSRQ&lt;/eb:Service&gt;&lt;eb:Action&gt;OTA_AirRulesLLSRS&lt;/eb:Action&gt;&lt;eb:MessageData&gt;&lt;eb:MessageId&gt;5297741577238620690&lt;/eb:MessageId&gt;&lt;eb:Timestamp&gt;2019-09-02T16:02:04&lt;/eb:Timestamp&gt;&lt;eb:RefToMessageId&gt;e6ba9aa8-75af-4aa0-849e-fd33ac5e1e44&lt;/eb:RefToMessageId&gt;&lt;/eb:MessageData&gt;&lt;/eb:MessageHeader&gt;&lt;wsse:Security xmlns:wsse="http://schemas.xmlsoap.org/ws/2002/12/secext"&gt;&lt;wsse:BinarySecurityToken valueType="String" EncodingType="wsse:Base64Binary"&gt;Shared/IDL:IceSess\/SessMgr:1\.0.IDL/Common/!ICESMS\/RESA!ICESMSLB\/RES.LB!-2978491202212103289!1837216!0&lt;/wsse:BinarySecurityToken&gt;&lt;/wsse:Security&gt;&lt;/soap-env:Header&gt;&lt;soap-env:Body&gt;&lt;OTA_AirRulesRS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timeStamp="2019-09-02T11:02:04-05:00"&gt;
   &lt;stl:SystemSpecificResults&gt;
    &lt;stl:HostCommand LNIATA="222222"&gt;RDBOGMEX16NOVFUL¥PL-4O&lt;/stl:HostCommand&gt;
   &lt;/stl:SystemSpecificResults&gt;
  &lt;/stl:Success&gt;
 &lt;/stl:ApplicationResults&gt;
 &lt;FareRuleInfo&gt;
  &lt;Header&gt;
   &lt;Line Type="Legend"&gt;
    &lt;Text&gt;V FARE BASIS     BK    FARE   TRAVEL-TICKET AP  MINMAX  RTG&lt;/Text&gt;
   &lt;/Line&gt;
   &lt;Line Type="Fare"&gt;
    &lt;Text&gt;1   FUL            F X   240200 D11DE         -/?  -/  - WH01&lt;/Text&gt;
   &lt;/Line&gt;
   &lt;Line Type="Passenger Type"&gt;
    &lt;Text&gt;PASSENGER TYPE-ADT                 AUTO PRICE-YES&lt;/Text&gt;
   &lt;/Line&gt;
   &lt;Line Type="Origin Destination"&gt;
    &lt;Text&gt;FROM-BOG TO-MEX    CXR-4O    TVL-16NOV19  RULE-9660 IPRWI/303&lt;/Text&gt;
   &lt;/Line&gt;
   &lt;Line Type="Fare Basis"&gt;
    &lt;Text&gt;FARE BASIS-FUL               SPECIAL FARE  DIS-N   VENDOR-ATP&lt;/Text&gt;
   &lt;/Line&gt;
   &lt;Line Type="Fare Type"&gt;
    &lt;Text&gt;FARE TYPE-XPS      OW-2ND LEVEL INSTANT PURCHASE&lt;/Text&gt;
   &lt;/Line&gt;
   &lt;Line Type="Currency"&gt;
    &lt;Text&gt;USD    70.08  0001  E12AUG19 D11DEC19   FC-FUL  FN-3L&lt;/Text&gt;
   &lt;/Line&gt;
   &lt;Line Type="System Dates"&gt;
    &lt;Text&gt;SYSTEM DATES - CREATED 21AUG19/1318  EXPIRES INFINITY&lt;/Text&gt;
   &lt;/Line&gt;
   &lt;ParsedData&gt;
    &lt;CurrencyLine&gt;
     &lt;Amount&gt;70.08&lt;/Amount&gt;
     &lt;CurrencyCode&gt;USD&lt;/CurrencyCode&gt;
     &lt;Discontinue&gt;2019-12-11&lt;/Discontinue&gt;
     &lt;Effective&gt;2019-08-12&lt;/Effective&gt;
     &lt;FareClass&gt;FUL&lt;/FareClass&gt;
     &lt;RoutingNumberOrMPM&gt;0001&lt;/RoutingNumberOrMPM&gt;
     &lt;TariffDescriptionNumber&gt;3L&lt;/TariffDescriptionNumber&gt;
    &lt;/CurrencyLine&gt;
    &lt;FareBasisLine&gt;
     &lt;DisplayType Code="N"/&gt;
     &lt;FareBasis Code="FUL"/&gt;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LocationCode="BOG"/&gt;
     &lt;Rule&gt;9660&lt;/Rule&gt;
     &lt;TariffDescriptionNumber&gt;IPRWI/303&lt;/TariffDescriptionNumber&gt;
     &lt;TravelDate&gt;2019-11-16&lt;/TravelDate&gt;
    &lt;/OriginDestinationLine&gt;
    &lt;PassengerTypeLine&gt;
     &lt;AutoPrice&gt;YES&lt;/AutoPrice&gt;
     &lt;PassengerType Code="ADT"/&gt;
    &lt;/PassengerTypeLine&gt;
    &lt;SystemDatesLine&gt;
     &lt;CreateDateTime&gt;2019-08-21T13:18&lt;/CreateDateTime&gt;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</si>
  <si>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6ba9aa8-75af-4aa0-849e-fd33ac5e1e44&lt;/eb:ConversationId&gt;&lt;eb:Service&gt;OTA_AirRulesLLSRQ&lt;/eb:Service&gt;&lt;eb:Action&gt;OTA_AirRulesLLSRS&lt;/eb:Action&gt;&lt;eb:MessageData&gt;&lt;eb:MessageId&gt;5297828577242760694&lt;/eb:MessageId&gt;&lt;eb:Timestamp&gt;2019-09-02T16:02:04&lt;/eb:Timestamp&gt;&lt;eb:RefToMessageId&gt;e6ba9aa8-75af-4aa0-849e-fd33ac5e1e44&lt;/eb:RefToMessageId&gt;&lt;/eb:MessageData&gt;&lt;/eb:MessageHeader&gt;&lt;wsse:Security xmlns:wsse="http://schemas.xmlsoap.org/ws/2002/12/secext"&gt;&lt;wsse:BinarySecurityToken valueType="String" EncodingType="wsse:Base64Binary"&gt;Shared/IDL:IceSess\/SessMgr:1\.0.IDL/Common/!ICESMS\/RESA!ICESMSLB\/RES.LB!-2978491202212103289!1837216!0&lt;/wsse:BinarySecurityToken&gt;&lt;/wsse:Security&gt;&lt;/soap-env:Header&gt;&lt;soap-env:Body&gt;&lt;OTA_AirRulesRS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timeStamp="2019-09-02T11:02:04-05:00"&gt;
   &lt;stl:SystemSpecificResults&gt;
    &lt;stl:HostCommand LNIATA="222222"&gt;RDMEXCUN19NOVZUUL¥PL-4O&lt;/stl:HostCommand&gt;
   &lt;/stl:SystemSpecificResults&gt;
  &lt;/stl:Success&gt;
 &lt;/stl:ApplicationResults&gt;
 &lt;DuplicateFareInfo&gt;
  &lt;Text&gt;MEX-CUN       CXR-4O       TUE 19NOV19                     COP
THE FOLLOWING CARRIERS ALSO PUBLISH FARES MEX-CUN:
6A AM BA CM H1 K0 MX TA U0 VB VW Y4
//SEE FQHELP FOR INFORMATION ABOUT THE NEW FARE DISPLAYS//
ALL FEES/TAXES/SVC CHARGES INCLUDED WHEN ITINERARY PRICED
SURCHARGE FOR PAPER TICKET MAY BE ADDED WHEN ITIN PRICED
USD CONVERTED TO COP USING BSR 1 USD - 3427.29000000 COP
V FARE BASIS     BK    FARE   TRAVEL-TICKET AP  MINMAX  RTG
1   ZUUL           Z X    98100 D11SE         -/?  -/  -    1
2   ZUUL           Z X   106900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</si>
  <si>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-83b23caf-81a8-4f93-85db-d0f4f7e5a07d&lt;/eb:ConversationId&gt;&lt;eb:Service&gt;OTA_AirRulesLLSRQ&lt;/eb:Service&gt;&lt;eb:Action&gt;OTA_AirRulesLLSRS&lt;/eb:Action&gt;&lt;eb:MessageData&gt;&lt;eb:MessageId&gt;5303890577885040713&lt;/eb:MessageId&gt;&lt;eb:Timestamp&gt;2019-09-02T16:03:08&lt;/eb:Timestamp&gt;&lt;eb:RefToMessageId&gt;83b23caf-81a8-4f93-85db-d0f4f7e5a07d&lt;/eb:RefToMessageId&gt;&lt;/eb:MessageData&gt;&lt;/eb:MessageHeader&gt;&lt;wsse:Security xmlns:wsse="http://schemas.xmlsoap.org/ws/2002/12/secext"&gt;&lt;wsse:BinarySecurityToken valueType="String" EncodingType="wsse:Base64Binary"&gt;Shared/IDL:IceSess\/SessMgr:1\.0.IDL/Common/!ICESMS\/RESC!ICESMSLB\/RES.LB!-2978490937510603897!589450!0&lt;/wsse:BinarySecurityToken&gt;&lt;/wsse:Security&gt;&lt;/soap-env:Header&gt;&lt;soap-env:Body&gt;&lt;OTA_AirRulesRS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timeStamp="2019-09-02T11:03:08-05:00"&gt;
   &lt;stl:SystemSpecificResults&gt;
    &lt;stl:HostCommand LNIATA="222222"&gt;RDBOGMEX16NOVFUL¥PL-4O&lt;/stl:HostCommand&gt;
   &lt;/stl:SystemSpecificResults&gt;
  &lt;/stl:Success&gt;
 &lt;/stl:ApplicationResults&gt;
 &lt;FareRuleInfo&gt;
  &lt;Header&gt;
   &lt;Line Type="Legend"&gt;
    &lt;Text&gt;V FARE BASIS     BK    FARE   TRAVEL-TICKET AP  MINMAX  RTG&lt;/Text&gt;
   &lt;/Line&gt;
   &lt;Line Type="Fare"&gt;
    &lt;Text&gt;1   FUL            F X   240200 D11DE         -/?  -/  - WH01&lt;/Text&gt;
   &lt;/Line&gt;
   &lt;Line Type="Passenger Type"&gt;
    &lt;Text&gt;PASSENGER TYPE-ADT                 AUTO PRICE-YES&lt;/Text&gt;
   &lt;/Line&gt;
   &lt;Line Type="Origin Destination"&gt;
    &lt;Text&gt;FROM-BOG TO-MEX    CXR-4O    TVL-16NOV19  RULE-9660 IPRWI/303&lt;/Text&gt;
   &lt;/Line&gt;
   &lt;Line Type="Fare Basis"&gt;
    &lt;Text&gt;FARE BASIS-FUL               SPECIAL FARE  DIS-N   VENDOR-ATP&lt;/Text&gt;
   &lt;/Line&gt;
   &lt;Line Type="Fare Type"&gt;
    &lt;Text&gt;FARE TYPE-XPS      OW-2ND LEVEL INSTANT PURCHASE&lt;/Text&gt;
   &lt;/Line&gt;
   &lt;Line Type="Currency"&gt;
    &lt;Text&gt;USD    70.08  0001  E12AUG19 D11DEC19   FC-FUL  FN-3L&lt;/Text&gt;
   &lt;/Line&gt;
   &lt;Line Type="System Dates"&gt;
    &lt;Text&gt;SYSTEM DATES - CREATED 21AUG19/1318  EXPIRES INFINITY&lt;/Text&gt;
   &lt;/Line&gt;
   &lt;ParsedData&gt;
    &lt;CurrencyLine&gt;
     &lt;Amount&gt;70.08&lt;/Amount&gt;
     &lt;CurrencyCode&gt;USD&lt;/CurrencyCode&gt;
     &lt;Discontinue&gt;2019-12-11&lt;/Discontinue&gt;
     &lt;Effective&gt;2019-08-12&lt;/Effective&gt;
     &lt;FareClass&gt;FUL&lt;/FareClass&gt;
     &lt;RoutingNumberOrMPM&gt;0001&lt;/RoutingNumberOrMPM&gt;
     &lt;TariffDescriptionNumber&gt;3L&lt;/TariffDescriptionNumber&gt;
    &lt;/CurrencyLine&gt;
    &lt;FareBasisLine&gt;
     &lt;DisplayType Code="N"/&gt;
     &lt;FareBasis Code="FUL"/&gt;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LocationCode="BOG"/&gt;
     &lt;Rule&gt;9660&lt;/Rule&gt;
     &lt;TariffDescriptionNumber&gt;IPRWI/303&lt;/TariffDescriptionNumber&gt;
     &lt;TravelDate&gt;2019-11-16&lt;/TravelDate&gt;
    &lt;/OriginDestinationLine&gt;
    &lt;PassengerTypeLine&gt;
     &lt;AutoPrice&gt;YES&lt;/AutoPrice&gt;
     &lt;PassengerType Code="ADT"/&gt;
    &lt;/PassengerTypeLine&gt;
    &lt;SystemDatesLine&gt;
     &lt;CreateDateTime&gt;2019-08-21T13:18&lt;/CreateDateTime&gt;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</si>
  <si>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-83b23caf-81a8-4f93-85db-d0f4f7e5a07d&lt;/eb:ConversationId&gt;&lt;eb:Service&gt;OTA_AirRulesLLSRQ&lt;/eb:Service&gt;&lt;eb:Action&gt;OTA_AirRulesLLSRS&lt;/eb:Action&gt;&lt;eb:MessageData&gt;&lt;eb:MessageId&gt;5811085577889530181&lt;/eb:MessageId&gt;&lt;eb:Timestamp&gt;2019-09-02T16:03:09&lt;/eb:Timestamp&gt;&lt;eb:RefToMessageId&gt;83b23caf-81a8-4f93-85db-d0f4f7e5a07d&lt;/eb:RefToMessageId&gt;&lt;/eb:MessageData&gt;&lt;/eb:MessageHeader&gt;&lt;wsse:Security xmlns:wsse="http://schemas.xmlsoap.org/ws/2002/12/secext"&gt;&lt;wsse:BinarySecurityToken valueType="String" EncodingType="wsse:Base64Binary"&gt;Shared/IDL:IceSess\/SessMgr:1\.0.IDL/Common/!ICESMS\/RESC!ICESMSLB\/RES.LB!-2978490937510603897!589450!0&lt;/wsse:BinarySecurityToken&gt;&lt;/wsse:Security&gt;&lt;/soap-env:Header&gt;&lt;soap-env:Body&gt;&lt;OTA_AirRulesRS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timeStamp="2019-09-02T11:03:09-05:00"&gt;
   &lt;stl:SystemSpecificResults&gt;
    &lt;stl:HostCommand LNIATA="222222"&gt;RDMEXCUN19NOVZUUL¥PL-4O&lt;/stl:HostCommand&gt;
   &lt;/stl:SystemSpecificResults&gt;
  &lt;/stl:Success&gt;
 &lt;/stl:ApplicationResults&gt;
 &lt;DuplicateFareInfo&gt;
  &lt;Text&gt;MEX-CUN       CXR-4O       TUE 19NOV19                     COP
THE FOLLOWING CARRIERS ALSO PUBLISH FARES MEX-CUN:
6A AM BA CM H1 K0 MX TA U0 VB VW Y4
//SEE FQHELP FOR INFORMATION ABOUT THE NEW FARE DISPLAYS//
ALL FEES/TAXES/SVC CHARGES INCLUDED WHEN ITINERARY PRICED
SURCHARGE FOR PAPER TICKET MAY BE ADDED WHEN ITIN PRICED
USD CONVERTED TO COP USING BSR 1 USD - 3427.29000000 COP
V FARE BASIS     BK    FARE   TRAVEL-TICKET AP  MINMAX  RTG
1   ZUUL           Z X    98100 D11SE         -/?  -/  -    1
2   ZUUL           Z X   106900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</si>
  <si>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ec3aa61-1e6a-4267-ba5d-8b3397705d2e&lt;/eb:ConversationId&gt;&lt;eb:Service&gt;OTA_AirRulesLLSRQ&lt;/eb:Service&gt;&lt;eb:Action&gt;OTA_AirRulesLLSRS&lt;/eb:Action&gt;&lt;eb:MessageData&gt;&lt;eb:MessageId&gt;5818440578537861223&lt;/eb:MessageId&gt;&lt;eb:Timestamp&gt;2019-09-02T16:04:14&lt;/eb:Timestamp&gt;&lt;eb:RefToMessageId&gt;4ec3aa61-1e6a-4267-ba5d-8b3397705d2e&lt;/eb:RefToMessageId&gt;&lt;/eb:MessageData&gt;&lt;/eb:MessageHeader&gt;&lt;wsse:Security xmlns:wsse="http://schemas.xmlsoap.org/ws/2002/12/secext"&gt;&lt;wsse:BinarySecurityToken valueType="String" EncodingType="wsse:Base64Binary"&gt;Shared/IDL:IceSess\/SessMgr:1\.0.IDL/Common/!ICESMS\/RESE!ICESMSLB\/RES.LB!-2978490670151718257!1950116!0&lt;/wsse:BinarySecurityToken&gt;&lt;/wsse:Security&gt;&lt;/soap-env:Header&gt;&lt;soap-env:Body&gt;&lt;OTA_AirRulesRS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timeStamp="2019-09-02T11:04:14-05:00"&gt;
   &lt;stl:SystemSpecificResults&gt;
    &lt;stl:HostCommand LNIATA="222222"&gt;RDBOGMEX16NOVFUL¥PL-4O&lt;/stl:HostCommand&gt;
   &lt;/stl:SystemSpecificResults&gt;
  &lt;/stl:Success&gt;
 &lt;/stl:ApplicationResults&gt;
 &lt;FareRuleInfo&gt;
  &lt;Header&gt;
   &lt;Line Type="Legend"&gt;
    &lt;Text&gt;V FARE BASIS     BK    FARE   TRAVEL-TICKET AP  MINMAX  RTG&lt;/Text&gt;
   &lt;/Line&gt;
   &lt;Line Type="Fare"&gt;
    &lt;Text&gt;1   FUL            F X   240200 D11DE         -/?  -/  - WH01&lt;/Text&gt;
   &lt;/Line&gt;
   &lt;Line Type="Passenger Type"&gt;
    &lt;Text&gt;PASSENGER TYPE-ADT                 AUTO PRICE-YES&lt;/Text&gt;
   &lt;/Line&gt;
   &lt;Line Type="Origin Destination"&gt;
    &lt;Text&gt;FROM-BOG TO-MEX    CXR-4O    TVL-16NOV19  RULE-9660 IPRWI/303&lt;/Text&gt;
   &lt;/Line&gt;
   &lt;Line Type="Fare Basis"&gt;
    &lt;Text&gt;FARE BASIS-FUL               SPECIAL FARE  DIS-N   VENDOR-ATP&lt;/Text&gt;
   &lt;/Line&gt;
   &lt;Line Type="Fare Type"&gt;
    &lt;Text&gt;FARE TYPE-XPS      OW-2ND LEVEL INSTANT PURCHASE&lt;/Text&gt;
   &lt;/Line&gt;
   &lt;Line Type="Currency"&gt;
    &lt;Text&gt;USD    70.08  0001  E12AUG19 D11DEC19   FC-FUL  FN-3L&lt;/Text&gt;
   &lt;/Line&gt;
   &lt;Line Type="System Dates"&gt;
    &lt;Text&gt;SYSTEM DATES - CREATED 21AUG19/1318  EXPIRES INFINITY&lt;/Text&gt;
   &lt;/Line&gt;
   &lt;ParsedData&gt;
    &lt;CurrencyLine&gt;
     &lt;Amount&gt;70.08&lt;/Amount&gt;
     &lt;CurrencyCode&gt;USD&lt;/CurrencyCode&gt;
     &lt;Discontinue&gt;2019-12-11&lt;/Discontinue&gt;
     &lt;Effective&gt;2019-08-12&lt;/Effective&gt;
     &lt;FareClass&gt;FUL&lt;/FareClass&gt;
     &lt;RoutingNumberOrMPM&gt;0001&lt;/RoutingNumberOrMPM&gt;
     &lt;TariffDescriptionNumber&gt;3L&lt;/TariffDescriptionNumber&gt;
    &lt;/CurrencyLine&gt;
    &lt;FareBasisLine&gt;
     &lt;DisplayType Code="N"/&gt;
     &lt;FareBasis Code="FUL"/&gt;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LocationCode="BOG"/&gt;
     &lt;Rule&gt;9660&lt;/Rule&gt;
     &lt;TariffDescriptionNumber&gt;IPRWI/303&lt;/TariffDescriptionNumber&gt;
     &lt;TravelDate&gt;2019-11-16&lt;/TravelDate&gt;
    &lt;/OriginDestinationLine&gt;
    &lt;PassengerTypeLine&gt;
     &lt;AutoPrice&gt;YES&lt;/AutoPrice&gt;
     &lt;PassengerType Code="ADT"/&gt;
    &lt;/PassengerTypeLine&gt;
    &lt;SystemDatesLine&gt;
     &lt;CreateDateTime&gt;2019-08-21T13:18&lt;/CreateDateTime&gt;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</si>
  <si>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ec3aa61-1e6a-4267-ba5d-8b3397705d2e&lt;/eb:ConversationId&gt;&lt;eb:Service&gt;OTA_AirRulesLLSRQ&lt;/eb:Service&gt;&lt;eb:Action&gt;OTA_AirRulesLLSRS&lt;/eb:Action&gt;&lt;eb:MessageData&gt;&lt;eb:MessageId&gt;5817875578542970253&lt;/eb:MessageId&gt;&lt;eb:Timestamp&gt;2019-09-02T16:04:14&lt;/eb:Timestamp&gt;&lt;eb:RefToMessageId&gt;4ec3aa61-1e6a-4267-ba5d-8b3397705d2e&lt;/eb:RefToMessageId&gt;&lt;/eb:MessageData&gt;&lt;/eb:MessageHeader&gt;&lt;wsse:Security xmlns:wsse="http://schemas.xmlsoap.org/ws/2002/12/secext"&gt;&lt;wsse:BinarySecurityToken valueType="String" EncodingType="wsse:Base64Binary"&gt;Shared/IDL:IceSess\/SessMgr:1\.0.IDL/Common/!ICESMS\/RESE!ICESMSLB\/RES.LB!-2978490670151718257!1950116!0&lt;/wsse:BinarySecurityToken&gt;&lt;/wsse:Security&gt;&lt;/soap-env:Header&gt;&lt;soap-env:Body&gt;&lt;OTA_AirRulesRS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timeStamp="2019-09-02T11:04:14-05:00"&gt;
   &lt;stl:SystemSpecificResults&gt;
    &lt;stl:HostCommand LNIATA="222222"&gt;RDMEXCUN19NOVZUUL¥PL-4O&lt;/stl:HostCommand&gt;
   &lt;/stl:SystemSpecificResults&gt;
  &lt;/stl:Success&gt;
 &lt;/stl:ApplicationResults&gt;
 &lt;DuplicateFareInfo&gt;
  &lt;Text&gt;MEX-CUN       CXR-4O       TUE 19NOV19                     COP
THE FOLLOWING CARRIERS ALSO PUBLISH FARES MEX-CUN:
6A AM BA CM H1 K0 MX TA U0 VB VW Y4
//SEE FQHELP FOR INFORMATION ABOUT THE NEW FARE DISPLAYS//
ALL FEES/TAXES/SVC CHARGES INCLUDED WHEN ITINERARY PRICED
SURCHARGE FOR PAPER TICKET MAY BE ADDED WHEN ITIN PRICED
USD CONVERTED TO COP USING BSR 1 USD - 3427.29000000 COP
V FARE BASIS     BK    FARE   TRAVEL-TICKET AP  MINMAX  RTG
1   ZUUL           Z X    98100 D11SE         -/?  -/  -    1
2   ZUUL           Z X   106900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</si>
  <si>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c28cef9-41ad-40b8-a2b1-ee009bdc170f&lt;/eb:ConversationId&gt;&lt;eb:Service&gt;OTA_AirRulesLLSRQ&lt;/eb:Service&gt;&lt;eb:Action&gt;OTA_AirRulesLLSRS&lt;/eb:Action&gt;&lt;eb:MessageData&gt;&lt;eb:MessageId&gt;6985402701587370190&lt;/eb:MessageId&gt;&lt;eb:Timestamp&gt;2019-09-02T19:29:19&lt;/eb:Timestamp&gt;&lt;eb:RefToMessageId&gt;2c28cef9-41ad-40b8-a2b1-ee009bdc170f&lt;/eb:RefToMessageId&gt;&lt;/eb:MessageData&gt;&lt;/eb:MessageHeader&gt;&lt;wsse:Security xmlns:wsse="http://schemas.xmlsoap.org/ws/2002/12/secext"&gt;&lt;wsse:BinarySecurityToken valueType="String" EncodingType="wsse:Base64Binary"&gt;Shared/IDL:IceSess\/SessMgr:1\.0.IDL/Common/!ICESMS\/RESA!ICESMSLB\/RES.LB!-2978440268965556602!670968!0&lt;/wsse:BinarySecurityToken&gt;&lt;/wsse:Security&gt;&lt;/soap-env:Header&gt;&lt;soap-env:Body&gt;&lt;OTA_AirRulesRS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timeStamp="2019-09-02T14:29:19-05:00"&gt;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</si>
  <si>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ac79d51-bc46-4ab4-9e17-fd345cca0bc9&lt;/eb:ConversationId&gt;&lt;eb:Service&gt;OTA_AirRulesLLSRQ&lt;/eb:Service&gt;&lt;eb:Action&gt;OTA_AirRulesLLSRS&lt;/eb:Action&gt;&lt;eb:MessageData&gt;&lt;eb:MessageId&gt;6992223702227000192&lt;/eb:MessageId&gt;&lt;eb:Timestamp&gt;2019-09-02T19:30:23&lt;/eb:Timestamp&gt;&lt;eb:RefToMessageId&gt;4ac79d51-bc46-4ab4-9e17-fd345cca0bc9&lt;/eb:RefToMessageId&gt;&lt;/eb:MessageData&gt;&lt;/eb:MessageHeader&gt;&lt;wsse:Security xmlns:wsse="http://schemas.xmlsoap.org/ws/2002/12/secext"&gt;&lt;wsse:BinarySecurityToken valueType="String" EncodingType="wsse:Base64Binary"&gt;Shared/IDL:IceSess\/SessMgr:1\.0.IDL/Common/!ICESMS\/RESH!ICESMSLB\/RES.LB!-2978440006916685940!856055!0&lt;/wsse:BinarySecurityToken&gt;&lt;/wsse:Security&gt;&lt;/soap-env:Header&gt;&lt;soap-env:Body&gt;&lt;OTA_AirRulesRS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timeStamp="2019-09-02T14:30:23-05:00"&gt;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</si>
  <si>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cb59ac2-e220-4f96-9caf-0630b17cd118&lt;/eb:ConversationId&gt;&lt;eb:Service&gt;OTA_AirRulesLLSRQ&lt;/eb:Service&gt;&lt;eb:Action&gt;OTA_AirRulesLLSRS&lt;/eb:Action&gt;&lt;eb:MessageData&gt;&lt;eb:MessageId&gt;6997476702876100241&lt;/eb:MessageId&gt;&lt;eb:Timestamp&gt;2019-09-02T19:31:28&lt;/eb:Timestamp&gt;&lt;eb:RefToMessageId&gt;ccb59ac2-e220-4f96-9caf-0630b17cd118&lt;/eb:RefToMessageId&gt;&lt;/eb:MessageData&gt;&lt;/eb:MessageHeader&gt;&lt;wsse:Security xmlns:wsse="http://schemas.xmlsoap.org/ws/2002/12/secext"&gt;&lt;wsse:BinarySecurityToken valueType="String" EncodingType="wsse:Base64Binary"&gt;Shared/IDL:IceSess\/SessMgr:1\.0.IDL/Common/!ICESMS\/RESH!ICESMSLB\/RES.LB!-2978439741179103611!874815!0&lt;/wsse:BinarySecurityToken&gt;&lt;/wsse:Security&gt;&lt;/soap-env:Header&gt;&lt;soap-env:Body&gt;&lt;OTA_AirRulesRS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timeStamp="2019-09-02T14:31:28-05:00"&gt;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</si>
  <si>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bc0e5fe-4a87-4b11-b4e4-cda9e794c331&lt;/eb:ConversationId&gt;&lt;eb:Service&gt;OTA_AirRulesLLSRQ&lt;/eb:Service&gt;&lt;eb:Action&gt;OTA_AirRulesLLSRS&lt;/eb:Action&gt;&lt;eb:MessageData&gt;&lt;eb:MessageId&gt;7004308703526281220&lt;/eb:MessageId&gt;&lt;eb:Timestamp&gt;2019-09-02T19:32:32&lt;/eb:Timestamp&gt;&lt;eb:RefToMessageId&gt;bbc0e5fe-4a87-4b11-b4e4-cda9e794c331&lt;/eb:RefToMessageId&gt;&lt;/eb:MessageData&gt;&lt;/eb:MessageHeader&gt;&lt;wsse:Security xmlns:wsse="http://schemas.xmlsoap.org/ws/2002/12/secext"&gt;&lt;wsse:BinarySecurityToken valueType="String" EncodingType="wsse:Base64Binary"&gt;Shared/IDL:IceSess\/SessMgr:1\.0.IDL/Common/!ICESMS\/RESE!ICESMSLB\/RES.LB!-2978439474751652466!805380!0&lt;/wsse:BinarySecurityToken&gt;&lt;/wsse:Security&gt;&lt;/soap-env:Header&gt;&lt;soap-env:Body&gt;&lt;OTA_AirRulesRS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timeStamp="2019-09-02T14:32:32-05:00"&gt;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</si>
  <si>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9e137d7-4775-4001-99c3-8614995a3652&lt;/eb:ConversationId&gt;&lt;eb:Service&gt;OTA_AirRulesLLSRQ&lt;/eb:Service&gt;&lt;eb:Action&gt;OTA_AirRulesLLSRS&lt;/eb:Action&gt;&lt;eb:MessageData&gt;&lt;eb:MessageId&gt;7009457704174310182&lt;/eb:MessageId&gt;&lt;eb:Timestamp&gt;2019-09-02T19:33:37&lt;/eb:Timestamp&gt;&lt;eb:RefToMessageId&gt;b9e137d7-4775-4001-99c3-8614995a3652&lt;/eb:RefToMessageId&gt;&lt;/eb:MessageData&gt;&lt;/eb:MessageHeader&gt;&lt;wsse:Security xmlns:wsse="http://schemas.xmlsoap.org/ws/2002/12/secext"&gt;&lt;wsse:BinarySecurityToken valueType="String" EncodingType="wsse:Base64Binary"&gt;Shared/IDL:IceSess\/SessMgr:1\.0.IDL/Common/!ICESMS\/RESD!ICESMSLB\/RES.LB!-2978439209350347890!1669051!0&lt;/wsse:BinarySecurityToken&gt;&lt;/wsse:Security&gt;&lt;/soap-env:Header&gt;&lt;soap-env:Body&gt;&lt;OTA_AirRulesRS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timeStamp="2019-09-02T14:33:37-05:00"&gt;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</si>
  <si>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-64f65d7d-ae7f-420a-a5c2-266aacea088e&lt;/eb:ConversationId&gt;&lt;eb:Service&gt;OTA_AirRulesLLSRQ&lt;/eb:Service&gt;&lt;eb:Action&gt;OTA_AirRulesLLSRS&lt;/eb:Action&gt;&lt;eb:MessageData&gt;&lt;eb:MessageId&gt;7016475704814510691&lt;/eb:MessageId&gt;&lt;eb:Timestamp&gt;2019-09-02T19:34:41&lt;/eb:Timestamp&gt;&lt;eb:RefToMessageId&gt;64f65d7d-ae7f-420a-a5c2-266aacea088e&lt;/eb:RefToMessageId&gt;&lt;/eb:MessageData&gt;&lt;/eb:MessageHeader&gt;&lt;wsse:Security xmlns:wsse="http://schemas.xmlsoap.org/ws/2002/12/secext"&gt;&lt;wsse:BinarySecurityToken valueType="String" EncodingType="wsse:Base64Binary"&gt;Shared/IDL:IceSess\/SessMgr:1\.0.IDL/Common/!ICESMS\/RESA!ICESMSLB\/RES.LB!-2978438947193378165!735920!0&lt;/wsse:BinarySecurityToken&gt;&lt;/wsse:Security&gt;&lt;/soap-env:Header&gt;&lt;soap-env:Body&gt;&lt;OTA_AirRulesRS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timeStamp="2019-09-02T14:34:41-05:00"&gt;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</si>
  <si>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c681972-1dcb-4fe1-86e2-eb37c42b2dde&lt;/eb:ConversationId&gt;&lt;eb:Service&gt;OTA_AirRulesLLSRQ&lt;/eb:Service&gt;&lt;eb:Action&gt;OTA_AirRulesLLSRS&lt;/eb:Action&gt;&lt;eb:MessageData&gt;&lt;eb:MessageId&gt;7021587705456200281&lt;/eb:MessageId&gt;&lt;eb:Timestamp&gt;2019-09-02T19:35:46&lt;/eb:Timestamp&gt;&lt;eb:RefToMessageId&gt;ac681972-1dcb-4fe1-86e2-eb37c42b2dde&lt;/eb:RefToMessageId&gt;&lt;/eb:MessageData&gt;&lt;/eb:MessageHeader&gt;&lt;wsse:Security xmlns:wsse="http://schemas.xmlsoap.org/ws/2002/12/secext"&gt;&lt;wsse:BinarySecurityToken valueType="String" EncodingType="wsse:Base64Binary"&gt;Shared/IDL:IceSess\/SessMgr:1\.0.IDL/Common/!ICESMS\/RESA!ICESMSLB\/RES.LB!-2978438684221467764!755928!0&lt;/wsse:BinarySecurityToken&gt;&lt;/wsse:Security&gt;&lt;/soap-env:Header&gt;&lt;soap-env:Body&gt;&lt;OTA_AirRulesRS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timeStamp="2019-09-02T14:35:46-05:00"&gt;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</si>
  <si>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f36cd8a-6df2-446e-94d9-bd4d7709e5d9&lt;/eb:ConversationId&gt;&lt;eb:Service&gt;OTA_AirRulesLLSRQ&lt;/eb:Service&gt;&lt;eb:Action&gt;OTA_AirRulesLLSRS&lt;/eb:Action&gt;&lt;eb:MessageData&gt;&lt;eb:MessageId&gt;7029223706103530690&lt;/eb:MessageId&gt;&lt;eb:Timestamp&gt;2019-09-02T19:36:50&lt;/eb:Timestamp&gt;&lt;eb:RefToMessageId&gt;5f36cd8a-6df2-446e-94d9-bd4d7709e5d9&lt;/eb:RefToMessageId&gt;&lt;/eb:MessageData&gt;&lt;/eb:MessageHeader&gt;&lt;wsse:Security xmlns:wsse="http://schemas.xmlsoap.org/ws/2002/12/secext"&gt;&lt;wsse:BinarySecurityToken valueType="String" EncodingType="wsse:Base64Binary"&gt;Shared/IDL:IceSess\/SessMgr:1\.0.IDL/Common/!ICESMS\/RESE!ICESMSLB\/RES.LB!-2978438419141164661!850412!0&lt;/wsse:BinarySecurityToken&gt;&lt;/wsse:Security&gt;&lt;/soap-env:Header&gt;&lt;soap-env:Body&gt;&lt;OTA_AirRulesRS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timeStamp="2019-09-02T14:36:50-05:00"&gt;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</si>
  <si>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-11bf4b02-3c4f-490c-8875-42fce037a497&lt;/eb:ConversationId&gt;&lt;eb:Service&gt;OTA_AirRulesLLSRQ&lt;/eb:Service&gt;&lt;eb:Action&gt;OTA_AirRulesLLSRS&lt;/eb:Action&gt;&lt;eb:MessageData&gt;&lt;eb:MessageId&gt;6380793706741330834&lt;/eb:MessageId&gt;&lt;eb:Timestamp&gt;2019-09-02T19:37:54&lt;/eb:Timestamp&gt;&lt;eb:RefToMessageId&gt;11bf4b02-3c4f-490c-8875-42fce037a497&lt;/eb:RefToMessageId&gt;&lt;/eb:MessageData&gt;&lt;/eb:MessageHeader&gt;&lt;wsse:Security xmlns:wsse="http://schemas.xmlsoap.org/ws/2002/12/secext"&gt;&lt;wsse:BinarySecurityToken valueType="String" EncodingType="wsse:Base64Binary"&gt;Shared/IDL:IceSess\/SessMgr:1\.0.IDL/Common/!ICESMS\/RESH!ICESMSLB\/RES.LB!-2978438157757137020!954655!0&lt;/wsse:BinarySecurityToken&gt;&lt;/wsse:Security&gt;&lt;/soap-env:Header&gt;&lt;soap-env:Body&gt;&lt;OTA_AirRulesRS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timeStamp="2019-09-02T14:37:54-05:00"&gt;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</si>
  <si>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e2d2a15-5a37-447c-91d4-bbbf1d0597df&lt;/eb:ConversationId&gt;&lt;eb:Service&gt;OTA_AirRulesLLSRQ&lt;/eb:Service&gt;&lt;eb:Action&gt;OTA_AirRulesLLSRS&lt;/eb:Action&gt;&lt;eb:MessageData&gt;&lt;eb:MessageId&gt;7040485707383920551&lt;/eb:MessageId&gt;&lt;eb:Timestamp&gt;2019-09-02T19:38:58&lt;/eb:Timestamp&gt;&lt;eb:RefToMessageId&gt;ae2d2a15-5a37-447c-91d4-bbbf1d0597df&lt;/eb:RefToMessageId&gt;&lt;/eb:MessageData&gt;&lt;/eb:MessageHeader&gt;&lt;wsse:Security xmlns:wsse="http://schemas.xmlsoap.org/ws/2002/12/secext"&gt;&lt;wsse:BinarySecurityToken valueType="String" EncodingType="wsse:Base64Binary"&gt;Shared/IDL:IceSess\/SessMgr:1\.0.IDL/Common/!ICESMS\/RESD!ICESMSLB\/RES.LB!-2978437894636309106!1728267!0&lt;/wsse:BinarySecurityToken&gt;&lt;/wsse:Security&gt;&lt;/soap-env:Header&gt;&lt;soap-env:Body&gt;&lt;OTA_AirRulesRS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timeStamp="2019-09-02T14:38:58-05:00"&gt;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</si>
  <si>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-09ad832b-32ff-4550-91f0-5c421f79028d&lt;/eb:ConversationId&gt;&lt;eb:Service&gt;OTA_AirRulesLLSRQ&lt;/eb:Service&gt;&lt;eb:Action&gt;OTA_AirRulesLLSRS&lt;/eb:Action&gt;&lt;eb:MessageData&gt;&lt;eb:MessageId&gt;7364403744187420592&lt;/eb:MessageId&gt;&lt;eb:Timestamp&gt;2019-09-02T20:40:19&lt;/eb:Timestamp&gt;&lt;eb:RefToMessageId&gt;09ad832b-32ff-4550-91f0-5c421f79028d&lt;/eb:RefToMessageId&gt;&lt;/eb:MessageData&gt;&lt;/eb:MessageHeader&gt;&lt;wsse:Security xmlns:wsse="http://schemas.xmlsoap.org/ws/2002/12/secext"&gt;&lt;wsse:BinarySecurityToken valueType="String" EncodingType="wsse:Base64Binary"&gt;Shared/IDL:IceSess\/SessMgr:1\.0.IDL/Common/!ICESMS\/RESC!ICESMSLB\/RES.LB!-2978422819874355826!319474!0&lt;/wsse:BinarySecurityToken&gt;&lt;/wsse:Security&gt;&lt;/soap-env:Header&gt;&lt;soap-env:Body&gt;&lt;OTA_AirRulesRS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timeStamp="2019-09-02T15:40:19-05:00"&gt;
   &lt;stl:SystemSpecificResults&gt;
    &lt;stl:HostCommand LNIATA="222222"&gt;RDBOGCUN08NOVZUL¥PL-4O&lt;/stl:HostCommand&gt;
   &lt;/stl:SystemSpecificResults&gt;
  &lt;/stl:Success&gt;
 &lt;/stl:ApplicationResults&gt;
 &lt;FareRuleInfo&gt;
  &lt;Header&gt;
   &lt;Line Type="Legend"&gt;
    &lt;Text&gt;V FARE BASIS     BK    FARE   TRAVEL-TICKET AP  MINMAX  RTG&lt;/Text&gt;
   &lt;/Line&gt;
   &lt;Line Type="Fare"&gt;
    &lt;Text&gt;1   ZUL            Z X   235000 D11DE         -/?  -/  - WH01&lt;/Text&gt;
   &lt;/Line&gt;
   &lt;Line Type="Passenger Type"&gt;
    &lt;Text&gt;PASSENGER TYPE-ADT                 AUTO PRICE-YES&lt;/Text&gt;
   &lt;/Line&gt;
   &lt;Line Type="Origin Destination"&gt;
    &lt;Text&gt;FROM-BOG TO-CUN    CXR-4O    TVL-08NOV19  RULE-9660 IPRWI/303&lt;/Text&gt;
   &lt;/Line&gt;
   &lt;Line Type="Fare Basis"&gt;
    &lt;Text&gt;FARE BASIS-ZUL               SPECIAL FARE  DIS-N   VENDOR-ATP&lt;/Text&gt;
   &lt;/Line&gt;
   &lt;Line Type="Fare Type"&gt;
    &lt;Text&gt;FARE TYPE-XPS      OW-2ND LEVEL INSTANT PURCHASE&lt;/Text&gt;
   &lt;/Line&gt;
   &lt;Line Type="Currency"&gt;
    &lt;Text&gt;USD    68.54  0001  E10JUL19 D10JUL19   FC-ZUL  FN-L&lt;/Text&gt;
   &lt;/Line&gt;
   &lt;Line Type="System Dates"&gt;
    &lt;Text&gt;SYSTEM DATES - CREATED 09JUL19/2315  EXPIRES INFINITY&lt;/Text&gt;
   &lt;/Line&gt;
   &lt;ParsedData&gt;
    &lt;CurrencyLine&gt;
     &lt;Amount&gt;68.54&lt;/Amount&gt;
     &lt;CurrencyCode&gt;USD&lt;/CurrencyCode&gt;
     &lt;Discontinue&gt;2019-07-10&lt;/Discontinue&gt;
     &lt;Effective&gt;2019-07-10&lt;/Effective&gt;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LocationCode="BOG"/&gt;
     &lt;Rule&gt;9660&lt;/Rule&gt;
     &lt;TariffDescriptionNumber&gt;IPRWI/303&lt;/TariffDescriptionNumber&gt;
     &lt;TravelDate&gt;2019-11-08&lt;/TravelDate&gt;
    &lt;/OriginDestinationLine&gt;
    &lt;PassengerTypeLine&gt;
     &lt;AutoPrice&gt;YES&lt;/AutoPrice&gt;
     &lt;PassengerType Code="ADT"/&gt;
    &lt;/PassengerTypeLine&gt;
    &lt;SystemDatesLine&gt;
     &lt;CreateDateTime&gt;2019-07-09T23:15&lt;/CreateDateTime&gt;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</si>
  <si>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-09ad832b-32ff-4550-91f0-5c421f79028d&lt;/eb:ConversationId&gt;&lt;eb:Service&gt;OTA_AirRulesLLSRQ&lt;/eb:Service&gt;&lt;eb:Action&gt;OTA_AirRulesLLSRS&lt;/eb:Action&gt;&lt;eb:MessageData&gt;&lt;eb:MessageId&gt;7363477744192280180&lt;/eb:MessageId&gt;&lt;eb:Timestamp&gt;2019-09-02T20:40:19&lt;/eb:Timestamp&gt;&lt;eb:RefToMessageId&gt;09ad832b-32ff-4550-91f0-5c421f79028d&lt;/eb:RefToMessageId&gt;&lt;/eb:MessageData&gt;&lt;/eb:MessageHeader&gt;&lt;wsse:Security xmlns:wsse="http://schemas.xmlsoap.org/ws/2002/12/secext"&gt;&lt;wsse:BinarySecurityToken valueType="String" EncodingType="wsse:Base64Binary"&gt;Shared/IDL:IceSess\/SessMgr:1\.0.IDL/Common/!ICESMS\/RESC!ICESMSLB\/RES.LB!-2978422819874355826!319474!0&lt;/wsse:BinarySecurityToken&gt;&lt;/wsse:Security&gt;&lt;/soap-env:Header&gt;&lt;soap-env:Body&gt;&lt;OTA_AirRulesRS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timeStamp="2019-09-02T15:40:19-05:00"&gt;
   &lt;stl:SystemSpecificResults&gt;
    &lt;stl:HostCommand LNIATA="222222"&gt;RDCUNBOG11NOVG1LL¥PL-4O&lt;/stl:HostCommand&gt;
   &lt;/stl:SystemSpecificResults&gt;
  &lt;/stl:Success&gt;
 &lt;/stl:ApplicationResults&gt;
 &lt;FareRuleInfo&gt;
  &lt;Header&gt;
   &lt;Line Type="Legend"&gt;
    &lt;Text&gt;V FARE BASIS     BK    FARE   TRAVEL-TICKET AP  MINMAX  RTG&lt;/Text&gt;
   &lt;/Line&gt;
   &lt;Line Type="Fare"&gt;
    &lt;Text&gt;1   G1LL           G X   313200 D11DE         -/?  -/  - WH01&lt;/Text&gt;
   &lt;/Line&gt;
   &lt;Line Type="Passenger Type"&gt;
    &lt;Text&gt;PASSENGER TYPE-ADT                 AUTO PRICE-YES&lt;/Text&gt;
   &lt;/Line&gt;
   &lt;Line Type="Origin Destination"&gt;
    &lt;Text&gt;FROM-CUN TO-BOG    CXR-4O    TVL-11NOV19  RULE-9500 IPRWI/303&lt;/Text&gt;
   &lt;/Line&gt;
   &lt;Line Type="Fare Basis"&gt;
    &lt;Text&gt;FARE BASIS-G1LL              SPECIAL FARE  DIS-E   VENDOR-ATP&lt;/Text&gt;
   &lt;/Line&gt;
   &lt;Line Type="Fare Type"&gt;
    &lt;Text&gt;FARE TYPE-XPN      OW-INSTANT PURCHASE NONREFUNDABLE-TYPE FARES&lt;/Text&gt;
   &lt;/Line&gt;
   &lt;Line Type="Currency"&gt;
    &lt;Text&gt;USD    91.37  0001  E10JUL19 D10JUL19   FC-G1LL  FN-L&lt;/Text&gt;
   &lt;/Line&gt;
   &lt;Line Type="System Dates"&gt;
    &lt;Text&gt;SYSTEM DATES - CREATED 09JUL19/2316  EXPIRES INFINITY&lt;/Text&gt;
   &lt;/Line&gt;
   &lt;ParsedData&gt;
    &lt;CurrencyLine&gt;
     &lt;Amount&gt;91.37&lt;/Amount&gt;
     &lt;CurrencyCode&gt;USD&lt;/CurrencyCode&gt;
     &lt;Discontinue&gt;2019-07-10&lt;/Discontinue&gt;
     &lt;Effective&gt;2019-07-10&lt;/Effective&gt;
     &lt;FareClass&gt;G1LL&lt;/FareClass&gt;
     &lt;RoutingNumberOrMPM&gt;0001&lt;/RoutingNumberOrMPM&gt;
     &lt;TariffDescriptionNumber&gt;L&lt;/TariffDescriptionNumber&gt;
    &lt;/CurrencyLine&gt;
    &lt;FareBasisLine&gt;
     &lt;DisplayType Code="E"/&gt;
     &lt;FareBasis Code="G1LL"/&gt;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LocationCode="BOG"/&gt;
     &lt;OriginLocation LocationCode="CUN"/&gt;
     &lt;Rule&gt;9500&lt;/Rule&gt;
     &lt;TariffDescriptionNumber&gt;IPRWI/303&lt;/TariffDescriptionNumber&gt;
     &lt;TravelDate&gt;2019-11-11&lt;/TravelDate&gt;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</si>
  <si>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08c0afe-cc2c-47a6-8ad4-b2368687f068&lt;/eb:ConversationId&gt;&lt;eb:Service&gt;OTA_AirRulesLLSRQ&lt;/eb:Service&gt;&lt;eb:Action&gt;OTA_AirRulesLLSRS&lt;/eb:Action&gt;&lt;eb:MessageData&gt;&lt;eb:MessageId&gt;6674018744831190810&lt;/eb:MessageId&gt;&lt;eb:Timestamp&gt;2019-09-02T20:41:23&lt;/eb:Timestamp&gt;&lt;eb:RefToMessageId&gt;d08c0afe-cc2c-47a6-8ad4-b2368687f068&lt;/eb:RefToMessageId&gt;&lt;/eb:MessageData&gt;&lt;/eb:MessageHeader&gt;&lt;wsse:Security xmlns:wsse="http://schemas.xmlsoap.org/ws/2002/12/secext"&gt;&lt;wsse:BinarySecurityToken valueType="String" EncodingType="wsse:Base64Binary"&gt;Shared/IDL:IceSess\/SessMgr:1\.0.IDL/Common/!ICESMS\/RESG!ICESMSLB\/RES.LB!-2978422556615711860!1880902!0&lt;/wsse:BinarySecurityToken&gt;&lt;/wsse:Security&gt;&lt;/soap-env:Header&gt;&lt;soap-env:Body&gt;&lt;OTA_AirRulesRS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timeStamp="2019-09-02T15:41:23-05:00"&gt;
   &lt;stl:SystemSpecificResults&gt;
    &lt;stl:HostCommand LNIATA="222222"&gt;RDBOGCUN08NOVZUL¥PL-4O&lt;/stl:HostCommand&gt;
   &lt;/stl:SystemSpecificResults&gt;
  &lt;/stl:Success&gt;
 &lt;/stl:ApplicationResults&gt;
 &lt;FareRuleInfo&gt;
  &lt;Header&gt;
   &lt;Line Type="Legend"&gt;
    &lt;Text&gt;V FARE BASIS     BK    FARE   TRAVEL-TICKET AP  MINMAX  RTG&lt;/Text&gt;
   &lt;/Line&gt;
   &lt;Line Type="Fare"&gt;
    &lt;Text&gt;1   ZUL            Z X   235000 D11DE         -/?  -/  - WH01&lt;/Text&gt;
   &lt;/Line&gt;
   &lt;Line Type="Passenger Type"&gt;
    &lt;Text&gt;PASSENGER TYPE-ADT                 AUTO PRICE-YES&lt;/Text&gt;
   &lt;/Line&gt;
   &lt;Line Type="Origin Destination"&gt;
    &lt;Text&gt;FROM-BOG TO-CUN    CXR-4O    TVL-08NOV19  RULE-9660 IPRWI/303&lt;/Text&gt;
   &lt;/Line&gt;
   &lt;Line Type="Fare Basis"&gt;
    &lt;Text&gt;FARE BASIS-ZUL               SPECIAL FARE  DIS-N   VENDOR-ATP&lt;/Text&gt;
   &lt;/Line&gt;
   &lt;Line Type="Fare Type"&gt;
    &lt;Text&gt;FARE TYPE-XPS      OW-2ND LEVEL INSTANT PURCHASE&lt;/Text&gt;
   &lt;/Line&gt;
   &lt;Line Type="Currency"&gt;
    &lt;Text&gt;USD    68.54  0001  E10JUL19 D10JUL19   FC-ZUL  FN-L&lt;/Text&gt;
   &lt;/Line&gt;
   &lt;Line Type="System Dates"&gt;
    &lt;Text&gt;SYSTEM DATES - CREATED 09JUL19/2315  EXPIRES INFINITY&lt;/Text&gt;
   &lt;/Line&gt;
   &lt;ParsedData&gt;
    &lt;CurrencyLine&gt;
     &lt;Amount&gt;68.54&lt;/Amount&gt;
     &lt;CurrencyCode&gt;USD&lt;/CurrencyCode&gt;
     &lt;Discontinue&gt;2019-07-10&lt;/Discontinue&gt;
     &lt;Effective&gt;2019-07-10&lt;/Effective&gt;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LocationCode="BOG"/&gt;
     &lt;Rule&gt;9660&lt;/Rule&gt;
     &lt;TariffDescriptionNumber&gt;IPRWI/303&lt;/TariffDescriptionNumber&gt;
     &lt;TravelDate&gt;2019-11-08&lt;/TravelDate&gt;
    &lt;/OriginDestinationLine&gt;
    &lt;PassengerTypeLine&gt;
     &lt;AutoPrice&gt;YES&lt;/AutoPrice&gt;
     &lt;PassengerType Code="ADT"/&gt;
    &lt;/PassengerTypeLine&gt;
    &lt;SystemDatesLine&gt;
     &lt;CreateDateTime&gt;2019-07-09T23:15&lt;/CreateDateTime&gt;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</si>
  <si>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08c0afe-cc2c-47a6-8ad4-b2368687f068&lt;/eb:ConversationId&gt;&lt;eb:Service&gt;OTA_AirRulesLLSRQ&lt;/eb:Service&gt;&lt;eb:Action&gt;OTA_AirRulesLLSRS&lt;/eb:Action&gt;&lt;eb:MessageData&gt;&lt;eb:MessageId&gt;7368989744835900243&lt;/eb:MessageId&gt;&lt;eb:Timestamp&gt;2019-09-02T20:41:23&lt;/eb:Timestamp&gt;&lt;eb:RefToMessageId&gt;d08c0afe-cc2c-47a6-8ad4-b2368687f068&lt;/eb:RefToMessageId&gt;&lt;/eb:MessageData&gt;&lt;/eb:MessageHeader&gt;&lt;wsse:Security xmlns:wsse="http://schemas.xmlsoap.org/ws/2002/12/secext"&gt;&lt;wsse:BinarySecurityToken valueType="String" EncodingType="wsse:Base64Binary"&gt;Shared/IDL:IceSess\/SessMgr:1\.0.IDL/Common/!ICESMS\/RESG!ICESMSLB\/RES.LB!-2978422556615711860!1880902!0&lt;/wsse:BinarySecurityToken&gt;&lt;/wsse:Security&gt;&lt;/soap-env:Header&gt;&lt;soap-env:Body&gt;&lt;OTA_AirRulesRS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timeStamp="2019-09-02T15:41:23-05:00"&gt;
   &lt;stl:SystemSpecificResults&gt;
    &lt;stl:HostCommand LNIATA="222222"&gt;RDCUNBOG11NOVG1LL¥PL-4O&lt;/stl:HostCommand&gt;
   &lt;/stl:SystemSpecificResults&gt;
  &lt;/stl:Success&gt;
 &lt;/stl:ApplicationResults&gt;
 &lt;FareRuleInfo&gt;
  &lt;Header&gt;
   &lt;Line Type="Legend"&gt;
    &lt;Text&gt;V FARE BASIS     BK    FARE   TRAVEL-TICKET AP  MINMAX  RTG&lt;/Text&gt;
   &lt;/Line&gt;
   &lt;Line Type="Fare"&gt;
    &lt;Text&gt;1   G1LL           G X   313200 D11DE         -/?  -/  - WH01&lt;/Text&gt;
   &lt;/Line&gt;
   &lt;Line Type="Passenger Type"&gt;
    &lt;Text&gt;PASSENGER TYPE-ADT                 AUTO PRICE-YES&lt;/Text&gt;
   &lt;/Line&gt;
   &lt;Line Type="Origin Destination"&gt;
    &lt;Text&gt;FROM-CUN TO-BOG    CXR-4O    TVL-11NOV19  RULE-9500 IPRWI/303&lt;/Text&gt;
   &lt;/Line&gt;
   &lt;Line Type="Fare Basis"&gt;
    &lt;Text&gt;FARE BASIS-G1LL              SPECIAL FARE  DIS-E   VENDOR-ATP&lt;/Text&gt;
   &lt;/Line&gt;
   &lt;Line Type="Fare Type"&gt;
    &lt;Text&gt;FARE TYPE-XPN      OW-INSTANT PURCHASE NONREFUNDABLE-TYPE FARES&lt;/Text&gt;
   &lt;/Line&gt;
   &lt;Line Type="Currency"&gt;
    &lt;Text&gt;USD    91.37  0001  E10JUL19 D10JUL19   FC-G1LL  FN-L&lt;/Text&gt;
   &lt;/Line&gt;
   &lt;Line Type="System Dates"&gt;
    &lt;Text&gt;SYSTEM DATES - CREATED 09JUL19/2316  EXPIRES INFINITY&lt;/Text&gt;
   &lt;/Line&gt;
   &lt;ParsedData&gt;
    &lt;CurrencyLine&gt;
     &lt;Amount&gt;91.37&lt;/Amount&gt;
     &lt;CurrencyCode&gt;USD&lt;/CurrencyCode&gt;
     &lt;Discontinue&gt;2019-07-10&lt;/Discontinue&gt;
     &lt;Effective&gt;2019-07-10&lt;/Effective&gt;
     &lt;FareClass&gt;G1LL&lt;/FareClass&gt;
     &lt;RoutingNumberOrMPM&gt;0001&lt;/RoutingNumberOrMPM&gt;
     &lt;TariffDescriptionNumber&gt;L&lt;/TariffDescriptionNumber&gt;
    &lt;/CurrencyLine&gt;
    &lt;FareBasisLine&gt;
     &lt;DisplayType Code="E"/&gt;
     &lt;FareBasis Code="G1LL"/&gt;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LocationCode="BOG"/&gt;
     &lt;OriginLocation LocationCode="CUN"/&gt;
     &lt;Rule&gt;9500&lt;/Rule&gt;
     &lt;TariffDescriptionNumber&gt;IPRWI/303&lt;/TariffDescriptionNumber&gt;
     &lt;TravelDate&gt;2019-11-11&lt;/TravelDate&gt;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</si>
  <si>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06b81bf-bd6a-43a5-9ce3-1352fbd26e1b&lt;/eb:ConversationId&gt;&lt;eb:Service&gt;OTA_AirRulesLLSRQ&lt;/eb:Service&gt;&lt;eb:Action&gt;OTA_AirRulesLLSRS&lt;/eb:Action&gt;&lt;eb:MessageData&gt;&lt;eb:MessageId&gt;7374331745472910251&lt;/eb:MessageId&gt;&lt;eb:Timestamp&gt;2019-09-02T20:42:27&lt;/eb:Timestamp&gt;&lt;eb:RefToMessageId&gt;a06b81bf-bd6a-43a5-9ce3-1352fbd26e1b&lt;/eb:RefToMessageId&gt;&lt;/eb:MessageData&gt;&lt;/eb:MessageHeader&gt;&lt;wsse:Security xmlns:wsse="http://schemas.xmlsoap.org/ws/2002/12/secext"&gt;&lt;wsse:BinarySecurityToken valueType="String" EncodingType="wsse:Base64Binary"&gt;Shared/IDL:IceSess\/SessMgr:1\.0.IDL/Common/!ICESMS\/RESG!ICESMSLB\/RES.LB!-2978422293316180333!1901374!0&lt;/wsse:BinarySecurityToken&gt;&lt;/wsse:Security&gt;&lt;/soap-env:Header&gt;&lt;soap-env:Body&gt;&lt;OTA_AirRulesRS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timeStamp="2019-09-02T15:42:27-05:00"&gt;
   &lt;stl:SystemSpecificResults&gt;
    &lt;stl:HostCommand LNIATA="222222"&gt;RDBOGCUN08NOVZUL¥PL-4O&lt;/stl:HostCommand&gt;
   &lt;/stl:SystemSpecificResults&gt;
  &lt;/stl:Success&gt;
 &lt;/stl:ApplicationResults&gt;
 &lt;FareRuleInfo&gt;
  &lt;Header&gt;
   &lt;Line Type="Legend"&gt;
    &lt;Text&gt;V FARE BASIS     BK    FARE   TRAVEL-TICKET AP  MINMAX  RTG&lt;/Text&gt;
   &lt;/Line&gt;
   &lt;Line Type="Fare"&gt;
    &lt;Text&gt;1   ZUL            Z X   235000 D11DE         -/?  -/  - WH01&lt;/Text&gt;
   &lt;/Line&gt;
   &lt;Line Type="Passenger Type"&gt;
    &lt;Text&gt;PASSENGER TYPE-ADT                 AUTO PRICE-YES&lt;/Text&gt;
   &lt;/Line&gt;
   &lt;Line Type="Origin Destination"&gt;
    &lt;Text&gt;FROM-BOG TO-CUN    CXR-4O    TVL-08NOV19  RULE-9660 IPRWI/303&lt;/Text&gt;
   &lt;/Line&gt;
   &lt;Line Type="Fare Basis"&gt;
    &lt;Text&gt;FARE BASIS-ZUL               SPECIAL FARE  DIS-N   VENDOR-ATP&lt;/Text&gt;
   &lt;/Line&gt;
   &lt;Line Type="Fare Type"&gt;
    &lt;Text&gt;FARE TYPE-XPS      OW-2ND LEVEL INSTANT PURCHASE&lt;/Text&gt;
   &lt;/Line&gt;
   &lt;Line Type="Currency"&gt;
    &lt;Text&gt;USD    68.54  0001  E10JUL19 D10JUL19   FC-ZUL  FN-L&lt;/Text&gt;
   &lt;/Line&gt;
   &lt;Line Type="System Dates"&gt;
    &lt;Text&gt;SYSTEM DATES - CREATED 09JUL19/2315  EXPIRES INFINITY&lt;/Text&gt;
   &lt;/Line&gt;
   &lt;ParsedData&gt;
    &lt;CurrencyLine&gt;
     &lt;Amount&gt;68.54&lt;/Amount&gt;
     &lt;CurrencyCode&gt;USD&lt;/CurrencyCode&gt;
     &lt;Discontinue&gt;2019-07-10&lt;/Discontinue&gt;
     &lt;Effective&gt;2019-07-10&lt;/Effective&gt;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LocationCode="BOG"/&gt;
     &lt;Rule&gt;9660&lt;/Rule&gt;
     &lt;TariffDescriptionNumber&gt;IPRWI/303&lt;/TariffDescriptionNumber&gt;
     &lt;TravelDate&gt;2019-11-08&lt;/TravelDate&gt;
    &lt;/OriginDestinationLine&gt;
    &lt;PassengerTypeLine&gt;
     &lt;AutoPrice&gt;YES&lt;/AutoPrice&gt;
     &lt;PassengerType Code="ADT"/&gt;
    &lt;/PassengerTypeLine&gt;
    &lt;SystemDatesLine&gt;
     &lt;CreateDateTime&gt;2019-07-09T23:15&lt;/CreateDateTime&gt;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</si>
  <si>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06b81bf-bd6a-43a5-9ce3-1352fbd26e1b&lt;/eb:ConversationId&gt;&lt;eb:Service&gt;OTA_AirRulesLLSRQ&lt;/eb:Service&gt;&lt;eb:Action&gt;OTA_AirRulesLLSRS&lt;/eb:Action&gt;&lt;eb:MessageData&gt;&lt;eb:MessageId&gt;6678859745477860693&lt;/eb:MessageId&gt;&lt;eb:Timestamp&gt;2019-09-02T20:42:28&lt;/eb:Timestamp&gt;&lt;eb:RefToMessageId&gt;a06b81bf-bd6a-43a5-9ce3-1352fbd26e1b&lt;/eb:RefToMessageId&gt;&lt;/eb:MessageData&gt;&lt;/eb:MessageHeader&gt;&lt;wsse:Security xmlns:wsse="http://schemas.xmlsoap.org/ws/2002/12/secext"&gt;&lt;wsse:BinarySecurityToken valueType="String" EncodingType="wsse:Base64Binary"&gt;Shared/IDL:IceSess\/SessMgr:1\.0.IDL/Common/!ICESMS\/RESG!ICESMSLB\/RES.LB!-2978422293316180333!1901374!0&lt;/wsse:BinarySecurityToken&gt;&lt;/wsse:Security&gt;&lt;/soap-env:Header&gt;&lt;soap-env:Body&gt;&lt;OTA_AirRulesRS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timeStamp="2019-09-02T15:42:27-05:00"&gt;
   &lt;stl:SystemSpecificResults&gt;
    &lt;stl:HostCommand LNIATA="222222"&gt;RDCUNBOG11NOVG1LL¥PL-4O&lt;/stl:HostCommand&gt;
   &lt;/stl:SystemSpecificResults&gt;
  &lt;/stl:Success&gt;
 &lt;/stl:ApplicationResults&gt;
 &lt;FareRuleInfo&gt;
  &lt;Header&gt;
   &lt;Line Type="Legend"&gt;
    &lt;Text&gt;V FARE BASIS     BK    FARE   TRAVEL-TICKET AP  MINMAX  RTG&lt;/Text&gt;
   &lt;/Line&gt;
   &lt;Line Type="Fare"&gt;
    &lt;Text&gt;1   G1LL           G X   313200 D11DE         -/?  -/  - WH01&lt;/Text&gt;
   &lt;/Line&gt;
   &lt;Line Type="Passenger Type"&gt;
    &lt;Text&gt;PASSENGER TYPE-ADT                 AUTO PRICE-YES&lt;/Text&gt;
   &lt;/Line&gt;
   &lt;Line Type="Origin Destination"&gt;
    &lt;Text&gt;FROM-CUN TO-BOG    CXR-4O    TVL-11NOV19  RULE-9500 IPRWI/303&lt;/Text&gt;
   &lt;/Line&gt;
   &lt;Line Type="Fare Basis"&gt;
    &lt;Text&gt;FARE BASIS-G1LL              SPECIAL FARE  DIS-E   VENDOR-ATP&lt;/Text&gt;
   &lt;/Line&gt;
   &lt;Line Type="Fare Type"&gt;
    &lt;Text&gt;FARE TYPE-XPN      OW-INSTANT PURCHASE NONREFUNDABLE-TYPE FARES&lt;/Text&gt;
   &lt;/Line&gt;
   &lt;Line Type="Currency"&gt;
    &lt;Text&gt;USD    91.37  0001  E10JUL19 D10JUL19   FC-G1LL  FN-L&lt;/Text&gt;
   &lt;/Line&gt;
   &lt;Line Type="System Dates"&gt;
    &lt;Text&gt;SYSTEM DATES - CREATED 09JUL19/2316  EXPIRES INFINITY&lt;/Text&gt;
   &lt;/Line&gt;
   &lt;ParsedData&gt;
    &lt;CurrencyLine&gt;
     &lt;Amount&gt;91.37&lt;/Amount&gt;
     &lt;CurrencyCode&gt;USD&lt;/CurrencyCode&gt;
     &lt;Discontinue&gt;2019-07-10&lt;/Discontinue&gt;
     &lt;Effective&gt;2019-07-10&lt;/Effective&gt;
     &lt;FareClass&gt;G1LL&lt;/FareClass&gt;
     &lt;RoutingNumberOrMPM&gt;0001&lt;/RoutingNumberOrMPM&gt;
     &lt;TariffDescriptionNumber&gt;L&lt;/TariffDescriptionNumber&gt;
    &lt;/CurrencyLine&gt;
    &lt;FareBasisLine&gt;
     &lt;DisplayType Code="E"/&gt;
     &lt;FareBasis Code="G1LL"/&gt;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LocationCode="BOG"/&gt;
     &lt;OriginLocation LocationCode="CUN"/&gt;
     &lt;Rule&gt;9500&lt;/Rule&gt;
     &lt;TariffDescriptionNumber&gt;IPRWI/303&lt;/TariffDescriptionNumber&gt;
     &lt;TravelDate&gt;2019-11-11&lt;/TravelDate&gt;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</si>
  <si>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85c38dd-05f9-45bd-b104-bc32bf67b089&lt;/eb:ConversationId&gt;&lt;eb:Service&gt;OTA_AirRulesLLSRQ&lt;/eb:Service&gt;&lt;eb:Action&gt;OTA_AirRulesLLSRS&lt;/eb:Action&gt;&lt;eb:MessageData&gt;&lt;eb:MessageId&gt;7379872746118330181&lt;/eb:MessageId&gt;&lt;eb:Timestamp&gt;2019-09-02T20:43:32&lt;/eb:Timestamp&gt;&lt;eb:RefToMessageId&gt;c85c38dd-05f9-45bd-b104-bc32bf67b089&lt;/eb:RefToMessageId&gt;&lt;/eb:MessageData&gt;&lt;/eb:MessageHeader&gt;&lt;wsse:Security xmlns:wsse="http://schemas.xmlsoap.org/ws/2002/12/secext"&gt;&lt;wsse:BinarySecurityToken valueType="String" EncodingType="wsse:Base64Binary"&gt;Shared/IDL:IceSess\/SessMgr:1\.0.IDL/Common/!ICESMS\/RESF!ICESMSLB\/RES.LB!-2978422029005300338!355045!0&lt;/wsse:BinarySecurityToken&gt;&lt;/wsse:Security&gt;&lt;/soap-env:Header&gt;&lt;soap-env:Body&gt;&lt;OTA_AirRulesRS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timeStamp="2019-09-02T15:43:32-05:00"&gt;
   &lt;stl:SystemSpecificResults&gt;
    &lt;stl:HostCommand LNIATA="222222"&gt;RDBOGCUN08NOVZUL¥PL-4O&lt;/stl:HostCommand&gt;
   &lt;/stl:SystemSpecificResults&gt;
  &lt;/stl:Success&gt;
 &lt;/stl:ApplicationResults&gt;
 &lt;FareRuleInfo&gt;
  &lt;Header&gt;
   &lt;Line Type="Legend"&gt;
    &lt;Text&gt;V FARE BASIS     BK    FARE   TRAVEL-TICKET AP  MINMAX  RTG&lt;/Text&gt;
   &lt;/Line&gt;
   &lt;Line Type="Fare"&gt;
    &lt;Text&gt;1   ZUL            Z X   235000 D11DE         -/?  -/  - WH01&lt;/Text&gt;
   &lt;/Line&gt;
   &lt;Line Type="Passenger Type"&gt;
    &lt;Text&gt;PASSENGER TYPE-ADT                 AUTO PRICE-YES&lt;/Text&gt;
   &lt;/Line&gt;
   &lt;Line Type="Origin Destination"&gt;
    &lt;Text&gt;FROM-BOG TO-CUN    CXR-4O    TVL-08NOV19  RULE-9660 IPRWI/303&lt;/Text&gt;
   &lt;/Line&gt;
   &lt;Line Type="Fare Basis"&gt;
    &lt;Text&gt;FARE BASIS-ZUL               SPECIAL FARE  DIS-N   VENDOR-ATP&lt;/Text&gt;
   &lt;/Line&gt;
   &lt;Line Type="Fare Type"&gt;
    &lt;Text&gt;FARE TYPE-XPS      OW-2ND LEVEL INSTANT PURCHASE&lt;/Text&gt;
   &lt;/Line&gt;
   &lt;Line Type="Currency"&gt;
    &lt;Text&gt;USD    68.54  0001  E10JUL19 D10JUL19   FC-ZUL  FN-L&lt;/Text&gt;
   &lt;/Line&gt;
   &lt;Line Type="System Dates"&gt;
    &lt;Text&gt;SYSTEM DATES - CREATED 09JUL19/2315  EXPIRES INFINITY&lt;/Text&gt;
   &lt;/Line&gt;
   &lt;ParsedData&gt;
    &lt;CurrencyLine&gt;
     &lt;Amount&gt;68.54&lt;/Amount&gt;
     &lt;CurrencyCode&gt;USD&lt;/CurrencyCode&gt;
     &lt;Discontinue&gt;2019-07-10&lt;/Discontinue&gt;
     &lt;Effective&gt;2019-07-10&lt;/Effective&gt;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LocationCode="BOG"/&gt;
     &lt;Rule&gt;9660&lt;/Rule&gt;
     &lt;TariffDescriptionNumber&gt;IPRWI/303&lt;/TariffDescriptionNumber&gt;
     &lt;TravelDate&gt;2019-11-08&lt;/TravelDate&gt;
    &lt;/OriginDestinationLine&gt;
    &lt;PassengerTypeLine&gt;
     &lt;AutoPrice&gt;YES&lt;/AutoPrice&gt;
     &lt;PassengerType Code="ADT"/&gt;
    &lt;/PassengerTypeLine&gt;
    &lt;SystemDatesLine&gt;
     &lt;CreateDateTime&gt;2019-07-09T23:15&lt;/CreateDateTime&gt;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</si>
  <si>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85c38dd-05f9-45bd-b104-bc32bf67b089&lt;/eb:ConversationId&gt;&lt;eb:Service&gt;OTA_AirRulesLLSRQ&lt;/eb:Service&gt;&lt;eb:Action&gt;OTA_AirRulesLLSRS&lt;/eb:Action&gt;&lt;eb:MessageData&gt;&lt;eb:MessageId&gt;7380859746122550623&lt;/eb:MessageId&gt;&lt;eb:Timestamp&gt;2019-09-02T20:43:32&lt;/eb:Timestamp&gt;&lt;eb:RefToMessageId&gt;c85c38dd-05f9-45bd-b104-bc32bf67b089&lt;/eb:RefToMessageId&gt;&lt;/eb:MessageData&gt;&lt;/eb:MessageHeader&gt;&lt;wsse:Security xmlns:wsse="http://schemas.xmlsoap.org/ws/2002/12/secext"&gt;&lt;wsse:BinarySecurityToken valueType="String" EncodingType="wsse:Base64Binary"&gt;Shared/IDL:IceSess\/SessMgr:1\.0.IDL/Common/!ICESMS\/RESF!ICESMSLB\/RES.LB!-2978422029005300338!355045!0&lt;/wsse:BinarySecurityToken&gt;&lt;/wsse:Security&gt;&lt;/soap-env:Header&gt;&lt;soap-env:Body&gt;&lt;OTA_AirRulesRS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timeStamp="2019-09-02T15:43:32-05:00"&gt;
   &lt;stl:SystemSpecificResults&gt;
    &lt;stl:HostCommand LNIATA="222222"&gt;RDCUNBOG11NOVG1LL¥PL-4O&lt;/stl:HostCommand&gt;
   &lt;/stl:SystemSpecificResults&gt;
  &lt;/stl:Success&gt;
 &lt;/stl:ApplicationResults&gt;
 &lt;FareRuleInfo&gt;
  &lt;Header&gt;
   &lt;Line Type="Legend"&gt;
    &lt;Text&gt;V FARE BASIS     BK    FARE   TRAVEL-TICKET AP  MINMAX  RTG&lt;/Text&gt;
   &lt;/Line&gt;
   &lt;Line Type="Fare"&gt;
    &lt;Text&gt;1   G1LL           G X   313200 D11DE         -/?  -/  - WH01&lt;/Text&gt;
   &lt;/Line&gt;
   &lt;Line Type="Passenger Type"&gt;
    &lt;Text&gt;PASSENGER TYPE-ADT                 AUTO PRICE-YES&lt;/Text&gt;
   &lt;/Line&gt;
   &lt;Line Type="Origin Destination"&gt;
    &lt;Text&gt;FROM-CUN TO-BOG    CXR-4O    TVL-11NOV19  RULE-9500 IPRWI/303&lt;/Text&gt;
   &lt;/Line&gt;
   &lt;Line Type="Fare Basis"&gt;
    &lt;Text&gt;FARE BASIS-G1LL              SPECIAL FARE  DIS-E   VENDOR-ATP&lt;/Text&gt;
   &lt;/Line&gt;
   &lt;Line Type="Fare Type"&gt;
    &lt;Text&gt;FARE TYPE-XPN      OW-INSTANT PURCHASE NONREFUNDABLE-TYPE FARES&lt;/Text&gt;
   &lt;/Line&gt;
   &lt;Line Type="Currency"&gt;
    &lt;Text&gt;USD    91.37  0001  E10JUL19 D10JUL19   FC-G1LL  FN-L&lt;/Text&gt;
   &lt;/Line&gt;
   &lt;Line Type="System Dates"&gt;
    &lt;Text&gt;SYSTEM DATES - CREATED 09JUL19/2316  EXPIRES INFINITY&lt;/Text&gt;
   &lt;/Line&gt;
   &lt;ParsedData&gt;
    &lt;CurrencyLine&gt;
     &lt;Amount&gt;91.37&lt;/Amount&gt;
     &lt;CurrencyCode&gt;USD&lt;/CurrencyCode&gt;
     &lt;Discontinue&gt;2019-07-10&lt;/Discontinue&gt;
     &lt;Effective&gt;2019-07-10&lt;/Effective&gt;
     &lt;FareClass&gt;G1LL&lt;/FareClass&gt;
     &lt;RoutingNumberOrMPM&gt;0001&lt;/RoutingNumberOrMPM&gt;
     &lt;TariffDescriptionNumber&gt;L&lt;/TariffDescriptionNumber&gt;
    &lt;/CurrencyLine&gt;
    &lt;FareBasisLine&gt;
     &lt;DisplayType Code="E"/&gt;
     &lt;FareBasis Code="G1LL"/&gt;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LocationCode="BOG"/&gt;
     &lt;OriginLocation LocationCode="CUN"/&gt;
     &lt;Rule&gt;9500&lt;/Rule&gt;
     &lt;TariffDescriptionNumber&gt;IPRWI/303&lt;/TariffDescriptionNumber&gt;
     &lt;TravelDate&gt;2019-11-11&lt;/TravelDate&gt;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</si>
  <si>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-88acc716-3ba6-4e6b-9c59-e057e3a402ba&lt;/eb:ConversationId&gt;&lt;eb:Service&gt;OTA_AirRulesLLSRQ&lt;/eb:Service&gt;&lt;eb:Action&gt;OTA_AirRulesLLSRS&lt;/eb:Action&gt;&lt;eb:MessageData&gt;&lt;eb:MessageId&gt;6688383746756540702&lt;/eb:MessageId&gt;&lt;eb:Timestamp&gt;2019-09-02T20:44:35&lt;/eb:Timestamp&gt;&lt;eb:RefToMessageId&gt;88acc716-3ba6-4e6b-9c59-e057e3a402ba&lt;/eb:RefToMessageId&gt;&lt;/eb:MessageData&gt;&lt;/eb:MessageHeader&gt;&lt;wsse:Security xmlns:wsse="http://schemas.xmlsoap.org/ws/2002/12/secext"&gt;&lt;wsse:BinarySecurityToken valueType="String" EncodingType="wsse:Base64Binary"&gt;Shared/IDL:IceSess\/SessMgr:1\.0.IDL/Common/!ICESMS\/RESA!ICESMSLB\/RES.LB!-2978421767559028085!1612440!0&lt;/wsse:BinarySecurityToken&gt;&lt;/wsse:Security&gt;&lt;/soap-env:Header&gt;&lt;soap-env:Body&gt;&lt;OTA_AirRulesRS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timeStamp="2019-09-02T15:44:35-05:00"&gt;
   &lt;stl:SystemSpecificResults&gt;
    &lt;stl:HostCommand LNIATA="222222"&gt;RDBOGCUN08NOVZUL¥PL-4O&lt;/stl:HostCommand&gt;
   &lt;/stl:SystemSpecificResults&gt;
  &lt;/stl:Success&gt;
 &lt;/stl:ApplicationResults&gt;
 &lt;FareRuleInfo&gt;
  &lt;Header&gt;
   &lt;Line Type="Legend"&gt;
    &lt;Text&gt;V FARE BASIS     BK    FARE   TRAVEL-TICKET AP  MINMAX  RTG&lt;/Text&gt;
   &lt;/Line&gt;
   &lt;Line Type="Fare"&gt;
    &lt;Text&gt;1   ZUL            Z X   235000 D11DE         -/?  -/  - WH01&lt;/Text&gt;
   &lt;/Line&gt;
   &lt;Line Type="Passenger Type"&gt;
    &lt;Text&gt;PASSENGER TYPE-ADT                 AUTO PRICE-YES&lt;/Text&gt;
   &lt;/Line&gt;
   &lt;Line Type="Origin Destination"&gt;
    &lt;Text&gt;FROM-BOG TO-CUN    CXR-4O    TVL-08NOV19  RULE-9660 IPRWI/303&lt;/Text&gt;
   &lt;/Line&gt;
   &lt;Line Type="Fare Basis"&gt;
    &lt;Text&gt;FARE BASIS-ZUL               SPECIAL FARE  DIS-N   VENDOR-ATP&lt;/Text&gt;
   &lt;/Line&gt;
   &lt;Line Type="Fare Type"&gt;
    &lt;Text&gt;FARE TYPE-XPS      OW-2ND LEVEL INSTANT PURCHASE&lt;/Text&gt;
   &lt;/Line&gt;
   &lt;Line Type="Currency"&gt;
    &lt;Text&gt;USD    68.54  0001  E10JUL19 D10JUL19   FC-ZUL  FN-L&lt;/Text&gt;
   &lt;/Line&gt;
   &lt;Line Type="System Dates"&gt;
    &lt;Text&gt;SYSTEM DATES - CREATED 09JUL19/2315  EXPIRES INFINITY&lt;/Text&gt;
   &lt;/Line&gt;
   &lt;ParsedData&gt;
    &lt;CurrencyLine&gt;
     &lt;Amount&gt;68.54&lt;/Amount&gt;
     &lt;CurrencyCode&gt;USD&lt;/CurrencyCode&gt;
     &lt;Discontinue&gt;2019-07-10&lt;/Discontinue&gt;
     &lt;Effective&gt;2019-07-10&lt;/Effective&gt;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LocationCode="BOG"/&gt;
     &lt;Rule&gt;9660&lt;/Rule&gt;
     &lt;TariffDescriptionNumber&gt;IPRWI/303&lt;/TariffDescriptionNumber&gt;
     &lt;TravelDate&gt;2019-11-08&lt;/TravelDate&gt;
    &lt;/OriginDestinationLine&gt;
    &lt;PassengerTypeLine&gt;
     &lt;AutoPrice&gt;YES&lt;/AutoPrice&gt;
     &lt;PassengerType Code="ADT"/&gt;
    &lt;/PassengerTypeLine&gt;
    &lt;SystemDatesLine&gt;
     &lt;CreateDateTime&gt;2019-07-09T23:15&lt;/CreateDateTime&gt;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</si>
  <si>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-88acc716-3ba6-4e6b-9c59-e057e3a402ba&lt;/eb:ConversationId&gt;&lt;eb:Service&gt;OTA_AirRulesLLSRQ&lt;/eb:Service&gt;&lt;eb:Action&gt;OTA_AirRulesLLSRS&lt;/eb:Action&gt;&lt;eb:MessageData&gt;&lt;eb:MessageId&gt;7346740746761170863&lt;/eb:MessageId&gt;&lt;eb:Timestamp&gt;2019-09-02T20:44:36&lt;/eb:Timestamp&gt;&lt;eb:RefToMessageId&gt;88acc716-3ba6-4e6b-9c59-e057e3a402ba&lt;/eb:RefToMessageId&gt;&lt;/eb:MessageData&gt;&lt;/eb:MessageHeader&gt;&lt;wsse:Security xmlns:wsse="http://schemas.xmlsoap.org/ws/2002/12/secext"&gt;&lt;wsse:BinarySecurityToken valueType="String" EncodingType="wsse:Base64Binary"&gt;Shared/IDL:IceSess\/SessMgr:1\.0.IDL/Common/!ICESMS\/RESA!ICESMSLB\/RES.LB!-2978421767559028085!1612440!0&lt;/wsse:BinarySecurityToken&gt;&lt;/wsse:Security&gt;&lt;/soap-env:Header&gt;&lt;soap-env:Body&gt;&lt;OTA_AirRulesRS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timeStamp="2019-09-02T15:44:36-05:00"&gt;
   &lt;stl:SystemSpecificResults&gt;
    &lt;stl:HostCommand LNIATA="222222"&gt;RDCUNBOG11NOVG1LL¥PL-4O&lt;/stl:HostCommand&gt;
   &lt;/stl:SystemSpecificResults&gt;
  &lt;/stl:Success&gt;
 &lt;/stl:ApplicationResults&gt;
 &lt;FareRuleInfo&gt;
  &lt;Header&gt;
   &lt;Line Type="Legend"&gt;
    &lt;Text&gt;V FARE BASIS     BK    FARE   TRAVEL-TICKET AP  MINMAX  RTG&lt;/Text&gt;
   &lt;/Line&gt;
   &lt;Line Type="Fare"&gt;
    &lt;Text&gt;1   G1LL           G X   313200 D11DE         -/?  -/  - WH01&lt;/Text&gt;
   &lt;/Line&gt;
   &lt;Line Type="Passenger Type"&gt;
    &lt;Text&gt;PASSENGER TYPE-ADT                 AUTO PRICE-YES&lt;/Text&gt;
   &lt;/Line&gt;
   &lt;Line Type="Origin Destination"&gt;
    &lt;Text&gt;FROM-CUN TO-BOG    CXR-4O    TVL-11NOV19  RULE-9500 IPRWI/303&lt;/Text&gt;
   &lt;/Line&gt;
   &lt;Line Type="Fare Basis"&gt;
    &lt;Text&gt;FARE BASIS-G1LL              SPECIAL FARE  DIS-E   VENDOR-ATP&lt;/Text&gt;
   &lt;/Line&gt;
   &lt;Line Type="Fare Type"&gt;
    &lt;Text&gt;FARE TYPE-XPN      OW-INSTANT PURCHASE NONREFUNDABLE-TYPE FARES&lt;/Text&gt;
   &lt;/Line&gt;
   &lt;Line Type="Currency"&gt;
    &lt;Text&gt;USD    91.37  0001  E10JUL19 D10JUL19   FC-G1LL  FN-L&lt;/Text&gt;
   &lt;/Line&gt;
   &lt;Line Type="System Dates"&gt;
    &lt;Text&gt;SYSTEM DATES - CREATED 09JUL19/2316  EXPIRES INFINITY&lt;/Text&gt;
   &lt;/Line&gt;
   &lt;ParsedData&gt;
    &lt;CurrencyLine&gt;
     &lt;Amount&gt;91.37&lt;/Amount&gt;
     &lt;CurrencyCode&gt;USD&lt;/CurrencyCode&gt;
     &lt;Discontinue&gt;2019-07-10&lt;/Discontinue&gt;
     &lt;Effective&gt;2019-07-10&lt;/Effective&gt;
     &lt;FareClass&gt;G1LL&lt;/FareClass&gt;
     &lt;RoutingNumberOrMPM&gt;0001&lt;/RoutingNumberOrMPM&gt;
     &lt;TariffDescriptionNumber&gt;L&lt;/TariffDescriptionNumber&gt;
    &lt;/CurrencyLine&gt;
    &lt;FareBasisLine&gt;
     &lt;DisplayType Code="E"/&gt;
     &lt;FareBasis Code="G1LL"/&gt;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LocationCode="BOG"/&gt;
     &lt;OriginLocation LocationCode="CUN"/&gt;
     &lt;Rule&gt;9500&lt;/Rule&gt;
     &lt;TariffDescriptionNumber&gt;IPRWI/303&lt;/TariffDescriptionNumber&gt;
     &lt;TravelDate&gt;2019-11-11&lt;/TravelDate&gt;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</si>
  <si>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-11e8f78d-4644-4cd4-9dd6-2ddb5f6094dd&lt;/eb:ConversationId&gt;&lt;eb:Service&gt;OTA_AirRulesLLSRQ&lt;/eb:Service&gt;&lt;eb:Action&gt;OTA_AirRulesLLSRS&lt;/eb:Action&gt;&lt;eb:MessageData&gt;&lt;eb:MessageId&gt;7352241747395590873&lt;/eb:MessageId&gt;&lt;eb:Timestamp&gt;2019-09-02T20:45:39&lt;/eb:Timestamp&gt;&lt;eb:RefToMessageId&gt;11e8f78d-4644-4cd4-9dd6-2ddb5f6094dd&lt;/eb:RefToMessageId&gt;&lt;/eb:MessageData&gt;&lt;/eb:MessageHeader&gt;&lt;wsse:Security xmlns:wsse="http://schemas.xmlsoap.org/ws/2002/12/secext"&gt;&lt;wsse:BinarySecurityToken valueType="String" EncodingType="wsse:Base64Binary"&gt;Shared/IDL:IceSess\/SessMgr:1\.0.IDL/Common/!ICESMS\/RESF!ICESMSLB\/RES.LB!-2978421505745043827!380317!0&lt;/wsse:BinarySecurityToken&gt;&lt;/wsse:Security&gt;&lt;/soap-env:Header&gt;&lt;soap-env:Body&gt;&lt;OTA_AirRulesRS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timeStamp="2019-09-02T15:45:39-05:00"&gt;
   &lt;stl:SystemSpecificResults&gt;
    &lt;stl:HostCommand LNIATA="222222"&gt;RDBOGCUN08NOVZUL¥PL-4O&lt;/stl:HostCommand&gt;
   &lt;/stl:SystemSpecificResults&gt;
  &lt;/stl:Success&gt;
 &lt;/stl:ApplicationResults&gt;
 &lt;FareRuleInfo&gt;
  &lt;Header&gt;
   &lt;Line Type="Legend"&gt;
    &lt;Text&gt;V FARE BASIS     BK    FARE   TRAVEL-TICKET AP  MINMAX  RTG&lt;/Text&gt;
   &lt;/Line&gt;
   &lt;Line Type="Fare"&gt;
    &lt;Text&gt;1   ZUL            Z X   235000 D11DE         -/?  -/  - WH01&lt;/Text&gt;
   &lt;/Line&gt;
   &lt;Line Type="Passenger Type"&gt;
    &lt;Text&gt;PASSENGER TYPE-ADT                 AUTO PRICE-YES&lt;/Text&gt;
   &lt;/Line&gt;
   &lt;Line Type="Origin Destination"&gt;
    &lt;Text&gt;FROM-BOG TO-CUN    CXR-4O    TVL-08NOV19  RULE-9660 IPRWI/303&lt;/Text&gt;
   &lt;/Line&gt;
   &lt;Line Type="Fare Basis"&gt;
    &lt;Text&gt;FARE BASIS-ZUL               SPECIAL FARE  DIS-N   VENDOR-ATP&lt;/Text&gt;
   &lt;/Line&gt;
   &lt;Line Type="Fare Type"&gt;
    &lt;Text&gt;FARE TYPE-XPS      OW-2ND LEVEL INSTANT PURCHASE&lt;/Text&gt;
   &lt;/Line&gt;
   &lt;Line Type="Currency"&gt;
    &lt;Text&gt;USD    68.54  0001  E10JUL19 D10JUL19   FC-ZUL  FN-L&lt;/Text&gt;
   &lt;/Line&gt;
   &lt;Line Type="System Dates"&gt;
    &lt;Text&gt;SYSTEM DATES - CREATED 09JUL19/2315  EXPIRES INFINITY&lt;/Text&gt;
   &lt;/Line&gt;
   &lt;ParsedData&gt;
    &lt;CurrencyLine&gt;
     &lt;Amount&gt;68.54&lt;/Amount&gt;
     &lt;CurrencyCode&gt;USD&lt;/CurrencyCode&gt;
     &lt;Discontinue&gt;2019-07-10&lt;/Discontinue&gt;
     &lt;Effective&gt;2019-07-10&lt;/Effective&gt;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LocationCode="BOG"/&gt;
     &lt;Rule&gt;9660&lt;/Rule&gt;
     &lt;TariffDescriptionNumber&gt;IPRWI/303&lt;/TariffDescriptionNumber&gt;
     &lt;TravelDate&gt;2019-11-08&lt;/TravelDate&gt;
    &lt;/OriginDestinationLine&gt;
    &lt;PassengerTypeLine&gt;
     &lt;AutoPrice&gt;YES&lt;/AutoPrice&gt;
     &lt;PassengerType Code="ADT"/&gt;
    &lt;/PassengerTypeLine&gt;
    &lt;SystemDatesLine&gt;
     &lt;CreateDateTime&gt;2019-07-09T23:15&lt;/CreateDateTime&gt;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</si>
  <si>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-11e8f78d-4644-4cd4-9dd6-2ddb5f6094dd&lt;/eb:ConversationId&gt;&lt;eb:Service&gt;OTA_AirRulesLLSRQ&lt;/eb:Service&gt;&lt;eb:Action&gt;OTA_AirRulesLLSRS&lt;/eb:Action&gt;&lt;eb:MessageData&gt;&lt;eb:MessageId&gt;7391846747400340285&lt;/eb:MessageId&gt;&lt;eb:Timestamp&gt;2019-09-02T20:45:40&lt;/eb:Timestamp&gt;&lt;eb:RefToMessageId&gt;11e8f78d-4644-4cd4-9dd6-2ddb5f6094dd&lt;/eb:RefToMessageId&gt;&lt;/eb:MessageData&gt;&lt;/eb:MessageHeader&gt;&lt;wsse:Security xmlns:wsse="http://schemas.xmlsoap.org/ws/2002/12/secext"&gt;&lt;wsse:BinarySecurityToken valueType="String" EncodingType="wsse:Base64Binary"&gt;Shared/IDL:IceSess\/SessMgr:1\.0.IDL/Common/!ICESMS\/RESF!ICESMSLB\/RES.LB!-2978421505745043827!380317!0&lt;/wsse:BinarySecurityToken&gt;&lt;/wsse:Security&gt;&lt;/soap-env:Header&gt;&lt;soap-env:Body&gt;&lt;OTA_AirRulesRS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timeStamp="2019-09-02T15:45:40-05:00"&gt;
   &lt;stl:SystemSpecificResults&gt;
    &lt;stl:HostCommand LNIATA="222222"&gt;RDCUNBOG11NOVG1LL¥PL-4O&lt;/stl:HostCommand&gt;
   &lt;/stl:SystemSpecificResults&gt;
  &lt;/stl:Success&gt;
 &lt;/stl:ApplicationResults&gt;
 &lt;FareRuleInfo&gt;
  &lt;Header&gt;
   &lt;Line Type="Legend"&gt;
    &lt;Text&gt;V FARE BASIS     BK    FARE   TRAVEL-TICKET AP  MINMAX  RTG&lt;/Text&gt;
   &lt;/Line&gt;
   &lt;Line Type="Fare"&gt;
    &lt;Text&gt;1   G1LL           G X   313200 D11DE         -/?  -/  - WH01&lt;/Text&gt;
   &lt;/Line&gt;
   &lt;Line Type="Passenger Type"&gt;
    &lt;Text&gt;PASSENGER TYPE-ADT                 AUTO PRICE-YES&lt;/Text&gt;
   &lt;/Line&gt;
   &lt;Line Type="Origin Destination"&gt;
    &lt;Text&gt;FROM-CUN TO-BOG    CXR-4O    TVL-11NOV19  RULE-9500 IPRWI/303&lt;/Text&gt;
   &lt;/Line&gt;
   &lt;Line Type="Fare Basis"&gt;
    &lt;Text&gt;FARE BASIS-G1LL              SPECIAL FARE  DIS-E   VENDOR-ATP&lt;/Text&gt;
   &lt;/Line&gt;
   &lt;Line Type="Fare Type"&gt;
    &lt;Text&gt;FARE TYPE-XPN      OW-INSTANT PURCHASE NONREFUNDABLE-TYPE FARES&lt;/Text&gt;
   &lt;/Line&gt;
   &lt;Line Type="Currency"&gt;
    &lt;Text&gt;USD    91.37  0001  E10JUL19 D10JUL19   FC-G1LL  FN-L&lt;/Text&gt;
   &lt;/Line&gt;
   &lt;Line Type="System Dates"&gt;
    &lt;Text&gt;SYSTEM DATES - CREATED 09JUL19/2316  EXPIRES INFINITY&lt;/Text&gt;
   &lt;/Line&gt;
   &lt;ParsedData&gt;
    &lt;CurrencyLine&gt;
     &lt;Amount&gt;91.37&lt;/Amount&gt;
     &lt;CurrencyCode&gt;USD&lt;/CurrencyCode&gt;
     &lt;Discontinue&gt;2019-07-10&lt;/Discontinue&gt;
     &lt;Effective&gt;2019-07-10&lt;/Effective&gt;
     &lt;FareClass&gt;G1LL&lt;/FareClass&gt;
     &lt;RoutingNumberOrMPM&gt;0001&lt;/RoutingNumberOrMPM&gt;
     &lt;TariffDescriptionNumber&gt;L&lt;/TariffDescriptionNumber&gt;
    &lt;/CurrencyLine&gt;
    &lt;FareBasisLine&gt;
     &lt;DisplayType Code="E"/&gt;
     &lt;FareBasis Code="G1LL"/&gt;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LocationCode="BOG"/&gt;
     &lt;OriginLocation LocationCode="CUN"/&gt;
     &lt;Rule&gt;9500&lt;/Rule&gt;
     &lt;TariffDescriptionNumber&gt;IPRWI/303&lt;/TariffDescriptionNumber&gt;
     &lt;TravelDate&gt;2019-11-11&lt;/TravelDate&gt;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</si>
  <si>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d19c125-8f5b-4316-a16d-520403d97e26&lt;/eb:ConversationId&gt;&lt;eb:Service&gt;OTA_AirRulesLLSRQ&lt;/eb:Service&gt;&lt;eb:Action&gt;OTA_AirRulesLLSRS&lt;/eb:Action&gt;&lt;eb:MessageData&gt;&lt;eb:MessageId&gt;6703416748681330721&lt;/eb:MessageId&gt;&lt;eb:Timestamp&gt;2019-09-02T20:47:48&lt;/eb:Timestamp&gt;&lt;eb:RefToMessageId&gt;cd19c125-8f5b-4316-a16d-520403d97e26&lt;/eb:RefToMessageId&gt;&lt;/eb:MessageData&gt;&lt;/eb:MessageHeader&gt;&lt;wsse:Security xmlns:wsse="http://schemas.xmlsoap.org/ws/2002/12/secext"&gt;&lt;wsse:BinarySecurityToken valueType="String" EncodingType="wsse:Base64Binary"&gt;Shared/IDL:IceSess\/SessMgr:1\.0.IDL/Common/!ICESMS\/RESA!ICESMSLB\/RES.LB!-2978420979301960826!1658416!0&lt;/wsse:BinarySecurityToken&gt;&lt;/wsse:Security&gt;&lt;/soap-env:Header&gt;&lt;soap-env:Body&gt;&lt;OTA_AirRulesRS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timeStamp="2019-09-02T15:47:48-05:00"&gt;
   &lt;stl:SystemSpecificResults&gt;
    &lt;stl:HostCommand LNIATA="222222"&gt;RDBOGSMR07SEPQ00QP8ZJ¥PL-LA&lt;/stl:HostCommand&gt;
   &lt;/stl:SystemSpecificResults&gt;
  &lt;/stl:Success&gt;
 &lt;/stl:ApplicationResults&gt;
 &lt;FareRuleInfo&gt;
  &lt;Header&gt;
   &lt;Line Type="Legend"&gt;
    &lt;Text&gt;V FARE BASIS     BK    FARE   TRAVEL-TICKET AP  MINMAX  RTG&lt;/Text&gt;
   &lt;/Line&gt;
   &lt;Line Type="Fare"&gt;
    &lt;Text&gt;1   Q00QP8ZJ       Q X   113600     ----      3/?  -/12M 8000&lt;/Text&gt;
   &lt;/Line&gt;
   &lt;Line Type="Passenger Type"&gt;
    &lt;Text&gt;PASSENGER TYPE-ADT                 AUTO PRICE-YES&lt;/Text&gt;
   &lt;/Line&gt;
   &lt;Line Type="Origin Destination"&gt;
    &lt;Text&gt;FROM-BOG TO-SMR    CXR-LA    TVL-07SEP19  RULE-QPDM IPRWD/17&lt;/Text&gt;
   &lt;/Line&gt;
   &lt;Line Type="Fare Basis"&gt;
    &lt;Text&gt;FARE BASIS-Q00QP8ZJ          SPECIAL FARE  DIS-E   VENDOR-ATP&lt;/Text&gt;
   &lt;/Line&gt;
   &lt;Line Type="Fare Type"&gt;
    &lt;Text&gt;FARE TYPE-SBP      OW-OW BUDGET INSTANT PURCHASE&lt;/Text&gt;
   &lt;/Line&gt;
   &lt;Line Type="Currency"&gt;
    &lt;Text&gt;COP   113588  8000  E26AUG19 D-INFINITY   FC-Q00QP8ZJ  FN-9O&lt;/Text&gt;
   &lt;/Line&gt;
   &lt;Line Type="System Dates"&gt;
    &lt;Text&gt;SYSTEM DATES - CREATED 25AUG19/1913  EXPIRES INFINITY&lt;/Text&gt;
   &lt;/Line&gt;
   &lt;ParsedData&gt;
    &lt;CurrencyLine&gt;
     &lt;Amount&gt;113588&lt;/Amount&gt;
     &lt;CurrencyCode&gt;COP&lt;/CurrencyCode&gt;
     &lt;Discontinue&gt;INFINITY&lt;/Discontinue&gt;
     &lt;Effective&gt;2019-08-26&lt;/Effective&gt;
     &lt;FareClass&gt;Q00QP8ZJ&lt;/FareClass&gt;
     &lt;RoutingNumberOrMPM&gt;8000&lt;/RoutingNumberOrMPM&gt;
     &lt;TariffDescriptionNumber&gt;9O&lt;/TariffDescriptionNumber&gt;
    &lt;/CurrencyLine&gt;
    &lt;FareBasisLine&gt;
     &lt;DisplayType Code="E"/&gt;
     &lt;FareBasis Code="Q00QP8ZJ"/&gt;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LocationCode="SMR"/&gt;
     &lt;OriginLocation LocationCode="BOG"/&gt;
     &lt;Rule&gt;QPDM&lt;/Rule&gt;
     &lt;TariffDescriptionNumber&gt;IPRWD/17&lt;/TariffDescriptionNumber&gt;
     &lt;TravelDate&gt;2019-09-07&lt;/TravelDate&gt;
    &lt;/OriginDestinationLine&gt;
    &lt;PassengerTypeLine&gt;
     &lt;AutoPrice&gt;YES&lt;/AutoPrice&gt;
     &lt;PassengerType Code="ADT"/&gt;
    &lt;/PassengerTypeLine&gt;
    &lt;SystemDatesLine&gt;
     &lt;CreateDateTime&gt;2019-08-25T19:13&lt;/CreateDateTime&gt;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FOR EACH SECTOR ON THE FARE COMPONENT ARE
REQUIRED AT LEAST 3 DAYS BEFORE DEPARTURE FROM FARE
COMPONENT ORIGIN.
WHEN RESERVATIONS ARE MADE AT LEAST 1 DAY BEFORE
DEPARTURE, TICKETING MUST BE COMPLETED WITHIN 24 HOURS
AFTER RESERVATIONS ARE MADE.
OR - RESERVATIONS FOR EACH SECTOR ON THE FARE COMPONENT
ARE REQUIRED AT LEAST 3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</si>
  <si>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b7f2ff1-5024-4ef3-974d-9b52d00ed62c&lt;/eb:ConversationId&gt;&lt;eb:Service&gt;OTA_AirRulesLLSRQ&lt;/eb:Service&gt;&lt;eb:Action&gt;OTA_AirRulesLLSRS&lt;/eb:Action&gt;&lt;eb:MessageData&gt;&lt;eb:MessageId&gt;5813299549736050622&lt;/eb:MessageId&gt;&lt;eb:Timestamp&gt;2019-09-03T15:16:13&lt;/eb:Timestamp&gt;&lt;eb:RefToMessageId&gt;ab7f2ff1-5024-4ef3-974d-9b52d00ed62c&lt;/eb:RefToMessageId&gt;&lt;/eb:MessageData&gt;&lt;/eb:MessageHeader&gt;&lt;wsse:Security xmlns:wsse="http://schemas.xmlsoap.org/ws/2002/12/secext"&gt;&lt;wsse:BinarySecurityToken valueType="String" EncodingType="wsse:Base64Binary"&gt;Shared/IDL:IceSess\/SessMgr:1\.0.IDL/Common/!ICESMS\/RESA!ICESMSLB\/RES.LB!-2978148573508617586!1380416!0&lt;/wsse:BinarySecurityToken&gt;&lt;/wsse:Security&gt;&lt;/soap-env:Header&gt;&lt;soap-env:Body&gt;&lt;OTA_AirRulesRS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timeStamp="2019-09-03T10:16:13-05:00"&gt;
   &lt;stl:SystemSpecificResults&gt;
    &lt;stl:HostCommand LNIATA="222222"&gt;RDMDECUN06NOVZUL¥PL-4O&lt;/stl:HostCommand&gt;
   &lt;/stl:SystemSpecificResults&gt;
  &lt;/stl:Success&gt;
 &lt;/stl:ApplicationResults&gt;
 &lt;FareRuleInfo&gt;
  &lt;Header&gt;
   &lt;Line Type="Legend"&gt;
    &lt;Text&gt;V FARE BASIS     BK    FARE   TRAVEL-TICKET AP  MINMAX  RTG&lt;/Text&gt;
   &lt;/Line&gt;
   &lt;Line Type="Fare"&gt;
    &lt;Text&gt;1   ZUL            Z X   218200 D11DE         -/?  -/  - WH01&lt;/Text&gt;
   &lt;/Line&gt;
   &lt;Line Type="Passenger Type"&gt;
    &lt;Text&gt;PASSENGER TYPE-ADT                 AUTO PRICE-YES&lt;/Text&gt;
   &lt;/Line&gt;
   &lt;Line Type="Origin Destination"&gt;
    &lt;Text&gt;FROM-MDE TO-CUN    CXR-4O    TVL-06NOV19  RULE-9660 IPRWI/303&lt;/Text&gt;
   &lt;/Line&gt;
   &lt;Line Type="Fare Basis"&gt;
    &lt;Text&gt;FARE BASIS-ZUL               SPECIAL FARE  DIS-N   VENDOR-ATP&lt;/Text&gt;
   &lt;/Line&gt;
   &lt;Line Type="Fare Type"&gt;
    &lt;Text&gt;FARE TYPE-XPS      OW-2ND LEVEL INSTANT PURCHASE&lt;/Text&gt;
   &lt;/Line&gt;
   &lt;Line Type="Currency"&gt;
    &lt;Text&gt;USD    63.64  0001  E14AUG19 D10JUL19   FC-ZUL  FN-L&lt;/Text&gt;
   &lt;/Line&gt;
   &lt;Line Type="System Dates"&gt;
    &lt;Text&gt;SYSTEM DATES - CREATED 13AUG19/2311  EXPIRES INFINITY&lt;/Text&gt;
   &lt;/Line&gt;
   &lt;ParsedData&gt;
    &lt;CurrencyLine&gt;
     &lt;Amount&gt;63.64&lt;/Amount&gt;
     &lt;CurrencyCode&gt;USD&lt;/CurrencyCode&gt;
     &lt;Discontinue&gt;2019-07-10&lt;/Discontinue&gt;
     &lt;Effective&gt;2019-08-14&lt;/Effective&gt;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LocationCode="MDE"/&gt;
     &lt;Rule&gt;9660&lt;/Rule&gt;
     &lt;TariffDescriptionNumber&gt;IPRWI/303&lt;/TariffDescriptionNumber&gt;
     &lt;TravelDate&gt;2019-11-06&lt;/TravelDate&gt;
    &lt;/OriginDestinationLine&gt;
    &lt;PassengerTypeLine&gt;
     &lt;AutoPrice&gt;YES&lt;/AutoPrice&gt;
     &lt;PassengerType Code="ADT"/&gt;
    &lt;/PassengerTypeLine&gt;
    &lt;SystemDatesLine&gt;
     &lt;CreateDateTime&gt;2019-08-13T23:11&lt;/CreateDateTime&gt;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</si>
  <si>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b7f2ff1-5024-4ef3-974d-9b52d00ed62c&lt;/eb:ConversationId&gt;&lt;eb:Service&gt;OTA_AirRulesLLSRQ&lt;/eb:Service&gt;&lt;eb:Action&gt;OTA_AirRulesLLSRS&lt;/eb:Action&gt;&lt;eb:MessageData&gt;&lt;eb:MessageId&gt;5813452549741560624&lt;/eb:MessageId&gt;&lt;eb:Timestamp&gt;2019-09-03T15:16:14&lt;/eb:Timestamp&gt;&lt;eb:RefToMessageId&gt;ab7f2ff1-5024-4ef3-974d-9b52d00ed62c&lt;/eb:RefToMessageId&gt;&lt;/eb:MessageData&gt;&lt;/eb:MessageHeader&gt;&lt;wsse:Security xmlns:wsse="http://schemas.xmlsoap.org/ws/2002/12/secext"&gt;&lt;wsse:BinarySecurityToken valueType="String" EncodingType="wsse:Base64Binary"&gt;Shared/IDL:IceSess\/SessMgr:1\.0.IDL/Common/!ICESMS\/RESA!ICESMSLB\/RES.LB!-2978148573508617586!1380416!0&lt;/wsse:BinarySecurityToken&gt;&lt;/wsse:Security&gt;&lt;/soap-env:Header&gt;&lt;soap-env:Body&gt;&lt;OTA_AirRulesRS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timeStamp="2019-09-03T10:16:14-05:00"&gt;
   &lt;stl:SystemSpecificResults&gt;
    &lt;stl:HostCommand LNIATA="222222"&gt;RDCUNMDE10NOVS1OO¥PL-4O&lt;/stl:HostCommand&gt;
   &lt;/stl:SystemSpecificResults&gt;
  &lt;/stl:Success&gt;
 &lt;/stl:ApplicationResults&gt;
 &lt;FareRuleInfo&gt;
  &lt;Header&gt;
   &lt;Line Type="Legend"&gt;
    &lt;Text&gt;V FARE BASIS     BK    FARE   TRAVEL-TICKET AP  MINMAX  RTG&lt;/Text&gt;
   &lt;/Line&gt;
   &lt;Line Type="Fare"&gt;
    &lt;Text&gt;1   S1OO           S X   506100 D11DE         -/?  -/  - WH01&lt;/Text&gt;
   &lt;/Line&gt;
   &lt;Line Type="Passenger Type"&gt;
    &lt;Text&gt;PASSENGER TYPE-ADT                 AUTO PRICE-YES&lt;/Text&gt;
   &lt;/Line&gt;
   &lt;Line Type="Origin Destination"&gt;
    &lt;Text&gt;FROM-CUN TO-MDE    CXR-4O    TVL-10NOV19  RULE-9500 IPRWI/303&lt;/Text&gt;
   &lt;/Line&gt;
   &lt;Line Type="Fare Basis"&gt;
    &lt;Text&gt;FARE BASIS-S1OO              SPECIAL FARE  DIS-E   VENDOR-ATP&lt;/Text&gt;
   &lt;/Line&gt;
   &lt;Line Type="Fare Type"&gt;
    &lt;Text&gt;FARE TYPE-XPN      OW-INSTANT PURCHASE NONREFUNDABLE-TYPE FARES&lt;/Text&gt;
   &lt;/Line&gt;
   &lt;Line Type="Currency"&gt;
    &lt;Text&gt;USD   147.64  0001  E10JUL19 D10JUL19   FC-S1OO  FN-L&lt;/Text&gt;
   &lt;/Line&gt;
   &lt;Line Type="System Dates"&gt;
    &lt;Text&gt;SYSTEM DATES - CREATED 09JUL19/2316  EXPIRES INFINITY&lt;/Text&gt;
   &lt;/Line&gt;
   &lt;ParsedData&gt;
    &lt;CurrencyLine&gt;
     &lt;Amount&gt;147.64&lt;/Amount&gt;
     &lt;CurrencyCode&gt;USD&lt;/CurrencyCode&gt;
     &lt;Discontinue&gt;2019-07-10&lt;/Discontinue&gt;
     &lt;Effective&gt;2019-07-10&lt;/Effective&gt;
     &lt;FareClass&gt;S1OO&lt;/FareClass&gt;
     &lt;RoutingNumberOrMPM&gt;0001&lt;/RoutingNumberOrMPM&gt;
     &lt;TariffDescriptionNumber&gt;L&lt;/TariffDescriptionNumber&gt;
    &lt;/CurrencyLine&gt;
    &lt;FareBasisLine&gt;
     &lt;DisplayType Code="E"/&gt;
     &lt;FareBasis Code="S1OO"/&gt;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LocationCode="MDE"/&gt;
     &lt;OriginLocation LocationCode="CUN"/&gt;
     &lt;Rule&gt;9500&lt;/Rule&gt;
     &lt;TariffDescriptionNumber&gt;IPRWI/303&lt;/TariffDescriptionNumber&gt;
     &lt;TravelDate&gt;2019-11-10&lt;/TravelDate&gt;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48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</si>
  <si>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eb51708-e0a6-42f8-9a58-7f2d429041f9&lt;/eb:ConversationId&gt;&lt;eb:Service&gt;OTA_AirRulesLLSRQ&lt;/eb:Service&gt;&lt;eb:Action&gt;OTA_AirRulesLLSRS&lt;/eb:Action&gt;&lt;eb:MessageData&gt;&lt;eb:MessageId&gt;5831684551261820624&lt;/eb:MessageId&gt;&lt;eb:Timestamp&gt;2019-09-03T15:18:46&lt;/eb:Timestamp&gt;&lt;eb:RefToMessageId&gt;7eb51708-e0a6-42f8-9a58-7f2d429041f9&lt;/eb:RefToMessageId&gt;&lt;/eb:MessageData&gt;&lt;/eb:MessageHeader&gt;&lt;wsse:Security xmlns:wsse="http://schemas.xmlsoap.org/ws/2002/12/secext"&gt;&lt;wsse:BinarySecurityToken valueType="String" EncodingType="wsse:Base64Binary"&gt;Shared/IDL:IceSess\/SessMgr:1\.0.IDL/Common/!ICESMS\/RESF!ICESMSLB\/RES.LB!-2978147948469539955!1946813!0&lt;/wsse:BinarySecurityToken&gt;&lt;/wsse:Security&gt;&lt;/soap-env:Header&gt;&lt;soap-env:Body&gt;&lt;OTA_AirRulesRS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timeStamp="2019-09-03T10:18:46-05:00"&gt;
   &lt;stl:SystemSpecificResults&gt;
    &lt;stl:HostCommand LNIATA="222222"&gt;RDMDECUN06NOVZUL¥PL-4O&lt;/stl:HostCommand&gt;
   &lt;/stl:SystemSpecificResults&gt;
  &lt;/stl:Success&gt;
 &lt;/stl:ApplicationResults&gt;
 &lt;FareRuleInfo&gt;
  &lt;Header&gt;
   &lt;Line Type="Legend"&gt;
    &lt;Text&gt;V FARE BASIS     BK    FARE   TRAVEL-TICKET AP  MINMAX  RTG&lt;/Text&gt;
   &lt;/Line&gt;
   &lt;Line Type="Fare"&gt;
    &lt;Text&gt;1   ZUL            Z X   218200 D11DE         -/?  -/  - WH01&lt;/Text&gt;
   &lt;/Line&gt;
   &lt;Line Type="Passenger Type"&gt;
    &lt;Text&gt;PASSENGER TYPE-ADT                 AUTO PRICE-YES&lt;/Text&gt;
   &lt;/Line&gt;
   &lt;Line Type="Origin Destination"&gt;
    &lt;Text&gt;FROM-MDE TO-CUN    CXR-4O    TVL-06NOV19  RULE-9660 IPRWI/303&lt;/Text&gt;
   &lt;/Line&gt;
   &lt;Line Type="Fare Basis"&gt;
    &lt;Text&gt;FARE BASIS-ZUL               SPECIAL FARE  DIS-N   VENDOR-ATP&lt;/Text&gt;
   &lt;/Line&gt;
   &lt;Line Type="Fare Type"&gt;
    &lt;Text&gt;FARE TYPE-XPS      OW-2ND LEVEL INSTANT PURCHASE&lt;/Text&gt;
   &lt;/Line&gt;
   &lt;Line Type="Currency"&gt;
    &lt;Text&gt;USD    63.64  0001  E14AUG19 D10JUL19   FC-ZUL  FN-L&lt;/Text&gt;
   &lt;/Line&gt;
   &lt;Line Type="System Dates"&gt;
    &lt;Text&gt;SYSTEM DATES - CREATED 13AUG19/2311  EXPIRES INFINITY&lt;/Text&gt;
   &lt;/Line&gt;
   &lt;ParsedData&gt;
    &lt;CurrencyLine&gt;
     &lt;Amount&gt;63.64&lt;/Amount&gt;
     &lt;CurrencyCode&gt;USD&lt;/CurrencyCode&gt;
     &lt;Discontinue&gt;2019-07-10&lt;/Discontinue&gt;
     &lt;Effective&gt;2019-08-14&lt;/Effective&gt;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LocationCode="MDE"/&gt;
     &lt;Rule&gt;9660&lt;/Rule&gt;
     &lt;TariffDescriptionNumber&gt;IPRWI/303&lt;/TariffDescriptionNumber&gt;
     &lt;TravelDate&gt;2019-11-06&lt;/TravelDate&gt;
    &lt;/OriginDestinationLine&gt;
    &lt;PassengerTypeLine&gt;
     &lt;AutoPrice&gt;YES&lt;/AutoPrice&gt;
     &lt;PassengerType Code="ADT"/&gt;
    &lt;/PassengerTypeLine&gt;
    &lt;SystemDatesLine&gt;
     &lt;CreateDateTime&gt;2019-08-13T23:11&lt;/CreateDateTime&gt;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</si>
  <si>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eb51708-e0a6-42f8-9a58-7f2d429041f9&lt;/eb:ConversationId&gt;&lt;eb:Service&gt;OTA_AirRulesLLSRQ&lt;/eb:Service&gt;&lt;eb:Action&gt;OTA_AirRulesLLSRS&lt;/eb:Action&gt;&lt;eb:MessageData&gt;&lt;eb:MessageId&gt;5831740551267280211&lt;/eb:MessageId&gt;&lt;eb:Timestamp&gt;2019-09-03T15:18:47&lt;/eb:Timestamp&gt;&lt;eb:RefToMessageId&gt;7eb51708-e0a6-42f8-9a58-7f2d429041f9&lt;/eb:RefToMessageId&gt;&lt;/eb:MessageData&gt;&lt;/eb:MessageHeader&gt;&lt;wsse:Security xmlns:wsse="http://schemas.xmlsoap.org/ws/2002/12/secext"&gt;&lt;wsse:BinarySecurityToken valueType="String" EncodingType="wsse:Base64Binary"&gt;Shared/IDL:IceSess\/SessMgr:1\.0.IDL/Common/!ICESMS\/RESF!ICESMSLB\/RES.LB!-2978147948469539955!1946813!0&lt;/wsse:BinarySecurityToken&gt;&lt;/wsse:Security&gt;&lt;/soap-env:Header&gt;&lt;soap-env:Body&gt;&lt;OTA_AirRulesRS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timeStamp="2019-09-03T10:18:46-05:00"&gt;
   &lt;stl:SystemSpecificResults&gt;
    &lt;stl:HostCommand LNIATA="222222"&gt;RDCUNMDE10NOVS1OO¥PL-4O&lt;/stl:HostCommand&gt;
   &lt;/stl:SystemSpecificResults&gt;
  &lt;/stl:Success&gt;
 &lt;/stl:ApplicationResults&gt;
 &lt;FareRuleInfo&gt;
  &lt;Header&gt;
   &lt;Line Type="Legend"&gt;
    &lt;Text&gt;V FARE BASIS     BK    FARE   TRAVEL-TICKET AP  MINMAX  RTG&lt;/Text&gt;
   &lt;/Line&gt;
   &lt;Line Type="Fare"&gt;
    &lt;Text&gt;1   S1OO           S X   506100 D11DE         -/?  -/  - WH01&lt;/Text&gt;
   &lt;/Line&gt;
   &lt;Line Type="Passenger Type"&gt;
    &lt;Text&gt;PASSENGER TYPE-ADT                 AUTO PRICE-YES&lt;/Text&gt;
   &lt;/Line&gt;
   &lt;Line Type="Origin Destination"&gt;
    &lt;Text&gt;FROM-CUN TO-MDE    CXR-4O    TVL-10NOV19  RULE-9500 IPRWI/303&lt;/Text&gt;
   &lt;/Line&gt;
   &lt;Line Type="Fare Basis"&gt;
    &lt;Text&gt;FARE BASIS-S1OO              SPECIAL FARE  DIS-E   VENDOR-ATP&lt;/Text&gt;
   &lt;/Line&gt;
   &lt;Line Type="Fare Type"&gt;
    &lt;Text&gt;FARE TYPE-XPN      OW-INSTANT PURCHASE NONREFUNDABLE-TYPE FARES&lt;/Text&gt;
   &lt;/Line&gt;
   &lt;Line Type="Currency"&gt;
    &lt;Text&gt;USD   147.64  0001  E10JUL19 D10JUL19   FC-S1OO  FN-L&lt;/Text&gt;
   &lt;/Line&gt;
   &lt;Line Type="System Dates"&gt;
    &lt;Text&gt;SYSTEM DATES - CREATED 09JUL19/2316  EXPIRES INFINITY&lt;/Text&gt;
   &lt;/Line&gt;
   &lt;ParsedData&gt;
    &lt;CurrencyLine&gt;
     &lt;Amount&gt;147.64&lt;/Amount&gt;
     &lt;CurrencyCode&gt;USD&lt;/CurrencyCode&gt;
     &lt;Discontinue&gt;2019-07-10&lt;/Discontinue&gt;
     &lt;Effective&gt;2019-07-10&lt;/Effective&gt;
     &lt;FareClass&gt;S1OO&lt;/FareClass&gt;
     &lt;RoutingNumberOrMPM&gt;0001&lt;/RoutingNumberOrMPM&gt;
     &lt;TariffDescriptionNumber&gt;L&lt;/TariffDescriptionNumber&gt;
    &lt;/CurrencyLine&gt;
    &lt;FareBasisLine&gt;
     &lt;DisplayType Code="E"/&gt;
     &lt;FareBasis Code="S1OO"/&gt;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LocationCode="MDE"/&gt;
     &lt;OriginLocation LocationCode="CUN"/&gt;
     &lt;Rule&gt;9500&lt;/Rule&gt;
     &lt;TariffDescriptionNumber&gt;IPRWI/303&lt;/TariffDescriptionNumber&gt;
     &lt;TravelDate&gt;2019-11-10&lt;/TravelDate&gt;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48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</si>
  <si>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-35903b02-072e-40bc-af37-72440b26c59e&lt;/eb:ConversationId&gt;&lt;eb:Service&gt;OTA_AirRulesLLSRQ&lt;/eb:Service&gt;&lt;eb:Action&gt;OTA_AirRulesLLSRS&lt;/eb:Action&gt;&lt;eb:MessageData&gt;&lt;eb:MessageId&gt;5370983553826930834&lt;/eb:MessageId&gt;&lt;eb:Timestamp&gt;2019-09-03T15:23:02&lt;/eb:Timestamp&gt;&lt;eb:RefToMessageId&gt;35903b02-072e-40bc-af37-72440b26c59e&lt;/eb:RefToMessageId&gt;&lt;/eb:MessageData&gt;&lt;/eb:MessageHeader&gt;&lt;wsse:Security xmlns:wsse="http://schemas.xmlsoap.org/ws/2002/12/secext"&gt;&lt;wsse:BinarySecurityToken valueType="String" EncodingType="wsse:Base64Binary"&gt;Shared/IDL:IceSess\/SessMgr:1\.0.IDL/Common/!ICESMS\/RESG!ICESMSLB\/RES.LB!-2978146897737836147!572366!0&lt;/wsse:BinarySecurityToken&gt;&lt;/wsse:Security&gt;&lt;/soap-env:Header&gt;&lt;soap-env:Body&gt;&lt;OTA_AirRulesRS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timeStamp="2019-09-03T10:23:02-05:00"&gt;
   &lt;stl:SystemSpecificResults&gt;
    &lt;stl:HostCommand LNIATA="222222"&gt;RDMDECUN06NOVZUL¥PL-4O&lt;/stl:HostCommand&gt;
   &lt;/stl:SystemSpecificResults&gt;
  &lt;/stl:Success&gt;
 &lt;/stl:ApplicationResults&gt;
 &lt;FareRuleInfo&gt;
  &lt;Header&gt;
   &lt;Line Type="Legend"&gt;
    &lt;Text&gt;V FARE BASIS     BK    FARE   TRAVEL-TICKET AP  MINMAX  RTG&lt;/Text&gt;
   &lt;/Line&gt;
   &lt;Line Type="Fare"&gt;
    &lt;Text&gt;1   ZUL            Z X   218200 D11DE         -/?  -/  - WH01&lt;/Text&gt;
   &lt;/Line&gt;
   &lt;Line Type="Passenger Type"&gt;
    &lt;Text&gt;PASSENGER TYPE-ADT                 AUTO PRICE-YES&lt;/Text&gt;
   &lt;/Line&gt;
   &lt;Line Type="Origin Destination"&gt;
    &lt;Text&gt;FROM-MDE TO-CUN    CXR-4O    TVL-06NOV19  RULE-9660 IPRWI/303&lt;/Text&gt;
   &lt;/Line&gt;
   &lt;Line Type="Fare Basis"&gt;
    &lt;Text&gt;FARE BASIS-ZUL               SPECIAL FARE  DIS-N   VENDOR-ATP&lt;/Text&gt;
   &lt;/Line&gt;
   &lt;Line Type="Fare Type"&gt;
    &lt;Text&gt;FARE TYPE-XPS      OW-2ND LEVEL INSTANT PURCHASE&lt;/Text&gt;
   &lt;/Line&gt;
   &lt;Line Type="Currency"&gt;
    &lt;Text&gt;USD    63.64  0001  E14AUG19 D10JUL19   FC-ZUL  FN-L&lt;/Text&gt;
   &lt;/Line&gt;
   &lt;Line Type="System Dates"&gt;
    &lt;Text&gt;SYSTEM DATES - CREATED 13AUG19/2311  EXPIRES INFINITY&lt;/Text&gt;
   &lt;/Line&gt;
   &lt;ParsedData&gt;
    &lt;CurrencyLine&gt;
     &lt;Amount&gt;63.64&lt;/Amount&gt;
     &lt;CurrencyCode&gt;USD&lt;/CurrencyCode&gt;
     &lt;Discontinue&gt;2019-07-10&lt;/Discontinue&gt;
     &lt;Effective&gt;2019-08-14&lt;/Effective&gt;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LocationCode="MDE"/&gt;
     &lt;Rule&gt;9660&lt;/Rule&gt;
     &lt;TariffDescriptionNumber&gt;IPRWI/303&lt;/TariffDescriptionNumber&gt;
     &lt;TravelDate&gt;2019-11-06&lt;/TravelDate&gt;
    &lt;/OriginDestinationLine&gt;
    &lt;PassengerTypeLine&gt;
     &lt;AutoPrice&gt;YES&lt;/AutoPrice&gt;
     &lt;PassengerType Code="ADT"/&gt;
    &lt;/PassengerTypeLine&gt;
    &lt;SystemDatesLine&gt;
     &lt;CreateDateTime&gt;2019-08-13T23:11&lt;/CreateDateTime&gt;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</si>
  <si>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-35903b02-072e-40bc-af37-72440b26c59e&lt;/eb:ConversationId&gt;&lt;eb:Service&gt;OTA_AirRulesLLSRQ&lt;/eb:Service&gt;&lt;eb:Action&gt;OTA_AirRulesLLSRS&lt;/eb:Action&gt;&lt;eb:MessageData&gt;&lt;eb:MessageId&gt;5859970553832330230&lt;/eb:MessageId&gt;&lt;eb:Timestamp&gt;2019-09-03T15:23:03&lt;/eb:Timestamp&gt;&lt;eb:RefToMessageId&gt;35903b02-072e-40bc-af37-72440b26c59e&lt;/eb:RefToMessageId&gt;&lt;/eb:MessageData&gt;&lt;/eb:MessageHeader&gt;&lt;wsse:Security xmlns:wsse="http://schemas.xmlsoap.org/ws/2002/12/secext"&gt;&lt;wsse:BinarySecurityToken valueType="String" EncodingType="wsse:Base64Binary"&gt;Shared/IDL:IceSess\/SessMgr:1\.0.IDL/Common/!ICESMS\/RESG!ICESMSLB\/RES.LB!-2978146897737836147!572366!0&lt;/wsse:BinarySecurityToken&gt;&lt;/wsse:Security&gt;&lt;/soap-env:Header&gt;&lt;soap-env:Body&gt;&lt;OTA_AirRulesRS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timeStamp="2019-09-03T10:23:03-05:00"&gt;
   &lt;stl:SystemSpecificResults&gt;
    &lt;stl:HostCommand LNIATA="222222"&gt;RDCUNMDE10NOVS1OO¥PL-4O&lt;/stl:HostCommand&gt;
   &lt;/stl:SystemSpecificResults&gt;
  &lt;/stl:Success&gt;
 &lt;/stl:ApplicationResults&gt;
 &lt;FareRuleInfo&gt;
  &lt;Header&gt;
   &lt;Line Type="Legend"&gt;
    &lt;Text&gt;V FARE BASIS     BK    FARE   TRAVEL-TICKET AP  MINMAX  RTG&lt;/Text&gt;
   &lt;/Line&gt;
   &lt;Line Type="Fare"&gt;
    &lt;Text&gt;1   S1OO           S X   506100 D11DE         -/?  -/  - WH01&lt;/Text&gt;
   &lt;/Line&gt;
   &lt;Line Type="Passenger Type"&gt;
    &lt;Text&gt;PASSENGER TYPE-ADT                 AUTO PRICE-YES&lt;/Text&gt;
   &lt;/Line&gt;
   &lt;Line Type="Origin Destination"&gt;
    &lt;Text&gt;FROM-CUN TO-MDE    CXR-4O    TVL-10NOV19  RULE-9500 IPRWI/303&lt;/Text&gt;
   &lt;/Line&gt;
   &lt;Line Type="Fare Basis"&gt;
    &lt;Text&gt;FARE BASIS-S1OO              SPECIAL FARE  DIS-E   VENDOR-ATP&lt;/Text&gt;
   &lt;/Line&gt;
   &lt;Line Type="Fare Type"&gt;
    &lt;Text&gt;FARE TYPE-XPN      OW-INSTANT PURCHASE NONREFUNDABLE-TYPE FARES&lt;/Text&gt;
   &lt;/Line&gt;
   &lt;Line Type="Currency"&gt;
    &lt;Text&gt;USD   147.64  0001  E10JUL19 D10JUL19   FC-S1OO  FN-L&lt;/Text&gt;
   &lt;/Line&gt;
   &lt;Line Type="System Dates"&gt;
    &lt;Text&gt;SYSTEM DATES - CREATED 09JUL19/2316  EXPIRES INFINITY&lt;/Text&gt;
   &lt;/Line&gt;
   &lt;ParsedData&gt;
    &lt;CurrencyLine&gt;
     &lt;Amount&gt;147.64&lt;/Amount&gt;
     &lt;CurrencyCode&gt;USD&lt;/CurrencyCode&gt;
     &lt;Discontinue&gt;2019-07-10&lt;/Discontinue&gt;
     &lt;Effective&gt;2019-07-10&lt;/Effective&gt;
     &lt;FareClass&gt;S1OO&lt;/FareClass&gt;
     &lt;RoutingNumberOrMPM&gt;0001&lt;/RoutingNumberOrMPM&gt;
     &lt;TariffDescriptionNumber&gt;L&lt;/TariffDescriptionNumber&gt;
    &lt;/CurrencyLine&gt;
    &lt;FareBasisLine&gt;
     &lt;DisplayType Code="E"/&gt;
     &lt;FareBasis Code="S1OO"/&gt;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LocationCode="MDE"/&gt;
     &lt;OriginLocation LocationCode="CUN"/&gt;
     &lt;Rule&gt;9500&lt;/Rule&gt;
     &lt;TariffDescriptionNumber&gt;IPRWI/303&lt;/TariffDescriptionNumber&gt;
     &lt;TravelDate&gt;2019-11-10&lt;/TravelDate&gt;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48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</si>
  <si>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6f59c7e-79aa-441b-91d2-bf0a39fc6fb8&lt;/eb:ConversationId&gt;&lt;eb:Service&gt;OTA_AirRulesLLSRQ&lt;/eb:Service&gt;&lt;eb:Action&gt;OTA_AirRulesLLSRS&lt;/eb:Action&gt;&lt;eb:MessageData&gt;&lt;eb:MessageId&gt;5898086557280510881&lt;/eb:MessageId&gt;&lt;eb:Timestamp&gt;2019-09-03T15:28:48&lt;/eb:Timestamp&gt;&lt;eb:RefToMessageId&gt;a6f59c7e-79aa-441b-91d2-bf0a39fc6fb8&lt;/eb:RefToMessageId&gt;&lt;/eb:MessageData&gt;&lt;/eb:MessageHeader&gt;&lt;wsse:Security xmlns:wsse="http://schemas.xmlsoap.org/ws/2002/12/secext"&gt;&lt;wsse:BinarySecurityToken valueType="String" EncodingType="wsse:Base64Binary"&gt;Shared/IDL:IceSess\/SessMgr:1\.0.IDL/Common/!ICESMS\/RESD!ICESMSLB\/RES.LB!-2978145482933385596!340571!0&lt;/wsse:BinarySecurityToken&gt;&lt;/wsse:Security&gt;&lt;/soap-env:Header&gt;&lt;soap-env:Body&gt;&lt;OTA_AirRulesRS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timeStamp="2019-09-03T10:28:48-05:00"&gt;
   &lt;stl:SystemSpecificResults&gt;
    &lt;stl:HostCommand LNIATA="222222"&gt;RDMDECUN06NOVZUL¥PL-4O&lt;/stl:HostCommand&gt;
   &lt;/stl:SystemSpecificResults&gt;
  &lt;/stl:Success&gt;
 &lt;/stl:ApplicationResults&gt;
 &lt;FareRuleInfo&gt;
  &lt;Header&gt;
   &lt;Line Type="Legend"&gt;
    &lt;Text&gt;V FARE BASIS     BK    FARE   TRAVEL-TICKET AP  MINMAX  RTG&lt;/Text&gt;
   &lt;/Line&gt;
   &lt;Line Type="Fare"&gt;
    &lt;Text&gt;1   ZUL            Z X   218200 D11DE         -/?  -/  - WH01&lt;/Text&gt;
   &lt;/Line&gt;
   &lt;Line Type="Passenger Type"&gt;
    &lt;Text&gt;PASSENGER TYPE-ADT                 AUTO PRICE-YES&lt;/Text&gt;
   &lt;/Line&gt;
   &lt;Line Type="Origin Destination"&gt;
    &lt;Text&gt;FROM-MDE TO-CUN    CXR-4O    TVL-06NOV19  RULE-9660 IPRWI/303&lt;/Text&gt;
   &lt;/Line&gt;
   &lt;Line Type="Fare Basis"&gt;
    &lt;Text&gt;FARE BASIS-ZUL               SPECIAL FARE  DIS-N   VENDOR-ATP&lt;/Text&gt;
   &lt;/Line&gt;
   &lt;Line Type="Fare Type"&gt;
    &lt;Text&gt;FARE TYPE-XPS      OW-2ND LEVEL INSTANT PURCHASE&lt;/Text&gt;
   &lt;/Line&gt;
   &lt;Line Type="Currency"&gt;
    &lt;Text&gt;USD    63.64  0001  E14AUG19 D10JUL19   FC-ZUL  FN-L&lt;/Text&gt;
   &lt;/Line&gt;
   &lt;Line Type="System Dates"&gt;
    &lt;Text&gt;SYSTEM DATES - CREATED 13AUG19/2311  EXPIRES INFINITY&lt;/Text&gt;
   &lt;/Line&gt;
   &lt;ParsedData&gt;
    &lt;CurrencyLine&gt;
     &lt;Amount&gt;63.64&lt;/Amount&gt;
     &lt;CurrencyCode&gt;USD&lt;/CurrencyCode&gt;
     &lt;Discontinue&gt;2019-07-10&lt;/Discontinue&gt;
     &lt;Effective&gt;2019-08-14&lt;/Effective&gt;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LocationCode="MDE"/&gt;
     &lt;Rule&gt;9660&lt;/Rule&gt;
     &lt;TariffDescriptionNumber&gt;IPRWI/303&lt;/TariffDescriptionNumber&gt;
     &lt;TravelDate&gt;2019-11-06&lt;/TravelDate&gt;
    &lt;/OriginDestinationLine&gt;
    &lt;PassengerTypeLine&gt;
     &lt;AutoPrice&gt;YES&lt;/AutoPrice&gt;
     &lt;PassengerType Code="ADT"/&gt;
    &lt;/PassengerTypeLine&gt;
    &lt;SystemDatesLine&gt;
     &lt;CreateDateTime&gt;2019-08-13T23:11&lt;/CreateDateTime&gt;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</si>
  <si>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6f59c7e-79aa-441b-91d2-bf0a39fc6fb8&lt;/eb:ConversationId&gt;&lt;eb:Service&gt;OTA_AirRulesLLSRQ&lt;/eb:Service&gt;&lt;eb:Action&gt;OTA_AirRulesLLSRS&lt;/eb:Action&gt;&lt;eb:MessageData&gt;&lt;eb:MessageId&gt;5897638557287820222&lt;/eb:MessageId&gt;&lt;eb:Timestamp&gt;2019-09-03T15:28:49&lt;/eb:Timestamp&gt;&lt;eb:RefToMessageId&gt;a6f59c7e-79aa-441b-91d2-bf0a39fc6fb8&lt;/eb:RefToMessageId&gt;&lt;/eb:MessageData&gt;&lt;/eb:MessageHeader&gt;&lt;wsse:Security xmlns:wsse="http://schemas.xmlsoap.org/ws/2002/12/secext"&gt;&lt;wsse:BinarySecurityToken valueType="String" EncodingType="wsse:Base64Binary"&gt;Shared/IDL:IceSess\/SessMgr:1\.0.IDL/Common/!ICESMS\/RESD!ICESMSLB\/RES.LB!-2978145482933385596!340571!0&lt;/wsse:BinarySecurityToken&gt;&lt;/wsse:Security&gt;&lt;/soap-env:Header&gt;&lt;soap-env:Body&gt;&lt;OTA_AirRulesRS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timeStamp="2019-09-03T10:28:49-05:00"&gt;
   &lt;stl:SystemSpecificResults&gt;
    &lt;stl:HostCommand LNIATA="222222"&gt;RDCUNMDE10NOVS1OO¥PL-4O&lt;/stl:HostCommand&gt;
   &lt;/stl:SystemSpecificResults&gt;
  &lt;/stl:Success&gt;
 &lt;/stl:ApplicationResults&gt;
 &lt;FareRuleInfo&gt;
  &lt;Header&gt;
   &lt;Line Type="Legend"&gt;
    &lt;Text&gt;V FARE BASIS     BK    FARE   TRAVEL-TICKET AP  MINMAX  RTG&lt;/Text&gt;
   &lt;/Line&gt;
   &lt;Line Type="Fare"&gt;
    &lt;Text&gt;1   S1OO           S X   506100 D11DE         -/?  -/  - WH01&lt;/Text&gt;
   &lt;/Line&gt;
   &lt;Line Type="Passenger Type"&gt;
    &lt;Text&gt;PASSENGER TYPE-ADT                 AUTO PRICE-YES&lt;/Text&gt;
   &lt;/Line&gt;
   &lt;Line Type="Origin Destination"&gt;
    &lt;Text&gt;FROM-CUN TO-MDE    CXR-4O    TVL-10NOV19  RULE-9500 IPRWI/303&lt;/Text&gt;
   &lt;/Line&gt;
   &lt;Line Type="Fare Basis"&gt;
    &lt;Text&gt;FARE BASIS-S1OO              SPECIAL FARE  DIS-E   VENDOR-ATP&lt;/Text&gt;
   &lt;/Line&gt;
   &lt;Line Type="Fare Type"&gt;
    &lt;Text&gt;FARE TYPE-XPN      OW-INSTANT PURCHASE NONREFUNDABLE-TYPE FARES&lt;/Text&gt;
   &lt;/Line&gt;
   &lt;Line Type="Currency"&gt;
    &lt;Text&gt;USD   147.64  0001  E10JUL19 D10JUL19   FC-S1OO  FN-L&lt;/Text&gt;
   &lt;/Line&gt;
   &lt;Line Type="System Dates"&gt;
    &lt;Text&gt;SYSTEM DATES - CREATED 09JUL19/2316  EXPIRES INFINITY&lt;/Text&gt;
   &lt;/Line&gt;
   &lt;ParsedData&gt;
    &lt;CurrencyLine&gt;
     &lt;Amount&gt;147.64&lt;/Amount&gt;
     &lt;CurrencyCode&gt;USD&lt;/CurrencyCode&gt;
     &lt;Discontinue&gt;2019-07-10&lt;/Discontinue&gt;
     &lt;Effective&gt;2019-07-10&lt;/Effective&gt;
     &lt;FareClass&gt;S1OO&lt;/FareClass&gt;
     &lt;RoutingNumberOrMPM&gt;0001&lt;/RoutingNumberOrMPM&gt;
     &lt;TariffDescriptionNumber&gt;L&lt;/TariffDescriptionNumber&gt;
    &lt;/CurrencyLine&gt;
    &lt;FareBasisLine&gt;
     &lt;DisplayType Code="E"/&gt;
     &lt;FareBasis Code="S1OO"/&gt;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LocationCode="MDE"/&gt;
     &lt;OriginLocation LocationCode="CUN"/&gt;
     &lt;Rule&gt;9500&lt;/Rule&gt;
     &lt;TariffDescriptionNumber&gt;IPRWI/303&lt;/TariffDescriptionNumber&gt;
     &lt;TravelDate&gt;2019-11-10&lt;/TravelDate&gt;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48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</si>
  <si>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ba8872f-eae5-4958-8b3f-0e46d33a00aa&lt;/eb:ConversationId&gt;&lt;eb:Service&gt;OTA_AirRulesLLSRQ&lt;/eb:Service&gt;&lt;eb:Action&gt;OTA_AirRulesLLSRS&lt;/eb:Action&gt;&lt;eb:MessageData&gt;&lt;eb:MessageId&gt;5413101558115740712&lt;/eb:MessageId&gt;&lt;eb:Timestamp&gt;2019-09-03T15:30:11&lt;/eb:Timestamp&gt;&lt;eb:RefToMessageId&gt;bba8872f-eae5-4958-8b3f-0e46d33a00aa&lt;/eb:RefToMessageId&gt;&lt;/eb:MessageData&gt;&lt;/eb:MessageHeader&gt;&lt;wsse:Security xmlns:wsse="http://schemas.xmlsoap.org/ws/2002/12/secext"&gt;&lt;wsse:BinarySecurityToken valueType="String" EncodingType="wsse:Base64Binary"&gt;Shared/IDL:IceSess\/SessMgr:1\.0.IDL/Common/!ICESMS\/RESE!ICESMSLB\/RES.LB!-2978145140809070452!1632636!0&lt;/wsse:BinarySecurityToken&gt;&lt;/wsse:Security&gt;&lt;/soap-env:Header&gt;&lt;soap-env:Body&gt;&lt;OTA_AirRulesRS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timeStamp="2019-09-03T10:30:11-05:00"&gt;
   &lt;stl:SystemSpecificResults&gt;
    &lt;stl:HostCommand LNIATA="222222"&gt;RDMDECUN06NOVZUL¥PL-4O&lt;/stl:HostCommand&gt;
   &lt;/stl:SystemSpecificResults&gt;
  &lt;/stl:Success&gt;
 &lt;/stl:ApplicationResults&gt;
 &lt;FareRuleInfo&gt;
  &lt;Header&gt;
   &lt;Line Type="Legend"&gt;
    &lt;Text&gt;V FARE BASIS     BK    FARE   TRAVEL-TICKET AP  MINMAX  RTG&lt;/Text&gt;
   &lt;/Line&gt;
   &lt;Line Type="Fare"&gt;
    &lt;Text&gt;1   ZUL            Z X   218200 D11DE         -/?  -/  - WH01&lt;/Text&gt;
   &lt;/Line&gt;
   &lt;Line Type="Passenger Type"&gt;
    &lt;Text&gt;PASSENGER TYPE-ADT                 AUTO PRICE-YES&lt;/Text&gt;
   &lt;/Line&gt;
   &lt;Line Type="Origin Destination"&gt;
    &lt;Text&gt;FROM-MDE TO-CUN    CXR-4O    TVL-06NOV19  RULE-9660 IPRWI/303&lt;/Text&gt;
   &lt;/Line&gt;
   &lt;Line Type="Fare Basis"&gt;
    &lt;Text&gt;FARE BASIS-ZUL               SPECIAL FARE  DIS-N   VENDOR-ATP&lt;/Text&gt;
   &lt;/Line&gt;
   &lt;Line Type="Fare Type"&gt;
    &lt;Text&gt;FARE TYPE-XPS      OW-2ND LEVEL INSTANT PURCHASE&lt;/Text&gt;
   &lt;/Line&gt;
   &lt;Line Type="Currency"&gt;
    &lt;Text&gt;USD    63.64  0001  E14AUG19 D10JUL19   FC-ZUL  FN-L&lt;/Text&gt;
   &lt;/Line&gt;
   &lt;Line Type="System Dates"&gt;
    &lt;Text&gt;SYSTEM DATES - CREATED 13AUG19/2311  EXPIRES INFINITY&lt;/Text&gt;
   &lt;/Line&gt;
   &lt;ParsedData&gt;
    &lt;CurrencyLine&gt;
     &lt;Amount&gt;63.64&lt;/Amount&gt;
     &lt;CurrencyCode&gt;USD&lt;/CurrencyCode&gt;
     &lt;Discontinue&gt;2019-07-10&lt;/Discontinue&gt;
     &lt;Effective&gt;2019-08-14&lt;/Effective&gt;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LocationCode="MDE"/&gt;
     &lt;Rule&gt;9660&lt;/Rule&gt;
     &lt;TariffDescriptionNumber&gt;IPRWI/303&lt;/TariffDescriptionNumber&gt;
     &lt;TravelDate&gt;2019-11-06&lt;/TravelDate&gt;
    &lt;/OriginDestinationLine&gt;
    &lt;PassengerTypeLine&gt;
     &lt;AutoPrice&gt;YES&lt;/AutoPrice&gt;
     &lt;PassengerType Code="ADT"/&gt;
    &lt;/PassengerTypeLine&gt;
    &lt;SystemDatesLine&gt;
     &lt;CreateDateTime&gt;2019-08-13T23:11&lt;/CreateDateTime&gt;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</si>
  <si>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ba8872f-eae5-4958-8b3f-0e46d33a00aa&lt;/eb:ConversationId&gt;&lt;eb:Service&gt;OTA_AirRulesLLSRQ&lt;/eb:Service&gt;&lt;eb:Action&gt;OTA_AirRulesLLSRS&lt;/eb:Action&gt;&lt;eb:MessageData&gt;&lt;eb:MessageId&gt;5907097558122680231&lt;/eb:MessageId&gt;&lt;eb:Timestamp&gt;2019-09-03T15:30:12&lt;/eb:Timestamp&gt;&lt;eb:RefToMessageId&gt;bba8872f-eae5-4958-8b3f-0e46d33a00aa&lt;/eb:RefToMessageId&gt;&lt;/eb:MessageData&gt;&lt;/eb:MessageHeader&gt;&lt;wsse:Security xmlns:wsse="http://schemas.xmlsoap.org/ws/2002/12/secext"&gt;&lt;wsse:BinarySecurityToken valueType="String" EncodingType="wsse:Base64Binary"&gt;Shared/IDL:IceSess\/SessMgr:1\.0.IDL/Common/!ICESMS\/RESE!ICESMSLB\/RES.LB!-2978145140809070452!1632636!0&lt;/wsse:BinarySecurityToken&gt;&lt;/wsse:Security&gt;&lt;/soap-env:Header&gt;&lt;soap-env:Body&gt;&lt;OTA_AirRulesRS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timeStamp="2019-09-03T10:30:12-05:00"&gt;
   &lt;stl:SystemSpecificResults&gt;
    &lt;stl:HostCommand LNIATA="222222"&gt;RDCUNMDE10NOVS1OO¥PL-4O&lt;/stl:HostCommand&gt;
   &lt;/stl:SystemSpecificResults&gt;
  &lt;/stl:Success&gt;
 &lt;/stl:ApplicationResults&gt;
 &lt;FareRuleInfo&gt;
  &lt;Header&gt;
   &lt;Line Type="Legend"&gt;
    &lt;Text&gt;V FARE BASIS     BK    FARE   TRAVEL-TICKET AP  MINMAX  RTG&lt;/Text&gt;
   &lt;/Line&gt;
   &lt;Line Type="Fare"&gt;
    &lt;Text&gt;1   S1OO           S X   506100 D11DE         -/?  -/  - WH01&lt;/Text&gt;
   &lt;/Line&gt;
   &lt;Line Type="Passenger Type"&gt;
    &lt;Text&gt;PASSENGER TYPE-ADT                 AUTO PRICE-YES&lt;/Text&gt;
   &lt;/Line&gt;
   &lt;Line Type="Origin Destination"&gt;
    &lt;Text&gt;FROM-CUN TO-MDE    CXR-4O    TVL-10NOV19  RULE-9500 IPRWI/303&lt;/Text&gt;
   &lt;/Line&gt;
   &lt;Line Type="Fare Basis"&gt;
    &lt;Text&gt;FARE BASIS-S1OO              SPECIAL FARE  DIS-E   VENDOR-ATP&lt;/Text&gt;
   &lt;/Line&gt;
   &lt;Line Type="Fare Type"&gt;
    &lt;Text&gt;FARE TYPE-XPN      OW-INSTANT PURCHASE NONREFUNDABLE-TYPE FARES&lt;/Text&gt;
   &lt;/Line&gt;
   &lt;Line Type="Currency"&gt;
    &lt;Text&gt;USD   147.64  0001  E10JUL19 D10JUL19   FC-S1OO  FN-L&lt;/Text&gt;
   &lt;/Line&gt;
   &lt;Line Type="System Dates"&gt;
    &lt;Text&gt;SYSTEM DATES - CREATED 09JUL19/2316  EXPIRES INFINITY&lt;/Text&gt;
   &lt;/Line&gt;
   &lt;ParsedData&gt;
    &lt;CurrencyLine&gt;
     &lt;Amount&gt;147.64&lt;/Amount&gt;
     &lt;CurrencyCode&gt;USD&lt;/CurrencyCode&gt;
     &lt;Discontinue&gt;2019-07-10&lt;/Discontinue&gt;
     &lt;Effective&gt;2019-07-10&lt;/Effective&gt;
     &lt;FareClass&gt;S1OO&lt;/FareClass&gt;
     &lt;RoutingNumberOrMPM&gt;0001&lt;/RoutingNumberOrMPM&gt;
     &lt;TariffDescriptionNumber&gt;L&lt;/TariffDescriptionNumber&gt;
    &lt;/CurrencyLine&gt;
    &lt;FareBasisLine&gt;
     &lt;DisplayType Code="E"/&gt;
     &lt;FareBasis Code="S1OO"/&gt;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LocationCode="MDE"/&gt;
     &lt;OriginLocation LocationCode="CUN"/&gt;
     &lt;Rule&gt;9500&lt;/Rule&gt;
     &lt;TariffDescriptionNumber&gt;IPRWI/303&lt;/TariffDescriptionNumber&gt;
     &lt;TravelDate&gt;2019-11-10&lt;/TravelDate&gt;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48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</si>
  <si>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e37e189-3af5-4aa6-8cf2-c11263c6224a&lt;/eb:ConversationId&gt;&lt;eb:Service&gt;OTA_AirRulesLLSRQ&lt;/eb:Service&gt;&lt;eb:Action&gt;OTA_AirRulesLLSRS&lt;/eb:Action&gt;&lt;eb:MessageData&gt;&lt;eb:MessageId&gt;5918169559036090212&lt;/eb:MessageId&gt;&lt;eb:Timestamp&gt;2019-09-03T15:31:44&lt;/eb:Timestamp&gt;&lt;eb:RefToMessageId&gt;ee37e189-3af5-4aa6-8cf2-c11263c6224a&lt;/eb:RefToMessageId&gt;&lt;/eb:MessageData&gt;&lt;/eb:MessageHeader&gt;&lt;wsse:Security xmlns:wsse="http://schemas.xmlsoap.org/ws/2002/12/secext"&gt;&lt;wsse:BinarySecurityToken valueType="String" EncodingType="wsse:Base64Binary"&gt;Shared/IDL:IceSess\/SessMgr:1\.0.IDL/Common/!ICESMS\/RESA!ICESMSLB\/RES.LB!-2978144763613813876!1679312!0&lt;/wsse:BinarySecurityToken&gt;&lt;/wsse:Security&gt;&lt;/soap-env:Header&gt;&lt;soap-env:Body&gt;&lt;OTA_AirRulesRS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timeStamp="2019-09-03T10:31:43-05:00"&gt;
   &lt;stl:SystemSpecificResults&gt;
    &lt;stl:HostCommand LNIATA="222222"&gt;RDMDECUN06NOVZUL¥PL-4O&lt;/stl:HostCommand&gt;
   &lt;/stl:SystemSpecificResults&gt;
  &lt;/stl:Success&gt;
 &lt;/stl:ApplicationResults&gt;
 &lt;FareRuleInfo&gt;
  &lt;Header&gt;
   &lt;Line Type="Legend"&gt;
    &lt;Text&gt;V FARE BASIS     BK    FARE   TRAVEL-TICKET AP  MINMAX  RTG&lt;/Text&gt;
   &lt;/Line&gt;
   &lt;Line Type="Fare"&gt;
    &lt;Text&gt;1   ZUL            Z X   218200 D11DE         -/?  -/  - WH01&lt;/Text&gt;
   &lt;/Line&gt;
   &lt;Line Type="Passenger Type"&gt;
    &lt;Text&gt;PASSENGER TYPE-ADT                 AUTO PRICE-YES&lt;/Text&gt;
   &lt;/Line&gt;
   &lt;Line Type="Origin Destination"&gt;
    &lt;Text&gt;FROM-MDE TO-CUN    CXR-4O    TVL-06NOV19  RULE-9660 IPRWI/303&lt;/Text&gt;
   &lt;/Line&gt;
   &lt;Line Type="Fare Basis"&gt;
    &lt;Text&gt;FARE BASIS-ZUL               SPECIAL FARE  DIS-N   VENDOR-ATP&lt;/Text&gt;
   &lt;/Line&gt;
   &lt;Line Type="Fare Type"&gt;
    &lt;Text&gt;FARE TYPE-XPS      OW-2ND LEVEL INSTANT PURCHASE&lt;/Text&gt;
   &lt;/Line&gt;
   &lt;Line Type="Currency"&gt;
    &lt;Text&gt;USD    63.64  0001  E14AUG19 D10JUL19   FC-ZUL  FN-L&lt;/Text&gt;
   &lt;/Line&gt;
   &lt;Line Type="System Dates"&gt;
    &lt;Text&gt;SYSTEM DATES - CREATED 13AUG19/2311  EXPIRES INFINITY&lt;/Text&gt;
   &lt;/Line&gt;
   &lt;ParsedData&gt;
    &lt;CurrencyLine&gt;
     &lt;Amount&gt;63.64&lt;/Amount&gt;
     &lt;CurrencyCode&gt;USD&lt;/CurrencyCode&gt;
     &lt;Discontinue&gt;2019-07-10&lt;/Discontinue&gt;
     &lt;Effective&gt;2019-08-14&lt;/Effective&gt;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LocationCode="MDE"/&gt;
     &lt;Rule&gt;9660&lt;/Rule&gt;
     &lt;TariffDescriptionNumber&gt;IPRWI/303&lt;/TariffDescriptionNumber&gt;
     &lt;TravelDate&gt;2019-11-06&lt;/TravelDate&gt;
    &lt;/OriginDestinationLine&gt;
    &lt;PassengerTypeLine&gt;
     &lt;AutoPrice&gt;YES&lt;/AutoPrice&gt;
     &lt;PassengerType Code="ADT"/&gt;
    &lt;/PassengerTypeLine&gt;
    &lt;SystemDatesLine&gt;
     &lt;CreateDateTime&gt;2019-08-13T23:11&lt;/CreateDateTime&gt;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</si>
  <si>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e37e189-3af5-4aa6-8cf2-c11263c6224a&lt;/eb:ConversationId&gt;&lt;eb:Service&gt;OTA_AirRulesLLSRQ&lt;/eb:Service&gt;&lt;eb:Action&gt;OTA_AirRulesLLSRS&lt;/eb:Action&gt;&lt;eb:MessageData&gt;&lt;eb:MessageId&gt;5918151559042021223&lt;/eb:MessageId&gt;&lt;eb:Timestamp&gt;2019-09-03T15:31:44&lt;/eb:Timestamp&gt;&lt;eb:RefToMessageId&gt;ee37e189-3af5-4aa6-8cf2-c11263c6224a&lt;/eb:RefToMessageId&gt;&lt;/eb:MessageData&gt;&lt;/eb:MessageHeader&gt;&lt;wsse:Security xmlns:wsse="http://schemas.xmlsoap.org/ws/2002/12/secext"&gt;&lt;wsse:BinarySecurityToken valueType="String" EncodingType="wsse:Base64Binary"&gt;Shared/IDL:IceSess\/SessMgr:1\.0.IDL/Common/!ICESMS\/RESA!ICESMSLB\/RES.LB!-2978144763613813876!1679312!0&lt;/wsse:BinarySecurityToken&gt;&lt;/wsse:Security&gt;&lt;/soap-env:Header&gt;&lt;soap-env:Body&gt;&lt;OTA_AirRulesRS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timeStamp="2019-09-03T10:31:44-05:00"&gt;
   &lt;stl:SystemSpecificResults&gt;
    &lt;stl:HostCommand LNIATA="222222"&gt;RDCUNMDE10NOVS1OO¥PL-4O&lt;/stl:HostCommand&gt;
   &lt;/stl:SystemSpecificResults&gt;
  &lt;/stl:Success&gt;
 &lt;/stl:ApplicationResults&gt;
 &lt;FareRuleInfo&gt;
  &lt;Header&gt;
   &lt;Line Type="Legend"&gt;
    &lt;Text&gt;V FARE BASIS     BK    FARE   TRAVEL-TICKET AP  MINMAX  RTG&lt;/Text&gt;
   &lt;/Line&gt;
   &lt;Line Type="Fare"&gt;
    &lt;Text&gt;1   S1OO           S X   506100 D11DE         -/?  -/  - WH01&lt;/Text&gt;
   &lt;/Line&gt;
   &lt;Line Type="Passenger Type"&gt;
    &lt;Text&gt;PASSENGER TYPE-ADT                 AUTO PRICE-YES&lt;/Text&gt;
   &lt;/Line&gt;
   &lt;Line Type="Origin Destination"&gt;
    &lt;Text&gt;FROM-CUN TO-MDE    CXR-4O    TVL-10NOV19  RULE-9500 IPRWI/303&lt;/Text&gt;
   &lt;/Line&gt;
   &lt;Line Type="Fare Basis"&gt;
    &lt;Text&gt;FARE BASIS-S1OO              SPECIAL FARE  DIS-E   VENDOR-ATP&lt;/Text&gt;
   &lt;/Line&gt;
   &lt;Line Type="Fare Type"&gt;
    &lt;Text&gt;FARE TYPE-XPN      OW-INSTANT PURCHASE NONREFUNDABLE-TYPE FARES&lt;/Text&gt;
   &lt;/Line&gt;
   &lt;Line Type="Currency"&gt;
    &lt;Text&gt;USD   147.64  0001  E10JUL19 D10JUL19   FC-S1OO  FN-L&lt;/Text&gt;
   &lt;/Line&gt;
   &lt;Line Type="System Dates"&gt;
    &lt;Text&gt;SYSTEM DATES - CREATED 09JUL19/2316  EXPIRES INFINITY&lt;/Text&gt;
   &lt;/Line&gt;
   &lt;ParsedData&gt;
    &lt;CurrencyLine&gt;
     &lt;Amount&gt;147.64&lt;/Amount&gt;
     &lt;CurrencyCode&gt;USD&lt;/CurrencyCode&gt;
     &lt;Discontinue&gt;2019-07-10&lt;/Discontinue&gt;
     &lt;Effective&gt;2019-07-10&lt;/Effective&gt;
     &lt;FareClass&gt;S1OO&lt;/FareClass&gt;
     &lt;RoutingNumberOrMPM&gt;0001&lt;/RoutingNumberOrMPM&gt;
     &lt;TariffDescriptionNumber&gt;L&lt;/TariffDescriptionNumber&gt;
    &lt;/CurrencyLine&gt;
    &lt;FareBasisLine&gt;
     &lt;DisplayType Code="E"/&gt;
     &lt;FareBasis Code="S1OO"/&gt;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LocationCode="MDE"/&gt;
     &lt;OriginLocation LocationCode="CUN"/&gt;
     &lt;Rule&gt;9500&lt;/Rule&gt;
     &lt;TariffDescriptionNumber&gt;IPRWI/303&lt;/TariffDescriptionNumber&gt;
     &lt;TravelDate&gt;2019-11-10&lt;/TravelDate&gt;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48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</si>
  <si>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-059d3896-4b3f-4c7a-80ef-91730899fa67&lt;/eb:ConversationId&gt;&lt;eb:Service&gt;OTA_AirRulesLLSRQ&lt;/eb:Service&gt;&lt;eb:Action&gt;OTA_AirRulesLLSRS&lt;/eb:Action&gt;&lt;eb:MessageData&gt;&lt;eb:MessageId&gt;5930584560224770243&lt;/eb:MessageId&gt;&lt;eb:Timestamp&gt;2019-09-03T15:33:42&lt;/eb:Timestamp&gt;&lt;eb:RefToMessageId&gt;059d3896-4b3f-4c7a-80ef-91730899fa67&lt;/eb:RefToMessageId&gt;&lt;/eb:MessageData&gt;&lt;/eb:MessageHeader&gt;&lt;wsse:Security xmlns:wsse="http://schemas.xmlsoap.org/ws/2002/12/secext"&gt;&lt;wsse:BinarySecurityToken valueType="String" EncodingType="wsse:Base64Binary"&gt;Shared/IDL:IceSess\/SessMgr:1\.0.IDL/Common/!ICESMS\/RESE!ICESMSLB\/RES.LB!-2978144276789558397!1700484!0&lt;/wsse:BinarySecurityToken&gt;&lt;/wsse:Security&gt;&lt;/soap-env:Header&gt;&lt;soap-env:Body&gt;&lt;OTA_AirRulesRS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timeStamp="2019-09-03T10:33:42-05:00"&gt;
   &lt;stl:SystemSpecificResults&gt;
    &lt;stl:HostCommand LNIATA="222222"&gt;RDMDECUN06NOVZUL¥PL-4O&lt;/stl:HostCommand&gt;
   &lt;/stl:SystemSpecificResults&gt;
  &lt;/stl:Success&gt;
 &lt;/stl:ApplicationResults&gt;
 &lt;FareRuleInfo&gt;
  &lt;Header&gt;
   &lt;Line Type="Legend"&gt;
    &lt;Text&gt;V FARE BASIS     BK    FARE   TRAVEL-TICKET AP  MINMAX  RTG&lt;/Text&gt;
   &lt;/Line&gt;
   &lt;Line Type="Fare"&gt;
    &lt;Text&gt;1   ZUL            Z X   218200 D11DE         -/?  -/  - WH01&lt;/Text&gt;
   &lt;/Line&gt;
   &lt;Line Type="Passenger Type"&gt;
    &lt;Text&gt;PASSENGER TYPE-ADT                 AUTO PRICE-YES&lt;/Text&gt;
   &lt;/Line&gt;
   &lt;Line Type="Origin Destination"&gt;
    &lt;Text&gt;FROM-MDE TO-CUN    CXR-4O    TVL-06NOV19  RULE-9660 IPRWI/303&lt;/Text&gt;
   &lt;/Line&gt;
   &lt;Line Type="Fare Basis"&gt;
    &lt;Text&gt;FARE BASIS-ZUL               SPECIAL FARE  DIS-N   VENDOR-ATP&lt;/Text&gt;
   &lt;/Line&gt;
   &lt;Line Type="Fare Type"&gt;
    &lt;Text&gt;FARE TYPE-XPS      OW-2ND LEVEL INSTANT PURCHASE&lt;/Text&gt;
   &lt;/Line&gt;
   &lt;Line Type="Currency"&gt;
    &lt;Text&gt;USD    63.64  0001  E14AUG19 D10JUL19   FC-ZUL  FN-L&lt;/Text&gt;
   &lt;/Line&gt;
   &lt;Line Type="System Dates"&gt;
    &lt;Text&gt;SYSTEM DATES - CREATED 13AUG19/2311  EXPIRES INFINITY&lt;/Text&gt;
   &lt;/Line&gt;
   &lt;ParsedData&gt;
    &lt;CurrencyLine&gt;
     &lt;Amount&gt;63.64&lt;/Amount&gt;
     &lt;CurrencyCode&gt;USD&lt;/CurrencyCode&gt;
     &lt;Discontinue&gt;2019-07-10&lt;/Discontinue&gt;
     &lt;Effective&gt;2019-08-14&lt;/Effective&gt;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LocationCode="MDE"/&gt;
     &lt;Rule&gt;9660&lt;/Rule&gt;
     &lt;TariffDescriptionNumber&gt;IPRWI/303&lt;/TariffDescriptionNumber&gt;
     &lt;TravelDate&gt;2019-11-06&lt;/TravelDate&gt;
    &lt;/OriginDestinationLine&gt;
    &lt;PassengerTypeLine&gt;
     &lt;AutoPrice&gt;YES&lt;/AutoPrice&gt;
     &lt;PassengerType Code="ADT"/&gt;
    &lt;/PassengerTypeLine&gt;
    &lt;SystemDatesLine&gt;
     &lt;CreateDateTime&gt;2019-08-13T23:11&lt;/CreateDateTime&gt;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</si>
  <si>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-059d3896-4b3f-4c7a-80ef-91730899fa67&lt;/eb:ConversationId&gt;&lt;eb:Service&gt;OTA_AirRulesLLSRQ&lt;/eb:Service&gt;&lt;eb:Action&gt;OTA_AirRulesLLSRS&lt;/eb:Action&gt;&lt;eb:MessageData&gt;&lt;eb:MessageId&gt;5930701560230650202&lt;/eb:MessageId&gt;&lt;eb:Timestamp&gt;2019-09-03T15:33:43&lt;/eb:Timestamp&gt;&lt;eb:RefToMessageId&gt;059d3896-4b3f-4c7a-80ef-91730899fa67&lt;/eb:RefToMessageId&gt;&lt;/eb:MessageData&gt;&lt;/eb:MessageHeader&gt;&lt;wsse:Security xmlns:wsse="http://schemas.xmlsoap.org/ws/2002/12/secext"&gt;&lt;wsse:BinarySecurityToken valueType="String" EncodingType="wsse:Base64Binary"&gt;Shared/IDL:IceSess\/SessMgr:1\.0.IDL/Common/!ICESMS\/RESE!ICESMSLB\/RES.LB!-2978144276789558397!1700484!0&lt;/wsse:BinarySecurityToken&gt;&lt;/wsse:Security&gt;&lt;/soap-env:Header&gt;&lt;soap-env:Body&gt;&lt;OTA_AirRulesRS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timeStamp="2019-09-03T10:33:43-05:00"&gt;
   &lt;stl:SystemSpecificResults&gt;
    &lt;stl:HostCommand LNIATA="222222"&gt;RDCUNMDE10NOVS1OO¥PL-4O&lt;/stl:HostCommand&gt;
   &lt;/stl:SystemSpecificResults&gt;
  &lt;/stl:Success&gt;
 &lt;/stl:ApplicationResults&gt;
 &lt;FareRuleInfo&gt;
  &lt;Header&gt;
   &lt;Line Type="Legend"&gt;
    &lt;Text&gt;V FARE BASIS     BK    FARE   TRAVEL-TICKET AP  MINMAX  RTG&lt;/Text&gt;
   &lt;/Line&gt;
   &lt;Line Type="Fare"&gt;
    &lt;Text&gt;1   S1OO           S X   506100 D11DE         -/?  -/  - WH01&lt;/Text&gt;
   &lt;/Line&gt;
   &lt;Line Type="Passenger Type"&gt;
    &lt;Text&gt;PASSENGER TYPE-ADT                 AUTO PRICE-YES&lt;/Text&gt;
   &lt;/Line&gt;
   &lt;Line Type="Origin Destination"&gt;
    &lt;Text&gt;FROM-CUN TO-MDE    CXR-4O    TVL-10NOV19  RULE-9500 IPRWI/303&lt;/Text&gt;
   &lt;/Line&gt;
   &lt;Line Type="Fare Basis"&gt;
    &lt;Text&gt;FARE BASIS-S1OO              SPECIAL FARE  DIS-E   VENDOR-ATP&lt;/Text&gt;
   &lt;/Line&gt;
   &lt;Line Type="Fare Type"&gt;
    &lt;Text&gt;FARE TYPE-XPN      OW-INSTANT PURCHASE NONREFUNDABLE-TYPE FARES&lt;/Text&gt;
   &lt;/Line&gt;
   &lt;Line Type="Currency"&gt;
    &lt;Text&gt;USD   147.64  0001  E10JUL19 D10JUL19   FC-S1OO  FN-L&lt;/Text&gt;
   &lt;/Line&gt;
   &lt;Line Type="System Dates"&gt;
    &lt;Text&gt;SYSTEM DATES - CREATED 09JUL19/2316  EXPIRES INFINITY&lt;/Text&gt;
   &lt;/Line&gt;
   &lt;ParsedData&gt;
    &lt;CurrencyLine&gt;
     &lt;Amount&gt;147.64&lt;/Amount&gt;
     &lt;CurrencyCode&gt;USD&lt;/CurrencyCode&gt;
     &lt;Discontinue&gt;2019-07-10&lt;/Discontinue&gt;
     &lt;Effective&gt;2019-07-10&lt;/Effective&gt;
     &lt;FareClass&gt;S1OO&lt;/FareClass&gt;
     &lt;RoutingNumberOrMPM&gt;0001&lt;/RoutingNumberOrMPM&gt;
     &lt;TariffDescriptionNumber&gt;L&lt;/TariffDescriptionNumber&gt;
    &lt;/CurrencyLine&gt;
    &lt;FareBasisLine&gt;
     &lt;DisplayType Code="E"/&gt;
     &lt;FareBasis Code="S1OO"/&gt;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LocationCode="MDE"/&gt;
     &lt;OriginLocation LocationCode="CUN"/&gt;
     &lt;Rule&gt;9500&lt;/Rule&gt;
     &lt;TariffDescriptionNumber&gt;IPRWI/303&lt;/TariffDescriptionNumber&gt;
     &lt;TravelDate&gt;2019-11-10&lt;/TravelDate&gt;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48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</si>
  <si>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504a113-e7ef-4a3b-bc4c-a623b3febb53&lt;/eb:ConversationId&gt;&lt;eb:Service&gt;OTA_AirRulesLLSRQ&lt;/eb:Service&gt;&lt;eb:Action&gt;OTA_AirRulesLLSRS&lt;/eb:Action&gt;&lt;eb:MessageData&gt;&lt;eb:MessageId&gt;5943863561410760193&lt;/eb:MessageId&gt;&lt;eb:Timestamp&gt;2019-09-03T15:35:41&lt;/eb:Timestamp&gt;&lt;eb:RefToMessageId&gt;e504a113-e7ef-4a3b-bc4c-a623b3febb53&lt;/eb:RefToMessageId&gt;&lt;/eb:MessageData&gt;&lt;/eb:MessageHeader&gt;&lt;wsse:Security xmlns:wsse="http://schemas.xmlsoap.org/ws/2002/12/secext"&gt;&lt;wsse:BinarySecurityToken valueType="String" EncodingType="wsse:Base64Binary"&gt;Shared/IDL:IceSess\/SessMgr:1\.0.IDL/Common/!ICESMS\/RESF!ICESMSLB\/RES.LB!-2978143791237623668!254373!0&lt;/wsse:BinarySecurityToken&gt;&lt;/wsse:Security&gt;&lt;/soap-env:Header&gt;&lt;soap-env:Body&gt;&lt;OTA_AirRulesRS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timeStamp="2019-09-03T10:35:41-05:00"&gt;
   &lt;stl:SystemSpecificResults&gt;
    &lt;stl:HostCommand LNIATA="222222"&gt;RDMDECUN06NOVZUL¥PL-4O&lt;/stl:HostCommand&gt;
   &lt;/stl:SystemSpecificResults&gt;
  &lt;/stl:Success&gt;
 &lt;/stl:ApplicationResults&gt;
 &lt;FareRuleInfo&gt;
  &lt;Header&gt;
   &lt;Line Type="Legend"&gt;
    &lt;Text&gt;V FARE BASIS     BK    FARE   TRAVEL-TICKET AP  MINMAX  RTG&lt;/Text&gt;
   &lt;/Line&gt;
   &lt;Line Type="Fare"&gt;
    &lt;Text&gt;1   ZUL            Z X   218200 D11DE         -/?  -/  - WH01&lt;/Text&gt;
   &lt;/Line&gt;
   &lt;Line Type="Passenger Type"&gt;
    &lt;Text&gt;PASSENGER TYPE-ADT                 AUTO PRICE-YES&lt;/Text&gt;
   &lt;/Line&gt;
   &lt;Line Type="Origin Destination"&gt;
    &lt;Text&gt;FROM-MDE TO-CUN    CXR-4O    TVL-06NOV19  RULE-9660 IPRWI/303&lt;/Text&gt;
   &lt;/Line&gt;
   &lt;Line Type="Fare Basis"&gt;
    &lt;Text&gt;FARE BASIS-ZUL               SPECIAL FARE  DIS-N   VENDOR-ATP&lt;/Text&gt;
   &lt;/Line&gt;
   &lt;Line Type="Fare Type"&gt;
    &lt;Text&gt;FARE TYPE-XPS      OW-2ND LEVEL INSTANT PURCHASE&lt;/Text&gt;
   &lt;/Line&gt;
   &lt;Line Type="Currency"&gt;
    &lt;Text&gt;USD    63.64  0001  E14AUG19 D10JUL19   FC-ZUL  FN-L&lt;/Text&gt;
   &lt;/Line&gt;
   &lt;Line Type="System Dates"&gt;
    &lt;Text&gt;SYSTEM DATES - CREATED 13AUG19/2311  EXPIRES INFINITY&lt;/Text&gt;
   &lt;/Line&gt;
   &lt;ParsedData&gt;
    &lt;CurrencyLine&gt;
     &lt;Amount&gt;63.64&lt;/Amount&gt;
     &lt;CurrencyCode&gt;USD&lt;/CurrencyCode&gt;
     &lt;Discontinue&gt;2019-07-10&lt;/Discontinue&gt;
     &lt;Effective&gt;2019-08-14&lt;/Effective&gt;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LocationCode="MDE"/&gt;
     &lt;Rule&gt;9660&lt;/Rule&gt;
     &lt;TariffDescriptionNumber&gt;IPRWI/303&lt;/TariffDescriptionNumber&gt;
     &lt;TravelDate&gt;2019-11-06&lt;/TravelDate&gt;
    &lt;/OriginDestinationLine&gt;
    &lt;PassengerTypeLine&gt;
     &lt;AutoPrice&gt;YES&lt;/AutoPrice&gt;
     &lt;PassengerType Code="ADT"/&gt;
    &lt;/PassengerTypeLine&gt;
    &lt;SystemDatesLine&gt;
     &lt;CreateDateTime&gt;2019-08-13T23:11&lt;/CreateDateTime&gt;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</si>
  <si>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504a113-e7ef-4a3b-bc4c-a623b3febb53&lt;/eb:ConversationId&gt;&lt;eb:Service&gt;OTA_AirRulesLLSRQ&lt;/eb:Service&gt;&lt;eb:Action&gt;OTA_AirRulesLLSRS&lt;/eb:Action&gt;&lt;eb:MessageData&gt;&lt;eb:MessageId&gt;5944512561415640213&lt;/eb:MessageId&gt;&lt;eb:Timestamp&gt;2019-09-03T15:35:41&lt;/eb:Timestamp&gt;&lt;eb:RefToMessageId&gt;e504a113-e7ef-4a3b-bc4c-a623b3febb53&lt;/eb:RefToMessageId&gt;&lt;/eb:MessageData&gt;&lt;/eb:MessageHeader&gt;&lt;wsse:Security xmlns:wsse="http://schemas.xmlsoap.org/ws/2002/12/secext"&gt;&lt;wsse:BinarySecurityToken valueType="String" EncodingType="wsse:Base64Binary"&gt;Shared/IDL:IceSess\/SessMgr:1\.0.IDL/Common/!ICESMS\/RESF!ICESMSLB\/RES.LB!-2978143791237623668!254373!0&lt;/wsse:BinarySecurityToken&gt;&lt;/wsse:Security&gt;&lt;/soap-env:Header&gt;&lt;soap-env:Body&gt;&lt;OTA_AirRulesRS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timeStamp="2019-09-03T10:35:41-05:00"&gt;
   &lt;stl:SystemSpecificResults&gt;
    &lt;stl:HostCommand LNIATA="222222"&gt;RDCUNMDE10NOVS1OO¥PL-4O&lt;/stl:HostCommand&gt;
   &lt;/stl:SystemSpecificResults&gt;
  &lt;/stl:Success&gt;
 &lt;/stl:ApplicationResults&gt;
 &lt;FareRuleInfo&gt;
  &lt;Header&gt;
   &lt;Line Type="Legend"&gt;
    &lt;Text&gt;V FARE BASIS     BK    FARE   TRAVEL-TICKET AP  MINMAX  RTG&lt;/Text&gt;
   &lt;/Line&gt;
   &lt;Line Type="Fare"&gt;
    &lt;Text&gt;1   S1OO           S X   506100 D11DE         -/?  -/  - WH01&lt;/Text&gt;
   &lt;/Line&gt;
   &lt;Line Type="Passenger Type"&gt;
    &lt;Text&gt;PASSENGER TYPE-ADT                 AUTO PRICE-YES&lt;/Text&gt;
   &lt;/Line&gt;
   &lt;Line Type="Origin Destination"&gt;
    &lt;Text&gt;FROM-CUN TO-MDE    CXR-4O    TVL-10NOV19  RULE-9500 IPRWI/303&lt;/Text&gt;
   &lt;/Line&gt;
   &lt;Line Type="Fare Basis"&gt;
    &lt;Text&gt;FARE BASIS-S1OO              SPECIAL FARE  DIS-E   VENDOR-ATP&lt;/Text&gt;
   &lt;/Line&gt;
   &lt;Line Type="Fare Type"&gt;
    &lt;Text&gt;FARE TYPE-XPN      OW-INSTANT PURCHASE NONREFUNDABLE-TYPE FARES&lt;/Text&gt;
   &lt;/Line&gt;
   &lt;Line Type="Currency"&gt;
    &lt;Text&gt;USD   147.64  0001  E10JUL19 D10JUL19   FC-S1OO  FN-L&lt;/Text&gt;
   &lt;/Line&gt;
   &lt;Line Type="System Dates"&gt;
    &lt;Text&gt;SYSTEM DATES - CREATED 09JUL19/2316  EXPIRES INFINITY&lt;/Text&gt;
   &lt;/Line&gt;
   &lt;ParsedData&gt;
    &lt;CurrencyLine&gt;
     &lt;Amount&gt;147.64&lt;/Amount&gt;
     &lt;CurrencyCode&gt;USD&lt;/CurrencyCode&gt;
     &lt;Discontinue&gt;2019-07-10&lt;/Discontinue&gt;
     &lt;Effective&gt;2019-07-10&lt;/Effective&gt;
     &lt;FareClass&gt;S1OO&lt;/FareClass&gt;
     &lt;RoutingNumberOrMPM&gt;0001&lt;/RoutingNumberOrMPM&gt;
     &lt;TariffDescriptionNumber&gt;L&lt;/TariffDescriptionNumber&gt;
    &lt;/CurrencyLine&gt;
    &lt;FareBasisLine&gt;
     &lt;DisplayType Code="E"/&gt;
     &lt;FareBasis Code="S1OO"/&gt;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LocationCode="MDE"/&gt;
     &lt;OriginLocation LocationCode="CUN"/&gt;
     &lt;Rule&gt;9500&lt;/Rule&gt;
     &lt;TariffDescriptionNumber&gt;IPRWI/303&lt;/TariffDescriptionNumber&gt;
     &lt;TravelDate&gt;2019-11-10&lt;/TravelDate&gt;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48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</si>
  <si>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-35ec27ad-4102-4305-974c-654867275939&lt;/eb:ConversationId&gt;&lt;eb:Service&gt;OTA_AirRulesLLSRQ&lt;/eb:Service&gt;&lt;eb:Action&gt;OTA_AirRulesLLSRS&lt;/eb:Action&gt;&lt;eb:MessageData&gt;&lt;eb:MessageId&gt;6023676568756090290&lt;/eb:MessageId&gt;&lt;eb:Timestamp&gt;2019-09-03T15:47:55&lt;/eb:Timestamp&gt;&lt;eb:RefToMessageId&gt;35ec27ad-4102-4305-974c-654867275939&lt;/eb:RefToMessageId&gt;&lt;/eb:MessageData&gt;&lt;/eb:MessageHeader&gt;&lt;wsse:Security xmlns:wsse="http://schemas.xmlsoap.org/ws/2002/12/secext"&gt;&lt;wsse:BinarySecurityToken valueType="String" EncodingType="wsse:Base64Binary"&gt;Shared/IDL:IceSess\/SessMgr:1\.0.IDL/Common/!ICESMS\/RESB!ICESMSLB\/RES.LB!-2978140783393463412!1303393!0&lt;/wsse:BinarySecurityToken&gt;&lt;/wsse:Security&gt;&lt;/soap-env:Header&gt;&lt;soap-env:Body&gt;&lt;OTA_AirRulesRS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timeStamp="2019-09-03T10:47:55-05:00"&gt;
   &lt;stl:SystemSpecificResults&gt;
    &lt;stl:HostCommand LNIATA="222222"&gt;RDMDECUN06NOVZUL¥PL-4O&lt;/stl:HostCommand&gt;
   &lt;/stl:SystemSpecificResults&gt;
  &lt;/stl:Success&gt;
 &lt;/stl:ApplicationResults&gt;
 &lt;FareRuleInfo&gt;
  &lt;Header&gt;
   &lt;Line Type="Legend"&gt;
    &lt;Text&gt;V FARE BASIS     BK    FARE   TRAVEL-TICKET AP  MINMAX  RTG&lt;/Text&gt;
   &lt;/Line&gt;
   &lt;Line Type="Fare"&gt;
    &lt;Text&gt;1   ZUL            Z X   218200 D11DE         -/?  -/  - WH01&lt;/Text&gt;
   &lt;/Line&gt;
   &lt;Line Type="Passenger Type"&gt;
    &lt;Text&gt;PASSENGER TYPE-ADT                 AUTO PRICE-YES&lt;/Text&gt;
   &lt;/Line&gt;
   &lt;Line Type="Origin Destination"&gt;
    &lt;Text&gt;FROM-MDE TO-CUN    CXR-4O    TVL-06NOV19  RULE-9660 IPRWI/303&lt;/Text&gt;
   &lt;/Line&gt;
   &lt;Line Type="Fare Basis"&gt;
    &lt;Text&gt;FARE BASIS-ZUL               SPECIAL FARE  DIS-N   VENDOR-ATP&lt;/Text&gt;
   &lt;/Line&gt;
   &lt;Line Type="Fare Type"&gt;
    &lt;Text&gt;FARE TYPE-XPS      OW-2ND LEVEL INSTANT PURCHASE&lt;/Text&gt;
   &lt;/Line&gt;
   &lt;Line Type="Currency"&gt;
    &lt;Text&gt;USD    63.64  0001  E14AUG19 D10JUL19   FC-ZUL  FN-L&lt;/Text&gt;
   &lt;/Line&gt;
   &lt;Line Type="System Dates"&gt;
    &lt;Text&gt;SYSTEM DATES - CREATED 13AUG19/2311  EXPIRES INFINITY&lt;/Text&gt;
   &lt;/Line&gt;
   &lt;ParsedData&gt;
    &lt;CurrencyLine&gt;
     &lt;Amount&gt;63.64&lt;/Amount&gt;
     &lt;CurrencyCode&gt;USD&lt;/CurrencyCode&gt;
     &lt;Discontinue&gt;2019-07-10&lt;/Discontinue&gt;
     &lt;Effective&gt;2019-08-14&lt;/Effective&gt;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LocationCode="MDE"/&gt;
     &lt;Rule&gt;9660&lt;/Rule&gt;
     &lt;TariffDescriptionNumber&gt;IPRWI/303&lt;/TariffDescriptionNumber&gt;
     &lt;TravelDate&gt;2019-11-06&lt;/TravelDate&gt;
    &lt;/OriginDestinationLine&gt;
    &lt;PassengerTypeLine&gt;
     &lt;AutoPrice&gt;YES&lt;/AutoPrice&gt;
     &lt;PassengerType Code="ADT"/&gt;
    &lt;/PassengerTypeLine&gt;
    &lt;SystemDatesLine&gt;
     &lt;CreateDateTime&gt;2019-08-13T23:11&lt;/CreateDateTime&gt;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</si>
  <si>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-35ec27ad-4102-4305-974c-654867275939&lt;/eb:ConversationId&gt;&lt;eb:Service&gt;OTA_AirRulesLLSRQ&lt;/eb:Service&gt;&lt;eb:Action&gt;OTA_AirRulesLLSRS&lt;/eb:Action&gt;&lt;eb:MessageData&gt;&lt;eb:MessageId&gt;6024393568770360623&lt;/eb:MessageId&gt;&lt;eb:Timestamp&gt;2019-09-03T15:47:57&lt;/eb:Timestamp&gt;&lt;eb:RefToMessageId&gt;35ec27ad-4102-4305-974c-654867275939&lt;/eb:RefToMessageId&gt;&lt;/eb:MessageData&gt;&lt;/eb:MessageHeader&gt;&lt;wsse:Security xmlns:wsse="http://schemas.xmlsoap.org/ws/2002/12/secext"&gt;&lt;wsse:BinarySecurityToken valueType="String" EncodingType="wsse:Base64Binary"&gt;Shared/IDL:IceSess\/SessMgr:1\.0.IDL/Common/!ICESMS\/RESB!ICESMSLB\/RES.LB!-2978140783393463412!1303393!0&lt;/wsse:BinarySecurityToken&gt;&lt;/wsse:Security&gt;&lt;/soap-env:Header&gt;&lt;soap-env:Body&gt;&lt;OTA_AirRulesRS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timeStamp="2019-09-03T10:47:57-05:00"&gt;
   &lt;stl:SystemSpecificResults&gt;
    &lt;stl:HostCommand LNIATA="222222"&gt;RDCUNMDE10NOVS1OO¥PL-4O&lt;/stl:HostCommand&gt;
   &lt;/stl:SystemSpecificResults&gt;
  &lt;/stl:Success&gt;
 &lt;/stl:ApplicationResults&gt;
 &lt;FareRuleInfo&gt;
  &lt;Header&gt;
   &lt;Line Type="Legend"&gt;
    &lt;Text&gt;V FARE BASIS     BK    FARE   TRAVEL-TICKET AP  MINMAX  RTG&lt;/Text&gt;
   &lt;/Line&gt;
   &lt;Line Type="Fare"&gt;
    &lt;Text&gt;1   S1OO           S X   506100 D11DE         -/?  -/  - WH01&lt;/Text&gt;
   &lt;/Line&gt;
   &lt;Line Type="Passenger Type"&gt;
    &lt;Text&gt;PASSENGER TYPE-ADT                 AUTO PRICE-YES&lt;/Text&gt;
   &lt;/Line&gt;
   &lt;Line Type="Origin Destination"&gt;
    &lt;Text&gt;FROM-CUN TO-MDE    CXR-4O    TVL-10NOV19  RULE-9500 IPRWI/303&lt;/Text&gt;
   &lt;/Line&gt;
   &lt;Line Type="Fare Basis"&gt;
    &lt;Text&gt;FARE BASIS-S1OO              SPECIAL FARE  DIS-E   VENDOR-ATP&lt;/Text&gt;
   &lt;/Line&gt;
   &lt;Line Type="Fare Type"&gt;
    &lt;Text&gt;FARE TYPE-XPN      OW-INSTANT PURCHASE NONREFUNDABLE-TYPE FARES&lt;/Text&gt;
   &lt;/Line&gt;
   &lt;Line Type="Currency"&gt;
    &lt;Text&gt;USD   147.64  0001  E10JUL19 D10JUL19   FC-S1OO  FN-L&lt;/Text&gt;
   &lt;/Line&gt;
   &lt;Line Type="System Dates"&gt;
    &lt;Text&gt;SYSTEM DATES - CREATED 09JUL19/2316  EXPIRES INFINITY&lt;/Text&gt;
   &lt;/Line&gt;
   &lt;ParsedData&gt;
    &lt;CurrencyLine&gt;
     &lt;Amount&gt;147.64&lt;/Amount&gt;
     &lt;CurrencyCode&gt;USD&lt;/CurrencyCode&gt;
     &lt;Discontinue&gt;2019-07-10&lt;/Discontinue&gt;
     &lt;Effective&gt;2019-07-10&lt;/Effective&gt;
     &lt;FareClass&gt;S1OO&lt;/FareClass&gt;
     &lt;RoutingNumberOrMPM&gt;0001&lt;/RoutingNumberOrMPM&gt;
     &lt;TariffDescriptionNumber&gt;L&lt;/TariffDescriptionNumber&gt;
    &lt;/CurrencyLine&gt;
    &lt;FareBasisLine&gt;
     &lt;DisplayType Code="E"/&gt;
     &lt;FareBasis Code="S1OO"/&gt;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LocationCode="MDE"/&gt;
     &lt;OriginLocation LocationCode="CUN"/&gt;
     &lt;Rule&gt;9500&lt;/Rule&gt;
     &lt;TariffDescriptionNumber&gt;IPRWI/303&lt;/TariffDescriptionNumber&gt;
     &lt;TravelDate&gt;2019-11-10&lt;/TravelDate&gt;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48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</si>
  <si>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d6361e3-02b6-4f7c-8eb0-285f943ee93c&lt;/eb:ConversationId&gt;&lt;eb:Service&gt;OTA_AirRulesLLSRQ&lt;/eb:Service&gt;&lt;eb:Action&gt;OTA_AirRulesLLSRS&lt;/eb:Action&gt;&lt;eb:MessageData&gt;&lt;eb:MessageId&gt;5547925571921950824&lt;/eb:MessageId&gt;&lt;eb:Timestamp&gt;2019-09-03T15:53:12&lt;/eb:Timestamp&gt;&lt;eb:RefToMessageId&gt;1d6361e3-02b6-4f7c-8eb0-285f943ee93c&lt;/eb:RefToMessageId&gt;&lt;/eb:MessageData&gt;&lt;/eb:MessageHeader&gt;&lt;wsse:Security xmlns:wsse="http://schemas.xmlsoap.org/ws/2002/12/secext"&gt;&lt;wsse:BinarySecurityToken valueType="String" EncodingType="wsse:Base64Binary"&gt;Shared/IDL:IceSess\/SessMgr:1\.0.IDL/Common/!ICESMS\/RESB!ICESMSLB\/RES.LB!-2978139485677785984!1399673!0&lt;/wsse:BinarySecurityToken&gt;&lt;/wsse:Security&gt;&lt;/soap-env:Header&gt;&lt;soap-env:Body&gt;&lt;OTA_AirRulesRS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timeStamp="2019-09-03T10:53:12-05:00"&gt;
   &lt;stl:SystemSpecificResults&gt;
    &lt;stl:HostCommand LNIATA="222222"&gt;RDMDECUN06NOVZUL¥PL-4O&lt;/stl:HostCommand&gt;
   &lt;/stl:SystemSpecificResults&gt;
  &lt;/stl:Success&gt;
 &lt;/stl:ApplicationResults&gt;
 &lt;FareRuleInfo&gt;
  &lt;Header&gt;
   &lt;Line Type="Legend"&gt;
    &lt;Text&gt;V FARE BASIS     BK    FARE   TRAVEL-TICKET AP  MINMAX  RTG&lt;/Text&gt;
   &lt;/Line&gt;
   &lt;Line Type="Fare"&gt;
    &lt;Text&gt;1   ZUL            Z X   218200 D11DE         -/?  -/  - WH01&lt;/Text&gt;
   &lt;/Line&gt;
   &lt;Line Type="Passenger Type"&gt;
    &lt;Text&gt;PASSENGER TYPE-ADT                 AUTO PRICE-YES&lt;/Text&gt;
   &lt;/Line&gt;
   &lt;Line Type="Origin Destination"&gt;
    &lt;Text&gt;FROM-MDE TO-CUN    CXR-4O    TVL-06NOV19  RULE-9660 IPRWI/303&lt;/Text&gt;
   &lt;/Line&gt;
   &lt;Line Type="Fare Basis"&gt;
    &lt;Text&gt;FARE BASIS-ZUL               SPECIAL FARE  DIS-N   VENDOR-ATP&lt;/Text&gt;
   &lt;/Line&gt;
   &lt;Line Type="Fare Type"&gt;
    &lt;Text&gt;FARE TYPE-XPS      OW-2ND LEVEL INSTANT PURCHASE&lt;/Text&gt;
   &lt;/Line&gt;
   &lt;Line Type="Currency"&gt;
    &lt;Text&gt;USD    63.64  0001  E14AUG19 D10JUL19   FC-ZUL  FN-L&lt;/Text&gt;
   &lt;/Line&gt;
   &lt;Line Type="System Dates"&gt;
    &lt;Text&gt;SYSTEM DATES - CREATED 13AUG19/2311  EXPIRES INFINITY&lt;/Text&gt;
   &lt;/Line&gt;
   &lt;ParsedData&gt;
    &lt;CurrencyLine&gt;
     &lt;Amount&gt;63.64&lt;/Amount&gt;
     &lt;CurrencyCode&gt;USD&lt;/CurrencyCode&gt;
     &lt;Discontinue&gt;2019-07-10&lt;/Discontinue&gt;
     &lt;Effective&gt;2019-08-14&lt;/Effective&gt;
     &lt;FareClass&gt;ZUL&lt;/FareClass&gt;
     &lt;RoutingNumberOrMPM&gt;0001&lt;/RoutingNumberOrMPM&gt;
     &lt;TariffDescriptionNumber&gt;L&lt;/TariffDescriptionNumber&gt;
    &lt;/CurrencyLine&gt;
    &lt;FareBasisLine&gt;
     &lt;DisplayType Code="N"/&gt;
     &lt;FareBasis Code="ZUL"/&gt;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LocationCode="MDE"/&gt;
     &lt;Rule&gt;9660&lt;/Rule&gt;
     &lt;TariffDescriptionNumber&gt;IPRWI/303&lt;/TariffDescriptionNumber&gt;
     &lt;TravelDate&gt;2019-11-06&lt;/TravelDate&gt;
    &lt;/OriginDestinationLine&gt;
    &lt;PassengerTypeLine&gt;
     &lt;AutoPrice&gt;YES&lt;/AutoPrice&gt;
     &lt;PassengerType Code="ADT"/&gt;
    &lt;/PassengerTypeLine&gt;
    &lt;SystemDatesLine&gt;
     &lt;CreateDateTime&gt;2019-08-13T23:11&lt;/CreateDateTime&gt;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</si>
  <si>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d6361e3-02b6-4f7c-8eb0-285f943ee93c&lt;/eb:ConversationId&gt;&lt;eb:Service&gt;OTA_AirRulesLLSRQ&lt;/eb:Service&gt;&lt;eb:Action&gt;OTA_AirRulesLLSRS&lt;/eb:Action&gt;&lt;eb:MessageData&gt;&lt;eb:MessageId&gt;6027691571928460873&lt;/eb:MessageId&gt;&lt;eb:Timestamp&gt;2019-09-03T15:53:13&lt;/eb:Timestamp&gt;&lt;eb:RefToMessageId&gt;1d6361e3-02b6-4f7c-8eb0-285f943ee93c&lt;/eb:RefToMessageId&gt;&lt;/eb:MessageData&gt;&lt;/eb:MessageHeader&gt;&lt;wsse:Security xmlns:wsse="http://schemas.xmlsoap.org/ws/2002/12/secext"&gt;&lt;wsse:BinarySecurityToken valueType="String" EncodingType="wsse:Base64Binary"&gt;Shared/IDL:IceSess\/SessMgr:1\.0.IDL/Common/!ICESMS\/RESB!ICESMSLB\/RES.LB!-2978139485677785984!1399673!0&lt;/wsse:BinarySecurityToken&gt;&lt;/wsse:Security&gt;&lt;/soap-env:Header&gt;&lt;soap-env:Body&gt;&lt;OTA_AirRulesRS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timeStamp="2019-09-03T10:53:13-05:00"&gt;
   &lt;stl:SystemSpecificResults&gt;
    &lt;stl:HostCommand LNIATA="222222"&gt;RDCUNMDE10NOVS1OO¥PL-4O&lt;/stl:HostCommand&gt;
   &lt;/stl:SystemSpecificResults&gt;
  &lt;/stl:Success&gt;
 &lt;/stl:ApplicationResults&gt;
 &lt;FareRuleInfo&gt;
  &lt;Header&gt;
   &lt;Line Type="Legend"&gt;
    &lt;Text&gt;V FARE BASIS     BK    FARE   TRAVEL-TICKET AP  MINMAX  RTG&lt;/Text&gt;
   &lt;/Line&gt;
   &lt;Line Type="Fare"&gt;
    &lt;Text&gt;1   S1OO           S X   506100 D11DE         -/?  -/  - WH01&lt;/Text&gt;
   &lt;/Line&gt;
   &lt;Line Type="Passenger Type"&gt;
    &lt;Text&gt;PASSENGER TYPE-ADT                 AUTO PRICE-YES&lt;/Text&gt;
   &lt;/Line&gt;
   &lt;Line Type="Origin Destination"&gt;
    &lt;Text&gt;FROM-CUN TO-MDE    CXR-4O    TVL-10NOV19  RULE-9500 IPRWI/303&lt;/Text&gt;
   &lt;/Line&gt;
   &lt;Line Type="Fare Basis"&gt;
    &lt;Text&gt;FARE BASIS-S1OO              SPECIAL FARE  DIS-E   VENDOR-ATP&lt;/Text&gt;
   &lt;/Line&gt;
   &lt;Line Type="Fare Type"&gt;
    &lt;Text&gt;FARE TYPE-XPN      OW-INSTANT PURCHASE NONREFUNDABLE-TYPE FARES&lt;/Text&gt;
   &lt;/Line&gt;
   &lt;Line Type="Currency"&gt;
    &lt;Text&gt;USD   147.64  0001  E10JUL19 D10JUL19   FC-S1OO  FN-L&lt;/Text&gt;
   &lt;/Line&gt;
   &lt;Line Type="System Dates"&gt;
    &lt;Text&gt;SYSTEM DATES - CREATED 09JUL19/2316  EXPIRES INFINITY&lt;/Text&gt;
   &lt;/Line&gt;
   &lt;ParsedData&gt;
    &lt;CurrencyLine&gt;
     &lt;Amount&gt;147.64&lt;/Amount&gt;
     &lt;CurrencyCode&gt;USD&lt;/CurrencyCode&gt;
     &lt;Discontinue&gt;2019-07-10&lt;/Discontinue&gt;
     &lt;Effective&gt;2019-07-10&lt;/Effective&gt;
     &lt;FareClass&gt;S1OO&lt;/FareClass&gt;
     &lt;RoutingNumberOrMPM&gt;0001&lt;/RoutingNumberOrMPM&gt;
     &lt;TariffDescriptionNumber&gt;L&lt;/TariffDescriptionNumber&gt;
    &lt;/CurrencyLine&gt;
    &lt;FareBasisLine&gt;
     &lt;DisplayType Code="E"/&gt;
     &lt;FareBasis Code="S1OO"/&gt;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LocationCode="MDE"/&gt;
     &lt;OriginLocation LocationCode="CUN"/&gt;
     &lt;Rule&gt;9500&lt;/Rule&gt;
     &lt;TariffDescriptionNumber&gt;IPRWI/303&lt;/TariffDescriptionNumber&gt;
     &lt;TravelDate&gt;2019-11-10&lt;/TravelDate&gt;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48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</si>
  <si>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2268dd7-7542-45fb-b200-91fffa3d8c0f&lt;/eb:ConversationId&gt;&lt;eb:Service&gt;OTA_AirRulesLLSRQ&lt;/eb:Service&gt;&lt;eb:Action&gt;OTA_AirRulesLLSRS&lt;/eb:Action&gt;&lt;eb:MessageData&gt;&lt;eb:MessageId&gt;6118544577120500231&lt;/eb:MessageId&gt;&lt;eb:Timestamp&gt;2019-09-03T16:01:52&lt;/eb:Timestamp&gt;&lt;eb:RefToMessageId&gt;d2268dd7-7542-45fb-b200-91fffa3d8c0f&lt;/eb:RefToMessageId&gt;&lt;/eb:MessageData&gt;&lt;/eb:MessageHeader&gt;&lt;wsse:Security xmlns:wsse="http://schemas.xmlsoap.org/ws/2002/12/secext"&gt;&lt;wsse:BinarySecurityToken valueType="String" EncodingType="wsse:Base64Binary"&gt;Shared/IDL:IceSess\/SessMgr:1\.0.IDL/Common/!ICESMS\/RESG!ICESMSLB\/RES.LB!-2978137356818009984!1320702!0&lt;/wsse:BinarySecurityToken&gt;&lt;/wsse:Security&gt;&lt;/soap-env:Header&gt;&lt;soap-env:Body&gt;&lt;OTA_AirRulesRS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timeStamp="2019-09-03T11:01:52-05:00"&gt;
   &lt;stl:SystemSpecificResults&gt;
    &lt;stl:HostCommand LNIATA="222222"&gt;RDBOGPUJ23SEPSZJ00TCO¥PL-AV&lt;/stl:HostCommand&gt;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</si>
  <si>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2268dd7-7542-45fb-b200-91fffa3d8c0f&lt;/eb:ConversationId&gt;&lt;eb:Service&gt;OTA_AirRulesLLSRQ&lt;/eb:Service&gt;&lt;eb:Action&gt;OTA_AirRulesLLSRS&lt;/eb:Action&gt;&lt;eb:MessageData&gt;&lt;eb:MessageId&gt;5602410577126660690&lt;/eb:MessageId&gt;&lt;eb:Timestamp&gt;2019-09-03T16:01:52&lt;/eb:Timestamp&gt;&lt;eb:RefToMessageId&gt;d2268dd7-7542-45fb-b200-91fffa3d8c0f&lt;/eb:RefToMessageId&gt;&lt;/eb:MessageData&gt;&lt;/eb:MessageHeader&gt;&lt;wsse:Security xmlns:wsse="http://schemas.xmlsoap.org/ws/2002/12/secext"&gt;&lt;wsse:BinarySecurityToken valueType="String" EncodingType="wsse:Base64Binary"&gt;Shared/IDL:IceSess\/SessMgr:1\.0.IDL/Common/!ICESMS\/RESG!ICESMSLB\/RES.LB!-2978137356818009984!1320702!0&lt;/wsse:BinarySecurityToken&gt;&lt;/wsse:Security&gt;&lt;/soap-env:Header&gt;&lt;soap-env:Body&gt;&lt;OTA_AirRulesRS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timeStamp="2019-09-03T11:01:52-05:00"&gt;
   &lt;stl:SystemSpecificResults&gt;
    &lt;stl:HostCommand LNIATA="222222"&gt;RDPUJBOG27SEPZZF07TCO¥PL-AV&lt;/stl:HostCommand&gt;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</si>
  <si>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b6f0cba-2a71-4ca3-97e7-22393b160ec5&lt;/eb:ConversationId&gt;&lt;eb:Service&gt;OTA_AirRulesLLSRQ&lt;/eb:Service&gt;&lt;eb:Action&gt;OTA_AirRulesLLSRS&lt;/eb:Action&gt;&lt;eb:MessageData&gt;&lt;eb:MessageId&gt;6126233577674040201&lt;/eb:MessageId&gt;&lt;eb:Timestamp&gt;2019-09-03T16:02:47&lt;/eb:Timestamp&gt;&lt;eb:RefToMessageId&gt;4b6f0cba-2a71-4ca3-97e7-22393b160ec5&lt;/eb:RefToMessageId&gt;&lt;/eb:MessageData&gt;&lt;/eb:MessageHeader&gt;&lt;wsse:Security xmlns:wsse="http://schemas.xmlsoap.org/ws/2002/12/secext"&gt;&lt;wsse:BinarySecurityToken valueType="String" EncodingType="wsse:Base64Binary"&gt;Shared/IDL:IceSess\/SessMgr:1\.0.IDL/Common/!ICESMS\/RESG!ICESMSLB\/RES.LB!-2978137129730329973!1334206!0&lt;/wsse:BinarySecurityToken&gt;&lt;/wsse:Security&gt;&lt;/soap-env:Header&gt;&lt;soap-env:Body&gt;&lt;OTA_AirRulesRS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timeStamp="2019-09-03T11:02:47-05:00"&gt;
   &lt;stl:SystemSpecificResults&gt;
    &lt;stl:HostCommand LNIATA="222222"&gt;RDMDEMEX13SEPEUL¥PL-4O&lt;/stl:HostCommand&gt;
   &lt;/stl:SystemSpecificResults&gt;
  &lt;/stl:Success&gt;
 &lt;/stl:ApplicationResults&gt;
 &lt;FareRuleInfo&gt;
  &lt;Header&gt;
   &lt;Line Type="Legend"&gt;
    &lt;Text&gt;V FARE BASIS     BK    FARE   TRAVEL-TICKET AP  MINMAX  RTG&lt;/Text&gt;
   &lt;/Line&gt;
   &lt;Line Type="Fare"&gt;
    &lt;Text&gt;1   EUL            E X   317500 D11DE         -/?  -/  - WH01&lt;/Text&gt;
   &lt;/Line&gt;
   &lt;Line Type="Passenger Type"&gt;
    &lt;Text&gt;PASSENGER TYPE-ADT                 AUTO PRICE-YES&lt;/Text&gt;
   &lt;/Line&gt;
   &lt;Line Type="Origin Destination"&gt;
    &lt;Text&gt;FROM-MDE TO-MEX    CXR-4O    TVL-13SEP19  RULE-9660 IPRWI/303&lt;/Text&gt;
   &lt;/Line&gt;
   &lt;Line Type="Fare Basis"&gt;
    &lt;Text&gt;FARE BASIS-EUL               SPECIAL FARE  DIS-N   VENDOR-ATP&lt;/Text&gt;
   &lt;/Line&gt;
   &lt;Line Type="Fare Type"&gt;
    &lt;Text&gt;FARE TYPE-XPS      OW-2ND LEVEL INSTANT PURCHASE&lt;/Text&gt;
   &lt;/Line&gt;
   &lt;Line Type="Currency"&gt;
    &lt;Text&gt;USD    92.62  0001  E10JUL19 D10JUL19   FC-EUL  FN-L&lt;/Text&gt;
   &lt;/Line&gt;
   &lt;Line Type="System Dates"&gt;
    &lt;Text&gt;SYSTEM DATES - CREATED 09JUL19/2317  EXPIRES INFINITY&lt;/Text&gt;
   &lt;/Line&gt;
   &lt;ParsedData&gt;
    &lt;CurrencyLine&gt;
     &lt;Amount&gt;92.62&lt;/Amount&gt;
     &lt;CurrencyCode&gt;USD&lt;/CurrencyCode&gt;
     &lt;Discontinue&gt;2019-07-10&lt;/Discontinue&gt;
     &lt;Effective&gt;2019-07-10&lt;/Effective&gt;
     &lt;FareClass&gt;EUL&lt;/FareClass&gt;
     &lt;RoutingNumberOrMPM&gt;0001&lt;/RoutingNumberOrMPM&gt;
     &lt;TariffDescriptionNumber&gt;L&lt;/TariffDescriptionNumber&gt;
    &lt;/CurrencyLine&gt;
    &lt;FareBasisLine&gt;
     &lt;DisplayType Code="N"/&gt;
     &lt;FareBasis Code="EUL"/&gt;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LocationCode="MDE"/&gt;
     &lt;Rule&gt;9660&lt;/Rule&gt;
     &lt;TariffDescriptionNumber&gt;IPRWI/303&lt;/TariffDescriptionNumber&gt;
     &lt;TravelDate&gt;2019-09-13&lt;/TravelDate&gt;
    &lt;/OriginDestinationLine&gt;
    &lt;PassengerTypeLine&gt;
     &lt;AutoPrice&gt;YES&lt;/AutoPrice&gt;
     &lt;PassengerType Code="ADT"/&gt;
    &lt;/PassengerTypeLine&gt;
    &lt;SystemDatesLine&gt;
     &lt;CreateDateTime&gt;2019-07-09T23:17&lt;/CreateDateTime&gt;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</si>
  <si>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b6f0cba-2a71-4ca3-97e7-22393b160ec5&lt;/eb:ConversationId&gt;&lt;eb:Service&gt;OTA_AirRulesLLSRQ&lt;/eb:Service&gt;&lt;eb:Action&gt;OTA_AirRulesLLSRS&lt;/eb:Action&gt;&lt;eb:MessageData&gt;&lt;eb:MessageId&gt;6125613577680580232&lt;/eb:MessageId&gt;&lt;eb:Timestamp&gt;2019-09-03T16:02:48&lt;/eb:Timestamp&gt;&lt;eb:RefToMessageId&gt;4b6f0cba-2a71-4ca3-97e7-22393b160ec5&lt;/eb:RefToMessageId&gt;&lt;/eb:MessageData&gt;&lt;/eb:MessageHeader&gt;&lt;wsse:Security xmlns:wsse="http://schemas.xmlsoap.org/ws/2002/12/secext"&gt;&lt;wsse:BinarySecurityToken valueType="String" EncodingType="wsse:Base64Binary"&gt;Shared/IDL:IceSess\/SessMgr:1\.0.IDL/Common/!ICESMS\/RESG!ICESMSLB\/RES.LB!-2978137129730329973!1334206!0&lt;/wsse:BinarySecurityToken&gt;&lt;/wsse:Security&gt;&lt;/soap-env:Header&gt;&lt;soap-env:Body&gt;&lt;OTA_AirRulesRS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timeStamp="2019-09-03T11:02:48-05:00"&gt;
   &lt;stl:SystemSpecificResults&gt;
    &lt;stl:HostCommand LNIATA="222222"&gt;RDMEXCUN17SEPFUUL¥PL-4O&lt;/stl:HostCommand&gt;
   &lt;/stl:SystemSpecificResults&gt;
  &lt;/stl:Success&gt;
 &lt;/stl:ApplicationResults&gt;
 &lt;DuplicateFareInfo&gt;
  &lt;Text&gt;MEX-CUN       CXR-4O       TUE 17SEP19                     COP
THE FOLLOWING CARRIERS ALSO PUBLISH FARES MEX-CUN:
6A AM BA CM H1 K0 MX TA U0 VB VW Y4
//SEE FQHELP FOR INFORMATION ABOUT THE NEW FARE DISPLAYS//
ALL FEES/TAXES/SVC CHARGES INCLUDED WHEN ITINERARY PRICED
SURCHARGE FOR PAPER TICKET MAY BE ADDED WHEN ITIN PRICED
USD CONVERTED TO COP USING BSR 1 USD - 3427.29000000 COP
V FARE BASIS     BK    FARE   TRAVEL-TICKET AP  MINMAX  RTG
1   FUUL           F X    62800 D11SE         -/?  -/  -    1
2   FUUL           F X    88700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</si>
  <si>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b6f0cba-2a71-4ca3-97e7-22393b160ec5&lt;/eb:ConversationId&gt;&lt;eb:Service&gt;OTA_AirRulesLLSRQ&lt;/eb:Service&gt;&lt;eb:Action&gt;OTA_AirRulesLLSRS&lt;/eb:Action&gt;&lt;eb:MessageData&gt;&lt;eb:MessageId&gt;6125667577685300223&lt;/eb:MessageId&gt;&lt;eb:Timestamp&gt;2019-09-03T16:02:48&lt;/eb:Timestamp&gt;&lt;eb:RefToMessageId&gt;4b6f0cba-2a71-4ca3-97e7-22393b160ec5&lt;/eb:RefToMessageId&gt;&lt;/eb:MessageData&gt;&lt;/eb:MessageHeader&gt;&lt;wsse:Security xmlns:wsse="http://schemas.xmlsoap.org/ws/2002/12/secext"&gt;&lt;wsse:BinarySecurityToken valueType="String" EncodingType="wsse:Base64Binary"&gt;Shared/IDL:IceSess\/SessMgr:1\.0.IDL/Common/!ICESMS\/RESG!ICESMSLB\/RES.LB!-2978137129730329973!1334206!0&lt;/wsse:BinarySecurityToken&gt;&lt;/wsse:Security&gt;&lt;/soap-env:Header&gt;&lt;soap-env:Body&gt;&lt;OTA_AirRulesRS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timeStamp="2019-09-03T11:02:48-05:00"&gt;
   &lt;stl:SystemSpecificResults&gt;
    &lt;stl:HostCommand LNIATA="222222"&gt;RDCUNMDE19SEPQLL¥PL-4O&lt;/stl:HostCommand&gt;
   &lt;/stl:SystemSpecificResults&gt;
  &lt;/stl:Success&gt;
 &lt;/stl:ApplicationResults&gt;
 &lt;FareRuleInfo&gt;
  &lt;Header&gt;
   &lt;Line Type="Legend"&gt;
    &lt;Text&gt;V FARE BASIS     BK    FARE   TRAVEL-TICKET AP  MINMAX  RTG&lt;/Text&gt;
   &lt;/Line&gt;
   &lt;Line Type="Fare"&gt;
    &lt;Text&gt;1   QLL            Q X   434500 D11DE         -/?  -/  - WH01&lt;/Text&gt;
   &lt;/Line&gt;
   &lt;Line Type="Passenger Type"&gt;
    &lt;Text&gt;PASSENGER TYPE-ADT                 AUTO PRICE-YES&lt;/Text&gt;
   &lt;/Line&gt;
   &lt;Line Type="Origin Destination"&gt;
    &lt;Text&gt;FROM-CUN TO-MDE    CXR-4O    TVL-19SEP19  RULE-9330 IPRWI/303&lt;/Text&gt;
   &lt;/Line&gt;
   &lt;Line Type="Fare Basis"&gt;
    &lt;Text&gt;FARE BASIS-QLL               SPECIAL FARE  DIS-E   VENDOR-ATP&lt;/Text&gt;
   &lt;/Line&gt;
   &lt;Line Type="Fare Type"&gt;
    &lt;Text&gt;FARE TYPE-XPN      OW-INSTANT PURCHASE NONREFUNDABLE-TYPE FARES&lt;/Text&gt;
   &lt;/Line&gt;
   &lt;Line Type="Currency"&gt;
    &lt;Text&gt;USD   126.77  0001  E18MAY19 D10JUL19   FC-QLL  FN-L&lt;/Text&gt;
   &lt;/Line&gt;
   &lt;Line Type="System Dates"&gt;
    &lt;Text&gt;SYSTEM DATES - CREATED 17MAY19/1518  EXPIRES INFINITY&lt;/Text&gt;
   &lt;/Line&gt;
   &lt;ParsedData&gt;
    &lt;CurrencyLine&gt;
     &lt;Amount&gt;126.77&lt;/Amount&gt;
     &lt;CurrencyCode&gt;USD&lt;/CurrencyCode&gt;
     &lt;Discontinue&gt;2019-07-10&lt;/Discontinue&gt;
     &lt;Effective&gt;2019-05-18&lt;/Effective&gt;
     &lt;FareClass&gt;QLL&lt;/FareClass&gt;
     &lt;RoutingNumberOrMPM&gt;0001&lt;/RoutingNumberOrMPM&gt;
     &lt;TariffDescriptionNumber&gt;L&lt;/TariffDescriptionNumber&gt;
    &lt;/CurrencyLine&gt;
    &lt;FareBasisLine&gt;
     &lt;DisplayType Code="E"/&gt;
     &lt;FareBasis Code="QLL"/&gt;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LocationCode="MDE"/&gt;
     &lt;OriginLocation LocationCode="CUN"/&gt;
     &lt;Rule&gt;9330&lt;/Rule&gt;
     &lt;TariffDescriptionNumber&gt;IPRWI/303&lt;/TariffDescriptionNumber&gt;
     &lt;TravelDate&gt;2019-09-19&lt;/TravelDate&gt;
    &lt;/OriginDestinationLine&gt;
    &lt;PassengerTypeLine&gt;
     &lt;AutoPrice&gt;YES&lt;/AutoPrice&gt;
     &lt;PassengerType Code="ADT"/&gt;
    &lt;/PassengerTypeLine&gt;
    &lt;SystemDatesLine&gt;
     &lt;CreateDateTime&gt;2019-05-17T15:18&lt;/CreateDateTime&gt;
     &lt;ExpireDateTime&gt;INFINITY&lt;/ExpireDateTime&gt;
    &lt;/SystemDatesLine&gt;
   &lt;/ParsedData&gt;
  &lt;/Header&gt;
  &lt;Rules&gt;
   &lt;Paragraph RPH="50" Title="RULE APPLICATION AND OTHER CONDITIONS"&gt;
    &lt;Text&gt;NOTE - THE FOLLOWING TEXT IS INFORMATIONAL AND NOT
VALIDATED FOR AUTOPRICING.
ECONOMY LIGHT FARES
APPLICATION
AREA
THESE FARES APPLY AREA 1.
CLASS OF SERVICE
THESE FARES APPLY FOR ECONOMY CLASS SERVICE.
TYPES OF TRANSPORTATION
THIS RULE GOVERNS ONE-WAY FARES.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
NOTE - TEXT BELOW NOT VALIDATED FOR AUTOPRICING.
PROOF OF AGE MUST BE PRESENTED AT TIME
OF TICKETING AND DURING TRAVEL.
ALL TRAVEL MUST BE VIA 4O SERVICES.&lt;/Text&gt;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</si>
  <si>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-70e149f2-d4e2-4485-a47a-084828629eb2&lt;/eb:ConversationId&gt;&lt;eb:Service&gt;OTA_AirRulesLLSRQ&lt;/eb:Service&gt;&lt;eb:Action&gt;OTA_AirRulesLLSRS&lt;/eb:Action&gt;&lt;eb:MessageData&gt;&lt;eb:MessageId&gt;6211872584425100243&lt;/eb:MessageId&gt;&lt;eb:Timestamp&gt;2019-09-03T16:14:02&lt;/eb:Timestamp&gt;&lt;eb:RefToMessageId&gt;70e149f2-d4e2-4485-a47a-084828629eb2&lt;/eb:RefToMessageId&gt;&lt;/eb:MessageData&gt;&lt;/eb:MessageHeader&gt;&lt;wsse:Security xmlns:wsse="http://schemas.xmlsoap.org/ws/2002/12/secext"&gt;&lt;wsse:BinarySecurityToken valueType="String" EncodingType="wsse:Base64Binary"&gt;Shared/IDL:IceSess\/SessMgr:1\.0.IDL/Common/!ICESMS\/RESG!ICESMSLB\/RES.LB!-2978134364740033402!1595862!0&lt;/wsse:BinarySecurityToken&gt;&lt;/wsse:Security&gt;&lt;/soap-env:Header&gt;&lt;soap-env:Body&gt;&lt;OTA_AirRulesRS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timeStamp="2019-09-03T11:14:02-05:00"&gt;
   &lt;stl:SystemSpecificResults&gt;
    &lt;stl:HostCommand LNIATA="222222"&gt;RDBOGMEX16NOVFUL¥PL-4O&lt;/stl:HostCommand&gt;
   &lt;/stl:SystemSpecificResults&gt;
  &lt;/stl:Success&gt;
 &lt;/stl:ApplicationResults&gt;
 &lt;FareRuleInfo&gt;
  &lt;Header&gt;
   &lt;Line Type="Legend"&gt;
    &lt;Text&gt;V FARE BASIS     BK    FARE   TRAVEL-TICKET AP  MINMAX  RTG&lt;/Text&gt;
   &lt;/Line&gt;
   &lt;Line Type="Fare"&gt;
    &lt;Text&gt;1   FUL            F X   240200 D11DE         -/?  -/  - WH01&lt;/Text&gt;
   &lt;/Line&gt;
   &lt;Line Type="Passenger Type"&gt;
    &lt;Text&gt;PASSENGER TYPE-ADT                 AUTO PRICE-YES&lt;/Text&gt;
   &lt;/Line&gt;
   &lt;Line Type="Origin Destination"&gt;
    &lt;Text&gt;FROM-BOG TO-MEX    CXR-4O    TVL-16NOV19  RULE-9660 IPRWI/303&lt;/Text&gt;
   &lt;/Line&gt;
   &lt;Line Type="Fare Basis"&gt;
    &lt;Text&gt;FARE BASIS-FUL               SPECIAL FARE  DIS-N   VENDOR-ATP&lt;/Text&gt;
   &lt;/Line&gt;
   &lt;Line Type="Fare Type"&gt;
    &lt;Text&gt;FARE TYPE-XPS      OW-2ND LEVEL INSTANT PURCHASE&lt;/Text&gt;
   &lt;/Line&gt;
   &lt;Line Type="Currency"&gt;
    &lt;Text&gt;USD    70.08  0001  E12AUG19 D11DEC19   FC-FUL  FN-3L&lt;/Text&gt;
   &lt;/Line&gt;
   &lt;Line Type="System Dates"&gt;
    &lt;Text&gt;SYSTEM DATES - CREATED 21AUG19/1318  EXPIRES INFINITY&lt;/Text&gt;
   &lt;/Line&gt;
   &lt;ParsedData&gt;
    &lt;CurrencyLine&gt;
     &lt;Amount&gt;70.08&lt;/Amount&gt;
     &lt;CurrencyCode&gt;USD&lt;/CurrencyCode&gt;
     &lt;Discontinue&gt;2019-12-11&lt;/Discontinue&gt;
     &lt;Effective&gt;2019-08-12&lt;/Effective&gt;
     &lt;FareClass&gt;FUL&lt;/FareClass&gt;
     &lt;RoutingNumberOrMPM&gt;0001&lt;/RoutingNumberOrMPM&gt;
     &lt;TariffDescriptionNumber&gt;3L&lt;/TariffDescriptionNumber&gt;
    &lt;/CurrencyLine&gt;
    &lt;FareBasisLine&gt;
     &lt;DisplayType Code="N"/&gt;
     &lt;FareBasis Code="FUL"/&gt;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LocationCode="BOG"/&gt;
     &lt;Rule&gt;9660&lt;/Rule&gt;
     &lt;TariffDescriptionNumber&gt;IPRWI/303&lt;/TariffDescriptionNumber&gt;
     &lt;TravelDate&gt;2019-11-16&lt;/TravelDate&gt;
    &lt;/OriginDestinationLine&gt;
    &lt;PassengerTypeLine&gt;
     &lt;AutoPrice&gt;YES&lt;/AutoPrice&gt;
     &lt;PassengerType Code="ADT"/&gt;
    &lt;/PassengerTypeLine&gt;
    &lt;SystemDatesLine&gt;
     &lt;CreateDateTime&gt;2019-08-21T13:18&lt;/CreateDateTime&gt;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</si>
  <si>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-70e149f2-d4e2-4485-a47a-084828629eb2&lt;/eb:ConversationId&gt;&lt;eb:Service&gt;OTA_AirRulesLLSRQ&lt;/eb:Service&gt;&lt;eb:Action&gt;OTA_AirRulesLLSRS&lt;/eb:Action&gt;&lt;eb:MessageData&gt;&lt;eb:MessageId&gt;6212242584444180230&lt;/eb:MessageId&gt;&lt;eb:Timestamp&gt;2019-09-03T16:14:04&lt;/eb:Timestamp&gt;&lt;eb:RefToMessageId&gt;70e149f2-d4e2-4485-a47a-084828629eb2&lt;/eb:RefToMessageId&gt;&lt;/eb:MessageData&gt;&lt;/eb:MessageHeader&gt;&lt;wsse:Security xmlns:wsse="http://schemas.xmlsoap.org/ws/2002/12/secext"&gt;&lt;wsse:BinarySecurityToken valueType="String" EncodingType="wsse:Base64Binary"&gt;Shared/IDL:IceSess\/SessMgr:1\.0.IDL/Common/!ICESMS\/RESG!ICESMSLB\/RES.LB!-2978134364740033402!1595862!0&lt;/wsse:BinarySecurityToken&gt;&lt;/wsse:Security&gt;&lt;/soap-env:Header&gt;&lt;soap-env:Body&gt;&lt;OTA_AirRulesRS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timeStamp="2019-09-03T11:14:04-05:00"&gt;
   &lt;stl:SystemSpecificResults&gt;
    &lt;stl:HostCommand LNIATA="222222"&gt;RDMEXCUN19NOVZUUL¥PL-4O&lt;/stl:HostCommand&gt;
   &lt;/stl:SystemSpecificResults&gt;
  &lt;/stl:Success&gt;
 &lt;/stl:ApplicationResults&gt;
 &lt;DuplicateFareInfo&gt;
  &lt;Text&gt;MEX-CUN       CXR-4O       TUE 19NOV19                     COP
THE FOLLOWING CARRIERS ALSO PUBLISH FARES MEX-CUN:
6A AM BA CM H1 K0 MX TA U0 VB VW Y4
//SEE FQHELP FOR INFORMATION ABOUT THE NEW FARE DISPLAYS//
ALL FEES/TAXES/SVC CHARGES INCLUDED WHEN ITINERARY PRICED
SURCHARGE FOR PAPER TICKET MAY BE ADDED WHEN ITIN PRICED
USD CONVERTED TO COP USING BSR 1 USD - 3427.29000000 COP
V FARE BASIS     BK    FARE   TRAVEL-TICKET AP  MINMAX  RTG
1   ZUUL           Z X    98100 D11SE         -/?  -/  -    1
2   ZUUL           Z X   106900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</si>
  <si>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d452c8f-be77-49b9-9f11-5690863f81bd&lt;/eb:ConversationId&gt;&lt;eb:Service&gt;OTA_AirRulesLLSRQ&lt;/eb:Service&gt;&lt;eb:Action&gt;OTA_AirRulesLLSRS&lt;/eb:Action&gt;&lt;eb:MessageData&gt;&lt;eb:MessageId&gt;6227612585685350231&lt;/eb:MessageId&gt;&lt;eb:Timestamp&gt;2019-09-03T16:16:09&lt;/eb:Timestamp&gt;&lt;eb:RefToMessageId&gt;7d452c8f-be77-49b9-9f11-5690863f81bd&lt;/eb:RefToMessageId&gt;&lt;/eb:MessageData&gt;&lt;/eb:MessageHeader&gt;&lt;wsse:Security xmlns:wsse="http://schemas.xmlsoap.org/ws/2002/12/secext"&gt;&lt;wsse:BinarySecurityToken valueType="String" EncodingType="wsse:Base64Binary"&gt;Shared/IDL:IceSess\/SessMgr:1\.0.IDL/Common/!ICESMS\/RESE!ICESMSLB\/RES.LB!-2978133848093653885!632996!0&lt;/wsse:BinarySecurityToken&gt;&lt;/wsse:Security&gt;&lt;/soap-env:Header&gt;&lt;soap-env:Body&gt;&lt;OTA_AirRulesRS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timeStamp="2019-09-03T11:16:08-05:00"&gt;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</si>
  <si>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-7979f696-5f7b-430d-914c-36b55dcb2b1b&lt;/eb:ConversationId&gt;&lt;eb:Service&gt;OTA_AirRulesLLSRQ&lt;/eb:Service&gt;&lt;eb:Action&gt;OTA_AirRulesLLSRS&lt;/eb:Action&gt;&lt;eb:MessageData&gt;&lt;eb:MessageId&gt;6248520587362390624&lt;/eb:MessageId&gt;&lt;eb:Timestamp&gt;2019-09-03T16:18:56&lt;/eb:Timestamp&gt;&lt;eb:RefToMessageId&gt;7979f696-5f7b-430d-914c-36b55dcb2b1b&lt;/eb:RefToMessageId&gt;&lt;/eb:MessageData&gt;&lt;/eb:MessageHeader&gt;&lt;wsse:Security xmlns:wsse="http://schemas.xmlsoap.org/ws/2002/12/secext"&gt;&lt;wsse:BinarySecurityToken valueType="String" EncodingType="wsse:Base64Binary"&gt;Shared/IDL:IceSess\/SessMgr:1\.0.IDL/Common/!ICESMS\/RESH!ICESMSLB\/RES.LB!-2978133161745573749!650207!0&lt;/wsse:BinarySecurityToken&gt;&lt;/wsse:Security&gt;&lt;/soap-env:Header&gt;&lt;soap-env:Body&gt;&lt;OTA_AirRulesRS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timeStamp="2019-09-03T11:18:56-05:00"&gt;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</si>
  <si>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6499cfa-af1d-41be-9976-eeb62d5aa389&lt;/eb:ConversationId&gt;&lt;eb:Service&gt;OTA_AirRulesLLSRQ&lt;/eb:Service&gt;&lt;eb:Action&gt;OTA_AirRulesLLSRS&lt;/eb:Action&gt;&lt;eb:MessageData&gt;&lt;eb:MessageId&gt;6262465588539291391&lt;/eb:MessageId&gt;&lt;eb:Timestamp&gt;2019-09-03T16:20:54&lt;/eb:Timestamp&gt;&lt;eb:RefToMessageId&gt;e6499cfa-af1d-41be-9976-eeb62d5aa389&lt;/eb:RefToMessageId&gt;&lt;/eb:MessageData&gt;&lt;/eb:MessageHeader&gt;&lt;wsse:Security xmlns:wsse="http://schemas.xmlsoap.org/ws/2002/12/secext"&gt;&lt;wsse:BinarySecurityToken valueType="String" EncodingType="wsse:Base64Binary"&gt;Shared/IDL:IceSess\/SessMgr:1\.0.IDL/Common/!ICESMS\/RESE!ICESMSLB\/RES.LB!-2978132679193528446!742636!0&lt;/wsse:BinarySecurityToken&gt;&lt;/wsse:Security&gt;&lt;/soap-env:Header&gt;&lt;soap-env:Body&gt;&lt;OTA_AirRulesRS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timeStamp="2019-09-03T11:20:54-05:00"&gt;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</si>
  <si>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-83344f31-b31e-48ea-abaf-070511287ebd&lt;/eb:ConversationId&gt;&lt;eb:Service&gt;OTA_AirRulesLLSRQ&lt;/eb:Service&gt;&lt;eb:Action&gt;OTA_AirRulesLLSRS&lt;/eb:Action&gt;&lt;eb:MessageData&gt;&lt;eb:MessageId&gt;6281160590146320243&lt;/eb:MessageId&gt;&lt;eb:Timestamp&gt;2019-09-03T16:23:35&lt;/eb:Timestamp&gt;&lt;eb:RefToMessageId&gt;83344f31-b31e-48ea-abaf-070511287ebd&lt;/eb:RefToMessageId&gt;&lt;/eb:MessageData&gt;&lt;/eb:MessageHeader&gt;&lt;wsse:Security xmlns:wsse="http://schemas.xmlsoap.org/ws/2002/12/secext"&gt;&lt;wsse:BinarySecurityToken valueType="String" EncodingType="wsse:Base64Binary"&gt;Shared/IDL:IceSess\/SessMgr:1\.0.IDL/Common/!ICESMS\/RESB!ICESMSLB\/RES.LB!-2978132020924138112!99401!0&lt;/wsse:BinarySecurityToken&gt;&lt;/wsse:Security&gt;&lt;/soap-env:Header&gt;&lt;soap-env:Body&gt;&lt;OTA_AirRulesRS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timeStamp="2019-09-03T11:23:34-05:00"&gt;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</si>
  <si>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59f364a-857f-4b5f-bc60-bba5bfc3947a&lt;/eb:ConversationId&gt;&lt;eb:Service&gt;OTA_AirRulesLLSRQ&lt;/eb:Service&gt;&lt;eb:Action&gt;OTA_AirRulesLLSRS&lt;/eb:Action&gt;&lt;eb:MessageData&gt;&lt;eb:MessageId&gt;6301249591755260872&lt;/eb:MessageId&gt;&lt;eb:Timestamp&gt;2019-09-03T16:26:15&lt;/eb:Timestamp&gt;&lt;eb:RefToMessageId&gt;c59f364a-857f-4b5f-bc60-bba5bfc3947a&lt;/eb:RefToMessageId&gt;&lt;/eb:MessageData&gt;&lt;/eb:MessageHeader&gt;&lt;wsse:Security xmlns:wsse="http://schemas.xmlsoap.org/ws/2002/12/secext"&gt;&lt;wsse:BinarySecurityToken valueType="String" EncodingType="wsse:Base64Binary"&gt;Shared/IDL:IceSess\/SessMgr:1\.0.IDL/Common/!ICESMS\/RESD!ICESMSLB\/RES.LB!-2978131361863703153!1544651!0&lt;/wsse:BinarySecurityToken&gt;&lt;/wsse:Security&gt;&lt;/soap-env:Header&gt;&lt;soap-env:Body&gt;&lt;OTA_AirRulesRS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timeStamp="2019-09-03T11:26:15-05:00"&gt;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</si>
  <si>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d8895bd-eed2-45ea-99d2-1d2c68e1c831&lt;/eb:ConversationId&gt;&lt;eb:Service&gt;OTA_AirRulesLLSRQ&lt;/eb:Service&gt;&lt;eb:Action&gt;OTA_AirRulesLLSRS&lt;/eb:Action&gt;&lt;eb:MessageData&gt;&lt;eb:MessageId&gt;6320749593366350620&lt;/eb:MessageId&gt;&lt;eb:Timestamp&gt;2019-09-03T16:28:57&lt;/eb:Timestamp&gt;&lt;eb:RefToMessageId&gt;dd8895bd-eed2-45ea-99d2-1d2c68e1c831&lt;/eb:RefToMessageId&gt;&lt;/eb:MessageData&gt;&lt;/eb:MessageHeader&gt;&lt;wsse:Security xmlns:wsse="http://schemas.xmlsoap.org/ws/2002/12/secext"&gt;&lt;wsse:BinarySecurityToken valueType="String" EncodingType="wsse:Base64Binary"&gt;Shared/IDL:IceSess\/SessMgr:1\.0.IDL/Common/!ICESMS\/RESE!ICESMSLB\/RES.LB!-2978130701939891577!930060!0&lt;/wsse:BinarySecurityToken&gt;&lt;/wsse:Security&gt;&lt;/soap-env:Header&gt;&lt;soap-env:Body&gt;&lt;OTA_AirRulesRS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timeStamp="2019-09-03T11:28:56-05:00"&gt;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</si>
  <si>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-85e2bf50-73b6-43fd-b6ad-68856b5cea7b&lt;/eb:ConversationId&gt;&lt;eb:Service&gt;OTA_AirRulesLLSRQ&lt;/eb:Service&gt;&lt;eb:Action&gt;OTA_AirRulesLLSRS&lt;/eb:Action&gt;&lt;eb:MessageData&gt;&lt;eb:MessageId&gt;5803382594977570810&lt;/eb:MessageId&gt;&lt;eb:Timestamp&gt;2019-09-03T16:31:38&lt;/eb:Timestamp&gt;&lt;eb:RefToMessageId&gt;85e2bf50-73b6-43fd-b6ad-68856b5cea7b&lt;/eb:RefToMessageId&gt;&lt;/eb:MessageData&gt;&lt;/eb:MessageHeader&gt;&lt;wsse:Security xmlns:wsse="http://schemas.xmlsoap.org/ws/2002/12/secext"&gt;&lt;wsse:BinarySecurityToken valueType="String" EncodingType="wsse:Base64Binary"&gt;Shared/IDL:IceSess\/SessMgr:1\.0.IDL/Common/!ICESMS\/RESD!ICESMSLB\/RES.LB!-2978130042029870976!1673907!0&lt;/wsse:BinarySecurityToken&gt;&lt;/wsse:Security&gt;&lt;/soap-env:Header&gt;&lt;soap-env:Body&gt;&lt;OTA_AirRulesRS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timeStamp="2019-09-03T11:31:38-05:00"&gt;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</si>
  <si>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22afab9-5149-4a4d-bed5-34a0ab8dd213&lt;/eb:ConversationId&gt;&lt;eb:Service&gt;OTA_AirRulesLLSRQ&lt;/eb:Service&gt;&lt;eb:Action&gt;OTA_AirRulesLLSRS&lt;/eb:Action&gt;&lt;eb:MessageData&gt;&lt;eb:MessageId&gt;6359346596587790220&lt;/eb:MessageId&gt;&lt;eb:Timestamp&gt;2019-09-03T16:34:19&lt;/eb:Timestamp&gt;&lt;eb:RefToMessageId&gt;b22afab9-5149-4a4d-bed5-34a0ab8dd213&lt;/eb:RefToMessageId&gt;&lt;/eb:MessageData&gt;&lt;/eb:MessageHeader&gt;&lt;wsse:Security xmlns:wsse="http://schemas.xmlsoap.org/ws/2002/12/secext"&gt;&lt;wsse:BinarySecurityToken valueType="String" EncodingType="wsse:Base64Binary"&gt;Shared/IDL:IceSess\/SessMgr:1\.0.IDL/Common/!ICESMS\/RESC!ICESMSLB\/RES.LB!-2978129382497652854!1793770!0&lt;/wsse:BinarySecurityToken&gt;&lt;/wsse:Security&gt;&lt;/soap-env:Header&gt;&lt;soap-env:Body&gt;&lt;OTA_AirRulesRS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timeStamp="2019-09-03T11:34:19-05:00"&gt;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</si>
  <si>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-59b0f182-756c-450f-8086-57d9b60a2752&lt;/eb:ConversationId&gt;&lt;eb:Service&gt;OTA_AirRulesLLSRQ&lt;/eb:Service&gt;&lt;eb:Action&gt;OTA_AirRulesLLSRS&lt;/eb:Action&gt;&lt;eb:MessageData&gt;&lt;eb:MessageId&gt;6378809598189330192&lt;/eb:MessageId&gt;&lt;eb:Timestamp&gt;2019-09-03T16:36:59&lt;/eb:Timestamp&gt;&lt;eb:RefToMessageId&gt;59b0f182-756c-450f-8086-57d9b60a2752&lt;/eb:RefToMessageId&gt;&lt;/eb:MessageData&gt;&lt;/eb:MessageHeader&gt;&lt;wsse:Security xmlns:wsse="http://schemas.xmlsoap.org/ws/2002/12/secext"&gt;&lt;wsse:BinarySecurityToken valueType="String" EncodingType="wsse:Base64Binary"&gt;Shared/IDL:IceSess\/SessMgr:1\.0.IDL/Common/!ICESMS\/RESC!ICESMSLB\/RES.LB!-2978128726344836979!1848562!0&lt;/wsse:BinarySecurityToken&gt;&lt;/wsse:Security&gt;&lt;/soap-env:Header&gt;&lt;soap-env:Body&gt;&lt;OTA_AirRulesRS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timeStamp="2019-09-03T11:36:59-05:00"&gt;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</si>
  <si>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bf868ce-cc68-4830-a578-aa06c96a5347&lt;/eb:ConversationId&gt;&lt;eb:Service&gt;OTA_AirRulesLLSRQ&lt;/eb:Service&gt;&lt;eb:Action&gt;OTA_AirRulesLLSRS&lt;/eb:Action&gt;&lt;eb:MessageData&gt;&lt;eb:MessageId&gt;5850652599362300714&lt;/eb:MessageId&gt;&lt;eb:Timestamp&gt;2019-09-03T16:38:56&lt;/eb:Timestamp&gt;&lt;eb:RefToMessageId&gt;9bf868ce-cc68-4830-a578-aa06c96a5347&lt;/eb:RefToMessageId&gt;&lt;/eb:MessageData&gt;&lt;/eb:MessageHeader&gt;&lt;wsse:Security xmlns:wsse="http://schemas.xmlsoap.org/ws/2002/12/secext"&gt;&lt;wsse:BinarySecurityToken valueType="String" EncodingType="wsse:Base64Binary"&gt;Shared/IDL:IceSess\/SessMgr:1\.0.IDL/Common/!ICESMS\/RESB!ICESMSLB\/RES.LB!-2978128246063516786!441369!0&lt;/wsse:BinarySecurityToken&gt;&lt;/wsse:Security&gt;&lt;/soap-env:Header&gt;&lt;soap-env:Body&gt;&lt;OTA_AirRulesRS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timeStamp="2019-09-03T11:38:56-05:00"&gt;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</si>
  <si>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dddea32-afa3-4f67-9ffa-28ec90744daa&lt;/eb:ConversationId&gt;&lt;eb:Service&gt;OTA_AirRulesLLSRQ&lt;/eb:Service&gt;&lt;eb:Action&gt;OTA_AirRulesLLSRS&lt;/eb:Action&gt;&lt;eb:MessageData&gt;&lt;eb:MessageId&gt;6406711600537540200&lt;/eb:MessageId&gt;&lt;eb:Timestamp&gt;2019-09-03T16:40:54&lt;/eb:Timestamp&gt;&lt;eb:RefToMessageId&gt;0dddea32-afa3-4f67-9ffa-28ec90744daa&lt;/eb:RefToMessageId&gt;&lt;/eb:MessageData&gt;&lt;/eb:MessageHeader&gt;&lt;wsse:Security xmlns:wsse="http://schemas.xmlsoap.org/ws/2002/12/secext"&gt;&lt;wsse:BinarySecurityToken valueType="String" EncodingType="wsse:Base64Binary"&gt;Shared/IDL:IceSess\/SessMgr:1\.0.IDL/Common/!ICESMS\/RESD!ICESMSLB\/RES.LB!-2978127764673876347!1854707!0&lt;/wsse:BinarySecurityToken&gt;&lt;/wsse:Security&gt;&lt;/soap-env:Header&gt;&lt;soap-env:Body&gt;&lt;OTA_AirRulesRS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timeStamp="2019-09-03T11:40:54-05:00"&gt;
   &lt;stl:SystemSpecificResults&gt;
    &lt;stl:HostCommand LNIATA="222222"&gt;RDBOGFRA14SEPQRCOWKO¥PL-LH&lt;/stl:HostCommand&gt;
   &lt;/stl:SystemSpecificResults&gt;
  &lt;/stl:Success&gt;
 &lt;/stl:ApplicationResults&gt;
 &lt;FareRuleInfo&gt;
  &lt;Header&gt;
   &lt;Line Type="Legend"&gt;
    &lt;Text&gt;V FARE BASIS     BK    FARE   TRAVEL-TICKET AP  MINMAX  RTG&lt;/Text&gt;
   &lt;/Line&gt;
   &lt;Line Type="Fare"&gt;
    &lt;Text&gt;1   QRCOWKO        Q O  2817300     ----      -/?  -/  - AT01&lt;/Text&gt;
   &lt;/Line&gt;
   &lt;Line Type="Passenger Type"&gt;
    &lt;Text&gt;PASSENGER TYPE-ADT                 AUTO PRICE-YES&lt;/Text&gt;
   &lt;/Line&gt;
   &lt;Line Type="Origin Destination"&gt;
    &lt;Text&gt;FROM-BOG TO-FRA    CXR-LH    TVL-14SEP19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&lt;TravelDate&gt;2019-09-14&lt;/TravelDate&gt;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</si>
  <si>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-418e6823-9ab9-487e-bd72-893c39cfc209&lt;/eb:ConversationId&gt;&lt;eb:Service&gt;OTA_AirRulesLLSRQ&lt;/eb:Service&gt;&lt;eb:Action&gt;OTA_AirRulesLLSRS&lt;/eb:Action&gt;&lt;eb:MessageData&gt;&lt;eb:MessageId&gt;7603722702606700284&lt;/eb:MessageId&gt;&lt;eb:Timestamp&gt;2019-09-03T19:31:01&lt;/eb:Timestamp&gt;&lt;eb:RefToMessageId&gt;418e6823-9ab9-487e-bd72-893c39cfc209&lt;/eb:RefToMessageId&gt;&lt;/eb:MessageData&gt;&lt;/eb:MessageHeader&gt;&lt;wsse:Security xmlns:wsse="http://schemas.xmlsoap.org/ws/2002/12/secext"&gt;&lt;wsse:BinarySecurityToken valueType="String" EncodingType="wsse:Base64Binary"&gt;Shared/IDL:IceSess\/SessMgr:1\.0.IDL/Common/!ICESMS\/RESE!ICESMSLB\/RES.LB!-2978085957122845819!1185308!0&lt;/wsse:BinarySecurityToken&gt;&lt;/wsse:Security&gt;&lt;/soap-env:Header&gt;&lt;soap-env:Body&gt;&lt;OTA_AirRulesRS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timeStamp="2019-09-03T14:31:01-05:00"&gt;
   &lt;stl:SystemSpecificResults&gt;
    &lt;stl:HostCommand LNIATA="222222"&gt;RDBOGCLO01AUGZES00RIQ¥PL-AV&lt;/stl:HostCommand&gt;
   &lt;/stl:SystemSpecificResults&gt;
  &lt;/stl:Success&gt;
 &lt;/stl:ApplicationResults&gt;
 &lt;FareRuleInfo&gt;
  &lt;Header&gt;
   &lt;Line Type="Legend"&gt;
    &lt;Text&gt;V FARE BASIS     BK    FARE   TRAVEL-TICKET AP  MINMAX  RTG&lt;/Text&gt;
   &lt;/Line&gt;
   &lt;Line Type="Fare"&gt;
    &lt;Text&gt;1   ZES00RIQ       Z X   101500 DC31DE T31MR  -/1  -/365  200&lt;/Text&gt;
   &lt;/Line&gt;
   &lt;Line Type="Passenger Type"&gt;
    &lt;Text&gt;PASSENGER TYPE-ADT                 AUTO PRICE-YES&lt;/Text&gt;
   &lt;/Line&gt;
   &lt;Line Type="Origin Destination"&gt;
    &lt;Text&gt;FROM-BOG TO-CLO    CXR-AV    TVL-01AUG20  RULE-DOEC IPRWD/17&lt;/Text&gt;
   &lt;/Line&gt;
   &lt;Line Type="Fare Basis"&gt;
    &lt;Text&gt;FARE BASIS-ZES00RIQ          SPECIAL FARE  DIS-E   VENDOR-ATP&lt;/Text&gt;
   &lt;/Line&gt;
   &lt;Line Type="Fare Type"&gt;
    &lt;Text&gt;FARE TYPE-XEX      OW-REGULAR EXCURSION&lt;/Text&gt;
   &lt;/Line&gt;
   &lt;Line Type="Currency"&gt;
    &lt;Text&gt;COP   101500  0200  E03SEP19 D31DEC20   FC-ZES00RIQ  FN-11&lt;/Text&gt;
   &lt;/Line&gt;
   &lt;Line Type="System Dates"&gt;
    &lt;Text&gt;SYSTEM DATES - CREATED 02SEP19/1314  EXPIRES INFINITY&lt;/Text&gt;
   &lt;/Line&gt;
   &lt;ParsedData&gt;
    &lt;CurrencyLine&gt;
     &lt;Amount&gt;101500&lt;/Amount&gt;
     &lt;CurrencyCode&gt;COP&lt;/CurrencyCode&gt;
     &lt;Discontinue&gt;2020-12-31&lt;/Discontinue&gt;
     &lt;Effective&gt;2019-09-03&lt;/Effective&gt;
     &lt;FareClass&gt;ZES00RIQ&lt;/FareClass&gt;
     &lt;RoutingNumberOrMPM&gt;0200&lt;/RoutingNumberOrMPM&gt;
     &lt;TariffDescriptionNumber&gt;11&lt;/TariffDescriptionNumber&gt;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&lt;Rule&gt;DOEC&lt;/Rule&gt;
     &lt;TariffDescriptionNumber&gt;IPRWD/17&lt;/TariffDescriptionNumber&gt;
     &lt;TravelDate&gt;2020-08-01&lt;/TravelDate&gt;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TUE/
WED/FRI/SAT/SUN OR 430AM TO 459AM TUE/WED/FRI/SAT/
SUN OR 500AM TO 529AM TUE/WED/FRI/SAT/SUN OR 530AM
TO 559AM TUE/WED/FRI/SAT/SUN OR 600AM TO 629AM TUE/
WED/FRI/SAT/SUN OR 630AM TO 659AM TUE/WED/FRI/SAT/
SUN OR 700AM TO 729AM TUE/WED/FRI/SAT/SUN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SAT/SUN/MON/TUE/
WED OR 330PM TO 359PM SAT/SUN/MON/TUE/WED OR 400PM
TO 429PM SAT/SUN/MON/TUE/WED OR 430PM TO 459PM SAT/
SUN/MON/TUE/WED OR 500PM TO 529PM SAT/SUN/MON/TUE/
WED OR 530PM TO 559PM SAT/SUN/MON/TUE/WED OR 600PM
TO 629PM SAT/SUN/MON/TUE/WED/THU OR 630PM TO 659PM
SAT/SUN/MON/TUE/WED/THU OR 700PM TO 729PM SAT/SUN/
MON/TUE/WED/THU OR 730PM TO 759PM SAT/SUN/MON/TUE/
WED/THU OR 800PM TO 829PM SAT/SUN/MON/TUE/WED/THU OR
830PM TO 859PM SAT/SUN/MON/TUE/WED/THU OR 900PM TO
929PM OR 930PM TO 959PM OR 1000PM TO 1029PM OR
1030PM TO 1059PM OR 1100PM TO 1129PM OR 1130PM TO
1159PM DAILY.
TO BOG -
PERMITTED MIDNIGHT TO 359AM OR 400AM TO 429AM OR
430AM TO 459AM OR 500AM TO 529AM TUE/THU/FRI/SAT/SUN
OR 530AM TO 559AM TUE/THU/FRI/SAT/SUN OR 600AM TO
629AM TUE/THU/FRI/SAT/SUN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OR 430PM
TO 459PM OR 500PM TO 529PM SAT/SUN/MON/TUE OR 530PM
TO 559PM SAT/SUN/MON/TUE OR 600PM TO 629PM SAT/SUN/
MON/TUE OR 630PM TO 659PM SAT/SUN/MON/TUE OR 700PM
TO 729PM MON/TUE/WED/SAT OR 730PM TO 759PM MON/TUE/
WED/SAT OR 800PM TO 829PM MON/TUE/WED/SAT OR 830PM
TO 859PM MON/TUE/WED/SAT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</si>
  <si>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-75617eb6-b7da-4e19-ad08-2c91e4338fb2&lt;/eb:ConversationId&gt;&lt;eb:Service&gt;OTA_AirRulesLLSRQ&lt;/eb:Service&gt;&lt;eb:Action&gt;OTA_AirRulesLLSRS&lt;/eb:Action&gt;&lt;eb:MessageData&gt;&lt;eb:MessageId&gt;7056228714169750840&lt;/eb:MessageId&gt;&lt;eb:Timestamp&gt;2019-09-03T19:50:17&lt;/eb:Timestamp&gt;&lt;eb:RefToMessageId&gt;75617eb6-b7da-4e19-ad08-2c91e4338fb2&lt;/eb:RefToMessageId&gt;&lt;/eb:MessageData&gt;&lt;/eb:MessageHeader&gt;&lt;wsse:Security xmlns:wsse="http://schemas.xmlsoap.org/ws/2002/12/secext"&gt;&lt;wsse:BinarySecurityToken valueType="String" EncodingType="wsse:Base64Binary"&gt;Shared/IDL:IceSess\/SessMgr:1\.0.IDL/Common/!ICESMS\/RESE!ICESMSLB\/RES.LB!-2978081220831982451!1612828!0&lt;/wsse:BinarySecurityToken&gt;&lt;/wsse:Security&gt;&lt;/soap-env:Header&gt;&lt;soap-env:Body&gt;&lt;OTA_AirRulesRS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timeStamp="2019-09-03T14:50:17-05:00"&gt;
   &lt;stl:SystemSpecificResults&gt;
    &lt;stl:HostCommand LNIATA="222222"&gt;RDCTGBOG29AUGWES00RIQ¥PL-AV&lt;/stl:HostCommand&gt;
   &lt;/stl:SystemSpecificResults&gt;
  &lt;/stl:Success&gt;
 &lt;/stl:ApplicationResults&gt;
 &lt;FareRuleInfo&gt;
  &lt;Header&gt;
   &lt;Line Type="Legend"&gt;
    &lt;Text&gt;V FARE BASIS     BK    FARE   TRAVEL-TICKET AP  MINMAX  RTG&lt;/Text&gt;
   &lt;/Line&gt;
   &lt;Line Type="Fare"&gt;
    &lt;Text&gt;1R  WES00RIQ       W X   123300 DC31DE T31MR  -/0  -/365  200&lt;/Text&gt;
   &lt;/Line&gt;
   &lt;Line Type="Passenger Type"&gt;
    &lt;Text&gt;PASSENGER TYPE-ADT                 AUTO PRICE-YES&lt;/Text&gt;
   &lt;/Line&gt;
   &lt;Line Type="Origin Destination"&gt;
    &lt;Text&gt;FROM-CTG TO-BOG    CXR-AV    TVL-29AUG20  RULE-DOSP IPRWD/17&lt;/Text&gt;
   &lt;/Line&gt;
   &lt;Line Type="Fare Basis"&gt;
    &lt;Text&gt;FARE BASIS-WES00RIQ          SPECIAL FARE  DIS-E   VENDOR-ATP&lt;/Text&gt;
   &lt;/Line&gt;
   &lt;Line Type="Fare Type"&gt;
    &lt;Text&gt;FARE TYPE-XEX      OW-REGULAR EXCURSION&lt;/Text&gt;
   &lt;/Line&gt;
   &lt;Line Type="Currency"&gt;
    &lt;Text&gt;COP   123300  0200  E03SEP19 D31DEC20   FC-WES00RIQ  FN-11&lt;/Text&gt;
   &lt;/Line&gt;
   &lt;Line Type="System Dates"&gt;
    &lt;Text&gt;SYSTEM DATES - CREATED 02SEP19/1513  EXPIRES INFINITY&lt;/Text&gt;
   &lt;/Line&gt;
   &lt;ParsedData&gt;
    &lt;CurrencyLine&gt;
     &lt;Amount&gt;123300&lt;/Amount&gt;
     &lt;CurrencyCode&gt;COP&lt;/CurrencyCode&gt;
     &lt;Discontinue&gt;2020-12-31&lt;/Discontinue&gt;
     &lt;Effective&gt;2019-09-03&lt;/Effective&gt;
     &lt;FareClass&gt;WES00RIQ&lt;/FareClass&gt;
     &lt;RoutingNumberOrMPM&gt;0200&lt;/RoutingNumberOrMPM&gt;
     &lt;TariffDescriptionNumber&gt;11&lt;/TariffDescriptionNumber&gt;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LocationCode="CTG"/&gt;
     &lt;Rule&gt;DOSP&lt;/Rule&gt;
     &lt;TariffDescriptionNumber&gt;IPRWD/17&lt;/TariffDescriptionNumber&gt;
     &lt;TravelDate&gt;2020-08-29&lt;/TravelDate&gt;
    &lt;/OriginDestinationLine&gt;
    &lt;PassengerTypeLine&gt;
     &lt;AutoPrice&gt;YES&lt;/AutoPrice&gt;
     &lt;PassengerType Code="ADT"/&gt;
    &lt;/PassengerTypeLine&gt;
    &lt;SystemDatesLine&gt;
     &lt;CreateDateTime&gt;2019-09-02T15:13&lt;/CreateDateTime&gt;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SUN OR
430AM TO 459AM SUN OR 500AM TO 529AM SUN OR 530AM TO
559AM SUN OR 600AM TO 629AM SUN OR 630AM TO 659AM
SUN OR 700AM TO 729AM SUN OR 730AM TO 759AM SUN OR
800AM TO 829AM SUN/MON/TUE OR 830AM TO 859AM SAT/SUN/
MON/TUE OR 900AM TO 929AM SAT/SUN/MON/TUE OR 930AM
TO 959AM SAT/SUN/MON/TUE OR 1000AM TO 1029AM SAT/SUN/
MON/TUE/WED/THU OR 1030AM TO 1059AM SAT/SUN/MON/TUE/
WED/THU OR 1100AM TO 1129AM SAT/SUN/MON/TUE/WED/THU
OR 1130AM TO 1159AM SAT/SUN/MON/TUE/WED/THU OR NOON
TO 1229PM SAT/SUN/MON/TUE/WED/THU OR 1230PM TO
1259PM SAT/SUN/MON/TUE/WED/THU OR 100PM TO 129PM SAT/
SUN/MON/TUE/WED/THU OR 130PM TO 159PM SAT/SUN/MON/
TUE/WED/THU OR 200PM TO 229PM SAT/SUN/MON/TUE/WED/
THU OR 230PM TO 259PM SAT/SUN/MON/TUE/WED/THU OR
300PM TO 329PM SAT/SUN/MON/TUE/WED/THU OR 330PM TO
359PM SAT/SUN/MON/TUE/WED/THU OR 400PM TO 429PM SAT/
SUN/MON/TUE OR 430PM TO 459PM SAT/SUN/MON/TUE OR
500PM TO 529PM SAT/SUN/MON/TUE OR 530PM TO 559PM SAT/
SUN/MON/TUE OR 600PM TO 629PM SAT/SUN/MON/TUE OR
630PM TO 659PM SAT/SUN/MON/TUE OR 700PM TO 729PM SAT/
SUN/MON/TUE OR 730PM TO 759PM SAT/SUN/MON/TUE OR
800PM TO 829PM SAT/SUN/MON/TUE OR 830PM TO 859PM SAT/
SUN/MON/TUE OR 900PM TO 929PM SAT/SUN/MON/TUE/WED/
THU OR 930PM TO 959PM SAT/SUN/MON/TUE/WED/THU OR
1000PM TO 1029PM SAT/SUN/MON/TUE/WED/THU OR 1030PM
TO 1059PM SAT/SUN/MON/TUE/WED/THU OR 1100PM TO
1129PM OR 1130PM TO 1159PM DAILY.
TO BOG -
PERMITTED MIDNIGHT TO 359AM OR 400AM TO 429AM OR
430AM TO 459AM OR 500AM TO 529AM OR 530AM TO 559AM
OR 600AM TO 629AM OR 630AM TO 659AM OR 700AM TO
729AM OR 730AM TO 759AM OR 800AM TO 829AM MON/TUE/
WED/THU/FRI/SAT OR 830AM TO 859AM MON/TUE/WED/THU/
FRI/SAT OR 900AM TO 929AM MON/TUE/WED/THU/FRI/SAT OR
930AM TO 959AM MON/TUE/WED/THU/FRI/SAT OR 1000AM TO
1029AM MON/TUE/WED/THU/FRI/SAT OR 1030AM TO 1059AM
MON/TUE/WED/THU/FRI/SAT OR 1100AM TO 1129AM MON/TUE/
WED/THU/FRI/SAT OR 1130AM TO 1159AM MON/TUE/WED/THU/
FRI/SAT OR NOON TO 1229PM MON/TUE/WED/THU/FRI/SAT OR
1230PM TO 1259PM MON/TUE/WED/THU/FRI/SAT OR 100PM TO
129PM MON/TUE/WED/THU/FRI/SAT OR 130PM TO 159PM MON/
TUE/WED/THU/FRI/SAT OR 200PM TO 229PM MON/TUE/WED/
THU/FRI/SAT OR 230PM TO 259PM MON/TUE/WED/THU/FRI/
SAT OR 300PM TO 329PM TUE/WED/THU/SAT OR 330PM TO
359PM TUE/WED/THU/SAT OR 400PM TO 429PM TUE/WED/THU/
SAT OR 430PM TO 459PM TUE/WED/THU/SAT OR 500PM TO
529PM TUE/WED/THU/SAT OR 530PM TO 559PM TUE/WED/THU/
SAT OR 600PM TO 629PM TUE/WED/THU/SAT OR 630PM TO
659PM TUE/WED/THU/SAT OR 700PM TO 729PM MON/TUE/WED/
THU/SAT OR 730PM TO 759PM MON/TUE/WED/THU/SAT OR
800PM TO 829PM MON/TUE/WED/THU/SAT OR 830PM TO 859PM
MON/TUE/WED/THU/SAT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</si>
  <si>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fb769a7-e727-4e98-9db9-91e3ec42192c&lt;/eb:ConversationId&gt;&lt;eb:Service&gt;OTA_AirRulesLLSRQ&lt;/eb:Service&gt;&lt;eb:Action&gt;OTA_AirRulesLLSRS&lt;/eb:Action&gt;&lt;eb:MessageData&gt;&lt;eb:MessageId&gt;7380198746349660820&lt;/eb:MessageId&gt;&lt;eb:Timestamp&gt;2019-09-03T20:43:55&lt;/eb:Timestamp&gt;&lt;eb:RefToMessageId&gt;9fb769a7-e727-4e98-9db9-91e3ec42192c&lt;/eb:RefToMessageId&gt;&lt;/eb:MessageData&gt;&lt;/eb:MessageHeader&gt;&lt;wsse:Security xmlns:wsse="http://schemas.xmlsoap.org/ws/2002/12/secext"&gt;&lt;wsse:BinarySecurityToken valueType="String" EncodingType="wsse:Base64Binary"&gt;Shared/IDL:IceSess\/SessMgr:1\.0.IDL/Common/!ICESMS\/RESE!ICESMSLB\/RES.LB!-2978068039991366510!856996!0&lt;/wsse:BinarySecurityToken&gt;&lt;/wsse:Security&gt;&lt;/soap-env:Header&gt;&lt;soap-env:Body&gt;&lt;OTA_AirRulesRS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timeStamp="2019-09-03T15:43:55-05:00"&gt;
   &lt;stl:SystemSpecificResults&gt;
    &lt;stl:HostCommand LNIATA="222222"&gt;RDBOGCUN11NOVFUL¥PL-4O&lt;/stl:HostCommand&gt;
   &lt;/stl:SystemSpecificResults&gt;
  &lt;/stl:Success&gt;
 &lt;/stl:ApplicationResults&gt;
 &lt;FareRuleInfo&gt;
  &lt;Header&gt;
   &lt;Line Type="Legend"&gt;
    &lt;Text&gt;V FARE BASIS     BK    FARE   TRAVEL-TICKET AP  MINMAX  RTG&lt;/Text&gt;
   &lt;/Line&gt;
   &lt;Line Type="Fare"&gt;
    &lt;Text&gt;1   FUL            F X   156700 D11DE         -/?  -/  - WH01&lt;/Text&gt;
   &lt;/Line&gt;
   &lt;Line Type="Passenger Type"&gt;
    &lt;Text&gt;PASSENGER TYPE-ADT                 AUTO PRICE-YES&lt;/Text&gt;
   &lt;/Line&gt;
   &lt;Line Type="Origin Destination"&gt;
    &lt;Text&gt;FROM-BOG TO-CUN    CXR-4O    TVL-11NOV19  RULE-9660 IPRWI/303&lt;/Text&gt;
   &lt;/Line&gt;
   &lt;Line Type="Fare Basis"&gt;
    &lt;Text&gt;FARE BASIS-FUL               SPECIAL FARE  DIS-N   VENDOR-ATP&lt;/Text&gt;
   &lt;/Line&gt;
   &lt;Line Type="Fare Type"&gt;
    &lt;Text&gt;FARE TYPE-XPS      OW-2ND LEVEL INSTANT PURCHASE&lt;/Text&gt;
   &lt;/Line&gt;
   &lt;Line Type="Currency"&gt;
    &lt;Text&gt;USD    45.71  0001  E22AUG19 D10JUL19   FC-FUL  FN-L&lt;/Text&gt;
   &lt;/Line&gt;
   &lt;Line Type="System Dates"&gt;
    &lt;Text&gt;SYSTEM DATES - CREATED 21AUG19/1318  EXPIRES INFINITY&lt;/Text&gt;
   &lt;/Line&gt;
   &lt;ParsedData&gt;
    &lt;CurrencyLine&gt;
     &lt;Amount&gt;45.71&lt;/Amount&gt;
     &lt;CurrencyCode&gt;USD&lt;/CurrencyCode&gt;
     &lt;Discontinue&gt;2019-07-10&lt;/Discontinue&gt;
     &lt;Effective&gt;2019-08-22&lt;/Effective&gt;
     &lt;FareClass&gt;FUL&lt;/FareClass&gt;
     &lt;RoutingNumberOrMPM&gt;0001&lt;/RoutingNumberOrMPM&gt;
     &lt;TariffDescriptionNumber&gt;L&lt;/TariffDescriptionNumber&gt;
    &lt;/CurrencyLine&gt;
    &lt;FareBasisLine&gt;
     &lt;DisplayType Code="N"/&gt;
     &lt;FareBasis Code="FUL"/&gt;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LocationCode="BOG"/&gt;
     &lt;Rule&gt;9660&lt;/Rule&gt;
     &lt;TariffDescriptionNumber&gt;IPRWI/303&lt;/TariffDescriptionNumber&gt;
     &lt;TravelDate&gt;2019-11-11&lt;/TravelDate&gt;
    &lt;/OriginDestinationLine&gt;
    &lt;PassengerTypeLine&gt;
     &lt;AutoPrice&gt;YES&lt;/AutoPrice&gt;
     &lt;PassengerType Code="ADT"/&gt;
    &lt;/PassengerTypeLine&gt;
    &lt;SystemDatesLine&gt;
     &lt;CreateDateTime&gt;2019-08-21T13:18&lt;/CreateDateTime&gt;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</si>
  <si>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2de7be9-2f79-429b-ad96-e2d4d7235afd&lt;/eb:ConversationId&gt;&lt;eb:Service&gt;OTA_AirRulesLLSRQ&lt;/eb:Service&gt;&lt;eb:Action&gt;OTA_AirRulesLLSRS&lt;/eb:Action&gt;&lt;eb:MessageData&gt;&lt;eb:MessageId&gt;7987522812237470840&lt;/eb:MessageId&gt;&lt;eb:Timestamp&gt;2019-09-03T22:33:44&lt;/eb:Timestamp&gt;&lt;eb:RefToMessageId&gt;f2de7be9-2f79-429b-ad96-e2d4d7235afd&lt;/eb:RefToMessageId&gt;&lt;/eb:MessageData&gt;&lt;/eb:MessageHeader&gt;&lt;wsse:Security xmlns:wsse="http://schemas.xmlsoap.org/ws/2002/12/secext"&gt;&lt;wsse:BinarySecurityToken valueType="String" EncodingType="wsse:Base64Binary"&gt;Shared/IDL:IceSess\/SessMgr:1\.0.IDL/Common/!ICESMS\/RESH!ICESMSLB\/RES.LB!-2978041052145325428!632031!0&lt;/wsse:BinarySecurityToken&gt;&lt;/wsse:Security&gt;&lt;/soap-env:Header&gt;&lt;soap-env:Body&gt;&lt;OTA_AirRulesRS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timeStamp="2019-09-03T17:33:44-05:00"&gt;
   &lt;stl:SystemSpecificResults&gt;
    &lt;stl:HostCommand LNIATA="222222"&gt;RDMDESMR03SEPTZS00RIQ¥PL-AV&lt;/stl:HostCommand&gt;
   &lt;/stl:SystemSpecificResults&gt;
  &lt;/stl:Success&gt;
 &lt;/stl:ApplicationResults&gt;
 &lt;FareRuleInfo&gt;
  &lt;Header&gt;
   &lt;Line Type="Legend"&gt;
    &lt;Text&gt;V FARE BASIS     BK    FARE   TRAVEL-TICKET AP  MINMAX  RTG&lt;/Text&gt;
   &lt;/Line&gt;
   &lt;Line Type="Fare"&gt;
    &lt;Text&gt;1   TZS00RIQ       T X    96300     ----      -/0  -/365  200&lt;/Text&gt;
   &lt;/Line&gt;
   &lt;Line Type="Passenger Type"&gt;
    &lt;Text&gt;PASSENGER TYPE-ADT                 AUTO PRICE-YES&lt;/Text&gt;
   &lt;/Line&gt;
   &lt;Line Type="Origin Destination"&gt;
    &lt;Text&gt;FROM-MDE TO-SMR    CXR-AV    TVL-03SEP19  RULE-DOSP IPRWD/17&lt;/Text&gt;
   &lt;/Line&gt;
   &lt;Line Type="Fare Basis"&gt;
    &lt;Text&gt;FARE BASIS-TZS00RIQ          SPECIAL FARE  DIS-E   VENDOR-ATP&lt;/Text&gt;
   &lt;/Line&gt;
   &lt;Line Type="Fare Type"&gt;
    &lt;Text&gt;FARE TYPE-XEX      OW-REGULAR EXCURSION&lt;/Text&gt;
   &lt;/Line&gt;
   &lt;Line Type="Currency"&gt;
    &lt;Text&gt;COP    96300  0200  E03SEP19 D-INFINITY   FC-TZS00RIQ  FN-&lt;/Text&gt;
   &lt;/Line&gt;
   &lt;Line Type="System Dates"&gt;
    &lt;Text&gt;SYSTEM DATES - CREATED 02SEP19/1318  EXPIRES INFINITY&lt;/Text&gt;
   &lt;/Line&gt;
   &lt;ParsedData&gt;
    &lt;CurrencyLine&gt;
     &lt;Amount&gt;96300&lt;/Amount&gt;
     &lt;CurrencyCode&gt;COP&lt;/CurrencyCode&gt;
     &lt;Discontinue&gt;INFINITY&lt;/Discontinue&gt;
     &lt;Effective&gt;2019-09-03&lt;/Effective&gt;
     &lt;FareClass&gt;TZS00RIQ&lt;/FareClass&gt;
     &lt;RoutingNumberOrMPM&gt;0200&lt;/RoutingNumberOrMPM&gt;
    &lt;/CurrencyLine&gt;
    &lt;FareBasisLine&gt;
     &lt;DisplayType Code="E"/&gt;
     &lt;FareBasis Code="TZS00RIQ"/&gt;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LocationCode="SMR"/&gt;
     &lt;OriginLocation LocationCode="MDE"/&gt;
     &lt;Rule&gt;DOSP&lt;/Rule&gt;
     &lt;TariffDescriptionNumber&gt;IPRWD/17&lt;/TariffDescriptionNumber&gt;
     &lt;TravelDate&gt;2019-09-03&lt;/TravelDate&gt;
    &lt;/OriginDestinationLine&gt;
    &lt;PassengerTypeLine&gt;
     &lt;AutoPrice&gt;YES&lt;/AutoPrice&gt;
     &lt;PassengerType Code="ADT"/&gt;
    &lt;/PassengerTypeLine&gt;
    &lt;SystemDatesLine&gt;
     &lt;CreateDateTime&gt;2019-09-02T13:18&lt;/CreateDateTime&gt;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&lt;Text&gt;FROM MDE -
TRAVEL IS NOT PERMITTED 02AUG19 THROUGH 03AUG19 OR
ON 16AUG19 OR 04OCT19 THROUGH 05OCT19 OR ON 11OCT19
OR ON 01NOV19 OR ON 08NOV19 OR 15DEC19 THROUGH
31DEC19 OR ON 03JAN20 OR ON 20MAR20 OR 03APR20
THROUGH 04APR20 OR 08APR20 THROUGH 09APR20 OR
30APR20 THROUGH 01MAY20 OR ON 22MAY20 OR ON 12JUN20
OR ON 19JUN20 OR ON 26JUN20 OR ON 17JUL20 OR 06AUG20
THROUGH 07AUG20 OR ON 14AUG20 OR 02OCT20 THROUGH
03OCT20 OR ON 09OCT20 OR ON 30OCT20 OR ON 13NOV20 OR
18DEC20 THROUGH 23DEC20 OR 26DEC20 THROUGH 30DEC20.
TO MDE -
TRAVEL IS NOT PERMITTED ON 01JUL19 OR 06AUG19
THROUGH 07AUG19 OR ON 19AUG19 OR 11OCT19 THROUGH
14OCT19 OR ON 04NOV19 OR ON 11NOV19 OR 15DEC19
THROUGH 31DEC19 OR 01JAN20 THROUGH 12JAN20 OR ON
23MAR20 OR 11APR20 THROUGH 12APR20 OR ON 03MAY20 OR
ON 25MAY20 OR ON 15JUN20 OR ON 22JUN20 OR ON 29JUN20
OR ON 20JUL20 OR ON 09AUG20 OR ON 17AUG20 OR 11OCT20
THROUGH 12OCT20 OR ON 02NOV20 OR ON 16NOV20.&lt;/Text&gt;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</si>
  <si>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2de7be9-2f79-429b-ad96-e2d4d7235afd&lt;/eb:ConversationId&gt;&lt;eb:Service&gt;OTA_AirRulesLLSRQ&lt;/eb:Service&gt;&lt;eb:Action&gt;OTA_AirRulesLLSRS&lt;/eb:Action&gt;&lt;eb:MessageData&gt;&lt;eb:MessageId&gt;8760364812242460193&lt;/eb:MessageId&gt;&lt;eb:Timestamp&gt;2019-09-03T22:33:44&lt;/eb:Timestamp&gt;&lt;eb:RefToMessageId&gt;f2de7be9-2f79-429b-ad96-e2d4d7235afd&lt;/eb:RefToMessageId&gt;&lt;/eb:MessageData&gt;&lt;/eb:MessageHeader&gt;&lt;wsse:Security xmlns:wsse="http://schemas.xmlsoap.org/ws/2002/12/secext"&gt;&lt;wsse:BinarySecurityToken valueType="String" EncodingType="wsse:Base64Binary"&gt;Shared/IDL:IceSess\/SessMgr:1\.0.IDL/Common/!ICESMS\/RESH!ICESMSLB\/RES.LB!-2978041052145325428!632031!0&lt;/wsse:BinarySecurityToken&gt;&lt;/wsse:Security&gt;&lt;/soap-env:Header&gt;&lt;soap-env:Body&gt;&lt;OTA_AirRulesRS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timeStamp="2019-09-03T17:33:44-05:00"&gt;
   &lt;stl:SystemSpecificResults&gt;
    &lt;stl:HostCommand LNIATA="222222"&gt;RDSMRMDE06SEPZES00RIQ¥PL-AV&lt;/stl:HostCommand&gt;
   &lt;/stl:SystemSpecificResults&gt;
  &lt;/stl:Success&gt;
 &lt;/stl:ApplicationResults&gt;
 &lt;FareRuleInfo&gt;
  &lt;Header&gt;
   &lt;Line Type="Legend"&gt;
    &lt;Text&gt;V FARE BASIS     BK    FARE   TRAVEL-TICKET AP  MINMAX  RTG&lt;/Text&gt;
   &lt;/Line&gt;
   &lt;Line Type="Fare"&gt;
    &lt;Text&gt;1   ZES00RIQ       Z X   170600     ----      -/1  -/365  200&lt;/Text&gt;
   &lt;/Line&gt;
   &lt;Line Type="Passenger Type"&gt;
    &lt;Text&gt;PASSENGER TYPE-ADT                 AUTO PRICE-YES&lt;/Text&gt;
   &lt;/Line&gt;
   &lt;Line Type="Origin Destination"&gt;
    &lt;Text&gt;FROM-SMR TO-MDE    CXR-AV    TVL-06SEP19  RULE-DOEC IPRWD/17&lt;/Text&gt;
   &lt;/Line&gt;
   &lt;Line Type="Fare Basis"&gt;
    &lt;Text&gt;FARE BASIS-ZES00RIQ          SPECIAL FARE  DIS-E   VENDOR-ATP&lt;/Text&gt;
   &lt;/Line&gt;
   &lt;Line Type="Fare Type"&gt;
    &lt;Text&gt;FARE TYPE-XEX      OW-REGULAR EXCURSION&lt;/Text&gt;
   &lt;/Line&gt;
   &lt;Line Type="Currency"&gt;
    &lt;Text&gt;COP   170600  0200  E03SEP19 D-INFINITY   FC-ZES00RIQ  FN-&lt;/Text&gt;
   &lt;/Line&gt;
   &lt;Line Type="System Dates"&gt;
    &lt;Text&gt;SYSTEM DATES - CREATED 02SEP19/1323  EXPIRES INFINITY&lt;/Text&gt;
   &lt;/Line&gt;
   &lt;ParsedData&gt;
    &lt;CurrencyLine&gt;
     &lt;Amount&gt;170600&lt;/Amount&gt;
     &lt;CurrencyCode&gt;COP&lt;/CurrencyCode&gt;
     &lt;Discontinue&gt;INFINITY&lt;/Discontinue&gt;
     &lt;Effective&gt;2019-09-03&lt;/Effective&gt;
     &lt;FareClass&gt;ZES00RIQ&lt;/FareClass&gt;
     &lt;RoutingNumberOrMPM&gt;0200&lt;/RoutingNumberOrMPM&gt;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LocationCode="MDE"/&gt;
     &lt;OriginLocation LocationCode="SMR"/&gt;
     &lt;Rule&gt;DOEC&lt;/Rule&gt;
     &lt;TariffDescriptionNumber&gt;IPRWD/17&lt;/TariffDescriptionNumber&gt;
     &lt;TravelDate&gt;2019-09-06&lt;/TravelDate&gt;
    &lt;/OriginDestinationLine&gt;
    &lt;PassengerTypeLine&gt;
     &lt;AutoPrice&gt;YES&lt;/AutoPrice&gt;
     &lt;PassengerType Code="ADT"/&gt;
    &lt;/PassengerTypeLine&gt;
    &lt;SystemDatesLine&gt;
     &lt;CreateDateTime&gt;2019-09-02T13:23&lt;/CreateDateTime&gt;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</si>
  <si>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63c6153-16fb-4869-8730-d94584cb661f&lt;/eb:ConversationId&gt;&lt;eb:Service&gt;OTA_AirRulesLLSRQ&lt;/eb:Service&gt;&lt;eb:Action&gt;OTA_AirRulesLLSRS&lt;/eb:Action&gt;&lt;eb:MessageData&gt;&lt;eb:MessageId&gt;8791312815880620291&lt;/eb:MessageId&gt;&lt;eb:Timestamp&gt;2019-09-03T22:39:48&lt;/eb:Timestamp&gt;&lt;eb:RefToMessageId&gt;f63c6153-16fb-4869-8730-d94584cb661f&lt;/eb:RefToMessageId&gt;&lt;/eb:MessageData&gt;&lt;/eb:MessageHeader&gt;&lt;wsse:Security xmlns:wsse="http://schemas.xmlsoap.org/ws/2002/12/secext"&gt;&lt;wsse:BinarySecurityToken valueType="String" EncodingType="wsse:Base64Binary"&gt;Shared/IDL:IceSess\/SessMgr:1\.0.IDL/Common/!ICESMS\/RESG!ICESMSLB\/RES.LB!-2978039559900483444!1555030!0&lt;/wsse:BinarySecurityToken&gt;&lt;/wsse:Security&gt;&lt;/soap-env:Header&gt;&lt;soap-env:Body&gt;&lt;OTA_AirRulesRS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timeStamp="2019-09-03T17:39:48-05:00"&gt;
   &lt;stl:SystemSpecificResults&gt;
    &lt;stl:HostCommand LNIATA="222222"&gt;RDBGACTG06OCTEES00RIQ¥PL-AV&lt;/stl:HostCommand&gt;
   &lt;/stl:SystemSpecificResults&gt;
  &lt;/stl:Success&gt;
 &lt;/stl:ApplicationResults&gt;
 &lt;FareRuleInfo&gt;
  &lt;Header&gt;
   &lt;Line Type="Legend"&gt;
    &lt;Text&gt;V FARE BASIS     BK    FARE   TRAVEL-TICKET AP  MINMAX  RTG&lt;/Text&gt;
   &lt;/Line&gt;
   &lt;Line Type="Fare"&gt;
    &lt;Text&gt;1   EES00RIQ       E X   218000     ----      -/1  -/365  200&lt;/Text&gt;
   &lt;/Line&gt;
   &lt;Line Type="Passenger Type"&gt;
    &lt;Text&gt;PASSENGER TYPE-ADT                 AUTO PRICE-YES&lt;/Text&gt;
   &lt;/Line&gt;
   &lt;Line Type="Origin Destination"&gt;
    &lt;Text&gt;FROM-BGA TO-CTG    CXR-AV    TVL-06OCT19  RULE-DOEC IPRWD/17&lt;/Text&gt;
   &lt;/Line&gt;
   &lt;Line Type="Fare Basis"&gt;
    &lt;Text&gt;FARE BASIS-EES00RIQ          SPECIAL FARE  DIS-E   VENDOR-ATP&lt;/Text&gt;
   &lt;/Line&gt;
   &lt;Line Type="Fare Type"&gt;
    &lt;Text&gt;FARE TYPE-XEX      OW-REGULAR EXCURSION&lt;/Text&gt;
   &lt;/Line&gt;
   &lt;Line Type="Currency"&gt;
    &lt;Text&gt;COP   218000  0200  E16AUG19 D-INFINITY   FC-EES00RIQ  FN-31&lt;/Text&gt;
   &lt;/Line&gt;
   &lt;Line Type="System Dates"&gt;
    &lt;Text&gt;SYSTEM DATES - CREATED 09JUL19/0716  EXPIRES INFINITY&lt;/Text&gt;
   &lt;/Line&gt;
   &lt;ParsedData&gt;
    &lt;CurrencyLine&gt;
     &lt;Amount&gt;218000&lt;/Amount&gt;
     &lt;CurrencyCode&gt;COP&lt;/CurrencyCode&gt;
     &lt;Discontinue&gt;INFINITY&lt;/Discontinue&gt;
     &lt;Effective&gt;2019-08-16&lt;/Effective&gt;
     &lt;FareClass&gt;EES00RIQ&lt;/FareClass&gt;
     &lt;RoutingNumberOrMPM&gt;0200&lt;/RoutingNumberOrMPM&gt;
     &lt;TariffDescriptionNumber&gt;31&lt;/TariffDescriptionNumber&gt;
    &lt;/CurrencyLine&gt;
    &lt;FareBasisLine&gt;
     &lt;DisplayType Code="E"/&gt;
     &lt;FareBasis Code="EES00RIQ"/&gt;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LocationCode="CTG"/&gt;
     &lt;OriginLocation LocationCode="BGA"/&gt;
     &lt;Rule&gt;DOEC&lt;/Rule&gt;
     &lt;TariffDescriptionNumber&gt;IPRWD/17&lt;/TariffDescriptionNumber&gt;
     &lt;TravelDate&gt;2019-10-06&lt;/TravelDate&gt;
    &lt;/OriginDestinationLine&gt;
    &lt;PassengerTypeLine&gt;
     &lt;AutoPrice&gt;YES&lt;/AutoPrice&gt;
     &lt;PassengerType Code="ADT"/&gt;
    &lt;/PassengerTypeLine&gt;
    &lt;SystemDatesLine&gt;
     &lt;CreateDateTime&gt;2019-07-09T07:16&lt;/CreateDateTime&gt;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16AUG19.&lt;/Text&gt;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FARE DIF
MAY APPLY - AND -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</si>
  <si>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63c6153-16fb-4869-8730-d94584cb661f&lt;/eb:ConversationId&gt;&lt;eb:Service&gt;OTA_AirRulesLLSRQ&lt;/eb:Service&gt;&lt;eb:Action&gt;OTA_AirRulesLLSRS&lt;/eb:Action&gt;&lt;eb:MessageData&gt;&lt;eb:MessageId&gt;8017405815885900824&lt;/eb:MessageId&gt;&lt;eb:Timestamp&gt;2019-09-03T22:39:48&lt;/eb:Timestamp&gt;&lt;eb:RefToMessageId&gt;f63c6153-16fb-4869-8730-d94584cb661f&lt;/eb:RefToMessageId&gt;&lt;/eb:MessageData&gt;&lt;/eb:MessageHeader&gt;&lt;wsse:Security xmlns:wsse="http://schemas.xmlsoap.org/ws/2002/12/secext"&gt;&lt;wsse:BinarySecurityToken valueType="String" EncodingType="wsse:Base64Binary"&gt;Shared/IDL:IceSess\/SessMgr:1\.0.IDL/Common/!ICESMS\/RESG!ICESMSLB\/RES.LB!-2978039559900483444!1555030!0&lt;/wsse:BinarySecurityToken&gt;&lt;/wsse:Security&gt;&lt;/soap-env:Header&gt;&lt;soap-env:Body&gt;&lt;OTA_AirRulesRS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timeStamp="2019-09-03T17:39:48-05:00"&gt;
   &lt;stl:SystemSpecificResults&gt;
    &lt;stl:HostCommand LNIATA="222222"&gt;RDCTGBGA09OCTTZS14RIQ¥PL-AV&lt;/stl:HostCommand&gt;
   &lt;/stl:SystemSpecificResults&gt;
  &lt;/stl:Success&gt;
 &lt;/stl:ApplicationResults&gt;
 &lt;FareRuleInfo&gt;
  &lt;Header&gt;
   &lt;Line Type="Legend"&gt;
    &lt;Text&gt;V FARE BASIS     BK    FARE   TRAVEL-TICKET AP  MINMAX  RTG&lt;/Text&gt;
   &lt;/Line&gt;
   &lt;Line Type="Fare"&gt;
    &lt;Text&gt;1   TZS14RIQ       T X    63000     ----     14/0  -/365  200&lt;/Text&gt;
   &lt;/Line&gt;
   &lt;Line Type="Passenger Type"&gt;
    &lt;Text&gt;PASSENGER TYPE-ADT                 AUTO PRICE-YES&lt;/Text&gt;
   &lt;/Line&gt;
   &lt;Line Type="Origin Destination"&gt;
    &lt;Text&gt;FROM-CTG TO-BGA    CXR-AV    TVL-09OCT19  RULE-DOSP IPRWD/17&lt;/Text&gt;
   &lt;/Line&gt;
   &lt;Line Type="Fare Basis"&gt;
    &lt;Text&gt;FARE BASIS-TZS14RIQ          SPECIAL FARE  DIS-E   VENDOR-ATP&lt;/Text&gt;
   &lt;/Line&gt;
   &lt;Line Type="Fare Type"&gt;
    &lt;Text&gt;FARE TYPE-XEX      OW-REGULAR EXCURSION&lt;/Text&gt;
   &lt;/Line&gt;
   &lt;Line Type="Currency"&gt;
    &lt;Text&gt;COP    63000  0200  E16AUG19 D-INFINITY   FC-TZS14RIQ  FN-31&lt;/Text&gt;
   &lt;/Line&gt;
   &lt;Line Type="System Dates"&gt;
    &lt;Text&gt;SYSTEM DATES - CREATED 09JUL19/0717  EXPIRES INFINITY&lt;/Text&gt;
   &lt;/Line&gt;
   &lt;ParsedData&gt;
    &lt;CurrencyLine&gt;
     &lt;Amount&gt;63000&lt;/Amount&gt;
     &lt;CurrencyCode&gt;COP&lt;/CurrencyCode&gt;
     &lt;Discontinue&gt;INFINITY&lt;/Discontinue&gt;
     &lt;Effective&gt;2019-08-16&lt;/Effective&gt;
     &lt;FareClass&gt;TZS14RIQ&lt;/FareClass&gt;
     &lt;RoutingNumberOrMPM&gt;0200&lt;/RoutingNumberOrMPM&gt;
     &lt;TariffDescriptionNumber&gt;31&lt;/TariffDescriptionNumber&gt;
    &lt;/CurrencyLine&gt;
    &lt;FareBasisLine&gt;
     &lt;DisplayType Code="E"/&gt;
     &lt;FareBasis Code="TZS14RIQ"/&gt;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LocationCode="BGA"/&gt;
     &lt;OriginLocation LocationCode="CTG"/&gt;
     &lt;Rule&gt;DOSP&lt;/Rule&gt;
     &lt;TariffDescriptionNumber&gt;IPRWD/17&lt;/TariffDescriptionNumber&gt;
     &lt;TravelDate&gt;2019-10-09&lt;/TravelDate&gt;
    &lt;/OriginDestinationLine&gt;
    &lt;PassengerTypeLine&gt;
     &lt;AutoPrice&gt;YES&lt;/AutoPrice&gt;
     &lt;PassengerType Code="ADT"/&gt;
    &lt;/PassengerTypeLine&gt;
    &lt;SystemDatesLine&gt;
     &lt;CreateDateTime&gt;2019-07-09T07:17&lt;/CreateDateTime&gt;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&lt;Text&gt;RESERVATIONS FOR EACH SECTOR ON THE FARE COMPONENT ARE
REQUIRED AT LEAST 14 DAYS BEFORE DEPARTURE FROM FARE
COMPONENT ORIGIN.
WAITLIST NOT PERMITTED.
TICKETING MUST BE COMPLETED THE DAY RESERVATIONS ARE
MADE.&lt;/Text&gt;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&lt;Text&gt;FROM BGA -
TRAVEL IS NOT PERMITTED 02AUG19 THROUGH 03AUG19 OR
ON 16AUG19 OR 04OCT19 THROUGH 05OCT19 OR ON 11OCT19
OR ON 01NOV19 OR ON 08NOV19 OR 19NOV19 THROUGH
22NOV19 OR 15DEC19 THROUGH 31DEC19 OR ON 03JAN20 OR
ON 20MAR20 OR 03APR20 THROUGH 04APR20 OR 08APR20
THROUGH 09APR20 OR 30APR20 THROUGH 01MAY20 OR ON
22MAY20 OR ON 12JUN20 OR ON 19JUN20 OR ON 26JUN20 OR
ON 17JUL20 OR 06AUG20 THROUGH 07AUG20 OR ON 14AUG20
OR 02OCT20 THROUGH 03OCT20 OR ON 09OCT20 OR ON
30OCT20 OR ON 13NOV20 OR 15DEC20 THROUGH 31DEC20.
TO BGA -
TRAVEL IS NOT PERMITTED 06AUG19 THROUGH 07AUG19 OR
ON 19AUG19 OR 11OCT19 THROUGH 14OCT19 OR ON 04NOV19
OR ON 11NOV19 OR 23NOV19 THROUGH 24NOV19 OR 15DEC19
THROUGH 31DEC19 OR ON 01JAN20 OR ON 06JAN20 OR ON
23MAR20 OR 11APR20 THROUGH 12APR20 OR ON 03MAY20 OR
ON 25MAY20 OR ON 15JUN20 OR ON 22JUN20 OR ON 29JUN20
OR ON 20JUL20 OR ON 09AUG20 OR ON 17AUG20 OR 09OCT20
THROUGH 12OCT20 OR ON 02NOV20 OR ON 16NOV20 OR
21DEC20 THROUGH 31DEC20.&lt;/Text&gt;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16AUG19.&lt;/Text&gt;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</si>
  <si>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-217d19cc-69cd-4646-867d-069aaf0cdc25&lt;/eb:ConversationId&gt;&lt;eb:Service&gt;OTA_AirRulesLLSRQ&lt;/eb:Service&gt;&lt;eb:Action&gt;OTA_AirRulesLLSRS&lt;/eb:Action&gt;&lt;eb:MessageData&gt;&lt;eb:MessageId&gt;8047255819579160811&lt;/eb:MessageId&gt;&lt;eb:Timestamp&gt;2019-09-03T22:45:58&lt;/eb:Timestamp&gt;&lt;eb:RefToMessageId&gt;217d19cc-69cd-4646-867d-069aaf0cdc25&lt;/eb:RefToMessageId&gt;&lt;/eb:MessageData&gt;&lt;/eb:MessageHeader&gt;&lt;wsse:Security xmlns:wsse="http://schemas.xmlsoap.org/ws/2002/12/secext"&gt;&lt;wsse:BinarySecurityToken valueType="String" EncodingType="wsse:Base64Binary"&gt;Shared/IDL:IceSess\/SessMgr:1\.0.IDL/Common/!ICESMS\/RESB!ICESMSLB\/RES.LB!-2978038061459394163!1912633!0&lt;/wsse:BinarySecurityToken&gt;&lt;/wsse:Security&gt;&lt;/soap-env:Header&gt;&lt;soap-env:Body&gt;&lt;OTA_AirRulesRS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timeStamp="2019-09-03T17:45:58-05:00"&gt;
   &lt;stl:SystemSpecificResults&gt;
    &lt;stl:HostCommand LNIATA="222222"&gt;RDBOGAXM03SEPOES00RIQ¥PL-AV&lt;/stl:HostCommand&gt;
   &lt;/stl:SystemSpecificResults&gt;
  &lt;/stl:Success&gt;
 &lt;/stl:ApplicationResults&gt;
 &lt;FareRuleInfo&gt;
  &lt;Header&gt;
   &lt;Line Type="Legend"&gt;
    &lt;Text&gt;V FARE BASIS     BK    FARE   TRAVEL-TICKET AP  MINMAX  RTG&lt;/Text&gt;
   &lt;/Line&gt;
   &lt;Line Type="Fare"&gt;
    &lt;Text&gt;1   OES00RIQ       O X   219600     ----      -/1  -/365  200&lt;/Text&gt;
   &lt;/Line&gt;
   &lt;Line Type="Passenger Type"&gt;
    &lt;Text&gt;PASSENGER TYPE-ADT                 AUTO PRICE-YES&lt;/Text&gt;
   &lt;/Line&gt;
   &lt;Line Type="Origin Destination"&gt;
    &lt;Text&gt;FROM-BOG TO-AXM    CXR-AV    TVL-03SEP19  RULE-DOEC IPRWD/17&lt;/Text&gt;
   &lt;/Line&gt;
   &lt;Line Type="Fare Basis"&gt;
    &lt;Text&gt;FARE BASIS-OES00RIQ          SPECIAL FARE  DIS-E   VENDOR-ATP&lt;/Text&gt;
   &lt;/Line&gt;
   &lt;Line Type="Fare Type"&gt;
    &lt;Text&gt;FARE TYPE-XEX      OW-REGULAR EXCURSION&lt;/Text&gt;
   &lt;/Line&gt;
   &lt;Line Type="Currency"&gt;
    &lt;Text&gt;COP   219600  0200  E03SEP19 D-INFINITY   FC-OES00RIQ  FN-&lt;/Text&gt;
   &lt;/Line&gt;
   &lt;Line Type="System Dates"&gt;
    &lt;Text&gt;SYSTEM DATES - CREATED 02SEP19/1314  EXPIRES INFINITY&lt;/Text&gt;
   &lt;/Line&gt;
   &lt;ParsedData&gt;
    &lt;CurrencyLine&gt;
     &lt;Amount&gt;219600&lt;/Amount&gt;
     &lt;CurrencyCode&gt;COP&lt;/CurrencyCode&gt;
     &lt;Discontinue&gt;INFINITY&lt;/Discontinue&gt;
     &lt;Effective&gt;2019-09-03&lt;/Effective&gt;
     &lt;FareClass&gt;OES00RIQ&lt;/FareClass&gt;
     &lt;RoutingNumberOrMPM&gt;0200&lt;/RoutingNumberOrMPM&gt;
    &lt;/CurrencyLine&gt;
    &lt;FareBasisLine&gt;
     &lt;DisplayType Code="E"/&gt;
     &lt;FareBasis Code="OES00RIQ"/&gt;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LocationCode="AXM"/&gt;
     &lt;OriginLocation LocationCode="BOG"/&gt;
     &lt;Rule&gt;DOEC&lt;/Rule&gt;
     &lt;TariffDescriptionNumber&gt;IPRWD/17&lt;/TariffDescriptionNumber&gt;
     &lt;TravelDate&gt;2019-09-03&lt;/TravelDate&gt;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ANY CARRIER IN ANY RULE IN
THIS TARIFF.
OPEN JAWS
FARES MAY BE COMBINED ON A HALF ROUND TRIP BASIS
-TO FORM SINGLE OPEN JAWS
MILEAGE OF THE OPEN SEGMENT MUST BE EQUAL/LESS THAN
MILEAGE OF THE SHORTEST FLOWN FARE COMPONENT.
OPEN JAWS NOTE -
WHEN COMBINED WITH OTHER FARES TO FORM ROUND /
OPEN JAW TRIPS THE MOST RESTRICTIVE CONDITIONS
APPLY.THESE INCLUDE ADVANCE RESERVATION/
TICKETING REQUIREMENTS/MINIMUM STAY/MAXIMUM STAY/
AND STOPOVERS.
PROVIDED -
THE OPEN SEGMENT MUST BE
-BETWEEN POINTS IN ANY TWO OF THE FOLLOWING
LOCALES-
AXM/MZL/PEI COMBINATIONS ARE WITH ANY FARE FOR
CARRIER AV/LR/TA IN ANY RULE IN TARIFF
IPRWD   - WITHIN AREA 1 - CENTRAL/SOUTH AMERICA/
MEXICO AND CARIBBEAN.
ROUND TRIPS/CIRCLE TRIPS
FARES MAY BE COMBINED ON A HALF ROUND TRIP BASIS
/ROUND TRIPS
-TO FORM CIRCLE TRIPS.
ROUND TRIPS NOTE -
WHEN COMBINED WITH OTHER FARES TO FORM ROUND /
OPEN JAW TRIPS THE MOST RESTRICTIVE CONDITIONS
APPLY.THESE INCLUDE ADVANCE RESERVATION/
TICKETING REQUIREMENTS/MINIMUM STAY/MAXIMUM STAY/
AND STOPOVERS.
PROVIDED -
COMBINATIONS ARE WITH ANY FARE FOR CARRIER AV/LR/
TA IN ANY RULE IN TARIFF
IPRWD   - WITHIN AREA 1 - CENTRAL/SOUTH AMERICA/
MEXICO AND CARIBBEAN.&lt;/Text&gt;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</si>
  <si>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-217d19cc-69cd-4646-867d-069aaf0cdc25&lt;/eb:ConversationId&gt;&lt;eb:Service&gt;OTA_AirRulesLLSRQ&lt;/eb:Service&gt;&lt;eb:Action&gt;OTA_AirRulesLLSRS&lt;/eb:Action&gt;&lt;eb:MessageData&gt;&lt;eb:MessageId&gt;8824212819584640590&lt;/eb:MessageId&gt;&lt;eb:Timestamp&gt;2019-09-03T22:45:58&lt;/eb:Timestamp&gt;&lt;eb:RefToMessageId&gt;217d19cc-69cd-4646-867d-069aaf0cdc25&lt;/eb:RefToMessageId&gt;&lt;/eb:MessageData&gt;&lt;/eb:MessageHeader&gt;&lt;wsse:Security xmlns:wsse="http://schemas.xmlsoap.org/ws/2002/12/secext"&gt;&lt;wsse:BinarySecurityToken valueType="String" EncodingType="wsse:Base64Binary"&gt;Shared/IDL:IceSess\/SessMgr:1\.0.IDL/Common/!ICESMS\/RESB!ICESMSLB\/RES.LB!-2978038061459394163!1912633!0&lt;/wsse:BinarySecurityToken&gt;&lt;/wsse:Security&gt;&lt;/soap-env:Header&gt;&lt;soap-env:Body&gt;&lt;OTA_AirRulesRS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timeStamp="2019-09-03T17:45:58-05:00"&gt;
   &lt;stl:SystemSpecificResults&gt;
    &lt;stl:HostCommand LNIATA="222222"&gt;RDPEIBOG06SEPTZS03RIQ¥PL-AV&lt;/stl:HostCommand&gt;
   &lt;/stl:SystemSpecificResults&gt;
  &lt;/stl:Success&gt;
 &lt;/stl:ApplicationResults&gt;
 &lt;FareRuleInfo&gt;
  &lt;Header&gt;
   &lt;Line Type="Legend"&gt;
    &lt;Text&gt;V FARE BASIS     BK    FARE   TRAVEL-TICKET AP  MINMAX  RTG&lt;/Text&gt;
   &lt;/Line&gt;
   &lt;Line Type="Fare"&gt;
    &lt;Text&gt;1   TZS03RIQ       T X    90700 DC31DE T31MR  3/0  -/365  200&lt;/Text&gt;
   &lt;/Line&gt;
   &lt;Line Type="Passenger Type"&gt;
    &lt;Text&gt;PASSENGER TYPE-ADT                 AUTO PRICE-YES&lt;/Text&gt;
   &lt;/Line&gt;
   &lt;Line Type="Origin Destination"&gt;
    &lt;Text&gt;FROM-PEI TO-BOG    CXR-AV    TVL-06SEP19  RULE-DOSP IPRWD/17&lt;/Text&gt;
   &lt;/Line&gt;
   &lt;Line Type="Fare Basis"&gt;
    &lt;Text&gt;FARE BASIS-TZS03RIQ          SPECIAL FARE  DIS-E   VENDOR-ATP&lt;/Text&gt;
   &lt;/Line&gt;
   &lt;Line Type="Fare Type"&gt;
    &lt;Text&gt;FARE TYPE-XEX      OW-REGULAR EXCURSION&lt;/Text&gt;
   &lt;/Line&gt;
   &lt;Line Type="Currency"&gt;
    &lt;Text&gt;COP    90700  0200  E03SEP19 D31DEC20   FC-TZS03RIQ  FN-V&lt;/Text&gt;
   &lt;/Line&gt;
   &lt;Line Type="System Dates"&gt;
    &lt;Text&gt;SYSTEM DATES - CREATED 02SEP19/1320  EXPIRES INFINITY&lt;/Text&gt;
   &lt;/Line&gt;
   &lt;ParsedData&gt;
    &lt;CurrencyLine&gt;
     &lt;Amount&gt;90700&lt;/Amount&gt;
     &lt;CurrencyCode&gt;COP&lt;/CurrencyCode&gt;
     &lt;Discontinue&gt;2020-12-31&lt;/Discontinue&gt;
     &lt;Effective&gt;2019-09-03&lt;/Effective&gt;
     &lt;FareClass&gt;TZS03RIQ&lt;/FareClass&gt;
     &lt;RoutingNumberOrMPM&gt;0200&lt;/RoutingNumberOrMPM&gt;
     &lt;TariffDescriptionNumber&gt;V&lt;/TariffDescriptionNumber&gt;
    &lt;/CurrencyLine&gt;
    &lt;FareBasisLine&gt;
     &lt;DisplayType Code="E"/&gt;
     &lt;FareBasis Code="TZS03RIQ"/&gt;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LocationCode="PEI"/&gt;
     &lt;Rule&gt;DOSP&lt;/Rule&gt;
     &lt;TariffDescriptionNumber&gt;IPRWD/17&lt;/TariffDescriptionNumber&gt;
     &lt;TravelDate&gt;2019-09-06&lt;/TravelDate&gt;
    &lt;/OriginDestinationLine&gt;
    &lt;PassengerTypeLine&gt;
     &lt;AutoPrice&gt;YES&lt;/AutoPrice&gt;
     &lt;PassengerType Code="ADT"/&gt;
    &lt;/PassengerTypeLine&gt;
    &lt;SystemDatesLine&gt;
     &lt;CreateDateTime&gt;2019-09-02T13:20&lt;/CreateDateTime&gt;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SUN OR
430AM TO 459AM SUN OR 500AM TO 529AM SUN OR 530AM TO
559AM SUN OR 600AM TO 629AM SUN OR 630AM TO 659AM
SUN OR 700AM TO 729AM SUN OR 730AM TO 759AM SUN OR
800AM TO 829AM TUE/SUN OR 830AM TO 859AM TUE/SUN OR
900AM TO 929AM TUE/SUN OR 930AM TO 959AM TUE/SUN OR
1000AM TO 1029AM TUE/SUN OR 1030AM TO 1059AM TUE/SUN
OR 1100AM TO 1129AM SAT/SUN/MON/TUE/WED/THU OR
1130AM TO 1159AM SAT/SUN/MON/TUE/WED/THU OR NOON TO
1229PM SAT/SUN/MON/TUE/WED/THU OR 1230PM TO 1259PM
SAT/SUN/MON/TUE/WED/THU OR 100PM TO 129PM SAT/SUN/
MON/TUE/WED OR 130PM TO 159PM SAT/SUN/MON/TUE/WED OR
200PM TO 229PM SAT/SUN/MON/TUE/WED OR 230PM TO 259PM
SAT/SUN/MON/TUE/WED OR 300PM TO 329PM SAT/SUN/MON/
TUE OR 330PM TO 359PM SAT/SUN/MON/TUE OR 400PM TO
429PM SAT/SUN/MON/TUE OR 430PM TO 459PM SAT/SUN/MON/
TUE OR 500PM TO 529PM TUE/SAT/SUN OR 530PM TO 559PM
TUE/SAT/SUN OR 600PM TO 629PM TUE/SAT/SUN OR 630PM
TO 659PM TUE/SAT/SUN OR 700PM TO 729PM TUE/SAT/SUN
OR 730PM TO 759PM TUE/SAT/SUN OR 800PM TO 829PM SAT/
SUN/MON/TUE OR 830PM TO 859PM SAT/SUN/MON/TUE OR
900PM TO 929PM SAT/SUN/MON/TUE/WED/THU OR 930PM TO
959PM SAT/SUN/MON/TUE/WED/THU OR 1000PM TO 1029PM
SAT/SUN/MON/TUE/WED/THU OR 1030PM TO 1059PM SAT/SUN/
MON/TUE/WED/THU OR 1100PM TO 1129PM SAT/SUN/MON/TUE/
WED/THU OR 1130PM TO 1159PM SAT/SUN/MON/TUE/WED/THU.
TO BOG -
PERMITTED MIDNIGHT TO 359AM OR 400AM TO 429AM SAT/
SUN OR 430AM TO 459AM SAT/SUN OR 500AM TO 529AM SAT/
SUN OR 530AM TO 559AM SAT/SUN OR 600AM TO 629AM SAT/
SUN OR 630AM TO 659AM SAT/SUN OR 700AM TO 729AM SAT/
SUN OR 730AM TO 759AM SAT/SUN OR 800AM TO 829AM TUE/
WED/THU/FRI/SAT/SUN OR 830AM TO 859AM TUE/WED/THU/
FRI/SAT/SUN OR 900AM TO 929AM TUE/WED/THU/FRI/SAT/
SUN OR 930AM TO 959AM TUE/WED/THU/FRI/SAT/SUN OR
1000AM TO 1029AM TUE/WED/THU/FRI/SAT/SUN OR 1030AM
TO 1059AM TUE/WED/THU/FRI/SAT/SUN OR 1100AM TO
1129AM SAT OR 1130AM TO 1159AM SAT OR NOON TO 1229PM
SAT OR 1230PM TO 1259PM SAT OR 100PM TO 129PM SAT OR
130PM TO 159PM SAT OR 200PM TO 229PM SAT OR 230PM TO
259PM SAT OR 300PM TO 329PM SAT OR 330PM TO 359PM
SAT OR 400PM TO 429PM SAT OR 430PM TO 459PM SAT OR
500PM TO 529PM SAT OR 530PM TO 559PM SAT OR 600PM TO
629PM SAT OR 630PM TO 659PM SAT OR 700PM TO 729PM
SAT OR 730PM TO 759PM SAT OR 800PM TO 829PM SAT OR
830PM TO 859PM SAT OR 900PM TO 929PM 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&lt;Text&gt;RESERVATIONS FOR EACH SECTOR ON THE FARE COMPONENT ARE
REQUIRED AT LEAST 3 DAYS BEFORE DEPARTURE FROM FARE
COMPONENT ORIGIN.
WAITLIST NOT PERMITTED.
TICKETING MUST BE COMPLETED THE DAY RESERVATIONS ARE
MADE.&lt;/Text&gt;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JAWS/CIRCLE TRIPS NOT PERMITTED.
END-ON-END NOT PERMITTED. SIDE TRIPS PERMITTED WITH
NO RESTRICTIONS.
OPEN JAWS/ROUND TRIPS
FARES MAY BE COMBINED ON A HALF ROUND TRIP BASIS
-TO FORM SINGLE OPEN JAWS
-TO FORM ROUND TRIPS.
PROVIDED -
COMBINATIONS ARE WITH ANY FARE FOR CARRIER AV/LR/
TA IN ANY RULE AND TARIFF.&lt;/Text&gt;
   &lt;/Paragraph&gt;
   &lt;Paragraph RPH="11" Title="BLACKOUT DATES"&gt;
    &lt;Text&gt;FROM BOG -
TRAVEL IS NOT PERMITTED 02AUG19 THROUGH 03AUG19 OR
04OCT19 THROUGH 05OCT19 OR ON 11OCT19 OR ON 01NOV19
OR ON 08NOV19 OR 15DEC19 THROUGH 31DEC19 OR ON
03JAN20 OR ON 20MAR20 OR 03APR20 THROUGH 04APR20 OR
08APR20 THROUGH 09APR20 OR 30APR20 THROUGH 01MAY20
OR ON 22MAY20 OR ON 12JUN20 OR ON 19JUN20 OR ON
26JUN20 OR ON 17JUL20 OR 06AUG20 THROUGH 07AUG20 OR
ON 14AUG20 OR 02OCT20 THROUGH 03OCT20 OR ON 09OCT20
OR ON 30OCT20 OR ON 13NOV20 OR 18DEC20 THROUGH
23DEC20 OR 26DEC20 THROUGH 31DEC20.
TO BOG -
TRAVEL IS NOT PERMITTED 11OCT19 THROUGH 14OCT19 OR
ON 04NOV19 OR ON 11NOV19 OR 15DEC19 THROUGH 31DEC19
OR ON 01JAN20 OR ON 06JAN20 OR ON 23MAR20 OR 11APR20
THROUGH 12APR20 OR ON 03MAY20 OR ON 25MAY20 OR ON
15JUN20 OR ON 22JUN20 OR ON 29JUN20 OR ON 20JUL20 OR
ON 09AUG20 OR ON 17AUG20 OR 11OCT20 THROUGH 12OCT20
OR ON 02NOV20 OR ON 16NOV20.&lt;/Text&gt;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</si>
  <si>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3105d2e-b1b3-4731-96df-a7bb963f99bb&lt;/eb:ConversationId&gt;&lt;eb:Service&gt;OTA_AirRulesLLSRQ&lt;/eb:Service&gt;&lt;eb:Action&gt;OTA_AirRulesLLSRS&lt;/eb:Action&gt;&lt;eb:MessageData&gt;&lt;eb:MessageId&gt;8082836823824260714&lt;/eb:MessageId&gt;&lt;eb:Timestamp&gt;2019-09-03T22:53:02&lt;/eb:Timestamp&gt;&lt;eb:RefToMessageId&gt;e3105d2e-b1b3-4731-96df-a7bb963f99bb&lt;/eb:RefToMessageId&gt;&lt;/eb:MessageData&gt;&lt;/eb:MessageHeader&gt;&lt;wsse:Security xmlns:wsse="http://schemas.xmlsoap.org/ws/2002/12/secext"&gt;&lt;wsse:BinarySecurityToken valueType="String" EncodingType="wsse:Base64Binary"&gt;Shared/IDL:IceSess\/SessMgr:1\.0.IDL/Common/!ICESMS\/RESH!ICESMSLB\/RES.LB!-2978036307694520433!882623!0&lt;/wsse:BinarySecurityToken&gt;&lt;/wsse:Security&gt;&lt;/soap-env:Header&gt;&lt;soap-env:Body&gt;&lt;OTA_AirRulesRS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timeStamp="2019-09-03T17:53:02-05:00"&gt;
   &lt;stl:SystemSpecificResults&gt;
    &lt;stl:HostCommand LNIATA="222222"&gt;RDBOGADZ10SEPTZF00RIK¥PL-AV&lt;/stl:HostCommand&gt;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</si>
  <si>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f7f1740-7520-4d72-83f8-c0cdc59c2a2a&lt;/eb:ConversationId&gt;&lt;eb:Service&gt;OTA_AirRulesLLSRQ&lt;/eb:Service&gt;&lt;eb:Action&gt;OTA_AirRulesLLSRS&lt;/eb:Action&gt;&lt;eb:MessageData&gt;&lt;eb:MessageId&gt;8878336825646810860&lt;/eb:MessageId&gt;&lt;eb:Timestamp&gt;2019-09-03T22:56:05&lt;/eb:Timestamp&gt;&lt;eb:RefToMessageId&gt;2f7f1740-7520-4d72-83f8-c0cdc59c2a2a&lt;/eb:RefToMessageId&gt;&lt;/eb:MessageData&gt;&lt;/eb:MessageHeader&gt;&lt;wsse:Security xmlns:wsse="http://schemas.xmlsoap.org/ws/2002/12/secext"&gt;&lt;wsse:BinarySecurityToken valueType="String" EncodingType="wsse:Base64Binary"&gt;Shared/IDL:IceSess\/SessMgr:1\.0.IDL/Common/!ICESMS\/RESD!ICESMSLB\/RES.LB!-2978035559678178678!1390395!0&lt;/wsse:BinarySecurityToken&gt;&lt;/wsse:Security&gt;&lt;/soap-env:Header&gt;&lt;soap-env:Body&gt;&lt;OTA_AirRulesRS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timeStamp="2019-09-03T17:56:04-05:00"&gt;
   &lt;stl:SystemSpecificResults&gt;
    &lt;stl:HostCommand LNIATA="222222"&gt;RDCLOBOG09OCTUZP2MZGR¥PL-AV&lt;/stl:HostCommand&gt;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</si>
  <si>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-52c55770-560e-4c16-a123-3895bebab61c&lt;/eb:ConversationId&gt;&lt;eb:Service&gt;OTA_AirRulesLLSRQ&lt;/eb:Service&gt;&lt;eb:Action&gt;OTA_AirRulesLLSRS&lt;/eb:Action&gt;&lt;eb:MessageData&gt;&lt;eb:MessageId&gt;833216079213060223&lt;/eb:MessageId&gt;&lt;eb:Timestamp&gt;2019-09-04T02:12:01&lt;/eb:Timestamp&gt;&lt;eb:RefToMessageId&gt;52c55770-560e-4c16-a123-3895bebab61c&lt;/eb:RefToMessageId&gt;&lt;/eb:MessageData&gt;&lt;/eb:MessageHeader&gt;&lt;wsse:Security xmlns:wsse="http://schemas.xmlsoap.org/ws/2002/12/secext"&gt;&lt;wsse:BinarySecurityToken valueType="String" EncodingType="wsse:Base64Binary"&gt;Shared/IDL:IceSess\/SessMgr:1\.0.IDL/Common/!ICESMS\/RESB!ICESMSLB\/RES.LB!-2977987404679801984!828545!0&lt;/wsse:BinarySecurityToken&gt;&lt;/wsse:Security&gt;&lt;/soap-env:Header&gt;&lt;soap-env:Body&gt;&lt;OTA_AirRulesRS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timeStamp="2019-09-03T21:12:01-05:00"&gt;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</si>
  <si>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-14428cfd-6e6b-4c42-8c48-0ba4af36ff6b&lt;/eb:ConversationId&gt;&lt;eb:Service&gt;OTA_AirRulesLLSRQ&lt;/eb:Service&gt;&lt;eb:Action&gt;OTA_AirRulesLLSRS&lt;/eb:Action&gt;&lt;eb:MessageData&gt;&lt;eb:MessageId&gt;838607079709501392&lt;/eb:MessageId&gt;&lt;eb:Timestamp&gt;2019-09-04T02:12:51&lt;/eb:Timestamp&gt;&lt;eb:RefToMessageId&gt;14428cfd-6e6b-4c42-8c48-0ba4af36ff6b&lt;/eb:RefToMessageId&gt;&lt;/eb:MessageData&gt;&lt;/eb:MessageHeader&gt;&lt;wsse:Security xmlns:wsse="http://schemas.xmlsoap.org/ws/2002/12/secext"&gt;&lt;wsse:BinarySecurityToken valueType="String" EncodingType="wsse:Base64Binary"&gt;Shared/IDL:IceSess\/SessMgr:1\.0.IDL/Common/!ICESMS\/RESD!ICESMSLB\/RES.LB!-2977987202642773106!196291!0&lt;/wsse:BinarySecurityToken&gt;&lt;/wsse:Security&gt;&lt;/soap-env:Header&gt;&lt;soap-env:Body&gt;&lt;OTA_AirRulesRS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timeStamp="2019-09-03T21:12:51-05:00"&gt;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</si>
  <si>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26567c2-b2c8-4dd1-b456-46cbda07e04c&lt;/eb:ConversationId&gt;&lt;eb:Service&gt;OTA_AirRulesLLSRQ&lt;/eb:Service&gt;&lt;eb:Action&gt;OTA_AirRulesLLSRS&lt;/eb:Action&gt;&lt;eb:MessageData&gt;&lt;eb:MessageId&gt;839839079825990214&lt;/eb:MessageId&gt;&lt;eb:Timestamp&gt;2019-09-04T02:13:02&lt;/eb:Timestamp&gt;&lt;eb:RefToMessageId&gt;d26567c2-b2c8-4dd1-b456-46cbda07e04c&lt;/eb:RefToMessageId&gt;&lt;/eb:MessageData&gt;&lt;/eb:MessageHeader&gt;&lt;wsse:Security xmlns:wsse="http://schemas.xmlsoap.org/ws/2002/12/secext"&gt;&lt;wsse:BinarySecurityToken valueType="String" EncodingType="wsse:Base64Binary"&gt;Shared/IDL:IceSess\/SessMgr:1\.0.IDL/Common/!ICESMS\/RESH!ICESMSLB\/RES.LB!-2977987153426548341!1754079!0&lt;/wsse:BinarySecurityToken&gt;&lt;/wsse:Security&gt;&lt;/soap-env:Header&gt;&lt;soap-env:Body&gt;&lt;OTA_AirRulesRS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timeStamp="2019-09-03T21:13:02-05:00"&gt;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</si>
  <si>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35b9430-4d8c-4ae2-a12f-f046123455e5&lt;/eb:ConversationId&gt;&lt;eb:Service&gt;OTA_AirRulesLLSRQ&lt;/eb:Service&gt;&lt;eb:Action&gt;OTA_AirRulesLLSRS&lt;/eb:Action&gt;&lt;eb:MessageData&gt;&lt;eb:MessageId&gt;846261080438490203&lt;/eb:MessageId&gt;&lt;eb:Timestamp&gt;2019-09-04T02:14:04&lt;/eb:Timestamp&gt;&lt;eb:RefToMessageId&gt;e35b9430-4d8c-4ae2-a12f-f046123455e5&lt;/eb:RefToMessageId&gt;&lt;/eb:MessageData&gt;&lt;/eb:MessageHeader&gt;&lt;wsse:Security xmlns:wsse="http://schemas.xmlsoap.org/ws/2002/12/secext"&gt;&lt;wsse:BinarySecurityToken valueType="String" EncodingType="wsse:Base64Binary"&gt;Shared/IDL:IceSess\/SessMgr:1\.0.IDL/Common/!ICESMS\/RESA!ICESMSLB\/RES.LB!-2977986902685253497!138184!0&lt;/wsse:BinarySecurityToken&gt;&lt;/wsse:Security&gt;&lt;/soap-env:Header&gt;&lt;soap-env:Body&gt;&lt;OTA_AirRulesRS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timeStamp="2019-09-03T21:14:04-05:00"&gt;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</si>
  <si>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-9686375e-c5ac-4c3b-a24c-5aee73a1acf5&lt;/eb:ConversationId&gt;&lt;eb:Service&gt;OTA_AirRulesLLSRQ&lt;/eb:Service&gt;&lt;eb:Action&gt;OTA_AirRulesLLSRS&lt;/eb:Action&gt;&lt;eb:MessageData&gt;&lt;eb:MessageId&gt;847610080568820191&lt;/eb:MessageId&gt;&lt;eb:Timestamp&gt;2019-09-04T02:14:17&lt;/eb:Timestamp&gt;&lt;eb:RefToMessageId&gt;9686375e-c5ac-4c3b-a24c-5aee73a1acf5&lt;/eb:RefToMessageId&gt;&lt;/eb:MessageData&gt;&lt;/eb:MessageHeader&gt;&lt;wsse:Security xmlns:wsse="http://schemas.xmlsoap.org/ws/2002/12/secext"&gt;&lt;wsse:BinarySecurityToken valueType="String" EncodingType="wsse:Base64Binary"&gt;Shared/IDL:IceSess\/SessMgr:1\.0.IDL/Common/!ICESMS\/RESB!ICESMSLB\/RES.LB!-2977986849565293179!857593!0&lt;/wsse:BinarySecurityToken&gt;&lt;/wsse:Security&gt;&lt;/soap-env:Header&gt;&lt;soap-env:Body&gt;&lt;OTA_AirRulesRS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timeStamp="2019-09-03T21:14:17-05:00"&gt;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</si>
  <si>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-13b4cd53-a700-4150-8054-c695684a3283&lt;/eb:ConversationId&gt;&lt;eb:Service&gt;OTA_AirRulesLLSRQ&lt;/eb:Service&gt;&lt;eb:Action&gt;OTA_AirRulesLLSRS&lt;/eb:Action&gt;&lt;eb:MessageData&gt;&lt;eb:MessageId&gt;852636081051810220&lt;/eb:MessageId&gt;&lt;eb:Timestamp&gt;2019-09-04T02:15:05&lt;/eb:Timestamp&gt;&lt;eb:RefToMessageId&gt;13b4cd53-a700-4150-8054-c695684a3283&lt;/eb:RefToMessageId&gt;&lt;/eb:MessageData&gt;&lt;/eb:MessageHeader&gt;&lt;wsse:Security xmlns:wsse="http://schemas.xmlsoap.org/ws/2002/12/secext"&gt;&lt;wsse:BinarySecurityToken valueType="String" EncodingType="wsse:Base64Binary"&gt;Shared/IDL:IceSess\/SessMgr:1\.0.IDL/Common/!ICESMS\/RESE!ICESMSLB\/RES.LB!-2977986651405430139!1948476!0&lt;/wsse:BinarySecurityToken&gt;&lt;/wsse:Security&gt;&lt;/soap-env:Header&gt;&lt;soap-env:Body&gt;&lt;OTA_AirRulesRS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timeStamp="2019-09-03T21:15:05-05:00"&gt;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</si>
  <si>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78b27fe-fb36-41a5-a948-d5ad6c369715&lt;/eb:ConversationId&gt;&lt;eb:Service&gt;OTA_AirRulesLLSRQ&lt;/eb:Service&gt;&lt;eb:Action&gt;OTA_AirRulesLLSRS&lt;/eb:Action&gt;&lt;eb:MessageData&gt;&lt;eb:MessageId&gt;822807081664050724&lt;/eb:MessageId&gt;&lt;eb:Timestamp&gt;2019-09-04T02:16:06&lt;/eb:Timestamp&gt;&lt;eb:RefToMessageId&gt;c78b27fe-fb36-41a5-a948-d5ad6c369715&lt;/eb:RefToMessageId&gt;&lt;/eb:MessageData&gt;&lt;/eb:MessageHeader&gt;&lt;wsse:Security xmlns:wsse="http://schemas.xmlsoap.org/ws/2002/12/secext"&gt;&lt;wsse:BinarySecurityToken valueType="String" EncodingType="wsse:Base64Binary"&gt;Shared/IDL:IceSess\/SessMgr:1\.0.IDL/Common/!ICESMS\/RESB!ICESMSLB\/RES.LB!-2977986400588384892!881513!0&lt;/wsse:BinarySecurityToken&gt;&lt;/wsse:Security&gt;&lt;/soap-env:Header&gt;&lt;soap-env:Body&gt;&lt;OTA_AirRulesRS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timeStamp="2019-09-03T21:16:06-05:00"&gt;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</si>
  <si>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1a23fd7-a5d4-43a0-820e-96f2c6ad4d88&lt;/eb:ConversationId&gt;&lt;eb:Service&gt;OTA_AirRulesLLSRQ&lt;/eb:Service&gt;&lt;eb:Action&gt;OTA_AirRulesLLSRS&lt;/eb:Action&gt;&lt;eb:MessageData&gt;&lt;eb:MessageId&gt;865638082276810201&lt;/eb:MessageId&gt;&lt;eb:Timestamp&gt;2019-09-04T02:17:08&lt;/eb:Timestamp&gt;&lt;eb:RefToMessageId&gt;d1a23fd7-a5d4-43a0-820e-96f2c6ad4d88&lt;/eb:RefToMessageId&gt;&lt;/eb:MessageData&gt;&lt;/eb:MessageHeader&gt;&lt;wsse:Security xmlns:wsse="http://schemas.xmlsoap.org/ws/2002/12/secext"&gt;&lt;wsse:BinarySecurityToken valueType="String" EncodingType="wsse:Base64Binary"&gt;Shared/IDL:IceSess\/SessMgr:1\.0.IDL/Common/!ICESMS\/RESD!ICESMSLB\/RES.LB!-2977986149606901361!262387!0&lt;/wsse:BinarySecurityToken&gt;&lt;/wsse:Security&gt;&lt;/soap-env:Header&gt;&lt;soap-env:Body&gt;&lt;OTA_AirRulesRS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timeStamp="2019-09-03T21:17:07-05:00"&gt;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</si>
  <si>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-10ff58e6-4905-4ae4-8394-19cd0512931e&lt;/eb:ConversationId&gt;&lt;eb:Service&gt;OTA_AirRulesLLSRQ&lt;/eb:Service&gt;&lt;eb:Action&gt;OTA_AirRulesLLSRS&lt;/eb:Action&gt;&lt;eb:MessageData&gt;&lt;eb:MessageId&gt;868175082909330873&lt;/eb:MessageId&gt;&lt;eb:Timestamp&gt;2019-09-04T02:18:11&lt;/eb:Timestamp&gt;&lt;eb:RefToMessageId&gt;10ff58e6-4905-4ae4-8394-19cd0512931e&lt;/eb:RefToMessageId&gt;&lt;/eb:MessageData&gt;&lt;/eb:MessageHeader&gt;&lt;wsse:Security xmlns:wsse="http://schemas.xmlsoap.org/ws/2002/12/secext"&gt;&lt;wsse:BinarySecurityToken valueType="String" EncodingType="wsse:Base64Binary"&gt;Shared/IDL:IceSess\/SessMgr:1\.0.IDL/Common/!ICESMS\/RESH!ICESMSLB\/RES.LB!-2977985891264812155!1827231!0&lt;/wsse:BinarySecurityToken&gt;&lt;/wsse:Security&gt;&lt;/soap-env:Header&gt;&lt;soap-env:Body&gt;&lt;OTA_AirRulesRS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timeStamp="2019-09-03T21:18:11-05:00"&gt;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</si>
  <si>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991eb04-076c-42fc-b308-b3b48a8f6c95&lt;/eb:ConversationId&gt;&lt;eb:Service&gt;OTA_AirRulesLLSRQ&lt;/eb:Service&gt;&lt;eb:Action&gt;OTA_AirRulesLLSRS&lt;/eb:Action&gt;&lt;eb:MessageData&gt;&lt;eb:MessageId&gt;878908083495900191&lt;/eb:MessageId&gt;&lt;eb:Timestamp&gt;2019-09-04T02:19:09&lt;/eb:Timestamp&gt;&lt;eb:RefToMessageId&gt;b991eb04-076c-42fc-b308-b3b48a8f6c95&lt;/eb:RefToMessageId&gt;&lt;/eb:MessageData&gt;&lt;/eb:MessageHeader&gt;&lt;wsse:Security xmlns:wsse="http://schemas.xmlsoap.org/ws/2002/12/secext"&gt;&lt;wsse:BinarySecurityToken valueType="String" EncodingType="wsse:Base64Binary"&gt;Shared/IDL:IceSess\/SessMgr:1\.0.IDL/Common/!ICESMS\/RESA!ICESMSLB\/RES.LB!-2977985650277333874!218768!0&lt;/wsse:BinarySecurityToken&gt;&lt;/wsse:Security&gt;&lt;/soap-env:Header&gt;&lt;soap-env:Body&gt;&lt;OTA_AirRulesRS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timeStamp="2019-09-03T21:19:09-05:00"&gt;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</si>
  <si>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4431c08-fe12-46a7-ac6f-f570436a2235&lt;/eb:ConversationId&gt;&lt;eb:Service&gt;OTA_AirRulesLLSRQ&lt;/eb:Service&gt;&lt;eb:Action&gt;OTA_AirRulesLLSRS&lt;/eb:Action&gt;&lt;eb:MessageData&gt;&lt;eb:MessageId&gt;881698083769100621&lt;/eb:MessageId&gt;&lt;eb:Timestamp&gt;2019-09-04T02:19:37&lt;/eb:Timestamp&gt;&lt;eb:RefToMessageId&gt;c4431c08-fe12-46a7-ac6f-f570436a2235&lt;/eb:RefToMessageId&gt;&lt;/eb:MessageData&gt;&lt;/eb:MessageHeader&gt;&lt;wsse:Security xmlns:wsse="http://schemas.xmlsoap.org/ws/2002/12/secext"&gt;&lt;wsse:BinarySecurityToken valueType="String" EncodingType="wsse:Base64Binary"&gt;Shared/IDL:IceSess\/SessMgr:1\.0.IDL/Common/!ICESMS\/RESC!ICESMSLB\/RES.LB!-2977985597016766586!723202!0&lt;/wsse:BinarySecurityToken&gt;&lt;/wsse:Security&gt;&lt;/soap-env:Header&gt;&lt;soap-env:Body&gt;&lt;OTA_AirRulesRS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timeStamp="2019-09-03T21:19:37-05:00"&gt;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</si>
  <si>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-05fed205-3505-4dab-b322-9703881018c8&lt;/eb:ConversationId&gt;&lt;eb:Service&gt;OTA_AirRulesLLSRQ&lt;/eb:Service&gt;&lt;eb:Action&gt;OTA_AirRulesLLSRS&lt;/eb:Action&gt;&lt;eb:MessageData&gt;&lt;eb:MessageId&gt;885324084107850720&lt;/eb:MessageId&gt;&lt;eb:Timestamp&gt;2019-09-04T02:20:11&lt;/eb:Timestamp&gt;&lt;eb:RefToMessageId&gt;05fed205-3505-4dab-b322-9703881018c8&lt;/eb:RefToMessageId&gt;&lt;/eb:MessageData&gt;&lt;/eb:MessageHeader&gt;&lt;wsse:Security xmlns:wsse="http://schemas.xmlsoap.org/ws/2002/12/secext"&gt;&lt;wsse:BinarySecurityToken valueType="String" EncodingType="wsse:Base64Binary"&gt;Shared/IDL:IceSess\/SessMgr:1\.0.IDL/Common/!ICESMS\/RESB!ICESMSLB\/RES.LB!-2977985399605543552!937569!0&lt;/wsse:BinarySecurityToken&gt;&lt;/wsse:Security&gt;&lt;/soap-env:Header&gt;&lt;soap-env:Body&gt;&lt;OTA_AirRulesRS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timeStamp="2019-09-03T21:20:11-05:00"&gt;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</si>
  <si>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ac2ba2b-3b53-4131-b692-75a2c8cb77e2&lt;/eb:ConversationId&gt;&lt;eb:Service&gt;OTA_AirRulesLLSRQ&lt;/eb:Service&gt;&lt;eb:Action&gt;OTA_AirRulesLLSRS&lt;/eb:Action&gt;&lt;eb:MessageData&gt;&lt;eb:MessageId&gt;849000084207310711&lt;/eb:MessageId&gt;&lt;eb:Timestamp&gt;2019-09-04T02:20:21&lt;/eb:Timestamp&gt;&lt;eb:RefToMessageId&gt;bac2ba2b-3b53-4131-b692-75a2c8cb77e2&lt;/eb:RefToMessageId&gt;&lt;/eb:MessageData&gt;&lt;/eb:MessageHeader&gt;&lt;wsse:Security xmlns:wsse="http://schemas.xmlsoap.org/ws/2002/12/secext"&gt;&lt;wsse:BinarySecurityToken valueType="String" EncodingType="wsse:Base64Binary"&gt;Shared/IDL:IceSess\/SessMgr:1\.0.IDL/Common/!ICESMS\/RESE!ICESMSLB\/RES.LB!-2977985370813096561!32356!0&lt;/wsse:BinarySecurityToken&gt;&lt;/wsse:Security&gt;&lt;/soap-env:Header&gt;&lt;soap-env:Body&gt;&lt;OTA_AirRulesRS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timeStamp="2019-09-03T21:20:21-05:00"&gt;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</si>
  <si>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ac2ba2b-3b53-4131-b692-75a2c8cb77e2&lt;/eb:ConversationId&gt;&lt;eb:Service&gt;OTA_AirRulesLLSRQ&lt;/eb:Service&gt;&lt;eb:Action&gt;OTA_AirRulesLLSRS&lt;/eb:Action&gt;&lt;eb:MessageData&gt;&lt;eb:MessageId&gt;906859086110740182&lt;/eb:MessageId&gt;&lt;eb:Timestamp&gt;2019-09-04T02:23:31&lt;/eb:Timestamp&gt;&lt;eb:RefToMessageId&gt;bac2ba2b-3b53-4131-b692-75a2c8cb77e2&lt;/eb:RefToMessageId&gt;&lt;/eb:MessageData&gt;&lt;/eb:MessageHeader&gt;&lt;wsse:Security xmlns:wsse="http://schemas.xmlsoap.org/ws/2002/12/secext"&gt;&lt;wsse:BinarySecurityToken valueType="String" EncodingType="wsse:Base64Binary"&gt;Shared/IDL:IceSess\/SessMgr:1\.0.IDL/Common/!ICESMS\/RESE!ICESMSLB\/RES.LB!-2977985370813096561!32356!0&lt;/wsse:BinarySecurityToken&gt;&lt;/wsse:Security&gt;&lt;/soap-env:Header&gt;&lt;soap-env:Body&gt;&lt;OTA_AirRulesRS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timeStamp="2019-09-03T21:23:31-05:00"&gt;
   &lt;stl:SystemSpecificResults&gt;
    &lt;stl:HostCommand LNIATA="222222"&gt;RDADZBOG27SEPN00SL5ZI¥PL-LA&lt;/stl:HostCommand&gt;
   &lt;/stl:SystemSpecificResults&gt;
  &lt;/stl:Success&gt;
 &lt;/stl:ApplicationResults&gt;
 &lt;FareRuleInfo&gt;
  &lt;Header&gt;
   &lt;Line Type="Legend"&gt;
    &lt;Text&gt;V FARE BASIS     BK    FARE   TRAVEL-TICKET AP  MINMAX  RTG&lt;/Text&gt;
   &lt;/Line&gt;
   &lt;Line Type="Fare"&gt;
    &lt;Text&gt;1   N00SL5ZI       N X   200100     ----      -/?  -/12M 8000&lt;/Text&gt;
   &lt;/Line&gt;
   &lt;Line Type="Passenger Type"&gt;
    &lt;Text&gt;PASSENGER TYPE-ADT                 AUTO PRICE-YES&lt;/Text&gt;
   &lt;/Line&gt;
   &lt;Line Type="Origin Destination"&gt;
    &lt;Text&gt;FROM-ADZ TO-BOG    CXR-LA    TVL-27SEP19  RULE-SLDM IPRWD/17&lt;/Text&gt;
   &lt;/Line&gt;
   &lt;Line Type="Fare Basis"&gt;
    &lt;Text&gt;FARE BASIS-N00SL5ZI          SPECIAL FARE  DIS-E   VENDOR-ATP&lt;/Text&gt;
   &lt;/Line&gt;
   &lt;Line Type="Fare Type"&gt;
    &lt;Text&gt;FARE TYPE-SAP      OW-ADVANCE PURCHASE&lt;/Text&gt;
   &lt;/Line&gt;
   &lt;Line Type="Currency"&gt;
    &lt;Text&gt;COP   200089  8000  E03SEP19 D-INFINITY   FC-N00SL5ZI  FN-&lt;/Text&gt;
   &lt;/Line&gt;
   &lt;Line Type="System Dates"&gt;
    &lt;Text&gt;SYSTEM DATES - CREATED 02SEP19/1809  EXPIRES INFINITY&lt;/Text&gt;
   &lt;/Line&gt;
   &lt;ParsedData&gt;
    &lt;CurrencyLine&gt;
     &lt;Amount&gt;200089&lt;/Amount&gt;
     &lt;CurrencyCode&gt;COP&lt;/CurrencyCode&gt;
     &lt;Discontinue&gt;INFINITY&lt;/Discontinue&gt;
     &lt;Effective&gt;2019-09-03&lt;/Effective&gt;
     &lt;FareClass&gt;N00SL5ZI&lt;/FareClass&gt;
     &lt;RoutingNumberOrMPM&gt;8000&lt;/RoutingNumberOrMPM&gt;
    &lt;/CurrencyLine&gt;
    &lt;FareBasisLine&gt;
     &lt;DisplayType Code="E"/&gt;
     &lt;FareBasis Code="N00SL5ZI"/&gt;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LocationCode="BOG"/&gt;
     &lt;OriginLocation LocationCode="ADZ"/&gt;
     &lt;Rule&gt;SLDM&lt;/Rule&gt;
     &lt;TariffDescriptionNumber&gt;IPRWD/17&lt;/TariffDescriptionNumber&gt;
     &lt;TravelDate&gt;2019-09-27&lt;/TravelDate&gt;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</si>
  <si>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8568e76-f89a-49cc-bb6b-35e0e6c9250a&lt;/eb:ConversationId&gt;&lt;eb:Service&gt;OTA_AirRulesLLSRQ&lt;/eb:Service&gt;&lt;eb:Action&gt;OTA_AirRulesLLSRS&lt;/eb:Action&gt;&lt;eb:MessageData&gt;&lt;eb:MessageId&gt;4649820473259990842&lt;/eb:MessageId&gt;&lt;eb:Timestamp&gt;2019-09-04T13:08:46&lt;/eb:Timestamp&gt;&lt;eb:RefToMessageId&gt;a8568e76-f89a-49cc-bb6b-35e0e6c9250a&lt;/eb:RefToMessageId&gt;&lt;/eb:MessageData&gt;&lt;/eb:MessageHeader&gt;&lt;wsse:Security xmlns:wsse="http://schemas.xmlsoap.org/ws/2002/12/secext"&gt;&lt;wsse:BinarySecurityToken valueType="String" EncodingType="wsse:Base64Binary"&gt;Shared/IDL:IceSess\/SessMgr:1\.0.IDL/Common/!ICESMS\/RESA!ICESMSLB\/RES.LB!-2977826010989139827!1523240!0&lt;/wsse:BinarySecurityToken&gt;&lt;/wsse:Security&gt;&lt;/soap-env:Header&gt;&lt;soap-env:Body&gt;&lt;OTA_AirRulesRS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timeStamp="2019-09-04T08:08:46-05:00"&gt;
   &lt;stl:SystemSpecificResults&gt;
    &lt;stl:HostCommand LNIATA="222222"&gt;RDBOGADZ24SEPG00QP5ZI¥PL-LA&lt;/stl:HostCommand&gt;
   &lt;/stl:SystemSpecificResults&gt;
  &lt;/stl:Success&gt;
 &lt;/stl:ApplicationResults&gt;
 &lt;FareRuleInfo&gt;
  &lt;Header&gt;
   &lt;Line Type="Legend"&gt;
    &lt;Text&gt;V FARE BASIS     BK    FARE   TRAVEL-TICKET AP  MINMAX  RTG&lt;/Text&gt;
   &lt;/Line&gt;
   &lt;Line Type="Fare"&gt;
    &lt;Text&gt;1   G00QP5ZI       G X   110300     ----      -/?  -/12M 8000&lt;/Text&gt;
   &lt;/Line&gt;
   &lt;Line Type="Passenger Type"&gt;
    &lt;Text&gt;PASSENGER TYPE-ADT                 AUTO PRICE-YES&lt;/Text&gt;
   &lt;/Line&gt;
   &lt;Line Type="Origin Destination"&gt;
    &lt;Text&gt;FROM-BOG TO-ADZ    CXR-LA    TVL-24SEP19  RULE-QPDM IPRWD/17&lt;/Text&gt;
   &lt;/Line&gt;
   &lt;Line Type="Fare Basis"&gt;
    &lt;Text&gt;FARE BASIS-G00QP5ZI          SPECIAL FARE  DIS-E   VENDOR-ATP&lt;/Text&gt;
   &lt;/Line&gt;
   &lt;Line Type="Fare Type"&gt;
    &lt;Text&gt;FARE TYPE-SBP      OW-OW BUDGET INSTANT PURCHASE&lt;/Text&gt;
   &lt;/Line&gt;
   &lt;Line Type="Currency"&gt;
    &lt;Text&gt;COP   110300  8000  E03SEP19 D-INFINITY   FC-G00QP5ZI  FN-9O&lt;/Text&gt;
   &lt;/Line&gt;
   &lt;Line Type="System Dates"&gt;
    &lt;Text&gt;SYSTEM DATES - CREATED 02SEP19/1809  EXPIRES INFINITY&lt;/Text&gt;
   &lt;/Line&gt;
   &lt;ParsedData&gt;
    &lt;CurrencyLine&gt;
     &lt;Amount&gt;110300&lt;/Amount&gt;
     &lt;CurrencyCode&gt;COP&lt;/CurrencyCode&gt;
     &lt;Discontinue&gt;INFINITY&lt;/Discontinue&gt;
     &lt;Effective&gt;2019-09-03&lt;/Effective&gt;
     &lt;FareClass&gt;G00QP5ZI&lt;/FareClass&gt;
     &lt;RoutingNumberOrMPM&gt;8000&lt;/RoutingNumberOrMPM&gt;
     &lt;TariffDescriptionNumber&gt;9O&lt;/TariffDescriptionNumber&gt;
    &lt;/CurrencyLine&gt;
    &lt;FareBasisLine&gt;
     &lt;DisplayType Code="E"/&gt;
     &lt;FareBasis Code="G00QP5ZI"/&gt;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LocationCode="BOG"/&gt;
     &lt;Rule&gt;QPDM&lt;/Rule&gt;
     &lt;TariffDescriptionNumber&gt;IPRWD/17&lt;/TariffDescriptionNumber&gt;
     &lt;TravelDate&gt;2019-09-24&lt;/TravelDate&gt;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</si>
  <si>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8568e76-f89a-49cc-bb6b-35e0e6c9250a&lt;/eb:ConversationId&gt;&lt;eb:Service&gt;OTA_AirRulesLLSRQ&lt;/eb:Service&gt;&lt;eb:Action&gt;OTA_AirRulesLLSRS&lt;/eb:Action&gt;&lt;eb:MessageData&gt;&lt;eb:MessageId&gt;5043341473293050230&lt;/eb:MessageId&gt;&lt;eb:Timestamp&gt;2019-09-04T13:08:49&lt;/eb:Timestamp&gt;&lt;eb:RefToMessageId&gt;a8568e76-f89a-49cc-bb6b-35e0e6c9250a&lt;/eb:RefToMessageId&gt;&lt;/eb:MessageData&gt;&lt;/eb:MessageHeader&gt;&lt;wsse:Security xmlns:wsse="http://schemas.xmlsoap.org/ws/2002/12/secext"&gt;&lt;wsse:BinarySecurityToken valueType="String" EncodingType="wsse:Base64Binary"&gt;Shared/IDL:IceSess\/SessMgr:1\.0.IDL/Common/!ICESMS\/RESA!ICESMSLB\/RES.LB!-2977826010989139827!1523240!0&lt;/wsse:BinarySecurityToken&gt;&lt;/wsse:Security&gt;&lt;/soap-env:Header&gt;&lt;soap-env:Body&gt;&lt;OTA_AirRulesRS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timeStamp="2019-09-04T08:08:49-05:00"&gt;
   &lt;stl:SystemSpecificResults&gt;
    &lt;stl:HostCommand LNIATA="222222"&gt;RDADZBOG27SEPN00SL5ZI¥PL-LA&lt;/stl:HostCommand&gt;
   &lt;/stl:SystemSpecificResults&gt;
  &lt;/stl:Success&gt;
 &lt;/stl:ApplicationResults&gt;
 &lt;FareRuleInfo&gt;
  &lt;Header&gt;
   &lt;Line Type="Legend"&gt;
    &lt;Text&gt;V FARE BASIS     BK    FARE   TRAVEL-TICKET AP  MINMAX  RTG&lt;/Text&gt;
   &lt;/Line&gt;
   &lt;Line Type="Fare"&gt;
    &lt;Text&gt;1   N00SL5ZI       N X   200100     ----      -/?  -/12M 8000&lt;/Text&gt;
   &lt;/Line&gt;
   &lt;Line Type="Passenger Type"&gt;
    &lt;Text&gt;PASSENGER TYPE-ADT                 AUTO PRICE-YES&lt;/Text&gt;
   &lt;/Line&gt;
   &lt;Line Type="Origin Destination"&gt;
    &lt;Text&gt;FROM-ADZ TO-BOG    CXR-LA    TVL-27SEP19  RULE-SLDM IPRWD/17&lt;/Text&gt;
   &lt;/Line&gt;
   &lt;Line Type="Fare Basis"&gt;
    &lt;Text&gt;FARE BASIS-N00SL5ZI          SPECIAL FARE  DIS-E   VENDOR-ATP&lt;/Text&gt;
   &lt;/Line&gt;
   &lt;Line Type="Fare Type"&gt;
    &lt;Text&gt;FARE TYPE-SAP      OW-ADVANCE PURCHASE&lt;/Text&gt;
   &lt;/Line&gt;
   &lt;Line Type="Currency"&gt;
    &lt;Text&gt;COP   200089  8000  E03SEP19 D-INFINITY   FC-N00SL5ZI  FN-&lt;/Text&gt;
   &lt;/Line&gt;
   &lt;Line Type="System Dates"&gt;
    &lt;Text&gt;SYSTEM DATES - CREATED 02SEP19/1809  EXPIRES INFINITY&lt;/Text&gt;
   &lt;/Line&gt;
   &lt;ParsedData&gt;
    &lt;CurrencyLine&gt;
     &lt;Amount&gt;200089&lt;/Amount&gt;
     &lt;CurrencyCode&gt;COP&lt;/CurrencyCode&gt;
     &lt;Discontinue&gt;INFINITY&lt;/Discontinue&gt;
     &lt;Effective&gt;2019-09-03&lt;/Effective&gt;
     &lt;FareClass&gt;N00SL5ZI&lt;/FareClass&gt;
     &lt;RoutingNumberOrMPM&gt;8000&lt;/RoutingNumberOrMPM&gt;
    &lt;/CurrencyLine&gt;
    &lt;FareBasisLine&gt;
     &lt;DisplayType Code="E"/&gt;
     &lt;FareBasis Code="N00SL5ZI"/&gt;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LocationCode="BOG"/&gt;
     &lt;OriginLocation LocationCode="ADZ"/&gt;
     &lt;Rule&gt;SLDM&lt;/Rule&gt;
     &lt;TariffDescriptionNumber&gt;IPRWD/17&lt;/TariffDescriptionNumber&gt;
     &lt;TravelDate&gt;2019-09-27&lt;/TravelDate&gt;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65700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</si>
  <si>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-240adab4-c79d-4d88-87a1-5dd4237c6595&lt;/eb:ConversationId&gt;&lt;eb:Service&gt;OTA_AirRulesLLSRQ&lt;/eb:Service&gt;&lt;eb:Action&gt;OTA_AirRulesLLSRS&lt;/eb:Action&gt;&lt;eb:MessageData&gt;&lt;eb:MessageId&gt;5535047512613660542&lt;/eb:MessageId&gt;&lt;eb:Timestamp&gt;2019-09-04T14:14:21&lt;/eb:Timestamp&gt;&lt;eb:RefToMessageId&gt;240adab4-c79d-4d88-87a1-5dd4237c6595&lt;/eb:RefToMessageId&gt;&lt;/eb:MessageData&gt;&lt;/eb:MessageHeader&gt;&lt;wsse:Security xmlns:wsse="http://schemas.xmlsoap.org/ws/2002/12/secext"&gt;&lt;wsse:BinarySecurityToken valueType="String" EncodingType="wsse:Base64Binary"&gt;Shared/IDL:IceSess\/SessMgr:1\.0.IDL/Common/!ICESMS\/RESA!ICESMSLB\/RES.LB!-2977809883818174841!869376!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timeStamp="2019-09-04T09:14:21-05:00"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</si>
  <si>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08f24eb-5dc5-41ec-827f-46352cdf5d02&lt;/eb:ConversationId&gt;&lt;eb:Service&gt;OTA_AirRulesLLSRQ&lt;/eb:Service&gt;&lt;eb:Action&gt;OTA_AirRulesLLSRS&lt;/eb:Action&gt;&lt;eb:MessageData&gt;&lt;eb:MessageId&gt;5543338513261040592&lt;/eb:MessageId&gt;&lt;eb:Timestamp&gt;2019-09-04T14:15:26&lt;/eb:Timestamp&gt;&lt;eb:RefToMessageId&gt;a08f24eb-5dc5-41ec-827f-46352cdf5d02&lt;/eb:RefToMessageId&gt;&lt;/eb:MessageData&gt;&lt;/eb:MessageHeader&gt;&lt;wsse:Security xmlns:wsse="http://schemas.xmlsoap.org/ws/2002/12/secext"&gt;&lt;wsse:BinarySecurityToken valueType="String" EncodingType="wsse:Base64Binary"&gt;Shared/IDL:IceSess\/SessMgr:1\.0.IDL/Common/!ICESMS\/RESA!ICESMSLB\/RES.LB!-2977809618720681842!902000!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timeStamp="2019-09-04T09:15:26-05:00"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</si>
  <si>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40f435e-2d94-4899-94a7-91655778176f&lt;/eb:ConversationId&gt;&lt;eb:Service&gt;OTA_AirRulesLLSRQ&lt;/eb:Service&gt;&lt;eb:Action&gt;OTA_AirRulesLLSRS&lt;/eb:Action&gt;&lt;eb:MessageData&gt;&lt;eb:MessageId&gt;5551020513893551220&lt;/eb:MessageId&gt;&lt;eb:Timestamp&gt;2019-09-04T14:16:29&lt;/eb:Timestamp&gt;&lt;eb:RefToMessageId&gt;b40f435e-2d94-4899-94a7-91655778176f&lt;/eb:RefToMessageId&gt;&lt;/eb:MessageData&gt;&lt;/eb:MessageHeader&gt;&lt;wsse:Security xmlns:wsse="http://schemas.xmlsoap.org/ws/2002/12/secext"&gt;&lt;wsse:BinarySecurityToken valueType="String" EncodingType="wsse:Base64Binary"&gt;Shared/IDL:IceSess\/SessMgr:1\.0.IDL/Common/!ICESMS\/RESD!ICESMSLB\/RES.LB!-2977809359577280883!922611!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timeStamp="2019-09-04T09:16:29-05:00"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</si>
  <si>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4fcdaa1-be75-4c35-8002-b2030c4eddc3&lt;/eb:ConversationId&gt;&lt;eb:Service&gt;OTA_AirRulesLLSRQ&lt;/eb:Service&gt;&lt;eb:Action&gt;OTA_AirRulesLLSRS&lt;/eb:Action&gt;&lt;eb:MessageData&gt;&lt;eb:MessageId&gt;5559277514540360201&lt;/eb:MessageId&gt;&lt;eb:Timestamp&gt;2019-09-04T14:17:34&lt;/eb:Timestamp&gt;&lt;eb:RefToMessageId&gt;d4fcdaa1-be75-4c35-8002-b2030c4eddc3&lt;/eb:RefToMessageId&gt;&lt;/eb:MessageData&gt;&lt;/eb:MessageHeader&gt;&lt;wsse:Security xmlns:wsse="http://schemas.xmlsoap.org/ws/2002/12/secext"&gt;&lt;wsse:BinarySecurityToken valueType="String" EncodingType="wsse:Base64Binary"&gt;Shared/IDL:IceSess\/SessMgr:1\.0.IDL/Common/!ICESMS\/RESA!ICESMSLB\/RES.LB!-2977809094806154877!959304!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timeStamp="2019-09-04T09:17:34-05:00"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</si>
  <si>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4cc776f-3400-4e07-92e8-8764721d27e2&lt;/eb:ConversationId&gt;&lt;eb:Service&gt;OTA_AirRulesLLSRQ&lt;/eb:Service&gt;&lt;eb:Action&gt;OTA_AirRulesLLSRS&lt;/eb:Action&gt;&lt;eb:MessageData&gt;&lt;eb:MessageId&gt;5117118514570380830&lt;/eb:MessageId&gt;&lt;eb:Timestamp&gt;2019-09-04T14:17:37&lt;/eb:Timestamp&gt;&lt;eb:RefToMessageId&gt;b4cc776f-3400-4e07-92e8-8764721d27e2&lt;/eb:RefToMessageId&gt;&lt;/eb:MessageData&gt;&lt;/eb:MessageHeader&gt;&lt;wsse:Security xmlns:wsse="http://schemas.xmlsoap.org/ws/2002/12/secext"&gt;&lt;wsse:BinarySecurityToken valueType="String" EncodingType="wsse:Base64Binary"&gt;Shared/IDL:IceSess\/SessMgr:1\.0.IDL/Common/!ICESMS\/RESF!ICESMSLB\/RES.LB!-2977809082422159229!938933!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timeStamp="2019-09-04T09:17:37-05:00"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</si>
  <si>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-18ffda41-8c96-480a-baa0-4c968ddd117a&lt;/eb:ConversationId&gt;&lt;eb:Service&gt;OTA_AirRulesLLSRQ&lt;/eb:Service&gt;&lt;eb:Action&gt;OTA_AirRulesLLSRS&lt;/eb:Action&gt;&lt;eb:MessageData&gt;&lt;eb:MessageId&gt;5124553515205720823&lt;/eb:MessageId&gt;&lt;eb:Timestamp&gt;2019-09-04T14:18:40&lt;/eb:Timestamp&gt;&lt;eb:RefToMessageId&gt;18ffda41-8c96-480a-baa0-4c968ddd117a&lt;/eb:RefToMessageId&gt;&lt;/eb:MessageData&gt;&lt;/eb:MessageHeader&gt;&lt;wsse:Security xmlns:wsse="http://schemas.xmlsoap.org/ws/2002/12/secext"&gt;&lt;wsse:BinarySecurityToken valueType="String" EncodingType="wsse:Base64Binary"&gt;Shared/IDL:IceSess\/SessMgr:1\.0.IDL/Common/!ICESMS\/RESH!ICESMSLB\/RES.LB!-2977808821936597365!509191!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timeStamp="2019-09-04T09:18:40-05:00"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</si>
  <si>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bd31766-8790-4128-8b6d-3d8094b4646c&lt;/eb:ConversationId&gt;&lt;eb:Service&gt;OTA_AirRulesLLSRQ&lt;/eb:Service&gt;&lt;eb:Action&gt;OTA_AirRulesLLSRS&lt;/eb:Action&gt;&lt;eb:MessageData&gt;&lt;eb:MessageId&gt;5124794515224030701&lt;/eb:MessageId&gt;&lt;eb:Timestamp&gt;2019-09-04T14:18:42&lt;/eb:Timestamp&gt;&lt;eb:RefToMessageId&gt;2bd31766-8790-4128-8b6d-3d8094b4646c&lt;/eb:RefToMessageId&gt;&lt;/eb:MessageData&gt;&lt;/eb:MessageHeader&gt;&lt;wsse:Security xmlns:wsse="http://schemas.xmlsoap.org/ws/2002/12/secext"&gt;&lt;wsse:BinarySecurityToken valueType="String" EncodingType="wsse:Base64Binary"&gt;Shared/IDL:IceSess\/SessMgr:1\.0.IDL/Common/!ICESMS\/RESC!ICESMSLB\/RES.LB!-2977808814455188090!1418866!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timeStamp="2019-09-04T09:18:42-05:00"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</si>
  <si>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c5a57e0-d337-4ba5-a6e7-d69b76b10217&lt;/eb:ConversationId&gt;&lt;eb:Service&gt;OTA_AirRulesLLSRQ&lt;/eb:Service&gt;&lt;eb:Action&gt;OTA_AirRulesLLSRS&lt;/eb:Action&gt;&lt;eb:MessageData&gt;&lt;eb:MessageId&gt;5575891515859890540&lt;/eb:MessageId&gt;&lt;eb:Timestamp&gt;2019-09-04T14:19:46&lt;/eb:Timestamp&gt;&lt;eb:RefToMessageId&gt;6c5a57e0-d337-4ba5-a6e7-d69b76b10217&lt;/eb:RefToMessageId&gt;&lt;/eb:MessageData&gt;&lt;/eb:MessageHeader&gt;&lt;wsse:Security xmlns:wsse="http://schemas.xmlsoap.org/ws/2002/12/secext"&gt;&lt;wsse:BinarySecurityToken valueType="String" EncodingType="wsse:Base64Binary"&gt;Shared/IDL:IceSess\/SessMgr:1\.0.IDL/Common/!ICESMS\/RESC!ICESMSLB\/RES.LB!-2977808554166524281!1439602!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timeStamp="2019-09-04T09:19:46-05:00"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</si>
  <si>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-486a1107-eb0d-489f-8e48-f7f45c9110d0&lt;/eb:ConversationId&gt;&lt;eb:Service&gt;OTA_AirRulesLLSRQ&lt;/eb:Service&gt;&lt;eb:Action&gt;OTA_AirRulesLLSRS&lt;/eb:Action&gt;&lt;eb:MessageData&gt;&lt;eb:MessageId&gt;5132079515879040822&lt;/eb:MessageId&gt;&lt;eb:Timestamp&gt;2019-09-04T14:19:48&lt;/eb:Timestamp&gt;&lt;eb:RefToMessageId&gt;486a1107-eb0d-489f-8e48-f7f45c9110d0&lt;/eb:RefToMessageId&gt;&lt;/eb:MessageData&gt;&lt;/eb:MessageHeader&gt;&lt;wsse:Security xmlns:wsse="http://schemas.xmlsoap.org/ws/2002/12/secext"&gt;&lt;wsse:BinarySecurityToken valueType="String" EncodingType="wsse:Base64Binary"&gt;Shared/IDL:IceSess\/SessMgr:1\.0.IDL/Common/!ICESMS\/RESB!ICESMSLB\/RES.LB!-2977808546212364924!1602185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timeStamp="2019-09-04T09:19:48-05:00"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</si>
  <si>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-180a3b87-419c-43b2-ae77-593f8b48cf4d&lt;/eb:ConversationId&gt;&lt;eb:Service&gt;OTA_AirRulesLLSRQ&lt;/eb:Service&gt;&lt;eb:Action&gt;OTA_AirRulesLLSRS&lt;/eb:Action&gt;&lt;eb:MessageData&gt;&lt;eb:MessageId&gt;5584535516514190722&lt;/eb:MessageId&gt;&lt;eb:Timestamp&gt;2019-09-04T14:20:51&lt;/eb:Timestamp&gt;&lt;eb:RefToMessageId&gt;180a3b87-419c-43b2-ae77-593f8b48cf4d&lt;/eb:RefToMessageId&gt;&lt;/eb:MessageData&gt;&lt;/eb:MessageHeader&gt;&lt;wsse:Security xmlns:wsse="http://schemas.xmlsoap.org/ws/2002/12/secext"&gt;&lt;wsse:BinarySecurityToken valueType="String" EncodingType="wsse:Base64Binary"&gt;Shared/IDL:IceSess\/SessMgr:1\.0.IDL/Common/!ICESMS\/RESH!ICESMSLB\/RES.LB!-2977808286020109170!556975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timeStamp="2019-09-04T09:20:51-05:00"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</si>
  <si>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ee50768-adc4-4be9-bc7f-fe2959fc67c9&lt;/eb:ConversationId&gt;&lt;eb:Service&gt;OTA_AirRulesLLSRQ&lt;/eb:Service&gt;&lt;eb:Action&gt;OTA_AirRulesLLSRS&lt;/eb:Action&gt;&lt;eb:MessageData&gt;&lt;eb:MessageId&gt;5584751516534560881&lt;/eb:MessageId&gt;&lt;eb:Timestamp&gt;2019-09-04T14:20:54&lt;/eb:Timestamp&gt;&lt;eb:RefToMessageId&gt;aee50768-adc4-4be9-bc7f-fe2959fc67c9&lt;/eb:RefToMessageId&gt;&lt;/eb:MessageData&gt;&lt;/eb:MessageHeader&gt;&lt;wsse:Security xmlns:wsse="http://schemas.xmlsoap.org/ws/2002/12/secext"&gt;&lt;wsse:BinarySecurityToken valueType="String" EncodingType="wsse:Base64Binary"&gt;Shared/IDL:IceSess\/SessMgr:1\.0.IDL/Common/!ICESMS\/RESG!ICESMSLB\/RES.LB!-2977808277694747775!1639830!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timeStamp="2019-09-04T09:20:53-05:00"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</si>
  <si>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df47d28-6416-40b0-ba33-93bdcc4cf82e&lt;/eb:ConversationId&gt;&lt;eb:Service&gt;OTA_AirRulesLLSRQ&lt;/eb:Service&gt;&lt;eb:Action&gt;OTA_AirRulesLLSRS&lt;/eb:Action&gt;&lt;eb:MessageData&gt;&lt;eb:MessageId&gt;5585042516556710861&lt;/eb:MessageId&gt;&lt;eb:Timestamp&gt;2019-09-04T14:20:55&lt;/eb:Timestamp&gt;&lt;eb:RefToMessageId&gt;4df47d28-6416-40b0-ba33-93bdcc4cf82e&lt;/eb:RefToMessageId&gt;&lt;/eb:MessageData&gt;&lt;/eb:MessageHeader&gt;&lt;wsse:Security xmlns:wsse="http://schemas.xmlsoap.org/ws/2002/12/secext"&gt;&lt;wsse:BinarySecurityToken valueType="String" EncodingType="wsse:Base64Binary"&gt;Shared/IDL:IceSess\/SessMgr:1\.0.IDL/Common/!ICESMS\/RESC!ICESMSLB\/RES.LB!-2977808268617030004!1468090!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timeStamp="2019-09-04T09:20:55-05:00"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</si>
  <si>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23e51bb-f102-4b9b-8c4c-7c6dc71a8f7c&lt;/eb:ConversationId&gt;&lt;eb:Service&gt;OTA_AirRulesLLSRQ&lt;/eb:Service&gt;&lt;eb:Action&gt;OTA_AirRulesLLSRS&lt;/eb:Action&gt;&lt;eb:MessageData&gt;&lt;eb:MessageId&gt;5593553517196800862&lt;/eb:MessageId&gt;&lt;eb:Timestamp&gt;2019-09-04T14:21:59&lt;/eb:Timestamp&gt;&lt;eb:RefToMessageId&gt;b23e51bb-f102-4b9b-8c4c-7c6dc71a8f7c&lt;/eb:RefToMessageId&gt;&lt;/eb:MessageData&gt;&lt;/eb:MessageHeader&gt;&lt;wsse:Security xmlns:wsse="http://schemas.xmlsoap.org/ws/2002/12/secext"&gt;&lt;wsse:BinarySecurityToken valueType="String" EncodingType="wsse:Base64Binary"&gt;Shared/IDL:IceSess\/SessMgr:1\.0.IDL/Common/!ICESMS\/RESH!ICESMSLB\/RES.LB!-2977808006436867697!582007!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timeStamp="2019-09-04T09:21:59-05:00"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</si>
  <si>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d256703-5e83-41d2-99f3-17cac891cd2d&lt;/eb:ConversationId&gt;&lt;eb:Service&gt;OTA_AirRulesLLSRQ&lt;/eb:Service&gt;&lt;eb:Action&gt;OTA_AirRulesLLSRS&lt;/eb:Action&gt;&lt;eb:MessageData&gt;&lt;eb:MessageId&gt;5593863517215790551&lt;/eb:MessageId&gt;&lt;eb:Timestamp&gt;2019-09-04T14:22:01&lt;/eb:Timestamp&gt;&lt;eb:RefToMessageId&gt;2d256703-5e83-41d2-99f3-17cac891cd2d&lt;/eb:RefToMessageId&gt;&lt;/eb:MessageData&gt;&lt;/eb:MessageHeader&gt;&lt;wsse:Security xmlns:wsse="http://schemas.xmlsoap.org/ws/2002/12/secext"&gt;&lt;wsse:BinarySecurityToken valueType="String" EncodingType="wsse:Base64Binary"&gt;Shared/IDL:IceSess\/SessMgr:1\.0.IDL/Common/!ICESMS\/RESF!ICESMSLB\/RES.LB!-2977807998709393785!1051373!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timeStamp="2019-09-04T09:22:01-05:00"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</si>
  <si>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-8770489c-b814-4e94-9e4d-3235b5b3a6a9&lt;/eb:ConversationId&gt;&lt;eb:Service&gt;OTA_AirRulesLLSRQ&lt;/eb:Service&gt;&lt;eb:Action&gt;OTA_AirRulesLLSRS&lt;/eb:Action&gt;&lt;eb:MessageData&gt;&lt;eb:MessageId&gt;5594105517235780692&lt;/eb:MessageId&gt;&lt;eb:Timestamp&gt;2019-09-04T14:22:03&lt;/eb:Timestamp&gt;&lt;eb:RefToMessageId&gt;8770489c-b814-4e94-9e4d-3235b5b3a6a9&lt;/eb:RefToMessageId&gt;&lt;/eb:MessageData&gt;&lt;/eb:MessageHeader&gt;&lt;wsse:Security xmlns:wsse="http://schemas.xmlsoap.org/ws/2002/12/secext"&gt;&lt;wsse:BinarySecurityToken valueType="String" EncodingType="wsse:Base64Binary"&gt;Shared/IDL:IceSess\/SessMgr:1\.0.IDL/Common/!ICESMS\/RESB!ICESMSLB\/RES.LB!-2977807990670570624!1655657!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timeStamp="2019-09-04T09:22:03-05:00"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</si>
  <si>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6efd7e6-5392-4154-877f-78a26f3b7985&lt;/eb:ConversationId&gt;&lt;eb:Service&gt;OTA_AirRulesLLSRQ&lt;/eb:Service&gt;&lt;eb:Action&gt;OTA_AirRulesLLSRS&lt;/eb:Action&gt;&lt;eb:MessageData&gt;&lt;eb:MessageId&gt;5156457517878490814&lt;/eb:MessageId&gt;&lt;eb:Timestamp&gt;2019-09-04T14:23:08&lt;/eb:Timestamp&gt;&lt;eb:RefToMessageId&gt;a6efd7e6-5392-4154-877f-78a26f3b7985&lt;/eb:RefToMessageId&gt;&lt;/eb:MessageData&gt;&lt;/eb:MessageHeader&gt;&lt;wsse:Security xmlns:wsse="http://schemas.xmlsoap.org/ws/2002/12/secext"&gt;&lt;wsse:BinarySecurityToken valueType="String" EncodingType="wsse:Base64Binary"&gt;Shared/IDL:IceSess\/SessMgr:1\.0.IDL/Common/!ICESMS\/RESA!ICESMSLB\/RES.LB!-2977807727400610418!1084736!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timeStamp="2019-09-04T09:23:08-05:00"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</si>
  <si>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-55af1156-0422-4c01-8183-fce2ab2a01ca&lt;/eb:ConversationId&gt;&lt;eb:Service&gt;OTA_AirRulesLLSRQ&lt;/eb:Service&gt;&lt;eb:Action&gt;OTA_AirRulesLLSRS&lt;/eb:Action&gt;&lt;eb:MessageData&gt;&lt;eb:MessageId&gt;5603170517904120722&lt;/eb:MessageId&gt;&lt;eb:Timestamp&gt;2019-09-04T14:23:10&lt;/eb:Timestamp&gt;&lt;eb:RefToMessageId&gt;55af1156-0422-4c01-8183-fce2ab2a01ca&lt;/eb:RefToMessageId&gt;&lt;/eb:MessageData&gt;&lt;/eb:MessageHeader&gt;&lt;wsse:Security xmlns:wsse="http://schemas.xmlsoap.org/ws/2002/12/secext"&gt;&lt;wsse:BinarySecurityToken valueType="String" EncodingType="wsse:Base64Binary"&gt;Shared/IDL:IceSess\/SessMgr:1\.0.IDL/Common/!ICESMS\/RESE!ICESMSLB\/RES.LB!-2977807716936051323!823004!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timeStamp="2019-09-04T09:23:10-05:00"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</si>
  <si>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8ba58be-aa79-424c-85b5-386ce2bd3470&lt;/eb:ConversationId&gt;&lt;eb:Service&gt;OTA_AirRulesLLSRQ&lt;/eb:Service&gt;&lt;eb:Action&gt;OTA_AirRulesLLSRS&lt;/eb:Action&gt;&lt;eb:MessageData&gt;&lt;eb:MessageId&gt;5157220517932050833&lt;/eb:MessageId&gt;&lt;eb:Timestamp&gt;2019-09-04T14:23:13&lt;/eb:Timestamp&gt;&lt;eb:RefToMessageId&gt;a8ba58be-aa79-424c-85b5-386ce2bd3470&lt;/eb:RefToMessageId&gt;&lt;/eb:MessageData&gt;&lt;/eb:MessageHeader&gt;&lt;wsse:Security xmlns:wsse="http://schemas.xmlsoap.org/ws/2002/12/secext"&gt;&lt;wsse:BinarySecurityToken valueType="String" EncodingType="wsse:Base64Binary"&gt;Shared/IDL:IceSess\/SessMgr:1\.0.IDL/Common/!ICESMS\/RESG!ICESMSLB\/RES.LB!-2977807705441652849!1700118!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timeStamp="2019-09-04T09:23:13-05:00"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</si>
  <si>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4f5cae9-d822-4b81-99e9-24d40fd32097&lt;/eb:ConversationId&gt;&lt;eb:Service&gt;OTA_AirRulesLLSRQ&lt;/eb:Service&gt;&lt;eb:Action&gt;OTA_AirRulesLLSRS&lt;/eb:Action&gt;&lt;eb:MessageData&gt;&lt;eb:MessageId&gt;5611914518573970861&lt;/eb:MessageId&gt;&lt;eb:Timestamp&gt;2019-09-04T14:24:17&lt;/eb:Timestamp&gt;&lt;eb:RefToMessageId&gt;a4f5cae9-d822-4b81-99e9-24d40fd32097&lt;/eb:RefToMessageId&gt;&lt;/eb:MessageData&gt;&lt;/eb:MessageHeader&gt;&lt;wsse:Security xmlns:wsse="http://schemas.xmlsoap.org/ws/2002/12/secext"&gt;&lt;wsse:BinarySecurityToken valueType="String" EncodingType="wsse:Base64Binary"&gt;Shared/IDL:IceSess\/SessMgr:1\.0.IDL/Common/!ICESMS\/RESB!ICESMSLB\/RES.LB!-2977807442622144115!1713665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timeStamp="2019-09-04T09:24:17-05:00"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</si>
  <si>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bdb6b3b-1a87-44ce-970f-1cfa7ee70cb8&lt;/eb:ConversationId&gt;&lt;eb:Service&gt;OTA_AirRulesLLSRQ&lt;/eb:Service&gt;&lt;eb:Action&gt;OTA_AirRulesLLSRS&lt;/eb:Action&gt;&lt;eb:MessageData&gt;&lt;eb:MessageId&gt;5612245518598930212&lt;/eb:MessageId&gt;&lt;eb:Timestamp&gt;2019-09-04T14:24:20&lt;/eb:Timestamp&gt;&lt;eb:RefToMessageId&gt;ebdb6b3b-1a87-44ce-970f-1cfa7ee70cb8&lt;/eb:RefToMessageId&gt;&lt;/eb:MessageData&gt;&lt;/eb:MessageHeader&gt;&lt;wsse:Security xmlns:wsse="http://schemas.xmlsoap.org/ws/2002/12/secext"&gt;&lt;wsse:BinarySecurityToken valueType="String" EncodingType="wsse:Base64Binary"&gt;Shared/IDL:IceSess\/SessMgr:1\.0.IDL/Common/!ICESMS\/RESH!ICESMSLB\/RES.LB!-2977807432315715709!634375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timeStamp="2019-09-04T09:24:20-05:00"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</si>
  <si>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8a4a8ca-bd96-4188-b728-d6ce0fd60d66&lt;/eb:ConversationId&gt;&lt;eb:Service&gt;OTA_AirRulesLLSRQ&lt;/eb:Service&gt;&lt;eb:Action&gt;OTA_AirRulesLLSRS&lt;/eb:Action&gt;&lt;eb:MessageData&gt;&lt;eb:MessageId&gt;5612502518623170234&lt;/eb:MessageId&gt;&lt;eb:Timestamp&gt;2019-09-04T14:24:22&lt;/eb:Timestamp&gt;&lt;eb:RefToMessageId&gt;b8a4a8ca-bd96-4188-b728-d6ce0fd60d66&lt;/eb:RefToMessageId&gt;&lt;/eb:MessageData&gt;&lt;/eb:MessageHeader&gt;&lt;wsse:Security xmlns:wsse="http://schemas.xmlsoap.org/ws/2002/12/secext"&gt;&lt;wsse:BinarySecurityToken valueType="String" EncodingType="wsse:Base64Binary"&gt;Shared/IDL:IceSess\/SessMgr:1\.0.IDL/Common/!ICESMS\/RESB!ICESMSLB\/RES.LB!-2977807422414985845!1714689!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timeStamp="2019-09-04T09:24:22-05:00"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</si>
  <si>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-80da3837-1007-4689-a9f3-c64fb3f29e24&lt;/eb:ConversationId&gt;&lt;eb:Service&gt;OTA_AirRulesLLSRQ&lt;/eb:Service&gt;&lt;eb:Action&gt;OTA_AirRulesLLSRS&lt;/eb:Action&gt;&lt;eb:MessageData&gt;&lt;eb:MessageId&gt;5172797519271760814&lt;/eb:MessageId&gt;&lt;eb:Timestamp&gt;2019-09-04T14:25:27&lt;/eb:Timestamp&gt;&lt;eb:RefToMessageId&gt;80da3837-1007-4689-a9f3-c64fb3f29e24&lt;/eb:RefToMessageId&gt;&lt;/eb:MessageData&gt;&lt;/eb:MessageHeader&gt;&lt;wsse:Security xmlns:wsse="http://schemas.xmlsoap.org/ws/2002/12/secext"&gt;&lt;wsse:BinarySecurityToken valueType="String" EncodingType="wsse:Base64Binary"&gt;Shared/IDL:IceSess\/SessMgr:1\.0.IDL/Common/!ICESMS\/RESC!ICESMSLB\/RES.LB!-2977807156528404595!1578610!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timeStamp="2019-09-04T09:25:27-05:00"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</si>
  <si>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-0823cf84-6a62-4ecc-81ab-5dbb0c77e14a&lt;/eb:ConversationId&gt;&lt;eb:Service&gt;OTA_AirRulesLLSRQ&lt;/eb:Service&gt;&lt;eb:Action&gt;OTA_AirRulesLLSRS&lt;/eb:Action&gt;&lt;eb:MessageData&gt;&lt;eb:MessageId&gt;5173048519290240821&lt;/eb:MessageId&gt;&lt;eb:Timestamp&gt;2019-09-04T14:25:29&lt;/eb:Timestamp&gt;&lt;eb:RefToMessageId&gt;0823cf84-6a62-4ecc-81ab-5dbb0c77e14a&lt;/eb:RefToMessageId&gt;&lt;/eb:MessageData&gt;&lt;/eb:MessageHeader&gt;&lt;wsse:Security xmlns:wsse="http://schemas.xmlsoap.org/ws/2002/12/secext"&gt;&lt;wsse:BinarySecurityToken valueType="String" EncodingType="wsse:Base64Binary"&gt;Shared/IDL:IceSess\/SessMgr:1\.0.IDL/Common/!ICESMS\/RESH!ICESMSLB\/RES.LB!-2977807148967541881!663999!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timeStamp="2019-09-04T09:25:29-05:00"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</si>
  <si>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-57c59b32-74a0-49c7-aed9-7cdef05a6c7b&lt;/eb:ConversationId&gt;&lt;eb:Service&gt;OTA_AirRulesLLSRQ&lt;/eb:Service&gt;&lt;eb:Action&gt;OTA_AirRulesLLSRS&lt;/eb:Action&gt;&lt;eb:MessageData&gt;&lt;eb:MessageId&gt;5180409519943480843&lt;/eb:MessageId&gt;&lt;eb:Timestamp&gt;2019-09-04T14:26:34&lt;/eb:Timestamp&gt;&lt;eb:RefToMessageId&gt;57c59b32-74a0-49c7-aed9-7cdef05a6c7b&lt;/eb:RefToMessageId&gt;&lt;/eb:MessageData&gt;&lt;/eb:MessageHeader&gt;&lt;wsse:Security xmlns:wsse="http://schemas.xmlsoap.org/ws/2002/12/secext"&gt;&lt;wsse:BinarySecurityToken valueType="String" EncodingType="wsse:Base64Binary"&gt;Shared/IDL:IceSess\/SessMgr:1\.0.IDL/Common/!ICESMS\/RESE!ICESMSLB\/RES.LB!-2977806881602768764!906956!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timeStamp="2019-09-04T09:26:34-05:00"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</si>
  <si>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5846bd3-fde5-4d19-8383-5d240042d1d4&lt;/eb:ConversationId&gt;&lt;eb:Service&gt;OTA_AirRulesLLSRQ&lt;/eb:Service&gt;&lt;eb:Action&gt;OTA_AirRulesLLSRS&lt;/eb:Action&gt;&lt;eb:MessageData&gt;&lt;eb:MessageId&gt;5629061519969420201&lt;/eb:MessageId&gt;&lt;eb:Timestamp&gt;2019-09-04T14:26:37&lt;/eb:Timestamp&gt;&lt;eb:RefToMessageId&gt;f5846bd3-fde5-4d19-8383-5d240042d1d4&lt;/eb:RefToMessageId&gt;&lt;/eb:MessageData&gt;&lt;/eb:MessageHeader&gt;&lt;wsse:Security xmlns:wsse="http://schemas.xmlsoap.org/ws/2002/12/secext"&gt;&lt;wsse:BinarySecurityToken valueType="String" EncodingType="wsse:Base64Binary"&gt;Shared/IDL:IceSess\/SessMgr:1\.0.IDL/Common/!ICESMS\/RESA!ICESMSLB\/RES.LB!-2977806870923423598!1168384!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timeStamp="2019-09-04T09:26:37-05:00"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</si>
  <si>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-400cfaee-4cd2-42a0-8f64-70843fc33a26&lt;/eb:ConversationId&gt;&lt;eb:Service&gt;OTA_AirRulesLLSRQ&lt;/eb:Service&gt;&lt;eb:Action&gt;OTA_AirRulesLLSRS&lt;/eb:Action&gt;&lt;eb:MessageData&gt;&lt;eb:MessageId&gt;5637954520638810723&lt;/eb:MessageId&gt;&lt;eb:Timestamp&gt;2019-09-04T14:27:44&lt;/eb:Timestamp&gt;&lt;eb:RefToMessageId&gt;400cfaee-4cd2-42a0-8f64-70843fc33a26&lt;/eb:RefToMessageId&gt;&lt;/eb:MessageData&gt;&lt;/eb:MessageHeader&gt;&lt;wsse:Security xmlns:wsse="http://schemas.xmlsoap.org/ws/2002/12/secext"&gt;&lt;wsse:BinarySecurityToken valueType="String" EncodingType="wsse:Base64Binary"&gt;Shared/IDL:IceSess\/SessMgr:1\.0.IDL/Common/!ICESMS\/RESH!ICESMSLB\/RES.LB!-2977806596751670388!709647!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timeStamp="2019-09-04T09:27:44-05:00"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</si>
  <si>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fea58f1-661f-48ea-9511-3bcc08e2cece&lt;/eb:ConversationId&gt;&lt;eb:Service&gt;OTA_AirRulesLLSRQ&lt;/eb:Service&gt;&lt;eb:Action&gt;OTA_AirRulesLLSRS&lt;/eb:Action&gt;&lt;eb:MessageData&gt;&lt;eb:MessageId&gt;5637695520661920203&lt;/eb:MessageId&gt;&lt;eb:Timestamp&gt;2019-09-04T14:27:46&lt;/eb:Timestamp&gt;&lt;eb:RefToMessageId&gt;efea58f1-661f-48ea-9511-3bcc08e2cece&lt;/eb:RefToMessageId&gt;&lt;/eb:MessageData&gt;&lt;/eb:MessageHeader&gt;&lt;wsse:Security xmlns:wsse="http://schemas.xmlsoap.org/ws/2002/12/secext"&gt;&lt;wsse:BinarySecurityToken valueType="String" EncodingType="wsse:Base64Binary"&gt;Shared/IDL:IceSess\/SessMgr:1\.0.IDL/Common/!ICESMS\/RESA!ICESMSLB\/RES.LB!-2977806587304437875!1188360!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timeStamp="2019-09-04T09:27:46-05:00"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</si>
  <si>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7acfa68-6744-44a2-9df7-e2dce980ff13&lt;/eb:ConversationId&gt;&lt;eb:Service&gt;OTA_AirRulesLLSRQ&lt;/eb:Service&gt;&lt;eb:Action&gt;OTA_AirRulesLLSRS&lt;/eb:Action&gt;&lt;eb:MessageData&gt;&lt;eb:MessageId&gt;5196162521317440820&lt;/eb:MessageId&gt;&lt;eb:Timestamp&gt;2019-09-04T14:28:52&lt;/eb:Timestamp&gt;&lt;eb:RefToMessageId&gt;c7acfa68-6744-44a2-9df7-e2dce980ff13&lt;/eb:RefToMessageId&gt;&lt;/eb:MessageData&gt;&lt;/eb:MessageHeader&gt;&lt;wsse:Security xmlns:wsse="http://schemas.xmlsoap.org/ws/2002/12/secext"&gt;&lt;wsse:BinarySecurityToken valueType="String" EncodingType="wsse:Base64Binary"&gt;Shared/IDL:IceSess\/SessMgr:1\.0.IDL/Common/!ICESMS\/RESF!ICESMSLB\/RES.LB!-2977806318751782015!1208845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timeStamp="2019-09-04T09:28:51-05:00"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</si>
  <si>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-283d73bd-9d06-4e4c-a5d3-f39de4b10724&lt;/eb:ConversationId&gt;&lt;eb:Service&gt;OTA_AirRulesLLSRQ&lt;/eb:Service&gt;&lt;eb:Action&gt;OTA_AirRulesLLSRS&lt;/eb:Action&gt;&lt;eb:MessageData&gt;&lt;eb:MessageId&gt;5646314521341290223&lt;/eb:MessageId&gt;&lt;eb:Timestamp&gt;2019-09-04T14:28:54&lt;/eb:Timestamp&gt;&lt;eb:RefToMessageId&gt;283d73bd-9d06-4e4c-a5d3-f39de4b10724&lt;/eb:RefToMessageId&gt;&lt;/eb:MessageData&gt;&lt;/eb:MessageHeader&gt;&lt;wsse:Security xmlns:wsse="http://schemas.xmlsoap.org/ws/2002/12/secext"&gt;&lt;wsse:BinarySecurityToken valueType="String" EncodingType="wsse:Base64Binary"&gt;Shared/IDL:IceSess\/SessMgr:1\.0.IDL/Common/!ICESMS\/RESE!ICESMSLB\/RES.LB!-2977806309038629245!952644!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timeStamp="2019-09-04T09:28:54-05:00"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</si>
  <si>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-72a1e735-78c1-4a7f-85e5-6d35749ef999&lt;/eb:ConversationId&gt;&lt;eb:Service&gt;OTA_AirRulesLLSRQ&lt;/eb:Service&gt;&lt;eb:Action&gt;OTA_AirRulesLLSRS&lt;/eb:Action&gt;&lt;eb:MessageData&gt;&lt;eb:MessageId&gt;5655516522013300870&lt;/eb:MessageId&gt;&lt;eb:Timestamp&gt;2019-09-04T14:30:01&lt;/eb:Timestamp&gt;&lt;eb:RefToMessageId&gt;72a1e735-78c1-4a7f-85e5-6d35749ef999&lt;/eb:RefToMessageId&gt;&lt;/eb:MessageData&gt;&lt;/eb:MessageHeader&gt;&lt;wsse:Security xmlns:wsse="http://schemas.xmlsoap.org/ws/2002/12/secext"&gt;&lt;wsse:BinarySecurityToken valueType="String" EncodingType="wsse:Base64Binary"&gt;Shared/IDL:IceSess\/SessMgr:1\.0.IDL/Common/!ICESMS\/RESA!ICESMSLB\/RES.LB!-2977806033948105849!1237176!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timeStamp="2019-09-04T09:30:01-05:00"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</si>
  <si>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e49dc66-a857-48b9-8f11-27525e96ae76&lt;/eb:ConversationId&gt;&lt;eb:Service&gt;OTA_AirRulesLLSRQ&lt;/eb:Service&gt;&lt;eb:Action&gt;OTA_AirRulesLLSRS&lt;/eb:Action&gt;&lt;eb:MessageData&gt;&lt;eb:MessageId&gt;5212484522666560832&lt;/eb:MessageId&gt;&lt;eb:Timestamp&gt;2019-09-04T14:31:06&lt;/eb:Timestamp&gt;&lt;eb:RefToMessageId&gt;ce49dc66-a857-48b9-8f11-27525e96ae76&lt;/eb:RefToMessageId&gt;&lt;/eb:MessageData&gt;&lt;/eb:MessageHeader&gt;&lt;wsse:Security xmlns:wsse="http://schemas.xmlsoap.org/ws/2002/12/secext"&gt;&lt;wsse:BinarySecurityToken valueType="String" EncodingType="wsse:Base64Binary"&gt;Shared/IDL:IceSess\/SessMgr:1\.0.IDL/Common/!ICESMS\/RESH!ICESMSLB\/RES.LB!-2977805766152589429!795271!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timeStamp="2019-09-04T09:31:06-05:00"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</si>
  <si>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-67a6d1a3-b99f-471e-ada7-2ee605ef1b25&lt;/eb:ConversationId&gt;&lt;eb:Service&gt;OTA_AirRulesLLSRQ&lt;/eb:Service&gt;&lt;eb:Action&gt;OTA_AirRulesLLSRS&lt;/eb:Action&gt;&lt;eb:MessageData&gt;&lt;eb:MessageId&gt;5672795523323480693&lt;/eb:MessageId&gt;&lt;eb:Timestamp&gt;2019-09-04T14:32:12&lt;/eb:Timestamp&gt;&lt;eb:RefToMessageId&gt;67a6d1a3-b99f-471e-ada7-2ee605ef1b25&lt;/eb:RefToMessageId&gt;&lt;/eb:MessageData&gt;&lt;/eb:MessageHeader&gt;&lt;wsse:Security xmlns:wsse="http://schemas.xmlsoap.org/ws/2002/12/secext"&gt;&lt;wsse:BinarySecurityToken valueType="String" EncodingType="wsse:Base64Binary"&gt;Shared/IDL:IceSess\/SessMgr:1\.0.IDL/Common/!ICESMS\/RESG!ICESMSLB\/RES.LB!-2977805497140222829!1907758!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timeStamp="2019-09-04T09:32:12-05:00"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</si>
  <si>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c4172b4-f7dc-4ed8-b595-56a6e6f47079&lt;/eb:ConversationId&gt;&lt;eb:Service&gt;OTA_AirRulesLLSRQ&lt;/eb:Service&gt;&lt;eb:Action&gt;OTA_AirRulesLLSRS&lt;/eb:Action&gt;&lt;eb:MessageData&gt;&lt;eb:MessageId&gt;5519580549619180834&lt;/eb:MessageId&gt;&lt;eb:Timestamp&gt;2019-09-04T15:16:02&lt;/eb:Timestamp&gt;&lt;eb:RefToMessageId&gt;5c4172b4-f7dc-4ed8-b595-56a6e6f47079&lt;/eb:RefToMessageId&gt;&lt;/eb:MessageData&gt;&lt;/eb:MessageHeader&gt;&lt;wsse:Security xmlns:wsse="http://schemas.xmlsoap.org/ws/2002/12/secext"&gt;&lt;wsse:BinarySecurityToken valueType="String" EncodingType="wsse:Base64Binary"&gt;Shared/IDL:IceSess\/SessMgr:1\.0.IDL/Common/!ICESMS\/RESH!ICESMSLB\/RES.LB!-2977794726722020217!1836599!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timeStamp="2019-09-04T10:16:02-05:00"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</si>
  <si>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496d881-c7f3-4a7e-bc0a-4313daae2a68&lt;/eb:ConversationId&gt;&lt;eb:Service&gt;OTA_AirRulesLLSRQ&lt;/eb:Service&gt;&lt;eb:Action&gt;OTA_AirRulesLLSRS&lt;/eb:Action&gt;&lt;eb:MessageData&gt;&lt;eb:MessageId&gt;5538460551363790830&lt;/eb:MessageId&gt;&lt;eb:Timestamp&gt;2019-09-04T15:18:56&lt;/eb:Timestamp&gt;&lt;eb:RefToMessageId&gt;f496d881-c7f3-4a7e-bc0a-4313daae2a68&lt;/eb:RefToMessageId&gt;&lt;/eb:MessageData&gt;&lt;/eb:MessageHeader&gt;&lt;wsse:Security xmlns:wsse="http://schemas.xmlsoap.org/ws/2002/12/secext"&gt;&lt;wsse:BinarySecurityToken valueType="String" EncodingType="wsse:Base64Binary"&gt;Shared/IDL:IceSess\/SessMgr:1\.0.IDL/Common/!ICESMS\/RESD!ICESMSLB\/RES.LB!-2977794012896076160!331347!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timeStamp="2019-09-04T10:18:56-05:00"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</si>
  <si>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85ac090-e243-4c96-90ec-4aeb6ef3c3a7&lt;/eb:ConversationId&gt;&lt;eb:Service&gt;OTA_AirRulesLLSRQ&lt;/eb:Service&gt;&lt;eb:Action&gt;OTA_AirRulesLLSRS&lt;/eb:Action&gt;&lt;eb:MessageData&gt;&lt;eb:MessageId&gt;6037078552472790203&lt;/eb:MessageId&gt;&lt;eb:Timestamp&gt;2019-09-04T15:20:47&lt;/eb:Timestamp&gt;&lt;eb:RefToMessageId&gt;b85ac090-e243-4c96-90ec-4aeb6ef3c3a7&lt;/eb:RefToMessageId&gt;&lt;/eb:MessageData&gt;&lt;/eb:MessageHeader&gt;&lt;wsse:Security xmlns:wsse="http://schemas.xmlsoap.org/ws/2002/12/secext"&gt;&lt;wsse:BinarySecurityToken valueType="String" EncodingType="wsse:Base64Binary"&gt;Shared/IDL:IceSess\/SessMgr:1\.0.IDL/Common/!ICESMS\/RESG!ICESMSLB\/RES.LB!-2977793640978289779!996958!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timeStamp="2019-09-04T10:20:47-05:00"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</si>
  <si>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ceac9ba-a755-474b-afa0-5e4f1258359a&lt;/eb:ConversationId&gt;&lt;eb:Service&gt;OTA_AirRulesLLSRQ&lt;/eb:Service&gt;&lt;eb:Action&gt;OTA_AirRulesLLSRS&lt;/eb:Action&gt;&lt;eb:MessageData&gt;&lt;eb:MessageId&gt;6108853558450660223&lt;/eb:MessageId&gt;&lt;eb:Timestamp&gt;2019-09-04T15:30:45&lt;/eb:Timestamp&gt;&lt;eb:RefToMessageId&gt;1ceac9ba-a755-474b-afa0-5e4f1258359a&lt;/eb:RefToMessageId&gt;&lt;/eb:MessageData&gt;&lt;/eb:MessageHeader&gt;&lt;wsse:Security xmlns:wsse="http://schemas.xmlsoap.org/ws/2002/12/secext"&gt;&lt;wsse:BinarySecurityToken valueType="String" EncodingType="wsse:Base64Binary"&gt;Shared/IDL:IceSess\/SessMgr:1\.0.IDL/Common/!ICESMS\/RESA!ICESMSLB\/RES.LB!-2977791109636418943!712536!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timeStamp="2019-09-04T10:30:45-05:00"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</si>
  <si>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ec35790-ff74-4367-a37c-e3a1f296c031&lt;/eb:ConversationId&gt;&lt;eb:Service&gt;OTA_AirRulesLLSRQ&lt;/eb:Service&gt;&lt;eb:Action&gt;OTA_AirRulesLLSRS&lt;/eb:Action&gt;&lt;eb:MessageData&gt;&lt;eb:MessageId&gt;6124710559772480231&lt;/eb:MessageId&gt;&lt;eb:Timestamp&gt;2019-09-04T15:32:57&lt;/eb:Timestamp&gt;&lt;eb:RefToMessageId&gt;1ec35790-ff74-4367-a37c-e3a1f296c031&lt;/eb:RefToMessageId&gt;&lt;/eb:MessageData&gt;&lt;/eb:MessageHeader&gt;&lt;wsse:Security xmlns:wsse="http://schemas.xmlsoap.org/ws/2002/12/secext"&gt;&lt;wsse:BinarySecurityToken valueType="String" EncodingType="wsse:Base64Binary"&gt;Shared/IDL:IceSess\/SessMgr:1\.0.IDL/Common/!ICESMS\/RESB!ICESMSLB\/RES.LB!-2977790618678542208!1266601!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timeStamp="2019-09-04T10:32:57-05:00"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</si>
  <si>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-913b385d-39d4-4980-bf58-a7ec059a5b26&lt;/eb:ConversationId&gt;&lt;eb:Service&gt;OTA_AirRulesLLSRQ&lt;/eb:Service&gt;&lt;eb:Action&gt;OTA_AirRulesLLSRS&lt;/eb:Action&gt;&lt;eb:MessageData&gt;&lt;eb:MessageId&gt;6135464560649290201&lt;/eb:MessageId&gt;&lt;eb:Timestamp&gt;2019-09-04T15:34:25&lt;/eb:Timestamp&gt;&lt;eb:RefToMessageId&gt;913b385d-39d4-4980-bf58-a7ec059a5b26&lt;/eb:RefToMessageId&gt;&lt;/eb:MessageData&gt;&lt;/eb:MessageHeader&gt;&lt;wsse:Security xmlns:wsse="http://schemas.xmlsoap.org/ws/2002/12/secext"&gt;&lt;wsse:BinarySecurityToken valueType="String" EncodingType="wsse:Base64Binary"&gt;Shared/IDL:IceSess\/SessMgr:1\.0.IDL/Common/!ICESMS\/RESD!ICESMSLB\/RES.LB!-2977790228053615996!705315!0&lt;/wsse:BinarySecurityToken&gt;&lt;/wsse:Security&gt;&lt;/soap-env:Header&gt;&lt;soap-env:Body&gt;&lt;OTA_AirRulesRS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timeStamp="2019-09-04T10:34:25-05:00"&gt;
   &lt;stl:SystemSpecificResults&gt;
    &lt;stl:HostCommand LNIATA="222222"&gt;RDBOGCLO03SEPWES00RIQ-AV&lt;/stl:HostCommand&gt;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&lt;Text&gt;FROM-BOG TO-CLO    CXR-AV    TVL-03SEP20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02SEP19/1314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&lt;Rule&gt;DOSP&lt;/Rule&gt;
     &lt;TariffDescriptionNumber&gt;IPRWD/17&lt;/TariffDescriptionNumber&gt;
     &lt;TravelDate&gt;2020-09-03&lt;/TravelDate&gt;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</si>
  <si>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-96fc1ee5-8aeb-4b0d-bb85-9b8c35109f32&lt;/eb:ConversationId&gt;&lt;eb:Service&gt;OTA_AirRulesLLSRQ&lt;/eb:Service&gt;&lt;eb:Action&gt;OTA_AirRulesLLSRS&lt;/eb:Action&gt;&lt;eb:MessageData&gt;&lt;eb:MessageId&gt;6156632562460221393&lt;/eb:MessageId&gt;&lt;eb:Timestamp&gt;2019-09-04T15:37:26&lt;/eb:Timestamp&gt;&lt;eb:RefToMessageId&gt;96fc1ee5-8aeb-4b0d-bb85-9b8c35109f32&lt;/eb:RefToMessageId&gt;&lt;/eb:MessageData&gt;&lt;/eb:MessageHeader&gt;&lt;wsse:Security xmlns:wsse="http://schemas.xmlsoap.org/ws/2002/12/secext"&gt;&lt;wsse:BinarySecurityToken valueType="String" EncodingType="wsse:Base64Binary"&gt;Shared/IDL:IceSess\/SessMgr:1\.0.IDL/Common/!ICESMS\/RESA!ICESMSLB\/RES.LB!-2977789467004384118!875648!0&lt;/wsse:BinarySecurityToken&gt;&lt;/wsse:Security&gt;&lt;/soap-env:Header&gt;&lt;soap-env:Body&gt;&lt;OTA_AirRulesRS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timeStamp="2019-09-04T10:37:26-05:00"&gt;
   &lt;stl:SystemSpecificResults&gt;
    &lt;stl:HostCommand LNIATA="222222"&gt;RDBOGSMR12OCTZEF00RIQ-AV&lt;/stl:HostCommand&gt;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TVL-12OCT19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&lt;TravelDate&gt;2019-10-12&lt;/TravelDate&gt;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</si>
  <si>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-56eda68e-a969-4a98-be15-322c07ae5e49&lt;/eb:ConversationId&gt;&lt;eb:Service&gt;OTA_AirRulesLLSRQ&lt;/eb:Service&gt;&lt;eb:Action&gt;OTA_AirRulesLLSRS&lt;/eb:Action&gt;&lt;eb:MessageData&gt;&lt;eb:MessageId&gt;6156489562460221391&lt;/eb:MessageId&gt;&lt;eb:Timestamp&gt;2019-09-04T15:37:26&lt;/eb:Timestamp&gt;&lt;eb:RefToMessageId&gt;56eda68e-a969-4a98-be15-322c07ae5e49&lt;/eb:RefToMessageId&gt;&lt;/eb:MessageData&gt;&lt;/eb:MessageHeader&gt;&lt;wsse:Security xmlns:wsse="http://schemas.xmlsoap.org/ws/2002/12/secext"&gt;&lt;wsse:BinarySecurityToken valueType="String" EncodingType="wsse:Base64Binary"&gt;Shared/IDL:IceSess\/SessMgr:1\.0.IDL/Common/!ICESMS\/RESD!ICESMSLB\/RES.LB!-2977789466907808374!770971!0&lt;/wsse:BinarySecurityToken&gt;&lt;/wsse:Security&gt;&lt;/soap-env:Header&gt;&lt;soap-env:Body&gt;&lt;OTA_AirRulesRS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timeStamp="2019-09-04T10:37:26-05:00"&gt;
   &lt;stl:SystemSpecificResults&gt;
    &lt;stl:HostCommand LNIATA="222222"&gt;RDBOGMAD05OCTWZF00TCO-AV&lt;/stl:HostCommand&gt;
   &lt;/stl:SystemSpecificResults&gt;
  &lt;/stl:Success&gt;
 &lt;/stl:ApplicationResults&gt;
 &lt;FareRuleInfo&gt;
  &lt;Header&gt;
   &lt;Line Type="Legend"&gt;
    &lt;Text&gt;V FARE BASIS     BK    FARE   TRAVEL-TICKET AP  MINMAX  RTG&lt;/Text&gt;
   &lt;/Line&gt;
   &lt;Line Type="Fare"&gt;
    &lt;Text&gt;1  ¤WZF00TCO       W R  1065900        T31DE  -/? ??/ 30 AT01&lt;/Text&gt;
   &lt;/Line&gt;
   &lt;Line Type="Passenger Type"&gt;
    &lt;Text&gt;PASSENGER TYPE-ITX                 AUTO PRICE-YES&lt;/Text&gt;
   &lt;/Line&gt;
   &lt;Line Type="Origin Destination"&gt;
    &lt;Text&gt;FROM-BOG TO-MAD    CXR-AV    TVL-05OCT19  RULE-8YWW SAR2RPV/286&lt;/Text&gt;
   &lt;/Line&gt;
   &lt;Line Type="Fare Basis"&gt;
    &lt;Text&gt;FARE BASIS-WZF00TCO          SPECIAL FARE  DIS-L   VENDOR-ATP&lt;/Text&gt;
   &lt;/Line&gt;
   &lt;Line Type="Fare Type"&gt;
    &lt;Text&gt;FARE TYPE-PIT      RT-INDIVIDUAL INCLUSIVE TOUR FARE&lt;/Text&gt;
   &lt;/Line&gt;
   &lt;Line Type="Currency"&gt;
    &lt;Text&gt;USD   311.00  0101  E01JAN19 D-INFINITY   FC-WZF00TCO  FN-8&lt;/Text&gt;
   &lt;/Line&gt;
   &lt;Line Type="System Dates"&gt;
    &lt;Text&gt;SYSTEM DATES - CREATED 11APR19/1312  EXPIRES INFINITY&lt;/Text&gt;
   &lt;/Line&gt;
   &lt;ParsedData&gt;
    &lt;CurrencyLine&gt;
     &lt;Amount&gt;311.00&lt;/Amount&gt;
     &lt;CurrencyCode&gt;USD&lt;/CurrencyCode&gt;
     &lt;Discontinue&gt;INFINITY&lt;/Discontinue&gt;
     &lt;Effective&gt;2019-01-01&lt;/Effective&gt;
     &lt;FareClass&gt;WZF00TCO&lt;/FareClass&gt;
     &lt;RoutingNumberOrMPM&gt;0101&lt;/RoutingNumberOrMPM&gt;
     &lt;TariffDescriptionNumber&gt;8&lt;/TariffDescriptionNumber&gt;
    &lt;/CurrencyLine&gt;
    &lt;FareBasisLine&gt;
     &lt;DisplayType Code="L"/&gt;
     &lt;FareBasis Code="WZF00TCO"/&gt;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&lt;TariffDescriptionNumber&gt;SAR2RPV/286&lt;/TariffDescriptionNumber&gt;
     &lt;TravelDate&gt;2019-10-05&lt;/TravelDate&gt;
    &lt;/OriginDestinationLine&gt;
    &lt;PassengerTypeLine&gt;
     &lt;AutoPrice&gt;YES&lt;/AutoPrice&gt;
     &lt;PassengerType Code="ITX"/&gt;
    &lt;/PassengerTypeLine&gt;
    &lt;SystemDatesLine&gt;
     &lt;CreateDateTime&gt;2019-04-11T13:12&lt;/CreateDateTime&gt;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BETWEEN
A1 AND A2
APPLICATION
AREA
THESE FARES APPLY
BETWEEN AREA 1 AND AREA 2.
CLASS OF SERVICE
THESE FARES APPLY FOR ECONOMY CLASS SERVICE.
TYPES OF TRANSPORTATION
THIS RULE GOVERNS ROUND-TRIP FARES.
FARES GOVERNED BY THIS RULE CAN BE USED TO CREATE
ROUND-TRIP/CIRCLE-TRIP/OPEN-JAW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MADE.&lt;/Text&gt;
   &lt;/Paragraph&gt;
   &lt;Paragraph RPH="06" Title="MINIMUM STAY"&gt;
    &lt;Text&gt;ORIGINATING AREA 2 -
TRAVEL FROM LAST INTERNATIONAL SECTOR MUST COMMENCE
NO EARLIER THAN 5 DAYS AFTER DEPARTURE OF THE FIRST
INTERNATIONAL SECTOR.
ORIGINATING AREA 1 -
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30
DAYS AFTER DEPARTURE FROM FARE ORIGIN.&lt;/Text&gt;
   &lt;/Paragraph&gt;
   &lt;Paragraph RPH="08" Title="STOPOVERS"&gt;
    &lt;Text&gt;ORIGINATING AREA 1 -
UNLIMITED STOPOVERS PERMITTED ON THE PRICING UNIT
LIMITED TO 1 FREE AND UNLIMITED AT USD 65.00
EACH
CHILD/INFANT DISCOUNTS APPLY.
NO STOPOVER OCCURS IF PASSENGER TAKES NEXT
AVAILABLE FLIGHT WITHIN 24 HOURS.
ORIGINATING AREA 2 -
4 STOPOVERS PERMITTED ON THE PRICING UNIT
LIMITED TO 1 FREE AND 3 AT EUR 60.00 EACH.
1 FREE IN BOG/MDE/CLO.
CHILD/INFANT DISCOUNTS APPLY.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RULE 8YWW/AIRW IN ANY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MUST BE ISSUED ON THE STOCK OF AV OR TA.
OR - TICKETS MUST BE ISSUED ON THE STOCK OF AV OR LR.&lt;/Text&gt;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</si>
  <si>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-56eda68e-a969-4a98-be15-322c07ae5e49&lt;/eb:ConversationId&gt;&lt;eb:Service&gt;OTA_AirRulesLLSRQ&lt;/eb:Service&gt;&lt;eb:Action&gt;OTA_AirRulesLLSRS&lt;/eb:Action&gt;&lt;eb:MessageData&gt;&lt;eb:MessageId&gt;6156675562466930200&lt;/eb:MessageId&gt;&lt;eb:Timestamp&gt;2019-09-04T15:37:26&lt;/eb:Timestamp&gt;&lt;eb:RefToMessageId&gt;56eda68e-a969-4a98-be15-322c07ae5e49&lt;/eb:RefToMessageId&gt;&lt;/eb:MessageData&gt;&lt;/eb:MessageHeader&gt;&lt;wsse:Security xmlns:wsse="http://schemas.xmlsoap.org/ws/2002/12/secext"&gt;&lt;wsse:BinarySecurityToken valueType="String" EncodingType="wsse:Base64Binary"&gt;Shared/IDL:IceSess\/SessMgr:1\.0.IDL/Common/!ICESMS\/RESD!ICESMSLB\/RES.LB!-2977789466907808374!770971!0&lt;/wsse:BinarySecurityToken&gt;&lt;/wsse:Security&gt;&lt;/soap-env:Header&gt;&lt;soap-env:Body&gt;&lt;OTA_AirRulesRS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timeStamp="2019-09-04T10:37:26-05:00"&gt;
   &lt;stl:SystemSpecificResults&gt;
    &lt;stl:HostCommand LNIATA="222222"&gt;RDMADBOG24OCTTZA00ZGR-AV&lt;/stl:HostCommand&gt;
   &lt;/stl:SystemSpecificResults&gt;
  &lt;/stl:Success&gt;
 &lt;/stl:ApplicationResults&gt;
 &lt;FareRuleInfo&gt;
  &lt;Header&gt;
   &lt;Line Type="Legend"&gt;
    &lt;Text&gt;V FARE BASIS     BK    FARE   TRAVEL-TICKET AP  MINMAX  RTG&lt;/Text&gt;
   &lt;/Line&gt;
   &lt;Line Type="Fare"&gt;
    &lt;Text&gt;1   TZA00ZGR       T R   963100 DC31MY T16SE  -/1  5/ 90 AT01&lt;/Text&gt;
   &lt;/Line&gt;
   &lt;Line Type="Passenger Type"&gt;
    &lt;Text&gt;PASSENGER TYPE-ADT                 AUTO PRICE-YES&lt;/Text&gt;
   &lt;/Line&gt;
   &lt;Line Type="Origin Destination"&gt;
    &lt;Text&gt;FROM-MAD TO-BOG    CXR-AV    TVL-24OCT19  RULE-RES2 IPRSAA2/27&lt;/Text&gt;
   &lt;/Line&gt;
   &lt;Line Type="Fare Basis"&gt;
    &lt;Text&gt;FARE BASIS-TZA00ZGR          SPECIAL FARE  DIS-E   VENDOR-ATP&lt;/Text&gt;
   &lt;/Line&gt;
   &lt;Line Type="Fare Type"&gt;
    &lt;Text&gt;FARE TYPE-XEX      RT-REGULAR EXCURSION&lt;/Text&gt;
   &lt;/Line&gt;
   &lt;Line Type="Currency"&gt;
    &lt;Text&gt;EUR   256.00  0101  E01MAY19 D31MAY20   FC-TZA00ZGR  FN-80&lt;/Text&gt;
   &lt;/Line&gt;
   &lt;Line Type="System Dates"&gt;
    &lt;Text&gt;SYSTEM DATES - CREATED 30APR19/0839  EXPIRES INFINITY&lt;/Text&gt;
   &lt;/Line&gt;
   &lt;ParsedData&gt;
    &lt;CurrencyLine&gt;
     &lt;Amount&gt;256.00&lt;/Amount&gt;
     &lt;CurrencyCode&gt;EUR&lt;/CurrencyCode&gt;
     &lt;Discontinue&gt;2020-05-31&lt;/Discontinue&gt;
     &lt;Effective&gt;2019-05-01&lt;/Effective&gt;
     &lt;FareClass&gt;TZA00ZGR&lt;/FareClass&gt;
     &lt;RoutingNumberOrMPM&gt;0101&lt;/RoutingNumberOrMPM&gt;
     &lt;TariffDescriptionNumber&gt;80&lt;/TariffDescriptionNumber&gt;
    &lt;/CurrencyLine&gt;
    &lt;FareBasisLine&gt;
     &lt;DisplayType Code="E"/&gt;
     &lt;FareBasis Code="TZA00ZGR"/&gt;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LocationCode="BOG"/&gt;
     &lt;OriginLocation LocationCode="MAD"/&gt;
     &lt;Rule&gt;RES2&lt;/Rule&gt;
     &lt;TariffDescriptionNumber&gt;IPRSAA2/27&lt;/TariffDescriptionNumber&gt;
     &lt;TravelDate&gt;2019-10-24&lt;/TravelDate&gt;
    &lt;/OriginDestinationLine&gt;
    &lt;PassengerTypeLine&gt;
     &lt;AutoPrice&gt;YES&lt;/AutoPrice&gt;
     &lt;PassengerType Code="ADT"/&gt;
    &lt;/PassengerTypeLine&gt;
    &lt;SystemDatesLine&gt;
     &lt;CreateDateTime&gt;2019-04-30T08:39&lt;/CreateDateTime&gt;
     &lt;ExpireDateTime&gt;INFINITY&lt;/ExpireDateTime&gt;
    &lt;/SystemDatesLine&gt;
   &lt;/ParsedData&gt;
  &lt;/Header&gt;
  &lt;Rules&gt;
   &lt;Paragraph RPH="50" Title="RULE APPLICATION AND OTHER CONDITIONS"&gt;
    &lt;Text&gt;NOTE - THE FOLLOWING TEXT IS INFORMATIONAL AND NOT
VALIDATED FOR AUTOPRICING.
SPECIAL ROUND TRIP FARE APPLICABLE BETWEEN AREA 1 AND
AREA 2.
APPLICATION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5 DAYS AFTER DEPARTURE OF THE FIRST
INTERNATIONAL SECTOR.&lt;/Text&gt;
   &lt;/Paragraph&gt;
   &lt;Paragraph RPH="07" Title="MAXIMUM STAY"&gt;
    &lt;Text&gt;TRAVEL FROM LAST SECTOR MUST COMMENCE NO LATER THAN
MIDNIGHT 90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31MAY20. ALL
TRAVEL MUST BE COMPLETED BY MIDNIGHT ON 31MAY20.&lt;/Text&gt;
   &lt;/Paragraph&gt;
   &lt;Paragraph RPH="15" Title="SALES RESTRICTIONS"&gt;
    &lt;Text&gt;FOOTNOTE RULE
TICKETS MUST BE ISSUED ON/BEFORE 16SEP19.
FARE RULE
TICKETS MAY NOT BE SOLD IN VENEZUELA.
TICKETS MAY ONLY BE SOLD IN AREA 1/AREA 2/AREA 3.
NOTE - TEXT BELOW NOT VALIDATED FOR AUTOPRICING.
A USD 600.00 PENALTY APPLIES IF SOLD IN
VENEZUELA.&lt;/Text&gt;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</si>
  <si>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fdc785b-b10a-4a53-b7bc-5814ce113e59&lt;/eb:ConversationId&gt;&lt;eb:Service&gt;OTA_AirRulesLLSRQ&lt;/eb:Service&gt;&lt;eb:Action&gt;OTA_AirRulesLLSRS&lt;/eb:Action&gt;&lt;eb:MessageData&gt;&lt;eb:MessageId&gt;6156077562469630183&lt;/eb:MessageId&gt;&lt;eb:Timestamp&gt;2019-09-04T15:37:27&lt;/eb:Timestamp&gt;&lt;eb:RefToMessageId&gt;2fdc785b-b10a-4a53-b7bc-5814ce113e59&lt;/eb:RefToMessageId&gt;&lt;/eb:MessageData&gt;&lt;/eb:MessageHeader&gt;&lt;wsse:Security xmlns:wsse="http://schemas.xmlsoap.org/ws/2002/12/secext"&gt;&lt;wsse:BinarySecurityToken valueType="String" EncodingType="wsse:Base64Binary"&gt;Shared/IDL:IceSess\/SessMgr:1\.0.IDL/Common/!ICESMS\/RESH!ICESMSLB\/RES.LB!-2977789463063121268!333367!0&lt;/wsse:BinarySecurityToken&gt;&lt;/wsse:Security&gt;&lt;/soap-env:Header&gt;&lt;soap-env:Body&gt;&lt;OTA_AirRulesRS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timeStamp="2019-09-04T10:37:27-05:00"&gt;
   &lt;stl:SystemSpecificResults&gt;
    &lt;stl:HostCommand LNIATA="222222"&gt;RDCLOBOG05SEPWES00RIQ-AV&lt;/stl:HostCommand&gt;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&lt;Text&gt;FROM-CLO TO-BOG    CXR-AV    TVL-05SEP19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02SEP19/1315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LocationCode="CLO"/&gt;
     &lt;Rule&gt;DOSP&lt;/Rule&gt;
     &lt;TariffDescriptionNumber&gt;IPRWD/17&lt;/TariffDescriptionNumber&gt;
     &lt;TravelDate&gt;2019-09-05&lt;/TravelDate&gt;
    &lt;/OriginDestinationLine&gt;
    &lt;PassengerTypeLine&gt;
     &lt;AutoPrice&gt;YES&lt;/AutoPrice&gt;
     &lt;PassengerType Code="ADT"/&gt;
    &lt;/PassengerTypeLine&gt;
    &lt;SystemDatesLine&gt;
     &lt;CreateDateTime&gt;2019-09-02T13:15&lt;/CreateDateTime&gt;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</si>
  <si>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fdc785b-b10a-4a53-b7bc-5814ce113e59&lt;/eb:ConversationId&gt;&lt;eb:Service&gt;OTA_AirRulesLLSRQ&lt;/eb:Service&gt;&lt;eb:Action&gt;OTA_AirRulesLLSRS&lt;/eb:Action&gt;&lt;eb:MessageData&gt;&lt;eb:MessageId&gt;6156653562474731220&lt;/eb:MessageId&gt;&lt;eb:Timestamp&gt;2019-09-04T15:37:27&lt;/eb:Timestamp&gt;&lt;eb:RefToMessageId&gt;2fdc785b-b10a-4a53-b7bc-5814ce113e59&lt;/eb:RefToMessageId&gt;&lt;/eb:MessageData&gt;&lt;/eb:MessageHeader&gt;&lt;wsse:Security xmlns:wsse="http://schemas.xmlsoap.org/ws/2002/12/secext"&gt;&lt;wsse:BinarySecurityToken valueType="String" EncodingType="wsse:Base64Binary"&gt;Shared/IDL:IceSess\/SessMgr:1\.0.IDL/Common/!ICESMS\/RESH!ICESMSLB\/RES.LB!-2977789463063121268!333367!0&lt;/wsse:BinarySecurityToken&gt;&lt;/wsse:Security&gt;&lt;/soap-env:Header&gt;&lt;soap-env:Body&gt;&lt;OTA_AirRulesRS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timeStamp="2019-09-04T10:37:27-05:00"&gt;
   &lt;stl:SystemSpecificResults&gt;
    &lt;stl:HostCommand LNIATA="222222"&gt;RDBOGCLO08SEPPES00RIQ-AV&lt;/stl:HostCommand&gt;
   &lt;/stl:SystemSpecificResults&gt;
  &lt;/stl:Success&gt;
 &lt;/stl:ApplicationResults&gt;
 &lt;FareRuleInfo&gt;
  &lt;Header&gt;
   &lt;Line Type="Legend"&gt;
    &lt;Text&gt;V FARE BASIS     BK    FARE   TRAVEL-TICKET AP  MINMAX  RTG&lt;/Text&gt;
   &lt;/Line&gt;
   &lt;Line Type="Fare"&gt;
    &lt;Text&gt;1   PES00RIQ       P X   139300     ----      -/1  -/365  200&lt;/Text&gt;
   &lt;/Line&gt;
   &lt;Line Type="Passenger Type"&gt;
    &lt;Text&gt;PASSENGER TYPE-ADT                 AUTO PRICE-YES&lt;/Text&gt;
   &lt;/Line&gt;
   &lt;Line Type="Origin Destination"&gt;
    &lt;Text&gt;FROM-BOG TO-CLO    CXR-AV    TVL-08SEP19  RULE-DOEC IPRWD/17&lt;/Text&gt;
   &lt;/Line&gt;
   &lt;Line Type="Fare Basis"&gt;
    &lt;Text&gt;FARE BASIS-PES00RIQ          SPECIAL FARE  DIS-E   VENDOR-ATP&lt;/Text&gt;
   &lt;/Line&gt;
   &lt;Line Type="Fare Type"&gt;
    &lt;Text&gt;FARE TYPE-XEX      OW-REGULAR EXCURSION&lt;/Text&gt;
   &lt;/Line&gt;
   &lt;Line Type="Currency"&gt;
    &lt;Text&gt;COP   139300  0200  E03SEP19 D-INFINITY   FC-PES00RIQ  FN-&lt;/Text&gt;
   &lt;/Line&gt;
   &lt;Line Type="System Dates"&gt;
    &lt;Text&gt;SYSTEM DATES - CREATED 02SEP19/1314  EXPIRES INFINITY&lt;/Text&gt;
   &lt;/Line&gt;
   &lt;ParsedData&gt;
    &lt;CurrencyLine&gt;
     &lt;Amount&gt;139300&lt;/Amount&gt;
     &lt;CurrencyCode&gt;COP&lt;/CurrencyCode&gt;
     &lt;Discontinue&gt;INFINITY&lt;/Discontinue&gt;
     &lt;Effective&gt;2019-09-03&lt;/Effective&gt;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&lt;Rule&gt;DOEC&lt;/Rule&gt;
     &lt;TariffDescriptionNumber&gt;IPRWD/17&lt;/TariffDescriptionNumber&gt;
     &lt;TravelDate&gt;2019-09-08&lt;/TravelDate&gt;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</si>
  <si>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-458114d9-f32a-4f62-9cc4-4740d66d570d&lt;/eb:ConversationId&gt;&lt;eb:Service&gt;OTA_AirRulesLLSRQ&lt;/eb:Service&gt;&lt;eb:Action&gt;OTA_AirRulesLLSRS&lt;/eb:Action&gt;&lt;eb:MessageData&gt;&lt;eb:MessageId&gt;6156932562490520202&lt;/eb:MessageId&gt;&lt;eb:Timestamp&gt;2019-09-04T15:37:29&lt;/eb:Timestamp&gt;&lt;eb:RefToMessageId&gt;458114d9-f32a-4f62-9cc4-4740d66d570d&lt;/eb:RefToMessageId&gt;&lt;/eb:MessageData&gt;&lt;/eb:MessageHeader&gt;&lt;wsse:Security xmlns:wsse="http://schemas.xmlsoap.org/ws/2002/12/secext"&gt;&lt;wsse:BinarySecurityToken valueType="String" EncodingType="wsse:Base64Binary"&gt;Shared/IDL:IceSess\/SessMgr:1\.0.IDL/Common/!ICESMS\/RESE!ICESMSLB\/RES.LB!-2977789455161645428!582764!0&lt;/wsse:BinarySecurityToken&gt;&lt;/wsse:Security&gt;&lt;/soap-env:Header&gt;&lt;soap-env:Body&gt;&lt;OTA_AirRulesRS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timeStamp="2019-09-04T10:37:29-05:00"&gt;
   &lt;stl:SystemSpecificResults&gt;
    &lt;stl:HostCommand LNIATA="222222"&gt;RDBOGCUN09SEPPZA07JIB-AV&lt;/stl:HostCommand&gt;
   &lt;/stl:SystemSpecificResults&gt;
  &lt;/stl:Success&gt;
 &lt;/stl:ApplicationResults&gt;
 &lt;FareRuleInfo&gt;
  &lt;Header&gt;
   &lt;Line Type="Legend"&gt;
    &lt;Text&gt;V FARE BASIS     BK    FARE   TRAVEL-TICKET AP  MINMAX  RTG&lt;/Text&gt;
   &lt;/Line&gt;
   &lt;Line Type="Fare"&gt;
    &lt;Text&gt;1   PZA07JIB       P R   877400     ----      7/3  3/365 WH01&lt;/Text&gt;
   &lt;/Line&gt;
   &lt;Line Type="Passenger Type"&gt;
    &lt;Text&gt;PASSENGER TYPE-ADT                 AUTO PRICE-YES&lt;/Text&gt;
   &lt;/Line&gt;
   &lt;Line Type="Origin Destination"&gt;
    &lt;Text&gt;FROM-BOG TO-CUN    CXR-AV    TVL-09SEP19  RULE-BCAM IPRWI/303&lt;/Text&gt;
   &lt;/Line&gt;
   &lt;Line Type="Fare Basis"&gt;
    &lt;Text&gt;FARE BASIS-PZA07JIB          SPECIAL FARE  DIS-E   VENDOR-ATP&lt;/Text&gt;
   &lt;/Line&gt;
   &lt;Line Type="Fare Type"&gt;
    &lt;Text&gt;FARE TYPE-XEX      RT-REGULAR EXCURSION&lt;/Text&gt;
   &lt;/Line&gt;
   &lt;Line Type="Currency"&gt;
    &lt;Text&gt;USD   256.00  0093  E31JUL19 D-INFINITY   FC-PZA07JIB  FN-&lt;/Text&gt;
   &lt;/Line&gt;
   &lt;Line Type="System Dates"&gt;
    &lt;Text&gt;SYSTEM DATES - CREATED 30JUL19/1115  EXPIRES INFINITY&lt;/Text&gt;
   &lt;/Line&gt;
   &lt;ParsedData&gt;
    &lt;CurrencyLine&gt;
     &lt;Amount&gt;256.00&lt;/Amount&gt;
     &lt;CurrencyCode&gt;USD&lt;/CurrencyCode&gt;
     &lt;Discontinue&gt;INFINITY&lt;/Discontinue&gt;
     &lt;Effective&gt;2019-07-31&lt;/Effective&gt;
     &lt;FareClass&gt;PZA07JIB&lt;/FareClass&gt;
     &lt;RoutingNumberOrMPM&gt;0093&lt;/RoutingNumberOrMPM&gt;
    &lt;/CurrencyLine&gt;
    &lt;FareBasisLine&gt;
     &lt;DisplayType Code="E"/&gt;
     &lt;FareBasis Code="PZA07JIB"/&gt;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LocationCode="CUN"/&gt;
     &lt;OriginLocation LocationCode="BOG"/&gt;
     &lt;Rule&gt;BCAM&lt;/Rule&gt;
     &lt;TariffDescriptionNumber&gt;IPRWI/303&lt;/TariffDescriptionNumber&gt;
     &lt;TravelDate&gt;2019-09-09&lt;/TravelDate&gt;
    &lt;/OriginDestinationLine&gt;
    &lt;PassengerTypeLine&gt;
     &lt;AutoPrice&gt;YES&lt;/AutoPrice&gt;
     &lt;PassengerType Code="ADT"/&gt;
    &lt;/PassengerTypeLine&gt;
    &lt;SystemDatesLine&gt;
     &lt;CreateDateTime&gt;2019-07-30T11:15&lt;/CreateDateTime&gt;
     &lt;ExpireDateTime&gt;INFINITY&lt;/ExpireDateTime&gt;
    &lt;/SystemDatesLine&gt;
   &lt;/ParsedData&gt;
  &lt;/Header&gt;
  &lt;Rules&gt;
   &lt;Paragraph RPH="50" Title="RULE APPLICATION AND OTHER CONDITIONS"&gt;
    &lt;Text&gt;NOTE - THE FOLLOWING TEXT IS INFORMATIONAL AND NOT
VALIDATED FOR AUTOPRICING.
APPLIES FOR ROUND TRIP / ONE WAY JOURNEYS WITHIN AREA
1
FOR ECONOMY FARES
APPLICATION
CLASS OF SERVICE
THESE FARES APPLY FOR ECONOMY CLASS SERVICE.
TYPES OF TRANSPORTATION
FARES GOVERNED BY THIS RULE CAN BE USED TO CREATE
ONE-WAY/ROUND-TRIP/SINGLE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SECTOR.&lt;/Text&gt;
   &lt;/Paragraph&gt;
   &lt;Paragraph RPH="07" Title="MAXIMUM STAY"&gt;
    &lt;Text&gt;TRAVEL FROM LAST SECTOR MUST COMMENCE NO LATER THAN
MIDNIGHT 365 DAYS AFTER DEPARTURE FROM FARE ORIGIN.&lt;/Text&gt;
   &lt;/Paragraph&gt;
   &lt;Paragraph RPH="08" Title="STOPOVERS"&gt;
    &lt;Text&gt;2 STOPOVERS PERMITTED ON THE PRICING UNIT
LIMITED TO 1 FREE AND 1 AT USD 65.00.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</si>
  <si>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2f5de64-ad3b-440b-80c5-7324228cbc1b&lt;/eb:ConversationId&gt;&lt;eb:Service&gt;OTA_AirRulesLLSRQ&lt;/eb:Service&gt;&lt;eb:Action&gt;OTA_AirRulesLLSRS&lt;/eb:Action&gt;&lt;eb:MessageData&gt;&lt;eb:MessageId&gt;6170007563678940280&lt;/eb:MessageId&gt;&lt;eb:Timestamp&gt;2019-09-04T15:39:28&lt;/eb:Timestamp&gt;&lt;eb:RefToMessageId&gt;d2f5de64-ad3b-440b-80c5-7324228cbc1b&lt;/eb:RefToMessageId&gt;&lt;/eb:MessageData&gt;&lt;/eb:MessageHeader&gt;&lt;wsse:Security xmlns:wsse="http://schemas.xmlsoap.org/ws/2002/12/secext"&gt;&lt;wsse:BinarySecurityToken valueType="String" EncodingType="wsse:Base64Binary"&gt;Shared/IDL:IceSess\/SessMgr:1\.0.IDL/Common/!ICESMS\/RESD!ICESMSLB\/RES.LB!-2977788967532760949!818387!0&lt;/wsse:BinarySecurityToken&gt;&lt;/wsse:Security&gt;&lt;/soap-env:Header&gt;&lt;soap-env:Body&gt;&lt;OTA_AirRulesRS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timeStamp="2019-09-04T10:39:28-05:00"&gt;
   &lt;stl:SystemSpecificResults&gt;
    &lt;stl:HostCommand LNIATA="222222"&gt;RDBOGCUN09SEPPZA07JIB-AV&lt;/stl:HostCommand&gt;
   &lt;/stl:SystemSpecificResults&gt;
  &lt;/stl:Success&gt;
 &lt;/stl:ApplicationResults&gt;
 &lt;FareRuleInfo&gt;
  &lt;Header&gt;
   &lt;Line Type="Legend"&gt;
    &lt;Text&gt;V FARE BASIS     BK    FARE   TRAVEL-TICKET AP  MINMAX  RTG&lt;/Text&gt;
   &lt;/Line&gt;
   &lt;Line Type="Fare"&gt;
    &lt;Text&gt;1   PZA07JIB       P R   877400     ----      7/3  3/365 WH01&lt;/Text&gt;
   &lt;/Line&gt;
   &lt;Line Type="Passenger Type"&gt;
    &lt;Text&gt;PASSENGER TYPE-ADT                 AUTO PRICE-YES&lt;/Text&gt;
   &lt;/Line&gt;
   &lt;Line Type="Origin Destination"&gt;
    &lt;Text&gt;FROM-BOG TO-CUN    CXR-AV    TVL-09SEP19  RULE-BCAM IPRWI/303&lt;/Text&gt;
   &lt;/Line&gt;
   &lt;Line Type="Fare Basis"&gt;
    &lt;Text&gt;FARE BASIS-PZA07JIB          SPECIAL FARE  DIS-E   VENDOR-ATP&lt;/Text&gt;
   &lt;/Line&gt;
   &lt;Line Type="Fare Type"&gt;
    &lt;Text&gt;FARE TYPE-XEX      RT-REGULAR EXCURSION&lt;/Text&gt;
   &lt;/Line&gt;
   &lt;Line Type="Currency"&gt;
    &lt;Text&gt;USD   256.00  0093  E31JUL19 D-INFINITY   FC-PZA07JIB  FN-&lt;/Text&gt;
   &lt;/Line&gt;
   &lt;Line Type="System Dates"&gt;
    &lt;Text&gt;SYSTEM DATES - CREATED 30JUL19/1115  EXPIRES INFINITY&lt;/Text&gt;
   &lt;/Line&gt;
   &lt;ParsedData&gt;
    &lt;CurrencyLine&gt;
     &lt;Amount&gt;256.00&lt;/Amount&gt;
     &lt;CurrencyCode&gt;USD&lt;/CurrencyCode&gt;
     &lt;Discontinue&gt;INFINITY&lt;/Discontinue&gt;
     &lt;Effective&gt;2019-07-31&lt;/Effective&gt;
     &lt;FareClass&gt;PZA07JIB&lt;/FareClass&gt;
     &lt;RoutingNumberOrMPM&gt;0093&lt;/RoutingNumberOrMPM&gt;
    &lt;/CurrencyLine&gt;
    &lt;FareBasisLine&gt;
     &lt;DisplayType Code="E"/&gt;
     &lt;FareBasis Code="PZA07JIB"/&gt;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LocationCode="CUN"/&gt;
     &lt;OriginLocation LocationCode="BOG"/&gt;
     &lt;Rule&gt;BCAM&lt;/Rule&gt;
     &lt;TariffDescriptionNumber&gt;IPRWI/303&lt;/TariffDescriptionNumber&gt;
     &lt;TravelDate&gt;2019-09-09&lt;/TravelDate&gt;
    &lt;/OriginDestinationLine&gt;
    &lt;PassengerTypeLine&gt;
     &lt;AutoPrice&gt;YES&lt;/AutoPrice&gt;
     &lt;PassengerType Code="ADT"/&gt;
    &lt;/PassengerTypeLine&gt;
    &lt;SystemDatesLine&gt;
     &lt;CreateDateTime&gt;2019-07-30T11:15&lt;/CreateDateTime&gt;
     &lt;ExpireDateTime&gt;INFINITY&lt;/ExpireDateTime&gt;
    &lt;/SystemDatesLine&gt;
   &lt;/ParsedData&gt;
  &lt;/Header&gt;
  &lt;Rules&gt;
   &lt;Paragraph RPH="50" Title="RULE APPLICATION AND OTHER CONDITIONS"&gt;
    &lt;Text&gt;NOTE - THE FOLLOWING TEXT IS INFORMATIONAL AND NOT
VALIDATED FOR AUTOPRICING.
APPLIES FOR ROUND TRIP / ONE WAY JOURNEYS WITHIN AREA
1
FOR ECONOMY FARES
APPLICATION
CLASS OF SERVICE
THESE FARES APPLY FOR ECONOMY CLASS SERVICE.
TYPES OF TRANSPORTATION
FARES GOVERNED BY THIS RULE CAN BE USED TO CREATE
ONE-WAY/ROUND-TRIP/SINGLE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SECTOR.&lt;/Text&gt;
   &lt;/Paragraph&gt;
   &lt;Paragraph RPH="07" Title="MAXIMUM STAY"&gt;
    &lt;Text&gt;TRAVEL FROM LAST SECTOR MUST COMMENCE NO LATER THAN
MIDNIGHT 365 DAYS AFTER DEPARTURE FROM FARE ORIGIN.&lt;/Text&gt;
   &lt;/Paragraph&gt;
   &lt;Paragraph RPH="08" Title="STOPOVERS"&gt;
    &lt;Text&gt;2 STOPOVERS PERMITTED ON THE PRICING UNIT
LIMITED TO 1 FREE AND 1 AT USD 65.00.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</si>
  <si>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-376f5a81-71fa-4169-861b-2f0aea7d4d83&lt;/eb:ConversationId&gt;&lt;eb:Service&gt;OTA_AirRulesLLSRQ&lt;/eb:Service&gt;&lt;eb:Action&gt;OTA_AirRulesLLSRS&lt;/eb:Action&gt;&lt;eb:MessageData&gt;&lt;eb:MessageId&gt;5671331563678790690&lt;/eb:MessageId&gt;&lt;eb:Timestamp&gt;2019-09-04T15:39:28&lt;/eb:Timestamp&gt;&lt;eb:RefToMessageId&gt;376f5a81-71fa-4169-861b-2f0aea7d4d83&lt;/eb:RefToMessageId&gt;&lt;/eb:MessageData&gt;&lt;/eb:MessageHeader&gt;&lt;wsse:Security xmlns:wsse="http://schemas.xmlsoap.org/ws/2002/12/secext"&gt;&lt;wsse:BinarySecurityToken valueType="String" EncodingType="wsse:Base64Binary"&gt;Shared/IDL:IceSess\/SessMgr:1\.0.IDL/Common/!ICESMS\/RESE!ICESMSLB\/RES.LB!-2977788967580715890!633052!0&lt;/wsse:BinarySecurityToken&gt;&lt;/wsse:Security&gt;&lt;/soap-env:Header&gt;&lt;soap-env:Body&gt;&lt;OTA_AirRulesRS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timeStamp="2019-09-04T10:39:28-05:00"&gt;
   &lt;stl:SystemSpecificResults&gt;
    &lt;stl:HostCommand LNIATA="222222"&gt;RDBOGSMR12OCTZEF00RIQ-AV&lt;/stl:HostCommand&gt;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TVL-12OCT19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&lt;TravelDate&gt;2019-10-12&lt;/TravelDate&gt;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</si>
  <si>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e4c88ab-7979-4f77-891c-8ddeea49a695&lt;/eb:ConversationId&gt;&lt;eb:Service&gt;OTA_AirRulesLLSRQ&lt;/eb:Service&gt;&lt;eb:Action&gt;OTA_AirRulesLLSRS&lt;/eb:Action&gt;&lt;eb:MessageData&gt;&lt;eb:MessageId&gt;5671305563686540814&lt;/eb:MessageId&gt;&lt;eb:Timestamp&gt;2019-09-04T15:39:29&lt;/eb:Timestamp&gt;&lt;eb:RefToMessageId&gt;4e4c88ab-7979-4f77-891c-8ddeea49a695&lt;/eb:RefToMessageId&gt;&lt;/eb:MessageData&gt;&lt;/eb:MessageHeader&gt;&lt;wsse:Security xmlns:wsse="http://schemas.xmlsoap.org/ws/2002/12/secext"&gt;&lt;wsse:BinarySecurityToken valueType="String" EncodingType="wsse:Base64Binary"&gt;Shared/IDL:IceSess\/SessMgr:1\.0.IDL/Common/!ICESMS\/RESC!ICESMSLB\/RES.LB!-2977788964443023726!1335586!0&lt;/wsse:BinarySecurityToken&gt;&lt;/wsse:Security&gt;&lt;/soap-env:Header&gt;&lt;soap-env:Body&gt;&lt;OTA_AirRulesRS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timeStamp="2019-09-04T10:39:29-05:00"&gt;
   &lt;stl:SystemSpecificResults&gt;
    &lt;stl:HostCommand LNIATA="222222"&gt;RDBOGMAD05OCTWZF00TCO-AV&lt;/stl:HostCommand&gt;
   &lt;/stl:SystemSpecificResults&gt;
  &lt;/stl:Success&gt;
 &lt;/stl:ApplicationResults&gt;
 &lt;FareRuleInfo&gt;
  &lt;Header&gt;
   &lt;Line Type="Legend"&gt;
    &lt;Text&gt;V FARE BASIS     BK    FARE   TRAVEL-TICKET AP  MINMAX  RTG&lt;/Text&gt;
   &lt;/Line&gt;
   &lt;Line Type="Fare"&gt;
    &lt;Text&gt;1  ¤WZF00TCO       W R  1065900        T31DE  -/? ??/ 30 AT01&lt;/Text&gt;
   &lt;/Line&gt;
   &lt;Line Type="Passenger Type"&gt;
    &lt;Text&gt;PASSENGER TYPE-ITX                 AUTO PRICE-YES&lt;/Text&gt;
   &lt;/Line&gt;
   &lt;Line Type="Origin Destination"&gt;
    &lt;Text&gt;FROM-BOG TO-MAD    CXR-AV    TVL-05OCT19  RULE-8YWW SAR2RPV/286&lt;/Text&gt;
   &lt;/Line&gt;
   &lt;Line Type="Fare Basis"&gt;
    &lt;Text&gt;FARE BASIS-WZF00TCO          SPECIAL FARE  DIS-L   VENDOR-ATP&lt;/Text&gt;
   &lt;/Line&gt;
   &lt;Line Type="Fare Type"&gt;
    &lt;Text&gt;FARE TYPE-PIT      RT-INDIVIDUAL INCLUSIVE TOUR FARE&lt;/Text&gt;
   &lt;/Line&gt;
   &lt;Line Type="Currency"&gt;
    &lt;Text&gt;USD   311.00  0101  E01JAN19 D-INFINITY   FC-WZF00TCO  FN-8&lt;/Text&gt;
   &lt;/Line&gt;
   &lt;Line Type="System Dates"&gt;
    &lt;Text&gt;SYSTEM DATES - CREATED 11APR19/1312  EXPIRES INFINITY&lt;/Text&gt;
   &lt;/Line&gt;
   &lt;ParsedData&gt;
    &lt;CurrencyLine&gt;
     &lt;Amount&gt;311.00&lt;/Amount&gt;
     &lt;CurrencyCode&gt;USD&lt;/CurrencyCode&gt;
     &lt;Discontinue&gt;INFINITY&lt;/Discontinue&gt;
     &lt;Effective&gt;2019-01-01&lt;/Effective&gt;
     &lt;FareClass&gt;WZF00TCO&lt;/FareClass&gt;
     &lt;RoutingNumberOrMPM&gt;0101&lt;/RoutingNumberOrMPM&gt;
     &lt;TariffDescriptionNumber&gt;8&lt;/TariffDescriptionNumber&gt;
    &lt;/CurrencyLine&gt;
    &lt;FareBasisLine&gt;
     &lt;DisplayType Code="L"/&gt;
     &lt;FareBasis Code="WZF00TCO"/&gt;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&lt;TariffDescriptionNumber&gt;SAR2RPV/286&lt;/TariffDescriptionNumber&gt;
     &lt;TravelDate&gt;2019-10-05&lt;/TravelDate&gt;
    &lt;/OriginDestinationLine&gt;
    &lt;PassengerTypeLine&gt;
     &lt;AutoPrice&gt;YES&lt;/AutoPrice&gt;
     &lt;PassengerType Code="ITX"/&gt;
    &lt;/PassengerTypeLine&gt;
    &lt;SystemDatesLine&gt;
     &lt;CreateDateTime&gt;2019-04-11T13:12&lt;/CreateDateTime&gt;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BETWEEN
A1 AND A2
APPLICATION
AREA
THESE FARES APPLY
BETWEEN AREA 1 AND AREA 2.
CLASS OF SERVICE
THESE FARES APPLY FOR ECONOMY CLASS SERVICE.
TYPES OF TRANSPORTATION
THIS RULE GOVERNS ROUND-TRIP FARES.
FARES GOVERNED BY THIS RULE CAN BE USED TO CREATE
ROUND-TRIP/CIRCLE-TRIP/OPEN-JAW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MADE.&lt;/Text&gt;
   &lt;/Paragraph&gt;
   &lt;Paragraph RPH="06" Title="MINIMUM STAY"&gt;
    &lt;Text&gt;ORIGINATING AREA 2 -
TRAVEL FROM LAST INTERNATIONAL SECTOR MUST COMMENCE
NO EARLIER THAN 5 DAYS AFTER DEPARTURE OF THE FIRST
INTERNATIONAL SECTOR.
ORIGINATING AREA 1 -
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30
DAYS AFTER DEPARTURE FROM FARE ORIGIN.&lt;/Text&gt;
   &lt;/Paragraph&gt;
   &lt;Paragraph RPH="08" Title="STOPOVERS"&gt;
    &lt;Text&gt;ORIGINATING AREA 1 -
UNLIMITED STOPOVERS PERMITTED ON THE PRICING UNIT
LIMITED TO 1 FREE AND UNLIMITED AT USD 65.00
EACH
CHILD/INFANT DISCOUNTS APPLY.
NO STOPOVER OCCURS IF PASSENGER TAKES NEXT
AVAILABLE FLIGHT WITHIN 24 HOURS.
ORIGINATING AREA 2 -
4 STOPOVERS PERMITTED ON THE PRICING UNIT
LIMITED TO 1 FREE AND 3 AT EUR 60.00 EACH.
1 FREE IN BOG/MDE/CLO.
CHILD/INFANT DISCOUNTS APPLY.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RULE 8YWW/AIRW IN ANY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MUST BE ISSUED ON THE STOCK OF AV OR TA.
OR - TICKETS MUST BE ISSUED ON THE STOCK OF AV OR LR.&lt;/Text&gt;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</si>
  <si>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e4c88ab-7979-4f77-891c-8ddeea49a695&lt;/eb:ConversationId&gt;&lt;eb:Service&gt;OTA_AirRulesLLSRQ&lt;/eb:Service&gt;&lt;eb:Action&gt;OTA_AirRulesLLSRS&lt;/eb:Action&gt;&lt;eb:MessageData&gt;&lt;eb:MessageId&gt;6140038563693510873&lt;/eb:MessageId&gt;&lt;eb:Timestamp&gt;2019-09-04T15:39:29&lt;/eb:Timestamp&gt;&lt;eb:RefToMessageId&gt;4e4c88ab-7979-4f77-891c-8ddeea49a695&lt;/eb:RefToMessageId&gt;&lt;/eb:MessageData&gt;&lt;/eb:MessageHeader&gt;&lt;wsse:Security xmlns:wsse="http://schemas.xmlsoap.org/ws/2002/12/secext"&gt;&lt;wsse:BinarySecurityToken valueType="String" EncodingType="wsse:Base64Binary"&gt;Shared/IDL:IceSess\/SessMgr:1\.0.IDL/Common/!ICESMS\/RESC!ICESMSLB\/RES.LB!-2977788964443023726!1335586!0&lt;/wsse:BinarySecurityToken&gt;&lt;/wsse:Security&gt;&lt;/soap-env:Header&gt;&lt;soap-env:Body&gt;&lt;OTA_AirRulesRS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timeStamp="2019-09-04T10:39:29-05:00"&gt;
   &lt;stl:SystemSpecificResults&gt;
    &lt;stl:HostCommand LNIATA="222222"&gt;RDMADBOG24OCTTZA00ZGR-AV&lt;/stl:HostCommand&gt;
   &lt;/stl:SystemSpecificResults&gt;
  &lt;/stl:Success&gt;
 &lt;/stl:ApplicationResults&gt;
 &lt;FareRuleInfo&gt;
  &lt;Header&gt;
   &lt;Line Type="Legend"&gt;
    &lt;Text&gt;V FARE BASIS     BK    FARE   TRAVEL-TICKET AP  MINMAX  RTG&lt;/Text&gt;
   &lt;/Line&gt;
   &lt;Line Type="Fare"&gt;
    &lt;Text&gt;1   TZA00ZGR       T R   963100 DC31MY T16SE  -/1  5/ 90 AT01&lt;/Text&gt;
   &lt;/Line&gt;
   &lt;Line Type="Passenger Type"&gt;
    &lt;Text&gt;PASSENGER TYPE-ADT                 AUTO PRICE-YES&lt;/Text&gt;
   &lt;/Line&gt;
   &lt;Line Type="Origin Destination"&gt;
    &lt;Text&gt;FROM-MAD TO-BOG    CXR-AV    TVL-24OCT19  RULE-RES2 IPRSAA2/27&lt;/Text&gt;
   &lt;/Line&gt;
   &lt;Line Type="Fare Basis"&gt;
    &lt;Text&gt;FARE BASIS-TZA00ZGR          SPECIAL FARE  DIS-E   VENDOR-ATP&lt;/Text&gt;
   &lt;/Line&gt;
   &lt;Line Type="Fare Type"&gt;
    &lt;Text&gt;FARE TYPE-XEX      RT-REGULAR EXCURSION&lt;/Text&gt;
   &lt;/Line&gt;
   &lt;Line Type="Currency"&gt;
    &lt;Text&gt;EUR   256.00  0101  E01MAY19 D31MAY20   FC-TZA00ZGR  FN-80&lt;/Text&gt;
   &lt;/Line&gt;
   &lt;Line Type="System Dates"&gt;
    &lt;Text&gt;SYSTEM DATES - CREATED 30APR19/0839  EXPIRES INFINITY&lt;/Text&gt;
   &lt;/Line&gt;
   &lt;ParsedData&gt;
    &lt;CurrencyLine&gt;
     &lt;Amount&gt;256.00&lt;/Amount&gt;
     &lt;CurrencyCode&gt;EUR&lt;/CurrencyCode&gt;
     &lt;Discontinue&gt;2020-05-31&lt;/Discontinue&gt;
     &lt;Effective&gt;2019-05-01&lt;/Effective&gt;
     &lt;FareClass&gt;TZA00ZGR&lt;/FareClass&gt;
     &lt;RoutingNumberOrMPM&gt;0101&lt;/RoutingNumberOrMPM&gt;
     &lt;TariffDescriptionNumber&gt;80&lt;/TariffDescriptionNumber&gt;
    &lt;/CurrencyLine&gt;
    &lt;FareBasisLine&gt;
     &lt;DisplayType Code="E"/&gt;
     &lt;FareBasis Code="TZA00ZGR"/&gt;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LocationCode="BOG"/&gt;
     &lt;OriginLocation LocationCode="MAD"/&gt;
     &lt;Rule&gt;RES2&lt;/Rule&gt;
     &lt;TariffDescriptionNumber&gt;IPRSAA2/27&lt;/TariffDescriptionNumber&gt;
     &lt;TravelDate&gt;2019-10-24&lt;/TravelDate&gt;
    &lt;/OriginDestinationLine&gt;
    &lt;PassengerTypeLine&gt;
     &lt;AutoPrice&gt;YES&lt;/AutoPrice&gt;
     &lt;PassengerType Code="ADT"/&gt;
    &lt;/PassengerTypeLine&gt;
    &lt;SystemDatesLine&gt;
     &lt;CreateDateTime&gt;2019-04-30T08:39&lt;/CreateDateTime&gt;
     &lt;ExpireDateTime&gt;INFINITY&lt;/ExpireDateTime&gt;
    &lt;/SystemDatesLine&gt;
   &lt;/ParsedData&gt;
  &lt;/Header&gt;
  &lt;Rules&gt;
   &lt;Paragraph RPH="50" Title="RULE APPLICATION AND OTHER CONDITIONS"&gt;
    &lt;Text&gt;NOTE - THE FOLLOWING TEXT IS INFORMATIONAL AND NOT
VALIDATED FOR AUTOPRICING.
SPECIAL ROUND TRIP FARE APPLICABLE BETWEEN AREA 1 AND
AREA 2.
APPLICATION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5 DAYS AFTER DEPARTURE OF THE FIRST
INTERNATIONAL SECTOR.&lt;/Text&gt;
   &lt;/Paragraph&gt;
   &lt;Paragraph RPH="07" Title="MAXIMUM STAY"&gt;
    &lt;Text&gt;TRAVEL FROM LAST SECTOR MUST COMMENCE NO LATER THAN
MIDNIGHT 90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31MAY20. ALL
TRAVEL MUST BE COMPLETED BY MIDNIGHT ON 31MAY20.&lt;/Text&gt;
   &lt;/Paragraph&gt;
   &lt;Paragraph RPH="15" Title="SALES RESTRICTIONS"&gt;
    &lt;Text&gt;FOOTNOTE RULE
TICKETS MUST BE ISSUED ON/BEFORE 16SEP19.
FARE RULE
TICKETS MAY NOT BE SOLD IN VENEZUELA.
TICKETS MAY ONLY BE SOLD IN AREA 1/AREA 2/AREA 3.
NOTE - TEXT BELOW NOT VALIDATED FOR AUTOPRICING.
A USD 600.00 PENALTY APPLIES IF SOLD IN
VENEZUELA.&lt;/Text&gt;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</si>
  <si>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652fe42-204f-4ad6-b9ec-d9c4547a1631&lt;/eb:ConversationId&gt;&lt;eb:Service&gt;OTA_AirRulesLLSRQ&lt;/eb:Service&gt;&lt;eb:Action&gt;OTA_AirRulesLLSRS&lt;/eb:Action&gt;&lt;eb:MessageData&gt;&lt;eb:MessageId&gt;5671364563692680840&lt;/eb:MessageId&gt;&lt;eb:Timestamp&gt;2019-09-04T15:39:29&lt;/eb:Timestamp&gt;&lt;eb:RefToMessageId&gt;b652fe42-204f-4ad6-b9ec-d9c4547a1631&lt;/eb:RefToMessageId&gt;&lt;/eb:MessageData&gt;&lt;/eb:MessageHeader&gt;&lt;wsse:Security xmlns:wsse="http://schemas.xmlsoap.org/ws/2002/12/secext"&gt;&lt;wsse:BinarySecurityToken valueType="String" EncodingType="wsse:Base64Binary"&gt;Shared/IDL:IceSess\/SessMgr:1\.0.IDL/Common/!ICESMS\/RESG!ICESMSLB\/RES.LB!-2977788961919400060!1440518!0&lt;/wsse:BinarySecurityToken&gt;&lt;/wsse:Security&gt;&lt;/soap-env:Header&gt;&lt;soap-env:Body&gt;&lt;OTA_AirRulesRS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timeStamp="2019-09-04T10:39:29-05:00"&gt;
   &lt;stl:SystemSpecificResults&gt;
    &lt;stl:HostCommand LNIATA="222222"&gt;RDCLOBOG05SEPWES00RIQ-AV&lt;/stl:HostCommand&gt;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&lt;Text&gt;FROM-CLO TO-BOG    CXR-AV    TVL-05SEP19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02SEP19/1315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LocationCode="CLO"/&gt;
     &lt;Rule&gt;DOSP&lt;/Rule&gt;
     &lt;TariffDescriptionNumber&gt;IPRWD/17&lt;/TariffDescriptionNumber&gt;
     &lt;TravelDate&gt;2019-09-05&lt;/TravelDate&gt;
    &lt;/OriginDestinationLine&gt;
    &lt;PassengerTypeLine&gt;
     &lt;AutoPrice&gt;YES&lt;/AutoPrice&gt;
     &lt;PassengerType Code="ADT"/&gt;
    &lt;/PassengerTypeLine&gt;
    &lt;SystemDatesLine&gt;
     &lt;CreateDateTime&gt;2019-09-02T13:15&lt;/CreateDateTime&gt;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</si>
  <si>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652fe42-204f-4ad6-b9ec-d9c4547a1631&lt;/eb:ConversationId&gt;&lt;eb:Service&gt;OTA_AirRulesLLSRQ&lt;/eb:Service&gt;&lt;eb:Action&gt;OTA_AirRulesLLSRS&lt;/eb:Action&gt;&lt;eb:MessageData&gt;&lt;eb:MessageId&gt;5671438563698680702&lt;/eb:MessageId&gt;&lt;eb:Timestamp&gt;2019-09-04T15:39:30&lt;/eb:Timestamp&gt;&lt;eb:RefToMessageId&gt;b652fe42-204f-4ad6-b9ec-d9c4547a1631&lt;/eb:RefToMessageId&gt;&lt;/eb:MessageData&gt;&lt;/eb:MessageHeader&gt;&lt;wsse:Security xmlns:wsse="http://schemas.xmlsoap.org/ws/2002/12/secext"&gt;&lt;wsse:BinarySecurityToken valueType="String" EncodingType="wsse:Base64Binary"&gt;Shared/IDL:IceSess\/SessMgr:1\.0.IDL/Common/!ICESMS\/RESG!ICESMSLB\/RES.LB!-2977788961919400060!1440518!0&lt;/wsse:BinarySecurityToken&gt;&lt;/wsse:Security&gt;&lt;/soap-env:Header&gt;&lt;soap-env:Body&gt;&lt;OTA_AirRulesRS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timeStamp="2019-09-04T10:39:30-05:00"&gt;
   &lt;stl:SystemSpecificResults&gt;
    &lt;stl:HostCommand LNIATA="222222"&gt;RDBOGCLO08SEPPES00RIQ-AV&lt;/stl:HostCommand&gt;
   &lt;/stl:SystemSpecificResults&gt;
  &lt;/stl:Success&gt;
 &lt;/stl:ApplicationResults&gt;
 &lt;FareRuleInfo&gt;
  &lt;Header&gt;
   &lt;Line Type="Legend"&gt;
    &lt;Text&gt;V FARE BASIS     BK    FARE   TRAVEL-TICKET AP  MINMAX  RTG&lt;/Text&gt;
   &lt;/Line&gt;
   &lt;Line Type="Fare"&gt;
    &lt;Text&gt;1   PES00RIQ       P X   139300     ----      -/1  -/365  200&lt;/Text&gt;
   &lt;/Line&gt;
   &lt;Line Type="Passenger Type"&gt;
    &lt;Text&gt;PASSENGER TYPE-ADT                 AUTO PRICE-YES&lt;/Text&gt;
   &lt;/Line&gt;
   &lt;Line Type="Origin Destination"&gt;
    &lt;Text&gt;FROM-BOG TO-CLO    CXR-AV    TVL-08SEP19  RULE-DOEC IPRWD/17&lt;/Text&gt;
   &lt;/Line&gt;
   &lt;Line Type="Fare Basis"&gt;
    &lt;Text&gt;FARE BASIS-PES00RIQ          SPECIAL FARE  DIS-E   VENDOR-ATP&lt;/Text&gt;
   &lt;/Line&gt;
   &lt;Line Type="Fare Type"&gt;
    &lt;Text&gt;FARE TYPE-XEX      OW-REGULAR EXCURSION&lt;/Text&gt;
   &lt;/Line&gt;
   &lt;Line Type="Currency"&gt;
    &lt;Text&gt;COP   139300  0200  E03SEP19 D-INFINITY   FC-PES00RIQ  FN-&lt;/Text&gt;
   &lt;/Line&gt;
   &lt;Line Type="System Dates"&gt;
    &lt;Text&gt;SYSTEM DATES - CREATED 02SEP19/1314  EXPIRES INFINITY&lt;/Text&gt;
   &lt;/Line&gt;
   &lt;ParsedData&gt;
    &lt;CurrencyLine&gt;
     &lt;Amount&gt;139300&lt;/Amount&gt;
     &lt;CurrencyCode&gt;COP&lt;/CurrencyCode&gt;
     &lt;Discontinue&gt;INFINITY&lt;/Discontinue&gt;
     &lt;Effective&gt;2019-09-03&lt;/Effective&gt;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&lt;Rule&gt;DOEC&lt;/Rule&gt;
     &lt;TariffDescriptionNumber&gt;IPRWD/17&lt;/TariffDescriptionNumber&gt;
     &lt;TravelDate&gt;2019-09-08&lt;/TravelDate&gt;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</si>
  <si>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-8726c6bc-b731-4747-a88c-12b154b950ff&lt;/eb:ConversationId&gt;&lt;eb:Service&gt;OTA_AirRulesLLSRQ&lt;/eb:Service&gt;&lt;eb:Action&gt;OTA_AirRulesLLSRS&lt;/eb:Action&gt;&lt;eb:MessageData&gt;&lt;eb:MessageId&gt;6153517564883110543&lt;/eb:MessageId&gt;&lt;eb:Timestamp&gt;2019-09-04T15:41:28&lt;/eb:Timestamp&gt;&lt;eb:RefToMessageId&gt;8726c6bc-b731-4747-a88c-12b154b950ff&lt;/eb:RefToMessageId&gt;&lt;/eb:MessageData&gt;&lt;/eb:MessageHeader&gt;&lt;wsse:Security xmlns:wsse="http://schemas.xmlsoap.org/ws/2002/12/secext"&gt;&lt;wsse:BinarySecurityToken valueType="String" EncodingType="wsse:Base64Binary"&gt;Shared/IDL:IceSess\/SessMgr:1\.0.IDL/Common/!ICESMS\/RESA!ICESMSLB\/RES.LB!-2977788474627176064!960640!0&lt;/wsse:BinarySecurityToken&gt;&lt;/wsse:Security&gt;&lt;/soap-env:Header&gt;&lt;soap-env:Body&gt;&lt;OTA_AirRulesRS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timeStamp="2019-09-04T10:41:28-05:00"&gt;
   &lt;stl:SystemSpecificResults&gt;
    &lt;stl:HostCommand LNIATA="222222"&gt;RDBOGSMR12OCTZEF00RIQ-AV&lt;/stl:HostCommand&gt;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TVL-12OCT19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&lt;TravelDate&gt;2019-10-12&lt;/TravelDate&gt;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</si>
  <si>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d7ce747-c3e8-482f-8a2a-159d8cda6930&lt;/eb:ConversationId&gt;&lt;eb:Service&gt;OTA_AirRulesLLSRQ&lt;/eb:Service&gt;&lt;eb:Action&gt;OTA_AirRulesLLSRS&lt;/eb:Action&gt;&lt;eb:MessageData&gt;&lt;eb:MessageId&gt;6184307564886720203&lt;/eb:MessageId&gt;&lt;eb:Timestamp&gt;2019-09-04T15:41:29&lt;/eb:Timestamp&gt;&lt;eb:RefToMessageId&gt;6d7ce747-c3e8-482f-8a2a-159d8cda6930&lt;/eb:RefToMessageId&gt;&lt;/eb:MessageData&gt;&lt;/eb:MessageHeader&gt;&lt;wsse:Security xmlns:wsse="http://schemas.xmlsoap.org/ws/2002/12/secext"&gt;&lt;wsse:BinarySecurityToken valueType="String" EncodingType="wsse:Base64Binary"&gt;Shared/IDL:IceSess\/SessMgr:1\.0.IDL/Common/!ICESMS\/RESH!ICESMSLB\/RES.LB!-2977788472851373170!420239!0&lt;/wsse:BinarySecurityToken&gt;&lt;/wsse:Security&gt;&lt;/soap-env:Header&gt;&lt;soap-env:Body&gt;&lt;OTA_AirRulesRS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timeStamp="2019-09-04T10:41:29-05:00"&gt;
   &lt;stl:SystemSpecificResults&gt;
    &lt;stl:HostCommand LNIATA="222222"&gt;RDBOGMAD05OCTWZF00TCO-AV&lt;/stl:HostCommand&gt;
   &lt;/stl:SystemSpecificResults&gt;
  &lt;/stl:Success&gt;
 &lt;/stl:ApplicationResults&gt;
 &lt;FareRuleInfo&gt;
  &lt;Header&gt;
   &lt;Line Type="Legend"&gt;
    &lt;Text&gt;V FARE BASIS     BK    FARE   TRAVEL-TICKET AP  MINMAX  RTG&lt;/Text&gt;
   &lt;/Line&gt;
   &lt;Line Type="Fare"&gt;
    &lt;Text&gt;1  ¤WZF00TCO       W R  1065900        T31DE  -/? ??/ 30 AT01&lt;/Text&gt;
   &lt;/Line&gt;
   &lt;Line Type="Passenger Type"&gt;
    &lt;Text&gt;PASSENGER TYPE-ITX                 AUTO PRICE-YES&lt;/Text&gt;
   &lt;/Line&gt;
   &lt;Line Type="Origin Destination"&gt;
    &lt;Text&gt;FROM-BOG TO-MAD    CXR-AV    TVL-05OCT19  RULE-8YWW SAR2RPV/286&lt;/Text&gt;
   &lt;/Line&gt;
   &lt;Line Type="Fare Basis"&gt;
    &lt;Text&gt;FARE BASIS-WZF00TCO          SPECIAL FARE  DIS-L   VENDOR-ATP&lt;/Text&gt;
   &lt;/Line&gt;
   &lt;Line Type="Fare Type"&gt;
    &lt;Text&gt;FARE TYPE-PIT      RT-INDIVIDUAL INCLUSIVE TOUR FARE&lt;/Text&gt;
   &lt;/Line&gt;
   &lt;Line Type="Currency"&gt;
    &lt;Text&gt;USD   311.00  0101  E01JAN19 D-INFINITY   FC-WZF00TCO  FN-8&lt;/Text&gt;
   &lt;/Line&gt;
   &lt;Line Type="System Dates"&gt;
    &lt;Text&gt;SYSTEM DATES - CREATED 11APR19/1312  EXPIRES INFINITY&lt;/Text&gt;
   &lt;/Line&gt;
   &lt;ParsedData&gt;
    &lt;CurrencyLine&gt;
     &lt;Amount&gt;311.00&lt;/Amount&gt;
     &lt;CurrencyCode&gt;USD&lt;/CurrencyCode&gt;
     &lt;Discontinue&gt;INFINITY&lt;/Discontinue&gt;
     &lt;Effective&gt;2019-01-01&lt;/Effective&gt;
     &lt;FareClass&gt;WZF00TCO&lt;/FareClass&gt;
     &lt;RoutingNumberOrMPM&gt;0101&lt;/RoutingNumberOrMPM&gt;
     &lt;TariffDescriptionNumber&gt;8&lt;/TariffDescriptionNumber&gt;
    &lt;/CurrencyLine&gt;
    &lt;FareBasisLine&gt;
     &lt;DisplayType Code="L"/&gt;
     &lt;FareBasis Code="WZF00TCO"/&gt;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&lt;TariffDescriptionNumber&gt;SAR2RPV/286&lt;/TariffDescriptionNumber&gt;
     &lt;TravelDate&gt;2019-10-05&lt;/TravelDate&gt;
    &lt;/OriginDestinationLine&gt;
    &lt;PassengerTypeLine&gt;
     &lt;AutoPrice&gt;YES&lt;/AutoPrice&gt;
     &lt;PassengerType Code="ITX"/&gt;
    &lt;/PassengerTypeLine&gt;
    &lt;SystemDatesLine&gt;
     &lt;CreateDateTime&gt;2019-04-11T13:12&lt;/CreateDateTime&gt;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BETWEEN
A1 AND A2
APPLICATION
AREA
THESE FARES APPLY
BETWEEN AREA 1 AND AREA 2.
CLASS OF SERVICE
THESE FARES APPLY FOR ECONOMY CLASS SERVICE.
TYPES OF TRANSPORTATION
THIS RULE GOVERNS ROUND-TRIP FARES.
FARES GOVERNED BY THIS RULE CAN BE USED TO CREATE
ROUND-TRIP/CIRCLE-TRIP/OPEN-JAW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MADE.&lt;/Text&gt;
   &lt;/Paragraph&gt;
   &lt;Paragraph RPH="06" Title="MINIMUM STAY"&gt;
    &lt;Text&gt;ORIGINATING AREA 2 -
TRAVEL FROM LAST INTERNATIONAL SECTOR MUST COMMENCE
NO EARLIER THAN 5 DAYS AFTER DEPARTURE OF THE FIRST
INTERNATIONAL SECTOR.
ORIGINATING AREA 1 -
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30
DAYS AFTER DEPARTURE FROM FARE ORIGIN.&lt;/Text&gt;
   &lt;/Paragraph&gt;
   &lt;Paragraph RPH="08" Title="STOPOVERS"&gt;
    &lt;Text&gt;ORIGINATING AREA 1 -
UNLIMITED STOPOVERS PERMITTED ON THE PRICING UNIT
LIMITED TO 1 FREE AND UNLIMITED AT USD 65.00
EACH
CHILD/INFANT DISCOUNTS APPLY.
NO STOPOVER OCCURS IF PASSENGER TAKES NEXT
AVAILABLE FLIGHT WITHIN 24 HOURS.
ORIGINATING AREA 2 -
4 STOPOVERS PERMITTED ON THE PRICING UNIT
LIMITED TO 1 FREE AND 3 AT EUR 60.00 EACH.
1 FREE IN BOG/MDE/CLO.
CHILD/INFANT DISCOUNTS APPLY.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RULE 8YWW/AIRW IN ANY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MUST BE ISSUED ON THE STOCK OF AV OR TA.
OR - TICKETS MUST BE ISSUED ON THE STOCK OF AV OR LR.&lt;/Text&gt;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</si>
  <si>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0018c91-80de-47d6-be6a-9b7d737cab60&lt;/eb:ConversationId&gt;&lt;eb:Service&gt;OTA_AirRulesLLSRQ&lt;/eb:Service&gt;&lt;eb:Action&gt;OTA_AirRulesLLSRS&lt;/eb:Action&gt;&lt;eb:MessageData&gt;&lt;eb:MessageId&gt;6184288564885640193&lt;/eb:MessageId&gt;&lt;eb:Timestamp&gt;2019-09-04T15:41:29&lt;/eb:Timestamp&gt;&lt;eb:RefToMessageId&gt;d0018c91-80de-47d6-be6a-9b7d737cab60&lt;/eb:RefToMessageId&gt;&lt;/eb:MessageData&gt;&lt;/eb:MessageHeader&gt;&lt;wsse:Security xmlns:wsse="http://schemas.xmlsoap.org/ws/2002/12/secext"&gt;&lt;wsse:BinarySecurityToken valueType="String" EncodingType="wsse:Base64Binary"&gt;Shared/IDL:IceSess\/SessMgr:1\.0.IDL/Common/!ICESMS\/RESE!ICESMSLB\/RES.LB!-2977788474355394162!679156!0&lt;/wsse:BinarySecurityToken&gt;&lt;/wsse:Security&gt;&lt;/soap-env:Header&gt;&lt;soap-env:Body&gt;&lt;OTA_AirRulesRS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timeStamp="2019-09-04T10:41:29-05:00"&gt;
   &lt;stl:SystemSpecificResults&gt;
    &lt;stl:HostCommand LNIATA="222222"&gt;RDBOGCUN09SEPPZA07JIB-AV&lt;/stl:HostCommand&gt;
   &lt;/stl:SystemSpecificResults&gt;
  &lt;/stl:Success&gt;
 &lt;/stl:ApplicationResults&gt;
 &lt;FareRuleInfo&gt;
  &lt;Header&gt;
   &lt;Line Type="Legend"&gt;
    &lt;Text&gt;V FARE BASIS     BK    FARE   TRAVEL-TICKET AP  MINMAX  RTG&lt;/Text&gt;
   &lt;/Line&gt;
   &lt;Line Type="Fare"&gt;
    &lt;Text&gt;1   PZA07JIB       P R   877400     ----      7/3  3/365 WH01&lt;/Text&gt;
   &lt;/Line&gt;
   &lt;Line Type="Passenger Type"&gt;
    &lt;Text&gt;PASSENGER TYPE-ADT                 AUTO PRICE-YES&lt;/Text&gt;
   &lt;/Line&gt;
   &lt;Line Type="Origin Destination"&gt;
    &lt;Text&gt;FROM-BOG TO-CUN    CXR-AV    TVL-09SEP19  RULE-BCAM IPRWI/303&lt;/Text&gt;
   &lt;/Line&gt;
   &lt;Line Type="Fare Basis"&gt;
    &lt;Text&gt;FARE BASIS-PZA07JIB          SPECIAL FARE  DIS-E   VENDOR-ATP&lt;/Text&gt;
   &lt;/Line&gt;
   &lt;Line Type="Fare Type"&gt;
    &lt;Text&gt;FARE TYPE-XEX      RT-REGULAR EXCURSION&lt;/Text&gt;
   &lt;/Line&gt;
   &lt;Line Type="Currency"&gt;
    &lt;Text&gt;USD   256.00  0093  E31JUL19 D-INFINITY   FC-PZA07JIB  FN-&lt;/Text&gt;
   &lt;/Line&gt;
   &lt;Line Type="System Dates"&gt;
    &lt;Text&gt;SYSTEM DATES - CREATED 30JUL19/1115  EXPIRES INFINITY&lt;/Text&gt;
   &lt;/Line&gt;
   &lt;ParsedData&gt;
    &lt;CurrencyLine&gt;
     &lt;Amount&gt;256.00&lt;/Amount&gt;
     &lt;CurrencyCode&gt;USD&lt;/CurrencyCode&gt;
     &lt;Discontinue&gt;INFINITY&lt;/Discontinue&gt;
     &lt;Effective&gt;2019-07-31&lt;/Effective&gt;
     &lt;FareClass&gt;PZA07JIB&lt;/FareClass&gt;
     &lt;RoutingNumberOrMPM&gt;0093&lt;/RoutingNumberOrMPM&gt;
    &lt;/CurrencyLine&gt;
    &lt;FareBasisLine&gt;
     &lt;DisplayType Code="E"/&gt;
     &lt;FareBasis Code="PZA07JIB"/&gt;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LocationCode="CUN"/&gt;
     &lt;OriginLocation LocationCode="BOG"/&gt;
     &lt;Rule&gt;BCAM&lt;/Rule&gt;
     &lt;TariffDescriptionNumber&gt;IPRWI/303&lt;/TariffDescriptionNumber&gt;
     &lt;TravelDate&gt;2019-09-09&lt;/TravelDate&gt;
    &lt;/OriginDestinationLine&gt;
    &lt;PassengerTypeLine&gt;
     &lt;AutoPrice&gt;YES&lt;/AutoPrice&gt;
     &lt;PassengerType Code="ADT"/&gt;
    &lt;/PassengerTypeLine&gt;
    &lt;SystemDatesLine&gt;
     &lt;CreateDateTime&gt;2019-07-30T11:15&lt;/CreateDateTime&gt;
     &lt;ExpireDateTime&gt;INFINITY&lt;/ExpireDateTime&gt;
    &lt;/SystemDatesLine&gt;
   &lt;/ParsedData&gt;
  &lt;/Header&gt;
  &lt;Rules&gt;
   &lt;Paragraph RPH="50" Title="RULE APPLICATION AND OTHER CONDITIONS"&gt;
    &lt;Text&gt;NOTE - THE FOLLOWING TEXT IS INFORMATIONAL AND NOT
VALIDATED FOR AUTOPRICING.
APPLIES FOR ROUND TRIP / ONE WAY JOURNEYS WITHIN AREA
1
FOR ECONOMY FARES
APPLICATION
CLASS OF SERVICE
THESE FARES APPLY FOR ECONOMY CLASS SERVICE.
TYPES OF TRANSPORTATION
FARES GOVERNED BY THIS RULE CAN BE USED TO CREATE
ONE-WAY/ROUND-TRIP/SINGLE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SECTOR.&lt;/Text&gt;
   &lt;/Paragraph&gt;
   &lt;Paragraph RPH="07" Title="MAXIMUM STAY"&gt;
    &lt;Text&gt;TRAVEL FROM LAST SECTOR MUST COMMENCE NO LATER THAN
MIDNIGHT 365 DAYS AFTER DEPARTURE FROM FARE ORIGIN.&lt;/Text&gt;
   &lt;/Paragraph&gt;
   &lt;Paragraph RPH="08" Title="STOPOVERS"&gt;
    &lt;Text&gt;2 STOPOVERS PERMITTED ON THE PRICING UNIT
LIMITED TO 1 FREE AND 1 AT USD 65.00.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</si>
  <si>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d7ce747-c3e8-482f-8a2a-159d8cda6930&lt;/eb:ConversationId&gt;&lt;eb:Service&gt;OTA_AirRulesLLSRQ&lt;/eb:Service&gt;&lt;eb:Action&gt;OTA_AirRulesLLSRS&lt;/eb:Action&gt;&lt;eb:MessageData&gt;&lt;eb:MessageId&gt;5683801564892780833&lt;/eb:MessageId&gt;&lt;eb:Timestamp&gt;2019-09-04T15:41:29&lt;/eb:Timestamp&gt;&lt;eb:RefToMessageId&gt;6d7ce747-c3e8-482f-8a2a-159d8cda6930&lt;/eb:RefToMessageId&gt;&lt;/eb:MessageData&gt;&lt;/eb:MessageHeader&gt;&lt;wsse:Security xmlns:wsse="http://schemas.xmlsoap.org/ws/2002/12/secext"&gt;&lt;wsse:BinarySecurityToken valueType="String" EncodingType="wsse:Base64Binary"&gt;Shared/IDL:IceSess\/SessMgr:1\.0.IDL/Common/!ICESMS\/RESH!ICESMSLB\/RES.LB!-2977788472851373170!420239!0&lt;/wsse:BinarySecurityToken&gt;&lt;/wsse:Security&gt;&lt;/soap-env:Header&gt;&lt;soap-env:Body&gt;&lt;OTA_AirRulesRS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timeStamp="2019-09-04T10:41:29-05:00"&gt;
   &lt;stl:SystemSpecificResults&gt;
    &lt;stl:HostCommand LNIATA="222222"&gt;RDMADBOG24OCTTZA00ZGR-AV&lt;/stl:HostCommand&gt;
   &lt;/stl:SystemSpecificResults&gt;
  &lt;/stl:Success&gt;
 &lt;/stl:ApplicationResults&gt;
 &lt;FareRuleInfo&gt;
  &lt;Header&gt;
   &lt;Line Type="Legend"&gt;
    &lt;Text&gt;V FARE BASIS     BK    FARE   TRAVEL-TICKET AP  MINMAX  RTG&lt;/Text&gt;
   &lt;/Line&gt;
   &lt;Line Type="Fare"&gt;
    &lt;Text&gt;1   TZA00ZGR       T R   963100 DC31MY T16SE  -/1  5/ 90 AT01&lt;/Text&gt;
   &lt;/Line&gt;
   &lt;Line Type="Passenger Type"&gt;
    &lt;Text&gt;PASSENGER TYPE-ADT                 AUTO PRICE-YES&lt;/Text&gt;
   &lt;/Line&gt;
   &lt;Line Type="Origin Destination"&gt;
    &lt;Text&gt;FROM-MAD TO-BOG    CXR-AV    TVL-24OCT19  RULE-RES2 IPRSAA2/27&lt;/Text&gt;
   &lt;/Line&gt;
   &lt;Line Type="Fare Basis"&gt;
    &lt;Text&gt;FARE BASIS-TZA00ZGR          SPECIAL FARE  DIS-E   VENDOR-ATP&lt;/Text&gt;
   &lt;/Line&gt;
   &lt;Line Type="Fare Type"&gt;
    &lt;Text&gt;FARE TYPE-XEX      RT-REGULAR EXCURSION&lt;/Text&gt;
   &lt;/Line&gt;
   &lt;Line Type="Currency"&gt;
    &lt;Text&gt;EUR   256.00  0101  E01MAY19 D31MAY20   FC-TZA00ZGR  FN-80&lt;/Text&gt;
   &lt;/Line&gt;
   &lt;Line Type="System Dates"&gt;
    &lt;Text&gt;SYSTEM DATES - CREATED 30APR19/0839  EXPIRES INFINITY&lt;/Text&gt;
   &lt;/Line&gt;
   &lt;ParsedData&gt;
    &lt;CurrencyLine&gt;
     &lt;Amount&gt;256.00&lt;/Amount&gt;
     &lt;CurrencyCode&gt;EUR&lt;/CurrencyCode&gt;
     &lt;Discontinue&gt;2020-05-31&lt;/Discontinue&gt;
     &lt;Effective&gt;2019-05-01&lt;/Effective&gt;
     &lt;FareClass&gt;TZA00ZGR&lt;/FareClass&gt;
     &lt;RoutingNumberOrMPM&gt;0101&lt;/RoutingNumberOrMPM&gt;
     &lt;TariffDescriptionNumber&gt;80&lt;/TariffDescriptionNumber&gt;
    &lt;/CurrencyLine&gt;
    &lt;FareBasisLine&gt;
     &lt;DisplayType Code="E"/&gt;
     &lt;FareBasis Code="TZA00ZGR"/&gt;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LocationCode="BOG"/&gt;
     &lt;OriginLocation LocationCode="MAD"/&gt;
     &lt;Rule&gt;RES2&lt;/Rule&gt;
     &lt;TariffDescriptionNumber&gt;IPRSAA2/27&lt;/TariffDescriptionNumber&gt;
     &lt;TravelDate&gt;2019-10-24&lt;/TravelDate&gt;
    &lt;/OriginDestinationLine&gt;
    &lt;PassengerTypeLine&gt;
     &lt;AutoPrice&gt;YES&lt;/AutoPrice&gt;
     &lt;PassengerType Code="ADT"/&gt;
    &lt;/PassengerTypeLine&gt;
    &lt;SystemDatesLine&gt;
     &lt;CreateDateTime&gt;2019-04-30T08:39&lt;/CreateDateTime&gt;
     &lt;ExpireDateTime&gt;INFINITY&lt;/ExpireDateTime&gt;
    &lt;/SystemDatesLine&gt;
   &lt;/ParsedData&gt;
  &lt;/Header&gt;
  &lt;Rules&gt;
   &lt;Paragraph RPH="50" Title="RULE APPLICATION AND OTHER CONDITIONS"&gt;
    &lt;Text&gt;NOTE - THE FOLLOWING TEXT IS INFORMATIONAL AND NOT
VALIDATED FOR AUTOPRICING.
SPECIAL ROUND TRIP FARE APPLICABLE BETWEEN AREA 1 AND
AREA 2.
APPLICATION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5 DAYS AFTER DEPARTURE OF THE FIRST
INTERNATIONAL SECTOR.&lt;/Text&gt;
   &lt;/Paragraph&gt;
   &lt;Paragraph RPH="07" Title="MAXIMUM STAY"&gt;
    &lt;Text&gt;TRAVEL FROM LAST SECTOR MUST COMMENCE NO LATER THAN
MIDNIGHT 90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31MAY20. ALL
TRAVEL MUST BE COMPLETED BY MIDNIGHT ON 31MAY20.&lt;/Text&gt;
   &lt;/Paragraph&gt;
   &lt;Paragraph RPH="15" Title="SALES RESTRICTIONS"&gt;
    &lt;Text&gt;FOOTNOTE RULE
TICKETS MUST BE ISSUED ON/BEFORE 16SEP19.
FARE RULE
TICKETS MAY NOT BE SOLD IN VENEZUELA.
TICKETS MAY ONLY BE SOLD IN AREA 1/AREA 2/AREA 3.
NOTE - TEXT BELOW NOT VALIDATED FOR AUTOPRICING.
A USD 600.00 PENALTY APPLIES IF SOLD IN
VENEZUELA.&lt;/Text&gt;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</si>
  <si>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-75f28a1b-3c12-4fc8-9c59-d5be88efdd93&lt;/eb:ConversationId&gt;&lt;eb:Service&gt;OTA_AirRulesLLSRQ&lt;/eb:Service&gt;&lt;eb:Action&gt;OTA_AirRulesLLSRS&lt;/eb:Action&gt;&lt;eb:MessageData&gt;&lt;eb:MessageId&gt;6183691564895740251&lt;/eb:MessageId&gt;&lt;eb:Timestamp&gt;2019-09-04T15:41:29&lt;/eb:Timestamp&gt;&lt;eb:RefToMessageId&gt;75f28a1b-3c12-4fc8-9c59-d5be88efdd93&lt;/eb:RefToMessageId&gt;&lt;/eb:MessageData&gt;&lt;/eb:MessageHeader&gt;&lt;wsse:Security xmlns:wsse="http://schemas.xmlsoap.org/ws/2002/12/secext"&gt;&lt;wsse:BinarySecurityToken valueType="String" EncodingType="wsse:Base64Binary"&gt;Shared/IDL:IceSess\/SessMgr:1\.0.IDL/Common/!ICESMS\/RESC!ICESMSLB\/RES.LB!-2977788469170414720!1376378!0&lt;/wsse:BinarySecurityToken&gt;&lt;/wsse:Security&gt;&lt;/soap-env:Header&gt;&lt;soap-env:Body&gt;&lt;OTA_AirRulesRS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timeStamp="2019-09-04T10:41:29-05:00"&gt;
   &lt;stl:SystemSpecificResults&gt;
    &lt;stl:HostCommand LNIATA="222222"&gt;RDCLOBOG05SEPWES00RIQ-AV&lt;/stl:HostCommand&gt;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&lt;Text&gt;FROM-CLO TO-BOG    CXR-AV    TVL-05SEP19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02SEP19/1315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LocationCode="CLO"/&gt;
     &lt;Rule&gt;DOSP&lt;/Rule&gt;
     &lt;TariffDescriptionNumber&gt;IPRWD/17&lt;/TariffDescriptionNumber&gt;
     &lt;TravelDate&gt;2019-09-05&lt;/TravelDate&gt;
    &lt;/OriginDestinationLine&gt;
    &lt;PassengerTypeLine&gt;
     &lt;AutoPrice&gt;YES&lt;/AutoPrice&gt;
     &lt;PassengerType Code="ADT"/&gt;
    &lt;/PassengerTypeLine&gt;
    &lt;SystemDatesLine&gt;
     &lt;CreateDateTime&gt;2019-09-02T13:15&lt;/CreateDateTime&gt;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</si>
  <si>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-75f28a1b-3c12-4fc8-9c59-d5be88efdd93&lt;/eb:ConversationId&gt;&lt;eb:Service&gt;OTA_AirRulesLLSRQ&lt;/eb:Service&gt;&lt;eb:Action&gt;OTA_AirRulesLLSRS&lt;/eb:Action&gt;&lt;eb:MessageData&gt;&lt;eb:MessageId&gt;6183833564901560291&lt;/eb:MessageId&gt;&lt;eb:Timestamp&gt;2019-09-04T15:41:30&lt;/eb:Timestamp&gt;&lt;eb:RefToMessageId&gt;75f28a1b-3c12-4fc8-9c59-d5be88efdd93&lt;/eb:RefToMessageId&gt;&lt;/eb:MessageData&gt;&lt;/eb:MessageHeader&gt;&lt;wsse:Security xmlns:wsse="http://schemas.xmlsoap.org/ws/2002/12/secext"&gt;&lt;wsse:BinarySecurityToken valueType="String" EncodingType="wsse:Base64Binary"&gt;Shared/IDL:IceSess\/SessMgr:1\.0.IDL/Common/!ICESMS\/RESC!ICESMSLB\/RES.LB!-2977788469170414720!1376378!0&lt;/wsse:BinarySecurityToken&gt;&lt;/wsse:Security&gt;&lt;/soap-env:Header&gt;&lt;soap-env:Body&gt;&lt;OTA_AirRulesRS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timeStamp="2019-09-04T10:41:30-05:00"&gt;
   &lt;stl:SystemSpecificResults&gt;
    &lt;stl:HostCommand LNIATA="222222"&gt;RDBOGCLO08SEPPES00RIQ-AV&lt;/stl:HostCommand&gt;
   &lt;/stl:SystemSpecificResults&gt;
  &lt;/stl:Success&gt;
 &lt;/stl:ApplicationResults&gt;
 &lt;FareRuleInfo&gt;
  &lt;Header&gt;
   &lt;Line Type="Legend"&gt;
    &lt;Text&gt;V FARE BASIS     BK    FARE   TRAVEL-TICKET AP  MINMAX  RTG&lt;/Text&gt;
   &lt;/Line&gt;
   &lt;Line Type="Fare"&gt;
    &lt;Text&gt;1   PES00RIQ       P X   139300     ----      -/1  -/365  200&lt;/Text&gt;
   &lt;/Line&gt;
   &lt;Line Type="Passenger Type"&gt;
    &lt;Text&gt;PASSENGER TYPE-ADT                 AUTO PRICE-YES&lt;/Text&gt;
   &lt;/Line&gt;
   &lt;Line Type="Origin Destination"&gt;
    &lt;Text&gt;FROM-BOG TO-CLO    CXR-AV    TVL-08SEP19  RULE-DOEC IPRWD/17&lt;/Text&gt;
   &lt;/Line&gt;
   &lt;Line Type="Fare Basis"&gt;
    &lt;Text&gt;FARE BASIS-PES00RIQ          SPECIAL FARE  DIS-E   VENDOR-ATP&lt;/Text&gt;
   &lt;/Line&gt;
   &lt;Line Type="Fare Type"&gt;
    &lt;Text&gt;FARE TYPE-XEX      OW-REGULAR EXCURSION&lt;/Text&gt;
   &lt;/Line&gt;
   &lt;Line Type="Currency"&gt;
    &lt;Text&gt;COP   139300  0200  E03SEP19 D-INFINITY   FC-PES00RIQ  FN-&lt;/Text&gt;
   &lt;/Line&gt;
   &lt;Line Type="System Dates"&gt;
    &lt;Text&gt;SYSTEM DATES - CREATED 02SEP19/1314  EXPIRES INFINITY&lt;/Text&gt;
   &lt;/Line&gt;
   &lt;ParsedData&gt;
    &lt;CurrencyLine&gt;
     &lt;Amount&gt;139300&lt;/Amount&gt;
     &lt;CurrencyCode&gt;COP&lt;/CurrencyCode&gt;
     &lt;Discontinue&gt;INFINITY&lt;/Discontinue&gt;
     &lt;Effective&gt;2019-09-03&lt;/Effective&gt;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&lt;Rule&gt;DOEC&lt;/Rule&gt;
     &lt;TariffDescriptionNumber&gt;IPRWD/17&lt;/TariffDescriptionNumber&gt;
     &lt;TravelDate&gt;2019-09-08&lt;/TravelDate&gt;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</si>
  <si>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-4643d336-bfb8-4809-b5b2-1f202fd6726d&lt;/eb:ConversationId&gt;&lt;eb:Service&gt;OTA_AirRulesLLSRQ&lt;/eb:Service&gt;&lt;eb:Action&gt;OTA_AirRulesLLSRS&lt;/eb:Action&gt;&lt;eb:MessageData&gt;&lt;eb:MessageId&gt;6202674566514110221&lt;/eb:MessageId&gt;&lt;eb:Timestamp&gt;2019-09-04T15:44:11&lt;/eb:Timestamp&gt;&lt;eb:RefToMessageId&gt;4643d336-bfb8-4809-b5b2-1f202fd6726d&lt;/eb:RefToMessageId&gt;&lt;/eb:MessageData&gt;&lt;/eb:MessageHeader&gt;&lt;wsse:Security xmlns:wsse="http://schemas.xmlsoap.org/ws/2002/12/secext"&gt;&lt;wsse:BinarySecurityToken valueType="String" EncodingType="wsse:Base64Binary"&gt;Shared/IDL:IceSess\/SessMgr:1\.0.IDL/Common/!ICESMS\/RESH!ICESMSLB\/RES.LB!-2977787806273101689!494335!0&lt;/wsse:BinarySecurityToken&gt;&lt;/wsse:Security&gt;&lt;/soap-env:Header&gt;&lt;soap-env:Body&gt;&lt;OTA_AirRulesRS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timeStamp="2019-09-04T10:44:11-05:00"&gt;
   &lt;stl:SystemSpecificResults&gt;
    &lt;stl:HostCommand LNIATA="222222"&gt;RDBOGSMR12OCTZEF00RIQ-AV&lt;/stl:HostCommand&gt;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TVL-12OCT19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&lt;TravelDate&gt;2019-10-12&lt;/TravelDate&gt;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</si>
  <si>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-40c6fc66-0550-4687-b494-d7633421cf23&lt;/eb:ConversationId&gt;&lt;eb:Service&gt;OTA_AirRulesLLSRQ&lt;/eb:Service&gt;&lt;eb:Action&gt;OTA_AirRulesLLSRS&lt;/eb:Action&gt;&lt;eb:MessageData&gt;&lt;eb:MessageId&gt;5700864566518360714&lt;/eb:MessageId&gt;&lt;eb:Timestamp&gt;2019-09-04T15:44:12&lt;/eb:Timestamp&gt;&lt;eb:RefToMessageId&gt;40c6fc66-0550-4687-b494-d7633421cf23&lt;/eb:RefToMessageId&gt;&lt;/eb:MessageData&gt;&lt;/eb:MessageHeader&gt;&lt;wsse:Security xmlns:wsse="http://schemas.xmlsoap.org/ws/2002/12/secext"&gt;&lt;wsse:BinarySecurityToken valueType="String" EncodingType="wsse:Base64Binary"&gt;Shared/IDL:IceSess\/SessMgr:1\.0.IDL/Common/!ICESMS\/RESD!ICESMSLB\/RES.LB!-2977787806242732914!927067!0&lt;/wsse:BinarySecurityToken&gt;&lt;/wsse:Security&gt;&lt;/soap-env:Header&gt;&lt;soap-env:Body&gt;&lt;OTA_AirRulesRS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timeStamp="2019-09-04T10:44:12-05:00"&gt;
   &lt;stl:SystemSpecificResults&gt;
    &lt;stl:HostCommand LNIATA="222222"&gt;RDBOGCUN09SEPPZA07JIB-AV&lt;/stl:HostCommand&gt;
   &lt;/stl:SystemSpecificResults&gt;
  &lt;/stl:Success&gt;
 &lt;/stl:ApplicationResults&gt;
 &lt;FareRuleInfo&gt;
  &lt;Header&gt;
   &lt;Line Type="Legend"&gt;
    &lt;Text&gt;V FARE BASIS     BK    FARE   TRAVEL-TICKET AP  MINMAX  RTG&lt;/Text&gt;
   &lt;/Line&gt;
   &lt;Line Type="Fare"&gt;
    &lt;Text&gt;1   PZA07JIB       P R   877400     ----      7/3  3/365 WH01&lt;/Text&gt;
   &lt;/Line&gt;
   &lt;Line Type="Passenger Type"&gt;
    &lt;Text&gt;PASSENGER TYPE-ADT                 AUTO PRICE-YES&lt;/Text&gt;
   &lt;/Line&gt;
   &lt;Line Type="Origin Destination"&gt;
    &lt;Text&gt;FROM-BOG TO-CUN    CXR-AV    TVL-09SEP19  RULE-BCAM IPRWI/303&lt;/Text&gt;
   &lt;/Line&gt;
   &lt;Line Type="Fare Basis"&gt;
    &lt;Text&gt;FARE BASIS-PZA07JIB          SPECIAL FARE  DIS-E   VENDOR-ATP&lt;/Text&gt;
   &lt;/Line&gt;
   &lt;Line Type="Fare Type"&gt;
    &lt;Text&gt;FARE TYPE-XEX      RT-REGULAR EXCURSION&lt;/Text&gt;
   &lt;/Line&gt;
   &lt;Line Type="Currency"&gt;
    &lt;Text&gt;USD   256.00  0093  E31JUL19 D-INFINITY   FC-PZA07JIB  FN-&lt;/Text&gt;
   &lt;/Line&gt;
   &lt;Line Type="System Dates"&gt;
    &lt;Text&gt;SYSTEM DATES - CREATED 30JUL19/1115  EXPIRES INFINITY&lt;/Text&gt;
   &lt;/Line&gt;
   &lt;ParsedData&gt;
    &lt;CurrencyLine&gt;
     &lt;Amount&gt;256.00&lt;/Amount&gt;
     &lt;CurrencyCode&gt;USD&lt;/CurrencyCode&gt;
     &lt;Discontinue&gt;INFINITY&lt;/Discontinue&gt;
     &lt;Effective&gt;2019-07-31&lt;/Effective&gt;
     &lt;FareClass&gt;PZA07JIB&lt;/FareClass&gt;
     &lt;RoutingNumberOrMPM&gt;0093&lt;/RoutingNumberOrMPM&gt;
    &lt;/CurrencyLine&gt;
    &lt;FareBasisLine&gt;
     &lt;DisplayType Code="E"/&gt;
     &lt;FareBasis Code="PZA07JIB"/&gt;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LocationCode="CUN"/&gt;
     &lt;OriginLocation LocationCode="BOG"/&gt;
     &lt;Rule&gt;BCAM&lt;/Rule&gt;
     &lt;TariffDescriptionNumber&gt;IPRWI/303&lt;/TariffDescriptionNumber&gt;
     &lt;TravelDate&gt;2019-09-09&lt;/TravelDate&gt;
    &lt;/OriginDestinationLine&gt;
    &lt;PassengerTypeLine&gt;
     &lt;AutoPrice&gt;YES&lt;/AutoPrice&gt;
     &lt;PassengerType Code="ADT"/&gt;
    &lt;/PassengerTypeLine&gt;
    &lt;SystemDatesLine&gt;
     &lt;CreateDateTime&gt;2019-07-30T11:15&lt;/CreateDateTime&gt;
     &lt;ExpireDateTime&gt;INFINITY&lt;/ExpireDateTime&gt;
    &lt;/SystemDatesLine&gt;
   &lt;/ParsedData&gt;
  &lt;/Header&gt;
  &lt;Rules&gt;
   &lt;Paragraph RPH="50" Title="RULE APPLICATION AND OTHER CONDITIONS"&gt;
    &lt;Text&gt;NOTE - THE FOLLOWING TEXT IS INFORMATIONAL AND NOT
VALIDATED FOR AUTOPRICING.
APPLIES FOR ROUND TRIP / ONE WAY JOURNEYS WITHIN AREA
1
FOR ECONOMY FARES
APPLICATION
CLASS OF SERVICE
THESE FARES APPLY FOR ECONOMY CLASS SERVICE.
TYPES OF TRANSPORTATION
FARES GOVERNED BY THIS RULE CAN BE USED TO CREATE
ONE-WAY/ROUND-TRIP/SINGLE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SECTOR.&lt;/Text&gt;
   &lt;/Paragraph&gt;
   &lt;Paragraph RPH="07" Title="MAXIMUM STAY"&gt;
    &lt;Text&gt;TRAVEL FROM LAST SECTOR MUST COMMENCE NO LATER THAN
MIDNIGHT 365 DAYS AFTER DEPARTURE FROM FARE ORIGIN.&lt;/Text&gt;
   &lt;/Paragraph&gt;
   &lt;Paragraph RPH="08" Title="STOPOVERS"&gt;
    &lt;Text&gt;2 STOPOVERS PERMITTED ON THE PRICING UNIT
LIMITED TO 1 FREE AND 1 AT USD 65.00.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</si>
  <si>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a92c667-19d7-4409-ba62-74cab00786ad&lt;/eb:ConversationId&gt;&lt;eb:Service&gt;OTA_AirRulesLLSRQ&lt;/eb:Service&gt;&lt;eb:Action&gt;OTA_AirRulesLLSRS&lt;/eb:Action&gt;&lt;eb:MessageData&gt;&lt;eb:MessageId&gt;6203347566520480235&lt;/eb:MessageId&gt;&lt;eb:Timestamp&gt;2019-09-04T15:44:12&lt;/eb:Timestamp&gt;&lt;eb:RefToMessageId&gt;9a92c667-19d7-4409-ba62-74cab00786ad&lt;/eb:RefToMessageId&gt;&lt;/eb:MessageData&gt;&lt;/eb:MessageHeader&gt;&lt;wsse:Security xmlns:wsse="http://schemas.xmlsoap.org/ws/2002/12/secext"&gt;&lt;wsse:BinarySecurityToken valueType="String" EncodingType="wsse:Base64Binary"&gt;Shared/IDL:IceSess\/SessMgr:1\.0.IDL/Common/!ICESMS\/RESE!ICESMSLB\/RES.LB!-2977787803674325881!756532!0&lt;/wsse:BinarySecurityToken&gt;&lt;/wsse:Security&gt;&lt;/soap-env:Header&gt;&lt;soap-env:Body&gt;&lt;OTA_AirRulesRS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timeStamp="2019-09-04T10:44:12-05:00"&gt;
   &lt;stl:SystemSpecificResults&gt;
    &lt;stl:HostCommand LNIATA="222222"&gt;RDBOGMAD05OCTWZF00TCO-AV&lt;/stl:HostCommand&gt;
   &lt;/stl:SystemSpecificResults&gt;
  &lt;/stl:Success&gt;
 &lt;/stl:ApplicationResults&gt;
 &lt;FareRuleInfo&gt;
  &lt;Header&gt;
   &lt;Line Type="Legend"&gt;
    &lt;Text&gt;V FARE BASIS     BK    FARE   TRAVEL-TICKET AP  MINMAX  RTG&lt;/Text&gt;
   &lt;/Line&gt;
   &lt;Line Type="Fare"&gt;
    &lt;Text&gt;1  ¤WZF00TCO       W R  1065900        T31DE  -/? ??/ 30 AT01&lt;/Text&gt;
   &lt;/Line&gt;
   &lt;Line Type="Passenger Type"&gt;
    &lt;Text&gt;PASSENGER TYPE-ITX                 AUTO PRICE-YES&lt;/Text&gt;
   &lt;/Line&gt;
   &lt;Line Type="Origin Destination"&gt;
    &lt;Text&gt;FROM-BOG TO-MAD    CXR-AV    TVL-05OCT19  RULE-8YWW SAR2RPV/286&lt;/Text&gt;
   &lt;/Line&gt;
   &lt;Line Type="Fare Basis"&gt;
    &lt;Text&gt;FARE BASIS-WZF00TCO          SPECIAL FARE  DIS-L   VENDOR-ATP&lt;/Text&gt;
   &lt;/Line&gt;
   &lt;Line Type="Fare Type"&gt;
    &lt;Text&gt;FARE TYPE-PIT      RT-INDIVIDUAL INCLUSIVE TOUR FARE&lt;/Text&gt;
   &lt;/Line&gt;
   &lt;Line Type="Currency"&gt;
    &lt;Text&gt;USD   311.00  0101  E01JAN19 D-INFINITY   FC-WZF00TCO  FN-8&lt;/Text&gt;
   &lt;/Line&gt;
   &lt;Line Type="System Dates"&gt;
    &lt;Text&gt;SYSTEM DATES - CREATED 11APR19/1312  EXPIRES INFINITY&lt;/Text&gt;
   &lt;/Line&gt;
   &lt;ParsedData&gt;
    &lt;CurrencyLine&gt;
     &lt;Amount&gt;311.00&lt;/Amount&gt;
     &lt;CurrencyCode&gt;USD&lt;/CurrencyCode&gt;
     &lt;Discontinue&gt;INFINITY&lt;/Discontinue&gt;
     &lt;Effective&gt;2019-01-01&lt;/Effective&gt;
     &lt;FareClass&gt;WZF00TCO&lt;/FareClass&gt;
     &lt;RoutingNumberOrMPM&gt;0101&lt;/RoutingNumberOrMPM&gt;
     &lt;TariffDescriptionNumber&gt;8&lt;/TariffDescriptionNumber&gt;
    &lt;/CurrencyLine&gt;
    &lt;FareBasisLine&gt;
     &lt;DisplayType Code="L"/&gt;
     &lt;FareBasis Code="WZF00TCO"/&gt;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&lt;TariffDescriptionNumber&gt;SAR2RPV/286&lt;/TariffDescriptionNumber&gt;
     &lt;TravelDate&gt;2019-10-05&lt;/TravelDate&gt;
    &lt;/OriginDestinationLine&gt;
    &lt;PassengerTypeLine&gt;
     &lt;AutoPrice&gt;YES&lt;/AutoPrice&gt;
     &lt;PassengerType Code="ITX"/&gt;
    &lt;/PassengerTypeLine&gt;
    &lt;SystemDatesLine&gt;
     &lt;CreateDateTime&gt;2019-04-11T13:12&lt;/CreateDateTime&gt;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BETWEEN
A1 AND A2
APPLICATION
AREA
THESE FARES APPLY
BETWEEN AREA 1 AND AREA 2.
CLASS OF SERVICE
THESE FARES APPLY FOR ECONOMY CLASS SERVICE.
TYPES OF TRANSPORTATION
THIS RULE GOVERNS ROUND-TRIP FARES.
FARES GOVERNED BY THIS RULE CAN BE USED TO CREATE
ROUND-TRIP/CIRCLE-TRIP/OPEN-JAW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MADE.&lt;/Text&gt;
   &lt;/Paragraph&gt;
   &lt;Paragraph RPH="06" Title="MINIMUM STAY"&gt;
    &lt;Text&gt;ORIGINATING AREA 2 -
TRAVEL FROM LAST INTERNATIONAL SECTOR MUST COMMENCE
NO EARLIER THAN 5 DAYS AFTER DEPARTURE OF THE FIRST
INTERNATIONAL SECTOR.
ORIGINATING AREA 1 -
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30
DAYS AFTER DEPARTURE FROM FARE ORIGIN.&lt;/Text&gt;
   &lt;/Paragraph&gt;
   &lt;Paragraph RPH="08" Title="STOPOVERS"&gt;
    &lt;Text&gt;ORIGINATING AREA 1 -
UNLIMITED STOPOVERS PERMITTED ON THE PRICING UNIT
LIMITED TO 1 FREE AND UNLIMITED AT USD 65.00
EACH
CHILD/INFANT DISCOUNTS APPLY.
NO STOPOVER OCCURS IF PASSENGER TAKES NEXT
AVAILABLE FLIGHT WITHIN 24 HOURS.
ORIGINATING AREA 2 -
4 STOPOVERS PERMITTED ON THE PRICING UNIT
LIMITED TO 1 FREE AND 3 AT EUR 60.00 EACH.
1 FREE IN BOG/MDE/CLO.
CHILD/INFANT DISCOUNTS APPLY.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RULE 8YWW/AIRW IN ANY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MUST BE ISSUED ON THE STOCK OF AV OR TA.
OR - TICKETS MUST BE ISSUED ON THE STOCK OF AV OR LR.&lt;/Text&gt;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</si>
  <si>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a92c667-19d7-4409-ba62-74cab00786ad&lt;/eb:ConversationId&gt;&lt;eb:Service&gt;OTA_AirRulesLLSRQ&lt;/eb:Service&gt;&lt;eb:Action&gt;OTA_AirRulesLLSRS&lt;/eb:Action&gt;&lt;eb:MessageData&gt;&lt;eb:MessageId&gt;6202864566526250222&lt;/eb:MessageId&gt;&lt;eb:Timestamp&gt;2019-09-04T15:44:12&lt;/eb:Timestamp&gt;&lt;eb:RefToMessageId&gt;9a92c667-19d7-4409-ba62-74cab00786ad&lt;/eb:RefToMessageId&gt;&lt;/eb:MessageData&gt;&lt;/eb:MessageHeader&gt;&lt;wsse:Security xmlns:wsse="http://schemas.xmlsoap.org/ws/2002/12/secext"&gt;&lt;wsse:BinarySecurityToken valueType="String" EncodingType="wsse:Base64Binary"&gt;Shared/IDL:IceSess\/SessMgr:1\.0.IDL/Common/!ICESMS\/RESE!ICESMSLB\/RES.LB!-2977787803674325881!756532!0&lt;/wsse:BinarySecurityToken&gt;&lt;/wsse:Security&gt;&lt;/soap-env:Header&gt;&lt;soap-env:Body&gt;&lt;OTA_AirRulesRS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timeStamp="2019-09-04T10:44:12-05:00"&gt;
   &lt;stl:SystemSpecificResults&gt;
    &lt;stl:HostCommand LNIATA="222222"&gt;RDMADBOG24OCTTZA00ZGR-AV&lt;/stl:HostCommand&gt;
   &lt;/stl:SystemSpecificResults&gt;
  &lt;/stl:Success&gt;
 &lt;/stl:ApplicationResults&gt;
 &lt;FareRuleInfo&gt;
  &lt;Header&gt;
   &lt;Line Type="Legend"&gt;
    &lt;Text&gt;V FARE BASIS     BK    FARE   TRAVEL-TICKET AP  MINMAX  RTG&lt;/Text&gt;
   &lt;/Line&gt;
   &lt;Line Type="Fare"&gt;
    &lt;Text&gt;1   TZA00ZGR       T R   963100 DC31MY T16SE  -/1  5/ 90 AT01&lt;/Text&gt;
   &lt;/Line&gt;
   &lt;Line Type="Passenger Type"&gt;
    &lt;Text&gt;PASSENGER TYPE-ADT                 AUTO PRICE-YES&lt;/Text&gt;
   &lt;/Line&gt;
   &lt;Line Type="Origin Destination"&gt;
    &lt;Text&gt;FROM-MAD TO-BOG    CXR-AV    TVL-24OCT19  RULE-RES2 IPRSAA2/27&lt;/Text&gt;
   &lt;/Line&gt;
   &lt;Line Type="Fare Basis"&gt;
    &lt;Text&gt;FARE BASIS-TZA00ZGR          SPECIAL FARE  DIS-E   VENDOR-ATP&lt;/Text&gt;
   &lt;/Line&gt;
   &lt;Line Type="Fare Type"&gt;
    &lt;Text&gt;FARE TYPE-XEX      RT-REGULAR EXCURSION&lt;/Text&gt;
   &lt;/Line&gt;
   &lt;Line Type="Currency"&gt;
    &lt;Text&gt;EUR   256.00  0101  E01MAY19 D31MAY20   FC-TZA00ZGR  FN-80&lt;/Text&gt;
   &lt;/Line&gt;
   &lt;Line Type="System Dates"&gt;
    &lt;Text&gt;SYSTEM DATES - CREATED 30APR19/0839  EXPIRES INFINITY&lt;/Text&gt;
   &lt;/Line&gt;
   &lt;ParsedData&gt;
    &lt;CurrencyLine&gt;
     &lt;Amount&gt;256.00&lt;/Amount&gt;
     &lt;CurrencyCode&gt;EUR&lt;/CurrencyCode&gt;
     &lt;Discontinue&gt;2020-05-31&lt;/Discontinue&gt;
     &lt;Effective&gt;2019-05-01&lt;/Effective&gt;
     &lt;FareClass&gt;TZA00ZGR&lt;/FareClass&gt;
     &lt;RoutingNumberOrMPM&gt;0101&lt;/RoutingNumberOrMPM&gt;
     &lt;TariffDescriptionNumber&gt;80&lt;/TariffDescriptionNumber&gt;
    &lt;/CurrencyLine&gt;
    &lt;FareBasisLine&gt;
     &lt;DisplayType Code="E"/&gt;
     &lt;FareBasis Code="TZA00ZGR"/&gt;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LocationCode="BOG"/&gt;
     &lt;OriginLocation LocationCode="MAD"/&gt;
     &lt;Rule&gt;RES2&lt;/Rule&gt;
     &lt;TariffDescriptionNumber&gt;IPRSAA2/27&lt;/TariffDescriptionNumber&gt;
     &lt;TravelDate&gt;2019-10-24&lt;/TravelDate&gt;
    &lt;/OriginDestinationLine&gt;
    &lt;PassengerTypeLine&gt;
     &lt;AutoPrice&gt;YES&lt;/AutoPrice&gt;
     &lt;PassengerType Code="ADT"/&gt;
    &lt;/PassengerTypeLine&gt;
    &lt;SystemDatesLine&gt;
     &lt;CreateDateTime&gt;2019-04-30T08:39&lt;/CreateDateTime&gt;
     &lt;ExpireDateTime&gt;INFINITY&lt;/ExpireDateTime&gt;
    &lt;/SystemDatesLine&gt;
   &lt;/ParsedData&gt;
  &lt;/Header&gt;
  &lt;Rules&gt;
   &lt;Paragraph RPH="50" Title="RULE APPLICATION AND OTHER CONDITIONS"&gt;
    &lt;Text&gt;NOTE - THE FOLLOWING TEXT IS INFORMATIONAL AND NOT
VALIDATED FOR AUTOPRICING.
SPECIAL ROUND TRIP FARE APPLICABLE BETWEEN AREA 1 AND
AREA 2.
APPLICATION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5 DAYS AFTER DEPARTURE OF THE FIRST
INTERNATIONAL SECTOR.&lt;/Text&gt;
   &lt;/Paragraph&gt;
   &lt;Paragraph RPH="07" Title="MAXIMUM STAY"&gt;
    &lt;Text&gt;TRAVEL FROM LAST SECTOR MUST COMMENCE NO LATER THAN
MIDNIGHT 90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31MAY20. ALL
TRAVEL MUST BE COMPLETED BY MIDNIGHT ON 31MAY20.&lt;/Text&gt;
   &lt;/Paragraph&gt;
   &lt;Paragraph RPH="15" Title="SALES RESTRICTIONS"&gt;
    &lt;Text&gt;FOOTNOTE RULE
TICKETS MUST BE ISSUED ON/BEFORE 16SEP19.
FARE RULE
TICKETS MAY NOT BE SOLD IN VENEZUELA.
TICKETS MAY ONLY BE SOLD IN AREA 1/AREA 2/AREA 3.
NOTE - TEXT BELOW NOT VALIDATED FOR AUTOPRICING.
A USD 600.00 PENALTY APPLIES IF SOLD IN
VENEZUELA.&lt;/Text&gt;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</si>
  <si>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f373c7f-d161-4974-93eb-8cdcc7bff931&lt;/eb:ConversationId&gt;&lt;eb:Service&gt;OTA_AirRulesLLSRQ&lt;/eb:Service&gt;&lt;eb:Action&gt;OTA_AirRulesLLSRS&lt;/eb:Action&gt;&lt;eb:MessageData&gt;&lt;eb:MessageId&gt;6202953566538790232&lt;/eb:MessageId&gt;&lt;eb:Timestamp&gt;2019-09-04T15:44:14&lt;/eb:Timestamp&gt;&lt;eb:RefToMessageId&gt;8f373c7f-d161-4974-93eb-8cdcc7bff931&lt;/eb:RefToMessageId&gt;&lt;/eb:MessageData&gt;&lt;/eb:MessageHeader&gt;&lt;wsse:Security xmlns:wsse="http://schemas.xmlsoap.org/ws/2002/12/secext"&gt;&lt;wsse:BinarySecurityToken valueType="String" EncodingType="wsse:Base64Binary"&gt;Shared/IDL:IceSess\/SessMgr:1\.0.IDL/Common/!ICESMS\/RESB!ICESMSLB\/RES.LB!-2977787796152661363!1521473!0&lt;/wsse:BinarySecurityToken&gt;&lt;/wsse:Security&gt;&lt;/soap-env:Header&gt;&lt;soap-env:Body&gt;&lt;OTA_AirRulesRS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timeStamp="2019-09-04T10:44:14-05:00"&gt;
   &lt;stl:SystemSpecificResults&gt;
    &lt;stl:HostCommand LNIATA="222222"&gt;RDCLOBOG05SEPWES00RIQ-AV&lt;/stl:HostCommand&gt;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&lt;Text&gt;FROM-CLO TO-BOG    CXR-AV    TVL-05SEP19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02SEP19/1315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LocationCode="CLO"/&gt;
     &lt;Rule&gt;DOSP&lt;/Rule&gt;
     &lt;TariffDescriptionNumber&gt;IPRWD/17&lt;/TariffDescriptionNumber&gt;
     &lt;TravelDate&gt;2019-09-05&lt;/TravelDate&gt;
    &lt;/OriginDestinationLine&gt;
    &lt;PassengerTypeLine&gt;
     &lt;AutoPrice&gt;YES&lt;/AutoPrice&gt;
     &lt;PassengerType Code="ADT"/&gt;
    &lt;/PassengerTypeLine&gt;
    &lt;SystemDatesLine&gt;
     &lt;CreateDateTime&gt;2019-09-02T13:15&lt;/CreateDateTime&gt;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</si>
  <si>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f373c7f-d161-4974-93eb-8cdcc7bff931&lt;/eb:ConversationId&gt;&lt;eb:Service&gt;OTA_AirRulesLLSRQ&lt;/eb:Service&gt;&lt;eb:Action&gt;OTA_AirRulesLLSRS&lt;/eb:Action&gt;&lt;eb:MessageData&gt;&lt;eb:MessageId&gt;5701108566545190702&lt;/eb:MessageId&gt;&lt;eb:Timestamp&gt;2019-09-04T15:44:14&lt;/eb:Timestamp&gt;&lt;eb:RefToMessageId&gt;8f373c7f-d161-4974-93eb-8cdcc7bff931&lt;/eb:RefToMessageId&gt;&lt;/eb:MessageData&gt;&lt;/eb:MessageHeader&gt;&lt;wsse:Security xmlns:wsse="http://schemas.xmlsoap.org/ws/2002/12/secext"&gt;&lt;wsse:BinarySecurityToken valueType="String" EncodingType="wsse:Base64Binary"&gt;Shared/IDL:IceSess\/SessMgr:1\.0.IDL/Common/!ICESMS\/RESB!ICESMSLB\/RES.LB!-2977787796152661363!1521473!0&lt;/wsse:BinarySecurityToken&gt;&lt;/wsse:Security&gt;&lt;/soap-env:Header&gt;&lt;soap-env:Body&gt;&lt;OTA_AirRulesRS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timeStamp="2019-09-04T10:44:14-05:00"&gt;
   &lt;stl:SystemSpecificResults&gt;
    &lt;stl:HostCommand LNIATA="222222"&gt;RDBOGCLO08SEPPES00RIQ-AV&lt;/stl:HostCommand&gt;
   &lt;/stl:SystemSpecificResults&gt;
  &lt;/stl:Success&gt;
 &lt;/stl:ApplicationResults&gt;
 &lt;FareRuleInfo&gt;
  &lt;Header&gt;
   &lt;Line Type="Legend"&gt;
    &lt;Text&gt;V FARE BASIS     BK    FARE   TRAVEL-TICKET AP  MINMAX  RTG&lt;/Text&gt;
   &lt;/Line&gt;
   &lt;Line Type="Fare"&gt;
    &lt;Text&gt;1   PES00RIQ       P X   139300     ----      -/1  -/365  200&lt;/Text&gt;
   &lt;/Line&gt;
   &lt;Line Type="Passenger Type"&gt;
    &lt;Text&gt;PASSENGER TYPE-ADT                 AUTO PRICE-YES&lt;/Text&gt;
   &lt;/Line&gt;
   &lt;Line Type="Origin Destination"&gt;
    &lt;Text&gt;FROM-BOG TO-CLO    CXR-AV    TVL-08SEP19  RULE-DOEC IPRWD/17&lt;/Text&gt;
   &lt;/Line&gt;
   &lt;Line Type="Fare Basis"&gt;
    &lt;Text&gt;FARE BASIS-PES00RIQ          SPECIAL FARE  DIS-E   VENDOR-ATP&lt;/Text&gt;
   &lt;/Line&gt;
   &lt;Line Type="Fare Type"&gt;
    &lt;Text&gt;FARE TYPE-XEX      OW-REGULAR EXCURSION&lt;/Text&gt;
   &lt;/Line&gt;
   &lt;Line Type="Currency"&gt;
    &lt;Text&gt;COP   139300  0200  E03SEP19 D-INFINITY   FC-PES00RIQ  FN-&lt;/Text&gt;
   &lt;/Line&gt;
   &lt;Line Type="System Dates"&gt;
    &lt;Text&gt;SYSTEM DATES - CREATED 02SEP19/1314  EXPIRES INFINITY&lt;/Text&gt;
   &lt;/Line&gt;
   &lt;ParsedData&gt;
    &lt;CurrencyLine&gt;
     &lt;Amount&gt;139300&lt;/Amount&gt;
     &lt;CurrencyCode&gt;COP&lt;/CurrencyCode&gt;
     &lt;Discontinue&gt;INFINITY&lt;/Discontinue&gt;
     &lt;Effective&gt;2019-09-03&lt;/Effective&gt;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&lt;Rule&gt;DOEC&lt;/Rule&gt;
     &lt;TariffDescriptionNumber&gt;IPRWD/17&lt;/TariffDescriptionNumber&gt;
     &lt;TravelDate&gt;2019-09-08&lt;/TravelDate&gt;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</si>
  <si>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3cee707-678a-4ce6-93da-60d38609768a&lt;/eb:ConversationId&gt;&lt;eb:Service&gt;OTA_AirRulesLLSRQ&lt;/eb:Service&gt;&lt;eb:Action&gt;OTA_AirRulesLLSRS&lt;/eb:Action&gt;&lt;eb:MessageData&gt;&lt;eb:MessageId&gt;5710902567507160843&lt;/eb:MessageId&gt;&lt;eb:Timestamp&gt;2019-09-04T15:45:51&lt;/eb:Timestamp&gt;&lt;eb:RefToMessageId&gt;f3cee707-678a-4ce6-93da-60d38609768a&lt;/eb:RefToMessageId&gt;&lt;/eb:MessageData&gt;&lt;/eb:MessageHeader&gt;&lt;wsse:Security xmlns:wsse="http://schemas.xmlsoap.org/ws/2002/12/secext"&gt;&lt;wsse:BinarySecurityToken valueType="String" EncodingType="wsse:Base64Binary"&gt;Shared/IDL:IceSess\/SessMgr:1\.0.IDL/Common/!ICESMS\/RESE!ICESMSLB\/RES.LB!-2977787399515763838!786044!0&lt;/wsse:BinarySecurityToken&gt;&lt;/wsse:Security&gt;&lt;/soap-env:Header&gt;&lt;soap-env:Body&gt;&lt;OTA_AirRulesRS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timeStamp="2019-09-04T10:45:51-05:00"&gt;
   &lt;stl:SystemSpecificResults&gt;
    &lt;stl:HostCommand LNIATA="222222"&gt;RDBOGCUN09SEPPZA07JIB-AV&lt;/stl:HostCommand&gt;
   &lt;/stl:SystemSpecificResults&gt;
  &lt;/stl:Success&gt;
 &lt;/stl:ApplicationResults&gt;
 &lt;FareRuleInfo&gt;
  &lt;Header&gt;
   &lt;Line Type="Legend"&gt;
    &lt;Text&gt;V FARE BASIS     BK    FARE   TRAVEL-TICKET AP  MINMAX  RTG&lt;/Text&gt;
   &lt;/Line&gt;
   &lt;Line Type="Fare"&gt;
    &lt;Text&gt;1   PZA07JIB       P R   877400     ----      7/3  3/365 WH01&lt;/Text&gt;
   &lt;/Line&gt;
   &lt;Line Type="Passenger Type"&gt;
    &lt;Text&gt;PASSENGER TYPE-ADT                 AUTO PRICE-YES&lt;/Text&gt;
   &lt;/Line&gt;
   &lt;Line Type="Origin Destination"&gt;
    &lt;Text&gt;FROM-BOG TO-CUN    CXR-AV    TVL-09SEP19  RULE-BCAM IPRWI/303&lt;/Text&gt;
   &lt;/Line&gt;
   &lt;Line Type="Fare Basis"&gt;
    &lt;Text&gt;FARE BASIS-PZA07JIB          SPECIAL FARE  DIS-E   VENDOR-ATP&lt;/Text&gt;
   &lt;/Line&gt;
   &lt;Line Type="Fare Type"&gt;
    &lt;Text&gt;FARE TYPE-XEX      RT-REGULAR EXCURSION&lt;/Text&gt;
   &lt;/Line&gt;
   &lt;Line Type="Currency"&gt;
    &lt;Text&gt;USD   256.00  0093  E31JUL19 D-INFINITY   FC-PZA07JIB  FN-&lt;/Text&gt;
   &lt;/Line&gt;
   &lt;Line Type="System Dates"&gt;
    &lt;Text&gt;SYSTEM DATES - CREATED 30JUL19/1115  EXPIRES INFINITY&lt;/Text&gt;
   &lt;/Line&gt;
   &lt;ParsedData&gt;
    &lt;CurrencyLine&gt;
     &lt;Amount&gt;256.00&lt;/Amount&gt;
     &lt;CurrencyCode&gt;USD&lt;/CurrencyCode&gt;
     &lt;Discontinue&gt;INFINITY&lt;/Discontinue&gt;
     &lt;Effective&gt;2019-07-31&lt;/Effective&gt;
     &lt;FareClass&gt;PZA07JIB&lt;/FareClass&gt;
     &lt;RoutingNumberOrMPM&gt;0093&lt;/RoutingNumberOrMPM&gt;
    &lt;/CurrencyLine&gt;
    &lt;FareBasisLine&gt;
     &lt;DisplayType Code="E"/&gt;
     &lt;FareBasis Code="PZA07JIB"/&gt;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LocationCode="CUN"/&gt;
     &lt;OriginLocation LocationCode="BOG"/&gt;
     &lt;Rule&gt;BCAM&lt;/Rule&gt;
     &lt;TariffDescriptionNumber&gt;IPRWI/303&lt;/TariffDescriptionNumber&gt;
     &lt;TravelDate&gt;2019-09-09&lt;/TravelDate&gt;
    &lt;/OriginDestinationLine&gt;
    &lt;PassengerTypeLine&gt;
     &lt;AutoPrice&gt;YES&lt;/AutoPrice&gt;
     &lt;PassengerType Code="ADT"/&gt;
    &lt;/PassengerTypeLine&gt;
    &lt;SystemDatesLine&gt;
     &lt;CreateDateTime&gt;2019-07-30T11:15&lt;/CreateDateTime&gt;
     &lt;ExpireDateTime&gt;INFINITY&lt;/ExpireDateTime&gt;
    &lt;/SystemDatesLine&gt;
   &lt;/ParsedData&gt;
  &lt;/Header&gt;
  &lt;Rules&gt;
   &lt;Paragraph RPH="50" Title="RULE APPLICATION AND OTHER CONDITIONS"&gt;
    &lt;Text&gt;NOTE - THE FOLLOWING TEXT IS INFORMATIONAL AND NOT
VALIDATED FOR AUTOPRICING.
APPLIES FOR ROUND TRIP / ONE WAY JOURNEYS WITHIN AREA
1
FOR ECONOMY FARES
APPLICATION
CLASS OF SERVICE
THESE FARES APPLY FOR ECONOMY CLASS SERVICE.
TYPES OF TRANSPORTATION
FARES GOVERNED BY THIS RULE CAN BE USED TO CREATE
ONE-WAY/ROUND-TRIP/SINGLE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SECTOR.&lt;/Text&gt;
   &lt;/Paragraph&gt;
   &lt;Paragraph RPH="07" Title="MAXIMUM STAY"&gt;
    &lt;Text&gt;TRAVEL FROM LAST SECTOR MUST COMMENCE NO LATER THAN
MIDNIGHT 365 DAYS AFTER DEPARTURE FROM FARE ORIGIN.&lt;/Text&gt;
   &lt;/Paragraph&gt;
   &lt;Paragraph RPH="08" Title="STOPOVERS"&gt;
    &lt;Text&gt;2 STOPOVERS PERMITTED ON THE PRICING UNIT
LIMITED TO 1 FREE AND 1 AT USD 65.00.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</si>
  <si>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f2c9003-f5da-4a1a-a494-1e55bcfaee80&lt;/eb:ConversationId&gt;&lt;eb:Service&gt;OTA_AirRulesLLSRQ&lt;/eb:Service&gt;&lt;eb:Action&gt;OTA_AirRulesLLSRS&lt;/eb:Action&gt;&lt;eb:MessageData&gt;&lt;eb:MessageId&gt;6214622567508350203&lt;/eb:MessageId&gt;&lt;eb:Timestamp&gt;2019-09-04T15:45:51&lt;/eb:Timestamp&gt;&lt;eb:RefToMessageId&gt;5f2c9003-f5da-4a1a-a494-1e55bcfaee80&lt;/eb:RefToMessageId&gt;&lt;/eb:MessageData&gt;&lt;/eb:MessageHeader&gt;&lt;wsse:Security xmlns:wsse="http://schemas.xmlsoap.org/ws/2002/12/secext"&gt;&lt;wsse:BinarySecurityToken valueType="String" EncodingType="wsse:Base64Binary"&gt;Shared/IDL:IceSess\/SessMgr:1\.0.IDL/Common/!ICESMS\/RESH!ICESMSLB\/RES.LB!-2977787399458780027!535183!0&lt;/wsse:BinarySecurityToken&gt;&lt;/wsse:Security&gt;&lt;/soap-env:Header&gt;&lt;soap-env:Body&gt;&lt;OTA_AirRulesRS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timeStamp="2019-09-04T10:45:51-05:00"&gt;
   &lt;stl:SystemSpecificResults&gt;
    &lt;stl:HostCommand LNIATA="222222"&gt;RDBOGSMR12OCTZEF00RIQ-AV&lt;/stl:HostCommand&gt;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TVL-12OCT19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&lt;TravelDate&gt;2019-10-12&lt;/TravelDate&gt;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</si>
  <si>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-6077ebe1-b284-47eb-b731-5397b018fe45&lt;/eb:ConversationId&gt;&lt;eb:Service&gt;OTA_AirRulesLLSRQ&lt;/eb:Service&gt;&lt;eb:Action&gt;OTA_AirRulesLLSRS&lt;/eb:Action&gt;&lt;eb:MessageData&gt;&lt;eb:MessageId&gt;6214724567517680203&lt;/eb:MessageId&gt;&lt;eb:Timestamp&gt;2019-09-04T15:45:52&lt;/eb:Timestamp&gt;&lt;eb:RefToMessageId&gt;6077ebe1-b284-47eb-b731-5397b018fe45&lt;/eb:RefToMessageId&gt;&lt;/eb:MessageData&gt;&lt;/eb:MessageHeader&gt;&lt;wsse:Security xmlns:wsse="http://schemas.xmlsoap.org/ws/2002/12/secext"&gt;&lt;wsse:BinarySecurityToken valueType="String" EncodingType="wsse:Base64Binary"&gt;Shared/IDL:IceSess\/SessMgr:1\.0.IDL/Common/!ICESMS\/RESA!ICESMSLB\/RES.LB!-2977787395223684718!1076056!0&lt;/wsse:BinarySecurityToken&gt;&lt;/wsse:Security&gt;&lt;/soap-env:Header&gt;&lt;soap-env:Body&gt;&lt;OTA_AirRulesRS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timeStamp="2019-09-04T10:45:52-05:00"&gt;
   &lt;stl:SystemSpecificResults&gt;
    &lt;stl:HostCommand LNIATA="222222"&gt;RDBOGMAD05OCTWZF00TCO-AV&lt;/stl:HostCommand&gt;
   &lt;/stl:SystemSpecificResults&gt;
  &lt;/stl:Success&gt;
 &lt;/stl:ApplicationResults&gt;
 &lt;FareRuleInfo&gt;
  &lt;Header&gt;
   &lt;Line Type="Legend"&gt;
    &lt;Text&gt;V FARE BASIS     BK    FARE   TRAVEL-TICKET AP  MINMAX  RTG&lt;/Text&gt;
   &lt;/Line&gt;
   &lt;Line Type="Fare"&gt;
    &lt;Text&gt;1  ¤WZF00TCO       W R  1065900        T31DE  -/? ??/ 30 AT01&lt;/Text&gt;
   &lt;/Line&gt;
   &lt;Line Type="Passenger Type"&gt;
    &lt;Text&gt;PASSENGER TYPE-ITX                 AUTO PRICE-YES&lt;/Text&gt;
   &lt;/Line&gt;
   &lt;Line Type="Origin Destination"&gt;
    &lt;Text&gt;FROM-BOG TO-MAD    CXR-AV    TVL-05OCT19  RULE-8YWW SAR2RPV/286&lt;/Text&gt;
   &lt;/Line&gt;
   &lt;Line Type="Fare Basis"&gt;
    &lt;Text&gt;FARE BASIS-WZF00TCO          SPECIAL FARE  DIS-L   VENDOR-ATP&lt;/Text&gt;
   &lt;/Line&gt;
   &lt;Line Type="Fare Type"&gt;
    &lt;Text&gt;FARE TYPE-PIT      RT-INDIVIDUAL INCLUSIVE TOUR FARE&lt;/Text&gt;
   &lt;/Line&gt;
   &lt;Line Type="Currency"&gt;
    &lt;Text&gt;USD   311.00  0101  E01JAN19 D-INFINITY   FC-WZF00TCO  FN-8&lt;/Text&gt;
   &lt;/Line&gt;
   &lt;Line Type="System Dates"&gt;
    &lt;Text&gt;SYSTEM DATES - CREATED 11APR19/1312  EXPIRES INFINITY&lt;/Text&gt;
   &lt;/Line&gt;
   &lt;ParsedData&gt;
    &lt;CurrencyLine&gt;
     &lt;Amount&gt;311.00&lt;/Amount&gt;
     &lt;CurrencyCode&gt;USD&lt;/CurrencyCode&gt;
     &lt;Discontinue&gt;INFINITY&lt;/Discontinue&gt;
     &lt;Effective&gt;2019-01-01&lt;/Effective&gt;
     &lt;FareClass&gt;WZF00TCO&lt;/FareClass&gt;
     &lt;RoutingNumberOrMPM&gt;0101&lt;/RoutingNumberOrMPM&gt;
     &lt;TariffDescriptionNumber&gt;8&lt;/TariffDescriptionNumber&gt;
    &lt;/CurrencyLine&gt;
    &lt;FareBasisLine&gt;
     &lt;DisplayType Code="L"/&gt;
     &lt;FareBasis Code="WZF00TCO"/&gt;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&lt;TariffDescriptionNumber&gt;SAR2RPV/286&lt;/TariffDescriptionNumber&gt;
     &lt;TravelDate&gt;2019-10-05&lt;/TravelDate&gt;
    &lt;/OriginDestinationLine&gt;
    &lt;PassengerTypeLine&gt;
     &lt;AutoPrice&gt;YES&lt;/AutoPrice&gt;
     &lt;PassengerType Code="ITX"/&gt;
    &lt;/PassengerTypeLine&gt;
    &lt;SystemDatesLine&gt;
     &lt;CreateDateTime&gt;2019-04-11T13:12&lt;/CreateDateTime&gt;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BETWEEN
A1 AND A2
APPLICATION
AREA
THESE FARES APPLY
BETWEEN AREA 1 AND AREA 2.
CLASS OF SERVICE
THESE FARES APPLY FOR ECONOMY CLASS SERVICE.
TYPES OF TRANSPORTATION
THIS RULE GOVERNS ROUND-TRIP FARES.
FARES GOVERNED BY THIS RULE CAN BE USED TO CREATE
ROUND-TRIP/CIRCLE-TRIP/OPEN-JAW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MADE.&lt;/Text&gt;
   &lt;/Paragraph&gt;
   &lt;Paragraph RPH="06" Title="MINIMUM STAY"&gt;
    &lt;Text&gt;ORIGINATING AREA 2 -
TRAVEL FROM LAST INTERNATIONAL SECTOR MUST COMMENCE
NO EARLIER THAN 5 DAYS AFTER DEPARTURE OF THE FIRST
INTERNATIONAL SECTOR.
ORIGINATING AREA 1 -
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30
DAYS AFTER DEPARTURE FROM FARE ORIGIN.&lt;/Text&gt;
   &lt;/Paragraph&gt;
   &lt;Paragraph RPH="08" Title="STOPOVERS"&gt;
    &lt;Text&gt;ORIGINATING AREA 1 -
UNLIMITED STOPOVERS PERMITTED ON THE PRICING UNIT
LIMITED TO 1 FREE AND UNLIMITED AT USD 65.00
EACH
CHILD/INFANT DISCOUNTS APPLY.
NO STOPOVER OCCURS IF PASSENGER TAKES NEXT
AVAILABLE FLIGHT WITHIN 24 HOURS.
ORIGINATING AREA 2 -
4 STOPOVERS PERMITTED ON THE PRICING UNIT
LIMITED TO 1 FREE AND 3 AT EUR 60.00 EACH.
1 FREE IN BOG/MDE/CLO.
CHILD/INFANT DISCOUNTS APPLY.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RULE 8YWW/AIRW IN ANY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MUST BE ISSUED ON THE STOCK OF AV OR TA.
OR - TICKETS MUST BE ISSUED ON THE STOCK OF AV OR LR.&lt;/Text&gt;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</si>
  <si>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-6077ebe1-b284-47eb-b731-5397b018fe45&lt;/eb:ConversationId&gt;&lt;eb:Service&gt;OTA_AirRulesLLSRQ&lt;/eb:Service&gt;&lt;eb:Action&gt;OTA_AirRulesLLSRS&lt;/eb:Action&gt;&lt;eb:MessageData&gt;&lt;eb:MessageId&gt;6214653567523571220&lt;/eb:MessageId&gt;&lt;eb:Timestamp&gt;2019-09-04T15:45:52&lt;/eb:Timestamp&gt;&lt;eb:RefToMessageId&gt;6077ebe1-b284-47eb-b731-5397b018fe45&lt;/eb:RefToMessageId&gt;&lt;/eb:MessageData&gt;&lt;/eb:MessageHeader&gt;&lt;wsse:Security xmlns:wsse="http://schemas.xmlsoap.org/ws/2002/12/secext"&gt;&lt;wsse:BinarySecurityToken valueType="String" EncodingType="wsse:Base64Binary"&gt;Shared/IDL:IceSess\/SessMgr:1\.0.IDL/Common/!ICESMS\/RESA!ICESMSLB\/RES.LB!-2977787395223684718!1076056!0&lt;/wsse:BinarySecurityToken&gt;&lt;/wsse:Security&gt;&lt;/soap-env:Header&gt;&lt;soap-env:Body&gt;&lt;OTA_AirRulesRS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timeStamp="2019-09-04T10:45:52-05:00"&gt;
   &lt;stl:SystemSpecificResults&gt;
    &lt;stl:HostCommand LNIATA="222222"&gt;RDMADBOG24OCTTZA00ZGR-AV&lt;/stl:HostCommand&gt;
   &lt;/stl:SystemSpecificResults&gt;
  &lt;/stl:Success&gt;
 &lt;/stl:ApplicationResults&gt;
 &lt;FareRuleInfo&gt;
  &lt;Header&gt;
   &lt;Line Type="Legend"&gt;
    &lt;Text&gt;V FARE BASIS     BK    FARE   TRAVEL-TICKET AP  MINMAX  RTG&lt;/Text&gt;
   &lt;/Line&gt;
   &lt;Line Type="Fare"&gt;
    &lt;Text&gt;1   TZA00ZGR       T R   963100 DC31MY T16SE  -/1  5/ 90 AT01&lt;/Text&gt;
   &lt;/Line&gt;
   &lt;Line Type="Passenger Type"&gt;
    &lt;Text&gt;PASSENGER TYPE-ADT                 AUTO PRICE-YES&lt;/Text&gt;
   &lt;/Line&gt;
   &lt;Line Type="Origin Destination"&gt;
    &lt;Text&gt;FROM-MAD TO-BOG    CXR-AV    TVL-24OCT19  RULE-RES2 IPRSAA2/27&lt;/Text&gt;
   &lt;/Line&gt;
   &lt;Line Type="Fare Basis"&gt;
    &lt;Text&gt;FARE BASIS-TZA00ZGR          SPECIAL FARE  DIS-E   VENDOR-ATP&lt;/Text&gt;
   &lt;/Line&gt;
   &lt;Line Type="Fare Type"&gt;
    &lt;Text&gt;FARE TYPE-XEX      RT-REGULAR EXCURSION&lt;/Text&gt;
   &lt;/Line&gt;
   &lt;Line Type="Currency"&gt;
    &lt;Text&gt;EUR   256.00  0101  E01MAY19 D31MAY20   FC-TZA00ZGR  FN-80&lt;/Text&gt;
   &lt;/Line&gt;
   &lt;Line Type="System Dates"&gt;
    &lt;Text&gt;SYSTEM DATES - CREATED 30APR19/0839  EXPIRES INFINITY&lt;/Text&gt;
   &lt;/Line&gt;
   &lt;ParsedData&gt;
    &lt;CurrencyLine&gt;
     &lt;Amount&gt;256.00&lt;/Amount&gt;
     &lt;CurrencyCode&gt;EUR&lt;/CurrencyCode&gt;
     &lt;Discontinue&gt;2020-05-31&lt;/Discontinue&gt;
     &lt;Effective&gt;2019-05-01&lt;/Effective&gt;
     &lt;FareClass&gt;TZA00ZGR&lt;/FareClass&gt;
     &lt;RoutingNumberOrMPM&gt;0101&lt;/RoutingNumberOrMPM&gt;
     &lt;TariffDescriptionNumber&gt;80&lt;/TariffDescriptionNumber&gt;
    &lt;/CurrencyLine&gt;
    &lt;FareBasisLine&gt;
     &lt;DisplayType Code="E"/&gt;
     &lt;FareBasis Code="TZA00ZGR"/&gt;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LocationCode="BOG"/&gt;
     &lt;OriginLocation LocationCode="MAD"/&gt;
     &lt;Rule&gt;RES2&lt;/Rule&gt;
     &lt;TariffDescriptionNumber&gt;IPRSAA2/27&lt;/TariffDescriptionNumber&gt;
     &lt;TravelDate&gt;2019-10-24&lt;/TravelDate&gt;
    &lt;/OriginDestinationLine&gt;
    &lt;PassengerTypeLine&gt;
     &lt;AutoPrice&gt;YES&lt;/AutoPrice&gt;
     &lt;PassengerType Code="ADT"/&gt;
    &lt;/PassengerTypeLine&gt;
    &lt;SystemDatesLine&gt;
     &lt;CreateDateTime&gt;2019-04-30T08:39&lt;/CreateDateTime&gt;
     &lt;ExpireDateTime&gt;INFINITY&lt;/ExpireDateTime&gt;
    &lt;/SystemDatesLine&gt;
   &lt;/ParsedData&gt;
  &lt;/Header&gt;
  &lt;Rules&gt;
   &lt;Paragraph RPH="50" Title="RULE APPLICATION AND OTHER CONDITIONS"&gt;
    &lt;Text&gt;NOTE - THE FOLLOWING TEXT IS INFORMATIONAL AND NOT
VALIDATED FOR AUTOPRICING.
SPECIAL ROUND TRIP FARE APPLICABLE BETWEEN AREA 1 AND
AREA 2.
APPLICATION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5 DAYS AFTER DEPARTURE OF THE FIRST
INTERNATIONAL SECTOR.&lt;/Text&gt;
   &lt;/Paragraph&gt;
   &lt;Paragraph RPH="07" Title="MAXIMUM STAY"&gt;
    &lt;Text&gt;TRAVEL FROM LAST SECTOR MUST COMMENCE NO LATER THAN
MIDNIGHT 90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31MAY20. ALL
TRAVEL MUST BE COMPLETED BY MIDNIGHT ON 31MAY20.&lt;/Text&gt;
   &lt;/Paragraph&gt;
   &lt;Paragraph RPH="15" Title="SALES RESTRICTIONS"&gt;
    &lt;Text&gt;FOOTNOTE RULE
TICKETS MUST BE ISSUED ON/BEFORE 16SEP19.
FARE RULE
TICKETS MAY NOT BE SOLD IN VENEZUELA.
TICKETS MAY ONLY BE SOLD IN AREA 1/AREA 2/AREA 3.
NOTE - TEXT BELOW NOT VALIDATED FOR AUTOPRICING.
A USD 600.00 PENALTY APPLIES IF SOLD IN
VENEZUELA.&lt;/Text&gt;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</si>
  <si>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-19862caf-bc01-4305-9aa2-d535c55fd106&lt;/eb:ConversationId&gt;&lt;eb:Service&gt;OTA_AirRulesLLSRQ&lt;/eb:Service&gt;&lt;eb:Action&gt;OTA_AirRulesLLSRS&lt;/eb:Action&gt;&lt;eb:MessageData&gt;&lt;eb:MessageId&gt;5711272567527030690&lt;/eb:MessageId&gt;&lt;eb:Timestamp&gt;2019-09-04T15:45:53&lt;/eb:Timestamp&gt;&lt;eb:RefToMessageId&gt;19862caf-bc01-4305-9aa2-d535c55fd106&lt;/eb:RefToMessageId&gt;&lt;/eb:MessageData&gt;&lt;/eb:MessageHeader&gt;&lt;wsse:Security xmlns:wsse="http://schemas.xmlsoap.org/ws/2002/12/secext"&gt;&lt;wsse:BinarySecurityToken valueType="String" EncodingType="wsse:Base64Binary"&gt;Shared/IDL:IceSess\/SessMgr:1\.0.IDL/Common/!ICESMS\/RESB!ICESMSLB\/RES.LB!-2977787391376542066!1560529!0&lt;/wsse:BinarySecurityToken&gt;&lt;/wsse:Security&gt;&lt;/soap-env:Header&gt;&lt;soap-env:Body&gt;&lt;OTA_AirRulesRS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timeStamp="2019-09-04T10:45:53-05:00"&gt;
   &lt;stl:SystemSpecificResults&gt;
    &lt;stl:HostCommand LNIATA="222222"&gt;RDCLOBOG05SEPWES00RIQ-AV&lt;/stl:HostCommand&gt;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&lt;Text&gt;FROM-CLO TO-BOG    CXR-AV    TVL-05SEP19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02SEP19/1315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LocationCode="CLO"/&gt;
     &lt;Rule&gt;DOSP&lt;/Rule&gt;
     &lt;TariffDescriptionNumber&gt;IPRWD/17&lt;/TariffDescriptionNumber&gt;
     &lt;TravelDate&gt;2019-09-05&lt;/TravelDate&gt;
    &lt;/OriginDestinationLine&gt;
    &lt;PassengerTypeLine&gt;
     &lt;AutoPrice&gt;YES&lt;/AutoPrice&gt;
     &lt;PassengerType Code="ADT"/&gt;
    &lt;/PassengerTypeLine&gt;
    &lt;SystemDatesLine&gt;
     &lt;CreateDateTime&gt;2019-09-02T13:15&lt;/CreateDateTime&gt;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</si>
  <si>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-19862caf-bc01-4305-9aa2-d535c55fd106&lt;/eb:ConversationId&gt;&lt;eb:Service&gt;OTA_AirRulesLLSRQ&lt;/eb:Service&gt;&lt;eb:Action&gt;OTA_AirRulesLLSRS&lt;/eb:Action&gt;&lt;eb:MessageData&gt;&lt;eb:MessageId&gt;6214231567532770292&lt;/eb:MessageId&gt;&lt;eb:Timestamp&gt;2019-09-04T15:45:53&lt;/eb:Timestamp&gt;&lt;eb:RefToMessageId&gt;19862caf-bc01-4305-9aa2-d535c55fd106&lt;/eb:RefToMessageId&gt;&lt;/eb:MessageData&gt;&lt;/eb:MessageHeader&gt;&lt;wsse:Security xmlns:wsse="http://schemas.xmlsoap.org/ws/2002/12/secext"&gt;&lt;wsse:BinarySecurityToken valueType="String" EncodingType="wsse:Base64Binary"&gt;Shared/IDL:IceSess\/SessMgr:1\.0.IDL/Common/!ICESMS\/RESB!ICESMSLB\/RES.LB!-2977787391376542066!1560529!0&lt;/wsse:BinarySecurityToken&gt;&lt;/wsse:Security&gt;&lt;/soap-env:Header&gt;&lt;soap-env:Body&gt;&lt;OTA_AirRulesRS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timeStamp="2019-09-04T10:45:53-05:00"&gt;
   &lt;stl:SystemSpecificResults&gt;
    &lt;stl:HostCommand LNIATA="222222"&gt;RDBOGCLO08SEPPES00RIQ-AV&lt;/stl:HostCommand&gt;
   &lt;/stl:SystemSpecificResults&gt;
  &lt;/stl:Success&gt;
 &lt;/stl:ApplicationResults&gt;
 &lt;FareRuleInfo&gt;
  &lt;Header&gt;
   &lt;Line Type="Legend"&gt;
    &lt;Text&gt;V FARE BASIS     BK    FARE   TRAVEL-TICKET AP  MINMAX  RTG&lt;/Text&gt;
   &lt;/Line&gt;
   &lt;Line Type="Fare"&gt;
    &lt;Text&gt;1   PES00RIQ       P X   139300     ----      -/1  -/365  200&lt;/Text&gt;
   &lt;/Line&gt;
   &lt;Line Type="Passenger Type"&gt;
    &lt;Text&gt;PASSENGER TYPE-ADT                 AUTO PRICE-YES&lt;/Text&gt;
   &lt;/Line&gt;
   &lt;Line Type="Origin Destination"&gt;
    &lt;Text&gt;FROM-BOG TO-CLO    CXR-AV    TVL-08SEP19  RULE-DOEC IPRWD/17&lt;/Text&gt;
   &lt;/Line&gt;
   &lt;Line Type="Fare Basis"&gt;
    &lt;Text&gt;FARE BASIS-PES00RIQ          SPECIAL FARE  DIS-E   VENDOR-ATP&lt;/Text&gt;
   &lt;/Line&gt;
   &lt;Line Type="Fare Type"&gt;
    &lt;Text&gt;FARE TYPE-XEX      OW-REGULAR EXCURSION&lt;/Text&gt;
   &lt;/Line&gt;
   &lt;Line Type="Currency"&gt;
    &lt;Text&gt;COP   139300  0200  E03SEP19 D-INFINITY   FC-PES00RIQ  FN-&lt;/Text&gt;
   &lt;/Line&gt;
   &lt;Line Type="System Dates"&gt;
    &lt;Text&gt;SYSTEM DATES - CREATED 02SEP19/1314  EXPIRES INFINITY&lt;/Text&gt;
   &lt;/Line&gt;
   &lt;ParsedData&gt;
    &lt;CurrencyLine&gt;
     &lt;Amount&gt;139300&lt;/Amount&gt;
     &lt;CurrencyCode&gt;COP&lt;/CurrencyCode&gt;
     &lt;Discontinue&gt;INFINITY&lt;/Discontinue&gt;
     &lt;Effective&gt;2019-09-03&lt;/Effective&gt;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&lt;Rule&gt;DOEC&lt;/Rule&gt;
     &lt;TariffDescriptionNumber&gt;IPRWD/17&lt;/TariffDescriptionNumber&gt;
     &lt;TravelDate&gt;2019-09-08&lt;/TravelDate&gt;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</si>
  <si>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a7ff780-bf2d-4921-a34c-0f6bb33cbdf4&lt;/eb:ConversationId&gt;&lt;eb:Service&gt;OTA_AirRulesLLSRQ&lt;/eb:Service&gt;&lt;eb:Action&gt;OTA_AirRulesLLSRS&lt;/eb:Action&gt;&lt;eb:MessageData&gt;&lt;eb:MessageId&gt;6225971568495140191&lt;/eb:MessageId&gt;&lt;eb:Timestamp&gt;2019-09-04T15:47:29&lt;/eb:Timestamp&gt;&lt;eb:RefToMessageId&gt;2a7ff780-bf2d-4921-a34c-0f6bb33cbdf4&lt;/eb:RefToMessageId&gt;&lt;/eb:MessageData&gt;&lt;/eb:MessageHeader&gt;&lt;wsse:Security xmlns:wsse="http://schemas.xmlsoap.org/ws/2002/12/secext"&gt;&lt;wsse:BinarySecurityToken valueType="String" EncodingType="wsse:Base64Binary"&gt;Shared/IDL:IceSess\/SessMgr:1\.0.IDL/Common/!ICESMS\/RESE!ICESMSLB\/RES.LB!-2977786994770983028!829772!0&lt;/wsse:BinarySecurityToken&gt;&lt;/wsse:Security&gt;&lt;/soap-env:Header&gt;&lt;soap-env:Body&gt;&lt;OTA_AirRulesRS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timeStamp="2019-09-04T10:47:29-05:00"&gt;
   &lt;stl:SystemSpecificResults&gt;
    &lt;stl:HostCommand LNIATA="222222"&gt;RDBOGCUN09SEPPZA07JIB-AV&lt;/stl:HostCommand&gt;
   &lt;/stl:SystemSpecificResults&gt;
  &lt;/stl:Success&gt;
 &lt;/stl:ApplicationResults&gt;
 &lt;FareRuleInfo&gt;
  &lt;Header&gt;
   &lt;Line Type="Legend"&gt;
    &lt;Text&gt;V FARE BASIS     BK    FARE   TRAVEL-TICKET AP  MINMAX  RTG&lt;/Text&gt;
   &lt;/Line&gt;
   &lt;Line Type="Fare"&gt;
    &lt;Text&gt;1   PZA07JIB       P R   877400     ----      7/3  3/365 WH01&lt;/Text&gt;
   &lt;/Line&gt;
   &lt;Line Type="Passenger Type"&gt;
    &lt;Text&gt;PASSENGER TYPE-ADT                 AUTO PRICE-YES&lt;/Text&gt;
   &lt;/Line&gt;
   &lt;Line Type="Origin Destination"&gt;
    &lt;Text&gt;FROM-BOG TO-CUN    CXR-AV    TVL-09SEP19  RULE-BCAM IPRWI/303&lt;/Text&gt;
   &lt;/Line&gt;
   &lt;Line Type="Fare Basis"&gt;
    &lt;Text&gt;FARE BASIS-PZA07JIB          SPECIAL FARE  DIS-E   VENDOR-ATP&lt;/Text&gt;
   &lt;/Line&gt;
   &lt;Line Type="Fare Type"&gt;
    &lt;Text&gt;FARE TYPE-XEX      RT-REGULAR EXCURSION&lt;/Text&gt;
   &lt;/Line&gt;
   &lt;Line Type="Currency"&gt;
    &lt;Text&gt;USD   256.00  0093  E31JUL19 D-INFINITY   FC-PZA07JIB  FN-&lt;/Text&gt;
   &lt;/Line&gt;
   &lt;Line Type="System Dates"&gt;
    &lt;Text&gt;SYSTEM DATES - CREATED 30JUL19/1115  EXPIRES INFINITY&lt;/Text&gt;
   &lt;/Line&gt;
   &lt;ParsedData&gt;
    &lt;CurrencyLine&gt;
     &lt;Amount&gt;256.00&lt;/Amount&gt;
     &lt;CurrencyCode&gt;USD&lt;/CurrencyCode&gt;
     &lt;Discontinue&gt;INFINITY&lt;/Discontinue&gt;
     &lt;Effective&gt;2019-07-31&lt;/Effective&gt;
     &lt;FareClass&gt;PZA07JIB&lt;/FareClass&gt;
     &lt;RoutingNumberOrMPM&gt;0093&lt;/RoutingNumberOrMPM&gt;
    &lt;/CurrencyLine&gt;
    &lt;FareBasisLine&gt;
     &lt;DisplayType Code="E"/&gt;
     &lt;FareBasis Code="PZA07JIB"/&gt;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LocationCode="CUN"/&gt;
     &lt;OriginLocation LocationCode="BOG"/&gt;
     &lt;Rule&gt;BCAM&lt;/Rule&gt;
     &lt;TariffDescriptionNumber&gt;IPRWI/303&lt;/TariffDescriptionNumber&gt;
     &lt;TravelDate&gt;2019-09-09&lt;/TravelDate&gt;
    &lt;/OriginDestinationLine&gt;
    &lt;PassengerTypeLine&gt;
     &lt;AutoPrice&gt;YES&lt;/AutoPrice&gt;
     &lt;PassengerType Code="ADT"/&gt;
    &lt;/PassengerTypeLine&gt;
    &lt;SystemDatesLine&gt;
     &lt;CreateDateTime&gt;2019-07-30T11:15&lt;/CreateDateTime&gt;
     &lt;ExpireDateTime&gt;INFINITY&lt;/ExpireDateTime&gt;
    &lt;/SystemDatesLine&gt;
   &lt;/ParsedData&gt;
  &lt;/Header&gt;
  &lt;Rules&gt;
   &lt;Paragraph RPH="50" Title="RULE APPLICATION AND OTHER CONDITIONS"&gt;
    &lt;Text&gt;NOTE - THE FOLLOWING TEXT IS INFORMATIONAL AND NOT
VALIDATED FOR AUTOPRICING.
APPLIES FOR ROUND TRIP / ONE WAY JOURNEYS WITHIN AREA
1
FOR ECONOMY FARES
APPLICATION
CLASS OF SERVICE
THESE FARES APPLY FOR ECONOMY CLASS SERVICE.
TYPES OF TRANSPORTATION
FARES GOVERNED BY THIS RULE CAN BE USED TO CREATE
ONE-WAY/ROUND-TRIP/SINGLE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SECTOR.&lt;/Text&gt;
   &lt;/Paragraph&gt;
   &lt;Paragraph RPH="07" Title="MAXIMUM STAY"&gt;
    &lt;Text&gt;TRAVEL FROM LAST SECTOR MUST COMMENCE NO LATER THAN
MIDNIGHT 365 DAYS AFTER DEPARTURE FROM FARE ORIGIN.&lt;/Text&gt;
   &lt;/Paragraph&gt;
   &lt;Paragraph RPH="08" Title="STOPOVERS"&gt;
    &lt;Text&gt;2 STOPOVERS PERMITTED ON THE PRICING UNIT
LIMITED TO 1 FREE AND 1 AT USD 65.00.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</si>
  <si>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33caaf3-e9fd-4ffb-b647-bf194636ed01&lt;/eb:ConversationId&gt;&lt;eb:Service&gt;OTA_AirRulesLLSRQ&lt;/eb:Service&gt;&lt;eb:Action&gt;OTA_AirRulesLLSRS&lt;/eb:Action&gt;&lt;eb:MessageData&gt;&lt;eb:MessageId&gt;5721364568497000710&lt;/eb:MessageId&gt;&lt;eb:Timestamp&gt;2019-09-04T15:47:30&lt;/eb:Timestamp&gt;&lt;eb:RefToMessageId&gt;b33caaf3-e9fd-4ffb-b647-bf194636ed01&lt;/eb:RefToMessageId&gt;&lt;/eb:MessageData&gt;&lt;/eb:MessageHeader&gt;&lt;wsse:Security xmlns:wsse="http://schemas.xmlsoap.org/ws/2002/12/secext"&gt;&lt;wsse:BinarySecurityToken valueType="String" EncodingType="wsse:Base64Binary"&gt;Shared/IDL:IceSess\/SessMgr:1\.0.IDL/Common/!ICESMS\/RESE!ICESMSLB\/RES.LB!-2977786994017531006!830356!0&lt;/wsse:BinarySecurityToken&gt;&lt;/wsse:Security&gt;&lt;/soap-env:Header&gt;&lt;soap-env:Body&gt;&lt;OTA_AirRulesRS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timeStamp="2019-09-04T10:47:30-05:00"&gt;
   &lt;stl:SystemSpecificResults&gt;
    &lt;stl:HostCommand LNIATA="222222"&gt;RDBOGSMR12OCTZEF00RIQ-AV&lt;/stl:HostCommand&gt;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TVL-12OCT19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&lt;TravelDate&gt;2019-10-12&lt;/TravelDate&gt;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</si>
  <si>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421da40-df68-435f-9d79-765fdd10496f&lt;/eb:ConversationId&gt;&lt;eb:Service&gt;OTA_AirRulesLLSRQ&lt;/eb:Service&gt;&lt;eb:Action&gt;OTA_AirRulesLLSRS&lt;/eb:Action&gt;&lt;eb:MessageData&gt;&lt;eb:MessageId&gt;6225664568508360191&lt;/eb:MessageId&gt;&lt;eb:Timestamp&gt;2019-09-04T15:47:31&lt;/eb:Timestamp&gt;&lt;eb:RefToMessageId&gt;a421da40-df68-435f-9d79-765fdd10496f&lt;/eb:RefToMessageId&gt;&lt;/eb:MessageData&gt;&lt;/eb:MessageHeader&gt;&lt;wsse:Security xmlns:wsse="http://schemas.xmlsoap.org/ws/2002/12/secext"&gt;&lt;wsse:BinarySecurityToken valueType="String" EncodingType="wsse:Base64Binary"&gt;Shared/IDL:IceSess\/SessMgr:1\.0.IDL/Common/!ICESMS\/RESG!ICESMSLB\/RES.LB!-2977786989786824819!1626510!0&lt;/wsse:BinarySecurityToken&gt;&lt;/wsse:Security&gt;&lt;/soap-env:Header&gt;&lt;soap-env:Body&gt;&lt;OTA_AirRulesRS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timeStamp="2019-09-04T10:47:31-05:00"&gt;
   &lt;stl:SystemSpecificResults&gt;
    &lt;stl:HostCommand LNIATA="222222"&gt;RDBOGMAD05OCTWZF00TCO-AV&lt;/stl:HostCommand&gt;
   &lt;/stl:SystemSpecificResults&gt;
  &lt;/stl:Success&gt;
 &lt;/stl:ApplicationResults&gt;
 &lt;FareRuleInfo&gt;
  &lt;Header&gt;
   &lt;Line Type="Legend"&gt;
    &lt;Text&gt;V FARE BASIS     BK    FARE   TRAVEL-TICKET AP  MINMAX  RTG&lt;/Text&gt;
   &lt;/Line&gt;
   &lt;Line Type="Fare"&gt;
    &lt;Text&gt;1  ¤WZF00TCO       W R  1065900        T31DE  -/? ??/ 30 AT01&lt;/Text&gt;
   &lt;/Line&gt;
   &lt;Line Type="Passenger Type"&gt;
    &lt;Text&gt;PASSENGER TYPE-ITX                 AUTO PRICE-YES&lt;/Text&gt;
   &lt;/Line&gt;
   &lt;Line Type="Origin Destination"&gt;
    &lt;Text&gt;FROM-BOG TO-MAD    CXR-AV    TVL-05OCT19  RULE-8YWW SAR2RPV/286&lt;/Text&gt;
   &lt;/Line&gt;
   &lt;Line Type="Fare Basis"&gt;
    &lt;Text&gt;FARE BASIS-WZF00TCO          SPECIAL FARE  DIS-L   VENDOR-ATP&lt;/Text&gt;
   &lt;/Line&gt;
   &lt;Line Type="Fare Type"&gt;
    &lt;Text&gt;FARE TYPE-PIT      RT-INDIVIDUAL INCLUSIVE TOUR FARE&lt;/Text&gt;
   &lt;/Line&gt;
   &lt;Line Type="Currency"&gt;
    &lt;Text&gt;USD   311.00  0101  E01JAN19 D-INFINITY   FC-WZF00TCO  FN-8&lt;/Text&gt;
   &lt;/Line&gt;
   &lt;Line Type="System Dates"&gt;
    &lt;Text&gt;SYSTEM DATES - CREATED 11APR19/1312  EXPIRES INFINITY&lt;/Text&gt;
   &lt;/Line&gt;
   &lt;ParsedData&gt;
    &lt;CurrencyLine&gt;
     &lt;Amount&gt;311.00&lt;/Amount&gt;
     &lt;CurrencyCode&gt;USD&lt;/CurrencyCode&gt;
     &lt;Discontinue&gt;INFINITY&lt;/Discontinue&gt;
     &lt;Effective&gt;2019-01-01&lt;/Effective&gt;
     &lt;FareClass&gt;WZF00TCO&lt;/FareClass&gt;
     &lt;RoutingNumberOrMPM&gt;0101&lt;/RoutingNumberOrMPM&gt;
     &lt;TariffDescriptionNumber&gt;8&lt;/TariffDescriptionNumber&gt;
    &lt;/CurrencyLine&gt;
    &lt;FareBasisLine&gt;
     &lt;DisplayType Code="L"/&gt;
     &lt;FareBasis Code="WZF00TCO"/&gt;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&lt;TariffDescriptionNumber&gt;SAR2RPV/286&lt;/TariffDescriptionNumber&gt;
     &lt;TravelDate&gt;2019-10-05&lt;/TravelDate&gt;
    &lt;/OriginDestinationLine&gt;
    &lt;PassengerTypeLine&gt;
     &lt;AutoPrice&gt;YES&lt;/AutoPrice&gt;
     &lt;PassengerType Code="ITX"/&gt;
    &lt;/PassengerTypeLine&gt;
    &lt;SystemDatesLine&gt;
     &lt;CreateDateTime&gt;2019-04-11T13:12&lt;/CreateDateTime&gt;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BETWEEN
A1 AND A2
APPLICATION
AREA
THESE FARES APPLY
BETWEEN AREA 1 AND AREA 2.
CLASS OF SERVICE
THESE FARES APPLY FOR ECONOMY CLASS SERVICE.
TYPES OF TRANSPORTATION
THIS RULE GOVERNS ROUND-TRIP FARES.
FARES GOVERNED BY THIS RULE CAN BE USED TO CREATE
ROUND-TRIP/CIRCLE-TRIP/OPEN-JAW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MADE.&lt;/Text&gt;
   &lt;/Paragraph&gt;
   &lt;Paragraph RPH="06" Title="MINIMUM STAY"&gt;
    &lt;Text&gt;ORIGINATING AREA 2 -
TRAVEL FROM LAST INTERNATIONAL SECTOR MUST COMMENCE
NO EARLIER THAN 5 DAYS AFTER DEPARTURE OF THE FIRST
INTERNATIONAL SECTOR.
ORIGINATING AREA 1 -
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30
DAYS AFTER DEPARTURE FROM FARE ORIGIN.&lt;/Text&gt;
   &lt;/Paragraph&gt;
   &lt;Paragraph RPH="08" Title="STOPOVERS"&gt;
    &lt;Text&gt;ORIGINATING AREA 1 -
UNLIMITED STOPOVERS PERMITTED ON THE PRICING UNIT
LIMITED TO 1 FREE AND UNLIMITED AT USD 65.00
EACH
CHILD/INFANT DISCOUNTS APPLY.
NO STOPOVER OCCURS IF PASSENGER TAKES NEXT
AVAILABLE FLIGHT WITHIN 24 HOURS.
ORIGINATING AREA 2 -
4 STOPOVERS PERMITTED ON THE PRICING UNIT
LIMITED TO 1 FREE AND 3 AT EUR 60.00 EACH.
1 FREE IN BOG/MDE/CLO.
CHILD/INFANT DISCOUNTS APPLY.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RULE 8YWW/AIRW IN ANY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MUST BE ISSUED ON THE STOCK OF AV OR TA.
OR - TICKETS MUST BE ISSUED ON THE STOCK OF AV OR LR.&lt;/Text&gt;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</si>
  <si>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421da40-df68-435f-9d79-765fdd10496f&lt;/eb:ConversationId&gt;&lt;eb:Service&gt;OTA_AirRulesLLSRQ&lt;/eb:Service&gt;&lt;eb:Action&gt;OTA_AirRulesLLSRS&lt;/eb:Action&gt;&lt;eb:MessageData&gt;&lt;eb:MessageId&gt;6226242568515340212&lt;/eb:MessageId&gt;&lt;eb:Timestamp&gt;2019-09-04T15:47:31&lt;/eb:Timestamp&gt;&lt;eb:RefToMessageId&gt;a421da40-df68-435f-9d79-765fdd10496f&lt;/eb:RefToMessageId&gt;&lt;/eb:MessageData&gt;&lt;/eb:MessageHeader&gt;&lt;wsse:Security xmlns:wsse="http://schemas.xmlsoap.org/ws/2002/12/secext"&gt;&lt;wsse:BinarySecurityToken valueType="String" EncodingType="wsse:Base64Binary"&gt;Shared/IDL:IceSess\/SessMgr:1\.0.IDL/Common/!ICESMS\/RESG!ICESMSLB\/RES.LB!-2977786989786824819!1626510!0&lt;/wsse:BinarySecurityToken&gt;&lt;/wsse:Security&gt;&lt;/soap-env:Header&gt;&lt;soap-env:Body&gt;&lt;OTA_AirRulesRS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timeStamp="2019-09-04T10:47:31-05:00"&gt;
   &lt;stl:SystemSpecificResults&gt;
    &lt;stl:HostCommand LNIATA="222222"&gt;RDMADBOG24OCTTZA00ZGR-AV&lt;/stl:HostCommand&gt;
   &lt;/stl:SystemSpecificResults&gt;
  &lt;/stl:Success&gt;
 &lt;/stl:ApplicationResults&gt;
 &lt;FareRuleInfo&gt;
  &lt;Header&gt;
   &lt;Line Type="Legend"&gt;
    &lt;Text&gt;V FARE BASIS     BK    FARE   TRAVEL-TICKET AP  MINMAX  RTG&lt;/Text&gt;
   &lt;/Line&gt;
   &lt;Line Type="Fare"&gt;
    &lt;Text&gt;1   TZA00ZGR       T R   963100 DC31MY T16SE  -/1  5/ 90 AT01&lt;/Text&gt;
   &lt;/Line&gt;
   &lt;Line Type="Passenger Type"&gt;
    &lt;Text&gt;PASSENGER TYPE-ADT                 AUTO PRICE-YES&lt;/Text&gt;
   &lt;/Line&gt;
   &lt;Line Type="Origin Destination"&gt;
    &lt;Text&gt;FROM-MAD TO-BOG    CXR-AV    TVL-24OCT19  RULE-RES2 IPRSAA2/27&lt;/Text&gt;
   &lt;/Line&gt;
   &lt;Line Type="Fare Basis"&gt;
    &lt;Text&gt;FARE BASIS-TZA00ZGR          SPECIAL FARE  DIS-E   VENDOR-ATP&lt;/Text&gt;
   &lt;/Line&gt;
   &lt;Line Type="Fare Type"&gt;
    &lt;Text&gt;FARE TYPE-XEX      RT-REGULAR EXCURSION&lt;/Text&gt;
   &lt;/Line&gt;
   &lt;Line Type="Currency"&gt;
    &lt;Text&gt;EUR   256.00  0101  E01MAY19 D31MAY20   FC-TZA00ZGR  FN-80&lt;/Text&gt;
   &lt;/Line&gt;
   &lt;Line Type="System Dates"&gt;
    &lt;Text&gt;SYSTEM DATES - CREATED 30APR19/0839  EXPIRES INFINITY&lt;/Text&gt;
   &lt;/Line&gt;
   &lt;ParsedData&gt;
    &lt;CurrencyLine&gt;
     &lt;Amount&gt;256.00&lt;/Amount&gt;
     &lt;CurrencyCode&gt;EUR&lt;/CurrencyCode&gt;
     &lt;Discontinue&gt;2020-05-31&lt;/Discontinue&gt;
     &lt;Effective&gt;2019-05-01&lt;/Effective&gt;
     &lt;FareClass&gt;TZA00ZGR&lt;/FareClass&gt;
     &lt;RoutingNumberOrMPM&gt;0101&lt;/RoutingNumberOrMPM&gt;
     &lt;TariffDescriptionNumber&gt;80&lt;/TariffDescriptionNumber&gt;
    &lt;/CurrencyLine&gt;
    &lt;FareBasisLine&gt;
     &lt;DisplayType Code="E"/&gt;
     &lt;FareBasis Code="TZA00ZGR"/&gt;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LocationCode="BOG"/&gt;
     &lt;OriginLocation LocationCode="MAD"/&gt;
     &lt;Rule&gt;RES2&lt;/Rule&gt;
     &lt;TariffDescriptionNumber&gt;IPRSAA2/27&lt;/TariffDescriptionNumber&gt;
     &lt;TravelDate&gt;2019-10-24&lt;/TravelDate&gt;
    &lt;/OriginDestinationLine&gt;
    &lt;PassengerTypeLine&gt;
     &lt;AutoPrice&gt;YES&lt;/AutoPrice&gt;
     &lt;PassengerType Code="ADT"/&gt;
    &lt;/PassengerTypeLine&gt;
    &lt;SystemDatesLine&gt;
     &lt;CreateDateTime&gt;2019-04-30T08:39&lt;/CreateDateTime&gt;
     &lt;ExpireDateTime&gt;INFINITY&lt;/ExpireDateTime&gt;
    &lt;/SystemDatesLine&gt;
   &lt;/ParsedData&gt;
  &lt;/Header&gt;
  &lt;Rules&gt;
   &lt;Paragraph RPH="50" Title="RULE APPLICATION AND OTHER CONDITIONS"&gt;
    &lt;Text&gt;NOTE - THE FOLLOWING TEXT IS INFORMATIONAL AND NOT
VALIDATED FOR AUTOPRICING.
SPECIAL ROUND TRIP FARE APPLICABLE BETWEEN AREA 1 AND
AREA 2.
APPLICATION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5 DAYS AFTER DEPARTURE OF THE FIRST
INTERNATIONAL SECTOR.&lt;/Text&gt;
   &lt;/Paragraph&gt;
   &lt;Paragraph RPH="07" Title="MAXIMUM STAY"&gt;
    &lt;Text&gt;TRAVEL FROM LAST SECTOR MUST COMMENCE NO LATER THAN
MIDNIGHT 90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31MAY20. ALL
TRAVEL MUST BE COMPLETED BY MIDNIGHT ON 31MAY20.&lt;/Text&gt;
   &lt;/Paragraph&gt;
   &lt;Paragraph RPH="15" Title="SALES RESTRICTIONS"&gt;
    &lt;Text&gt;FOOTNOTE RULE
TICKETS MUST BE ISSUED ON/BEFORE 16SEP19.
FARE RULE
TICKETS MAY NOT BE SOLD IN VENEZUELA.
TICKETS MAY ONLY BE SOLD IN AREA 1/AREA 2/AREA 3.
NOTE - TEXT BELOW NOT VALIDATED FOR AUTOPRICING.
A USD 600.00 PENALTY APPLIES IF SOLD IN
VENEZUELA.&lt;/Text&gt;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</si>
  <si>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40ab9b1-1585-4f42-b99b-339c425e7c76&lt;/eb:ConversationId&gt;&lt;eb:Service&gt;OTA_AirRulesLLSRQ&lt;/eb:Service&gt;&lt;eb:Action&gt;OTA_AirRulesLLSRS&lt;/eb:Action&gt;&lt;eb:MessageData&gt;&lt;eb:MessageId&gt;6226195568517381220&lt;/eb:MessageId&gt;&lt;eb:Timestamp&gt;2019-09-04T15:47:32&lt;/eb:Timestamp&gt;&lt;eb:RefToMessageId&gt;c40ab9b1-1585-4f42-b99b-339c425e7c76&lt;/eb:RefToMessageId&gt;&lt;/eb:MessageData&gt;&lt;/eb:MessageHeader&gt;&lt;wsse:Security xmlns:wsse="http://schemas.xmlsoap.org/ws/2002/12/secext"&gt;&lt;wsse:BinarySecurityToken valueType="String" EncodingType="wsse:Base64Binary"&gt;Shared/IDL:IceSess\/SessMgr:1\.0.IDL/Common/!ICESMS\/RESE!ICESMSLB\/RES.LB!-2977786985701515645!828836!0&lt;/wsse:BinarySecurityToken&gt;&lt;/wsse:Security&gt;&lt;/soap-env:Header&gt;&lt;soap-env:Body&gt;&lt;OTA_AirRulesRS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timeStamp="2019-09-04T10:47:32-05:00"&gt;
   &lt;stl:SystemSpecificResults&gt;
    &lt;stl:HostCommand LNIATA="222222"&gt;RDCLOBOG05SEPWES00RIQ-AV&lt;/stl:HostCommand&gt;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&lt;Text&gt;FROM-CLO TO-BOG    CXR-AV    TVL-05SEP19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02SEP19/1315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LocationCode="CLO"/&gt;
     &lt;Rule&gt;DOSP&lt;/Rule&gt;
     &lt;TariffDescriptionNumber&gt;IPRWD/17&lt;/TariffDescriptionNumber&gt;
     &lt;TravelDate&gt;2019-09-05&lt;/TravelDate&gt;
    &lt;/OriginDestinationLine&gt;
    &lt;PassengerTypeLine&gt;
     &lt;AutoPrice&gt;YES&lt;/AutoPrice&gt;
     &lt;PassengerType Code="ADT"/&gt;
    &lt;/PassengerTypeLine&gt;
    &lt;SystemDatesLine&gt;
     &lt;CreateDateTime&gt;2019-09-02T13:15&lt;/CreateDateTime&gt;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</si>
  <si>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40ab9b1-1585-4f42-b99b-339c425e7c76&lt;/eb:ConversationId&gt;&lt;eb:Service&gt;OTA_AirRulesLLSRQ&lt;/eb:Service&gt;&lt;eb:Action&gt;OTA_AirRulesLLSRS&lt;/eb:Action&gt;&lt;eb:MessageData&gt;&lt;eb:MessageId&gt;6226390568522810224&lt;/eb:MessageId&gt;&lt;eb:Timestamp&gt;2019-09-04T15:47:32&lt;/eb:Timestamp&gt;&lt;eb:RefToMessageId&gt;c40ab9b1-1585-4f42-b99b-339c425e7c76&lt;/eb:RefToMessageId&gt;&lt;/eb:MessageData&gt;&lt;/eb:MessageHeader&gt;&lt;wsse:Security xmlns:wsse="http://schemas.xmlsoap.org/ws/2002/12/secext"&gt;&lt;wsse:BinarySecurityToken valueType="String" EncodingType="wsse:Base64Binary"&gt;Shared/IDL:IceSess\/SessMgr:1\.0.IDL/Common/!ICESMS\/RESE!ICESMSLB\/RES.LB!-2977786985701515645!828836!0&lt;/wsse:BinarySecurityToken&gt;&lt;/wsse:Security&gt;&lt;/soap-env:Header&gt;&lt;soap-env:Body&gt;&lt;OTA_AirRulesRS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timeStamp="2019-09-04T10:47:32-05:00"&gt;
   &lt;stl:SystemSpecificResults&gt;
    &lt;stl:HostCommand LNIATA="222222"&gt;RDBOGCLO08SEPPES00RIQ-AV&lt;/stl:HostCommand&gt;
   &lt;/stl:SystemSpecificResults&gt;
  &lt;/stl:Success&gt;
 &lt;/stl:ApplicationResults&gt;
 &lt;FareRuleInfo&gt;
  &lt;Header&gt;
   &lt;Line Type="Legend"&gt;
    &lt;Text&gt;V FARE BASIS     BK    FARE   TRAVEL-TICKET AP  MINMAX  RTG&lt;/Text&gt;
   &lt;/Line&gt;
   &lt;Line Type="Fare"&gt;
    &lt;Text&gt;1   PES00RIQ       P X   139300     ----      -/1  -/365  200&lt;/Text&gt;
   &lt;/Line&gt;
   &lt;Line Type="Passenger Type"&gt;
    &lt;Text&gt;PASSENGER TYPE-ADT                 AUTO PRICE-YES&lt;/Text&gt;
   &lt;/Line&gt;
   &lt;Line Type="Origin Destination"&gt;
    &lt;Text&gt;FROM-BOG TO-CLO    CXR-AV    TVL-08SEP19  RULE-DOEC IPRWD/17&lt;/Text&gt;
   &lt;/Line&gt;
   &lt;Line Type="Fare Basis"&gt;
    &lt;Text&gt;FARE BASIS-PES00RIQ          SPECIAL FARE  DIS-E   VENDOR-ATP&lt;/Text&gt;
   &lt;/Line&gt;
   &lt;Line Type="Fare Type"&gt;
    &lt;Text&gt;FARE TYPE-XEX      OW-REGULAR EXCURSION&lt;/Text&gt;
   &lt;/Line&gt;
   &lt;Line Type="Currency"&gt;
    &lt;Text&gt;COP   139300  0200  E03SEP19 D-INFINITY   FC-PES00RIQ  FN-&lt;/Text&gt;
   &lt;/Line&gt;
   &lt;Line Type="System Dates"&gt;
    &lt;Text&gt;SYSTEM DATES - CREATED 02SEP19/1314  EXPIRES INFINITY&lt;/Text&gt;
   &lt;/Line&gt;
   &lt;ParsedData&gt;
    &lt;CurrencyLine&gt;
     &lt;Amount&gt;139300&lt;/Amount&gt;
     &lt;CurrencyCode&gt;COP&lt;/CurrencyCode&gt;
     &lt;Discontinue&gt;INFINITY&lt;/Discontinue&gt;
     &lt;Effective&gt;2019-09-03&lt;/Effective&gt;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&lt;Rule&gt;DOEC&lt;/Rule&gt;
     &lt;TariffDescriptionNumber&gt;IPRWD/17&lt;/TariffDescriptionNumber&gt;
     &lt;TravelDate&gt;2019-09-08&lt;/TravelDate&gt;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</si>
  <si>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-06308a3d-65e8-460d-a3ce-34886f1f12d3&lt;/eb:ConversationId&gt;&lt;eb:Service&gt;OTA_AirRulesLLSRQ&lt;/eb:Service&gt;&lt;eb:Action&gt;OTA_AirRulesLLSRS&lt;/eb:Action&gt;&lt;eb:MessageData&gt;&lt;eb:MessageId&gt;6244798570135450200&lt;/eb:MessageId&gt;&lt;eb:Timestamp&gt;2019-09-04T15:50:13&lt;/eb:Timestamp&gt;&lt;eb:RefToMessageId&gt;06308a3d-65e8-460d-a3ce-34886f1f12d3&lt;/eb:RefToMessageId&gt;&lt;/eb:MessageData&gt;&lt;/eb:MessageHeader&gt;&lt;wsse:Security xmlns:wsse="http://schemas.xmlsoap.org/ws/2002/12/secext"&gt;&lt;wsse:BinarySecurityToken valueType="String" EncodingType="wsse:Base64Binary"&gt;Shared/IDL:IceSess\/SessMgr:1\.0.IDL/Common/!ICESMS\/RESG!ICESMSLB\/RES.LB!-2977786323058748544!1690934!0&lt;/wsse:BinarySecurityToken&gt;&lt;/wsse:Security&gt;&lt;/soap-env:Header&gt;&lt;soap-env:Body&gt;&lt;OTA_AirRulesRS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timeStamp="2019-09-04T10:50:13-05:00"&gt;
   &lt;stl:SystemSpecificResults&gt;
    &lt;stl:HostCommand LNIATA="222222"&gt;RDBOGSMR12OCTZEF00RIQ-AV&lt;/stl:HostCommand&gt;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TVL-12OCT19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&lt;TravelDate&gt;2019-10-12&lt;/TravelDate&gt;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</si>
  <si>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-88f0286f-f756-4721-bae1-c9e1e69bc462&lt;/eb:ConversationId&gt;&lt;eb:Service&gt;OTA_AirRulesLLSRQ&lt;/eb:Service&gt;&lt;eb:Action&gt;OTA_AirRulesLLSRS&lt;/eb:Action&gt;&lt;eb:MessageData&gt;&lt;eb:MessageId&gt;6244857570141460551&lt;/eb:MessageId&gt;&lt;eb:Timestamp&gt;2019-09-04T15:50:14&lt;/eb:Timestamp&gt;&lt;eb:RefToMessageId&gt;88f0286f-f756-4721-bae1-c9e1e69bc462&lt;/eb:RefToMessageId&gt;&lt;/eb:MessageData&gt;&lt;/eb:MessageHeader&gt;&lt;wsse:Security xmlns:wsse="http://schemas.xmlsoap.org/ws/2002/12/secext"&gt;&lt;wsse:BinarySecurityToken valueType="String" EncodingType="wsse:Base64Binary"&gt;Shared/IDL:IceSess\/SessMgr:1\.0.IDL/Common/!ICESMS\/RESD!ICESMSLB\/RES.LB!-2977786320476889721!1081979!0&lt;/wsse:BinarySecurityToken&gt;&lt;/wsse:Security&gt;&lt;/soap-env:Header&gt;&lt;soap-env:Body&gt;&lt;OTA_AirRulesRS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timeStamp="2019-09-04T10:50:14-05:00"&gt;
   &lt;stl:SystemSpecificResults&gt;
    &lt;stl:HostCommand LNIATA="222222"&gt;RDBOGMAD05OCTWZF00TCO-AV&lt;/stl:HostCommand&gt;
   &lt;/stl:SystemSpecificResults&gt;
  &lt;/stl:Success&gt;
 &lt;/stl:ApplicationResults&gt;
 &lt;FareRuleInfo&gt;
  &lt;Header&gt;
   &lt;Line Type="Legend"&gt;
    &lt;Text&gt;V FARE BASIS     BK    FARE   TRAVEL-TICKET AP  MINMAX  RTG&lt;/Text&gt;
   &lt;/Line&gt;
   &lt;Line Type="Fare"&gt;
    &lt;Text&gt;1  ¤WZF00TCO       W R  1065900        T31DE  -/? ??/ 30 AT01&lt;/Text&gt;
   &lt;/Line&gt;
   &lt;Line Type="Passenger Type"&gt;
    &lt;Text&gt;PASSENGER TYPE-ITX                 AUTO PRICE-YES&lt;/Text&gt;
   &lt;/Line&gt;
   &lt;Line Type="Origin Destination"&gt;
    &lt;Text&gt;FROM-BOG TO-MAD    CXR-AV    TVL-05OCT19  RULE-8YWW SAR2RPV/286&lt;/Text&gt;
   &lt;/Line&gt;
   &lt;Line Type="Fare Basis"&gt;
    &lt;Text&gt;FARE BASIS-WZF00TCO          SPECIAL FARE  DIS-L   VENDOR-ATP&lt;/Text&gt;
   &lt;/Line&gt;
   &lt;Line Type="Fare Type"&gt;
    &lt;Text&gt;FARE TYPE-PIT      RT-INDIVIDUAL INCLUSIVE TOUR FARE&lt;/Text&gt;
   &lt;/Line&gt;
   &lt;Line Type="Currency"&gt;
    &lt;Text&gt;USD   311.00  0101  E01JAN19 D-INFINITY   FC-WZF00TCO  FN-8&lt;/Text&gt;
   &lt;/Line&gt;
   &lt;Line Type="System Dates"&gt;
    &lt;Text&gt;SYSTEM DATES - CREATED 11APR19/1312  EXPIRES INFINITY&lt;/Text&gt;
   &lt;/Line&gt;
   &lt;ParsedData&gt;
    &lt;CurrencyLine&gt;
     &lt;Amount&gt;311.00&lt;/Amount&gt;
     &lt;CurrencyCode&gt;USD&lt;/CurrencyCode&gt;
     &lt;Discontinue&gt;INFINITY&lt;/Discontinue&gt;
     &lt;Effective&gt;2019-01-01&lt;/Effective&gt;
     &lt;FareClass&gt;WZF00TCO&lt;/FareClass&gt;
     &lt;RoutingNumberOrMPM&gt;0101&lt;/RoutingNumberOrMPM&gt;
     &lt;TariffDescriptionNumber&gt;8&lt;/TariffDescriptionNumber&gt;
    &lt;/CurrencyLine&gt;
    &lt;FareBasisLine&gt;
     &lt;DisplayType Code="L"/&gt;
     &lt;FareBasis Code="WZF00TCO"/&gt;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&lt;TariffDescriptionNumber&gt;SAR2RPV/286&lt;/TariffDescriptionNumber&gt;
     &lt;TravelDate&gt;2019-10-05&lt;/TravelDate&gt;
    &lt;/OriginDestinationLine&gt;
    &lt;PassengerTypeLine&gt;
     &lt;AutoPrice&gt;YES&lt;/AutoPrice&gt;
     &lt;PassengerType Code="ITX"/&gt;
    &lt;/PassengerTypeLine&gt;
    &lt;SystemDatesLine&gt;
     &lt;CreateDateTime&gt;2019-04-11T13:12&lt;/CreateDateTime&gt;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BETWEEN
A1 AND A2
APPLICATION
AREA
THESE FARES APPLY
BETWEEN AREA 1 AND AREA 2.
CLASS OF SERVICE
THESE FARES APPLY FOR ECONOMY CLASS SERVICE.
TYPES OF TRANSPORTATION
THIS RULE GOVERNS ROUND-TRIP FARES.
FARES GOVERNED BY THIS RULE CAN BE USED TO CREATE
ROUND-TRIP/CIRCLE-TRIP/OPEN-JAW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MADE.&lt;/Text&gt;
   &lt;/Paragraph&gt;
   &lt;Paragraph RPH="06" Title="MINIMUM STAY"&gt;
    &lt;Text&gt;ORIGINATING AREA 2 -
TRAVEL FROM LAST INTERNATIONAL SECTOR MUST COMMENCE
NO EARLIER THAN 5 DAYS AFTER DEPARTURE OF THE FIRST
INTERNATIONAL SECTOR.
ORIGINATING AREA 1 -
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30
DAYS AFTER DEPARTURE FROM FARE ORIGIN.&lt;/Text&gt;
   &lt;/Paragraph&gt;
   &lt;Paragraph RPH="08" Title="STOPOVERS"&gt;
    &lt;Text&gt;ORIGINATING AREA 1 -
UNLIMITED STOPOVERS PERMITTED ON THE PRICING UNIT
LIMITED TO 1 FREE AND UNLIMITED AT USD 65.00
EACH
CHILD/INFANT DISCOUNTS APPLY.
NO STOPOVER OCCURS IF PASSENGER TAKES NEXT
AVAILABLE FLIGHT WITHIN 24 HOURS.
ORIGINATING AREA 2 -
4 STOPOVERS PERMITTED ON THE PRICING UNIT
LIMITED TO 1 FREE AND 3 AT EUR 60.00 EACH.
1 FREE IN BOG/MDE/CLO.
CHILD/INFANT DISCOUNTS APPLY.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RULE 8YWW/AIRW IN ANY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MUST BE ISSUED ON THE STOCK OF AV OR TA.
OR - TICKETS MUST BE ISSUED ON THE STOCK OF AV OR LR.&lt;/Text&gt;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</si>
  <si>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cd38f85-425b-4ede-9755-20ebb24db003&lt;/eb:ConversationId&gt;&lt;eb:Service&gt;OTA_AirRulesLLSRQ&lt;/eb:Service&gt;&lt;eb:Action&gt;OTA_AirRulesLLSRS&lt;/eb:Action&gt;&lt;eb:MessageData&gt;&lt;eb:MessageId&gt;6244821570137600200&lt;/eb:MessageId&gt;&lt;eb:Timestamp&gt;2019-09-04T15:50:14&lt;/eb:Timestamp&gt;&lt;eb:RefToMessageId&gt;1cd38f85-425b-4ede-9755-20ebb24db003&lt;/eb:RefToMessageId&gt;&lt;/eb:MessageData&gt;&lt;/eb:MessageHeader&gt;&lt;wsse:Security xmlns:wsse="http://schemas.xmlsoap.org/ws/2002/12/secext"&gt;&lt;wsse:BinarySecurityToken valueType="String" EncodingType="wsse:Base64Binary"&gt;Shared/IDL:IceSess\/SessMgr:1\.0.IDL/Common/!ICESMS\/RESB!ICESMSLB\/RES.LB!-2977786322249092980!1656449!0&lt;/wsse:BinarySecurityToken&gt;&lt;/wsse:Security&gt;&lt;/soap-env:Header&gt;&lt;soap-env:Body&gt;&lt;OTA_AirRulesRS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timeStamp="2019-09-04T10:50:14-05:00"&gt;
   &lt;stl:SystemSpecificResults&gt;
    &lt;stl:HostCommand LNIATA="222222"&gt;RDBOGCUN09SEPPZA07JIB-AV&lt;/stl:HostCommand&gt;
   &lt;/stl:SystemSpecificResults&gt;
  &lt;/stl:Success&gt;
 &lt;/stl:ApplicationResults&gt;
 &lt;FareRuleInfo&gt;
  &lt;Header&gt;
   &lt;Line Type="Legend"&gt;
    &lt;Text&gt;V FARE BASIS     BK    FARE   TRAVEL-TICKET AP  MINMAX  RTG&lt;/Text&gt;
   &lt;/Line&gt;
   &lt;Line Type="Fare"&gt;
    &lt;Text&gt;1   PZA07JIB       P R   877400     ----      7/3  3/365 WH01&lt;/Text&gt;
   &lt;/Line&gt;
   &lt;Line Type="Passenger Type"&gt;
    &lt;Text&gt;PASSENGER TYPE-ADT                 AUTO PRICE-YES&lt;/Text&gt;
   &lt;/Line&gt;
   &lt;Line Type="Origin Destination"&gt;
    &lt;Text&gt;FROM-BOG TO-CUN    CXR-AV    TVL-09SEP19  RULE-BCAM IPRWI/303&lt;/Text&gt;
   &lt;/Line&gt;
   &lt;Line Type="Fare Basis"&gt;
    &lt;Text&gt;FARE BASIS-PZA07JIB          SPECIAL FARE  DIS-E   VENDOR-ATP&lt;/Text&gt;
   &lt;/Line&gt;
   &lt;Line Type="Fare Type"&gt;
    &lt;Text&gt;FARE TYPE-XEX      RT-REGULAR EXCURSION&lt;/Text&gt;
   &lt;/Line&gt;
   &lt;Line Type="Currency"&gt;
    &lt;Text&gt;USD   256.00  0093  E31JUL19 D-INFINITY   FC-PZA07JIB  FN-&lt;/Text&gt;
   &lt;/Line&gt;
   &lt;Line Type="System Dates"&gt;
    &lt;Text&gt;SYSTEM DATES - CREATED 30JUL19/1115  EXPIRES INFINITY&lt;/Text&gt;
   &lt;/Line&gt;
   &lt;ParsedData&gt;
    &lt;CurrencyLine&gt;
     &lt;Amount&gt;256.00&lt;/Amount&gt;
     &lt;CurrencyCode&gt;USD&lt;/CurrencyCode&gt;
     &lt;Discontinue&gt;INFINITY&lt;/Discontinue&gt;
     &lt;Effective&gt;2019-07-31&lt;/Effective&gt;
     &lt;FareClass&gt;PZA07JIB&lt;/FareClass&gt;
     &lt;RoutingNumberOrMPM&gt;0093&lt;/RoutingNumberOrMPM&gt;
    &lt;/CurrencyLine&gt;
    &lt;FareBasisLine&gt;
     &lt;DisplayType Code="E"/&gt;
     &lt;FareBasis Code="PZA07JIB"/&gt;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LocationCode="CUN"/&gt;
     &lt;OriginLocation LocationCode="BOG"/&gt;
     &lt;Rule&gt;BCAM&lt;/Rule&gt;
     &lt;TariffDescriptionNumber&gt;IPRWI/303&lt;/TariffDescriptionNumber&gt;
     &lt;TravelDate&gt;2019-09-09&lt;/TravelDate&gt;
    &lt;/OriginDestinationLine&gt;
    &lt;PassengerTypeLine&gt;
     &lt;AutoPrice&gt;YES&lt;/AutoPrice&gt;
     &lt;PassengerType Code="ADT"/&gt;
    &lt;/PassengerTypeLine&gt;
    &lt;SystemDatesLine&gt;
     &lt;CreateDateTime&gt;2019-07-30T11:15&lt;/CreateDateTime&gt;
     &lt;ExpireDateTime&gt;INFINITY&lt;/ExpireDateTime&gt;
    &lt;/SystemDatesLine&gt;
   &lt;/ParsedData&gt;
  &lt;/Header&gt;
  &lt;Rules&gt;
   &lt;Paragraph RPH="50" Title="RULE APPLICATION AND OTHER CONDITIONS"&gt;
    &lt;Text&gt;NOTE - THE FOLLOWING TEXT IS INFORMATIONAL AND NOT
VALIDATED FOR AUTOPRICING.
APPLIES FOR ROUND TRIP / ONE WAY JOURNEYS WITHIN AREA
1
FOR ECONOMY FARES
APPLICATION
CLASS OF SERVICE
THESE FARES APPLY FOR ECONOMY CLASS SERVICE.
TYPES OF TRANSPORTATION
FARES GOVERNED BY THIS RULE CAN BE USED TO CREATE
ONE-WAY/ROUND-TRIP/SINGLE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SECTOR.&lt;/Text&gt;
   &lt;/Paragraph&gt;
   &lt;Paragraph RPH="07" Title="MAXIMUM STAY"&gt;
    &lt;Text&gt;TRAVEL FROM LAST SECTOR MUST COMMENCE NO LATER THAN
MIDNIGHT 365 DAYS AFTER DEPARTURE FROM FARE ORIGIN.&lt;/Text&gt;
   &lt;/Paragraph&gt;
   &lt;Paragraph RPH="08" Title="STOPOVERS"&gt;
    &lt;Text&gt;2 STOPOVERS PERMITTED ON THE PRICING UNIT
LIMITED TO 1 FREE AND 1 AT USD 65.00.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</si>
  <si>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-88f0286f-f756-4721-bae1-c9e1e69bc462&lt;/eb:ConversationId&gt;&lt;eb:Service&gt;OTA_AirRulesLLSRQ&lt;/eb:Service&gt;&lt;eb:Action&gt;OTA_AirRulesLLSRS&lt;/eb:Action&gt;&lt;eb:MessageData&gt;&lt;eb:MessageId&gt;5738419570147750833&lt;/eb:MessageId&gt;&lt;eb:Timestamp&gt;2019-09-04T15:50:15&lt;/eb:Timestamp&gt;&lt;eb:RefToMessageId&gt;88f0286f-f756-4721-bae1-c9e1e69bc462&lt;/eb:RefToMessageId&gt;&lt;/eb:MessageData&gt;&lt;/eb:MessageHeader&gt;&lt;wsse:Security xmlns:wsse="http://schemas.xmlsoap.org/ws/2002/12/secext"&gt;&lt;wsse:BinarySecurityToken valueType="String" EncodingType="wsse:Base64Binary"&gt;Shared/IDL:IceSess\/SessMgr:1\.0.IDL/Common/!ICESMS\/RESD!ICESMSLB\/RES.LB!-2977786320476889721!1081979!0&lt;/wsse:BinarySecurityToken&gt;&lt;/wsse:Security&gt;&lt;/soap-env:Header&gt;&lt;soap-env:Body&gt;&lt;OTA_AirRulesRS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timeStamp="2019-09-04T10:50:15-05:00"&gt;
   &lt;stl:SystemSpecificResults&gt;
    &lt;stl:HostCommand LNIATA="222222"&gt;RDMADBOG24OCTTZA00ZGR-AV&lt;/stl:HostCommand&gt;
   &lt;/stl:SystemSpecificResults&gt;
  &lt;/stl:Success&gt;
 &lt;/stl:ApplicationResults&gt;
 &lt;FareRuleInfo&gt;
  &lt;Header&gt;
   &lt;Line Type="Legend"&gt;
    &lt;Text&gt;V FARE BASIS     BK    FARE   TRAVEL-TICKET AP  MINMAX  RTG&lt;/Text&gt;
   &lt;/Line&gt;
   &lt;Line Type="Fare"&gt;
    &lt;Text&gt;1   TZA00ZGR       T R   963100 DC31MY T16SE  -/1  5/ 90 AT01&lt;/Text&gt;
   &lt;/Line&gt;
   &lt;Line Type="Passenger Type"&gt;
    &lt;Text&gt;PASSENGER TYPE-ADT                 AUTO PRICE-YES&lt;/Text&gt;
   &lt;/Line&gt;
   &lt;Line Type="Origin Destination"&gt;
    &lt;Text&gt;FROM-MAD TO-BOG    CXR-AV    TVL-24OCT19  RULE-RES2 IPRSAA2/27&lt;/Text&gt;
   &lt;/Line&gt;
   &lt;Line Type="Fare Basis"&gt;
    &lt;Text&gt;FARE BASIS-TZA00ZGR          SPECIAL FARE  DIS-E   VENDOR-ATP&lt;/Text&gt;
   &lt;/Line&gt;
   &lt;Line Type="Fare Type"&gt;
    &lt;Text&gt;FARE TYPE-XEX      RT-REGULAR EXCURSION&lt;/Text&gt;
   &lt;/Line&gt;
   &lt;Line Type="Currency"&gt;
    &lt;Text&gt;EUR   256.00  0101  E01MAY19 D31MAY20   FC-TZA00ZGR  FN-80&lt;/Text&gt;
   &lt;/Line&gt;
   &lt;Line Type="System Dates"&gt;
    &lt;Text&gt;SYSTEM DATES - CREATED 30APR19/0839  EXPIRES INFINITY&lt;/Text&gt;
   &lt;/Line&gt;
   &lt;ParsedData&gt;
    &lt;CurrencyLine&gt;
     &lt;Amount&gt;256.00&lt;/Amount&gt;
     &lt;CurrencyCode&gt;EUR&lt;/CurrencyCode&gt;
     &lt;Discontinue&gt;2020-05-31&lt;/Discontinue&gt;
     &lt;Effective&gt;2019-05-01&lt;/Effective&gt;
     &lt;FareClass&gt;TZA00ZGR&lt;/FareClass&gt;
     &lt;RoutingNumberOrMPM&gt;0101&lt;/RoutingNumberOrMPM&gt;
     &lt;TariffDescriptionNumber&gt;80&lt;/TariffDescriptionNumber&gt;
    &lt;/CurrencyLine&gt;
    &lt;FareBasisLine&gt;
     &lt;DisplayType Code="E"/&gt;
     &lt;FareBasis Code="TZA00ZGR"/&gt;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LocationCode="BOG"/&gt;
     &lt;OriginLocation LocationCode="MAD"/&gt;
     &lt;Rule&gt;RES2&lt;/Rule&gt;
     &lt;TariffDescriptionNumber&gt;IPRSAA2/27&lt;/TariffDescriptionNumber&gt;
     &lt;TravelDate&gt;2019-10-24&lt;/TravelDate&gt;
    &lt;/OriginDestinationLine&gt;
    &lt;PassengerTypeLine&gt;
     &lt;AutoPrice&gt;YES&lt;/AutoPrice&gt;
     &lt;PassengerType Code="ADT"/&gt;
    &lt;/PassengerTypeLine&gt;
    &lt;SystemDatesLine&gt;
     &lt;CreateDateTime&gt;2019-04-30T08:39&lt;/CreateDateTime&gt;
     &lt;ExpireDateTime&gt;INFINITY&lt;/ExpireDateTime&gt;
    &lt;/SystemDatesLine&gt;
   &lt;/ParsedData&gt;
  &lt;/Header&gt;
  &lt;Rules&gt;
   &lt;Paragraph RPH="50" Title="RULE APPLICATION AND OTHER CONDITIONS"&gt;
    &lt;Text&gt;NOTE - THE FOLLOWING TEXT IS INFORMATIONAL AND NOT
VALIDATED FOR AUTOPRICING.
SPECIAL ROUND TRIP FARE APPLICABLE BETWEEN AREA 1 AND
AREA 2.
APPLICATION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5 DAYS AFTER DEPARTURE OF THE FIRST
INTERNATIONAL SECTOR.&lt;/Text&gt;
   &lt;/Paragraph&gt;
   &lt;Paragraph RPH="07" Title="MAXIMUM STAY"&gt;
    &lt;Text&gt;TRAVEL FROM LAST SECTOR MUST COMMENCE NO LATER THAN
MIDNIGHT 90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31MAY20. ALL
TRAVEL MUST BE COMPLETED BY MIDNIGHT ON 31MAY20.&lt;/Text&gt;
   &lt;/Paragraph&gt;
   &lt;Paragraph RPH="15" Title="SALES RESTRICTIONS"&gt;
    &lt;Text&gt;FOOTNOTE RULE
TICKETS MUST BE ISSUED ON/BEFORE 16SEP19.
FARE RULE
TICKETS MAY NOT BE SOLD IN VENEZUELA.
TICKETS MAY ONLY BE SOLD IN AREA 1/AREA 2/AREA 3.
NOTE - TEXT BELOW NOT VALIDATED FOR AUTOPRICING.
A USD 600.00 PENALTY APPLIES IF SOLD IN
VENEZUELA.&lt;/Text&gt;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</si>
  <si>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45af7c6-95c2-4305-a181-2f965662bf10&lt;/eb:ConversationId&gt;&lt;eb:Service&gt;OTA_AirRulesLLSRQ&lt;/eb:Service&gt;&lt;eb:Action&gt;OTA_AirRulesLLSRS&lt;/eb:Action&gt;&lt;eb:MessageData&gt;&lt;eb:MessageId&gt;5738394570149410704&lt;/eb:MessageId&gt;&lt;eb:Timestamp&gt;2019-09-04T15:50:15&lt;/eb:Timestamp&gt;&lt;eb:RefToMessageId&gt;c45af7c6-95c2-4305-a181-2f965662bf10&lt;/eb:RefToMessageId&gt;&lt;/eb:MessageData&gt;&lt;/eb:MessageHeader&gt;&lt;wsse:Security xmlns:wsse="http://schemas.xmlsoap.org/ws/2002/12/secext"&gt;&lt;wsse:BinarySecurityToken valueType="String" EncodingType="wsse:Base64Binary"&gt;Shared/IDL:IceSess\/SessMgr:1\.0.IDL/Common/!ICESMS\/RESG!ICESMSLB\/RES.LB!-2977786317288271990!1685678!0&lt;/wsse:BinarySecurityToken&gt;&lt;/wsse:Security&gt;&lt;/soap-env:Header&gt;&lt;soap-env:Body&gt;&lt;OTA_AirRulesRS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timeStamp="2019-09-04T10:50:15-05:00"&gt;
   &lt;stl:SystemSpecificResults&gt;
    &lt;stl:HostCommand LNIATA="222222"&gt;RDCLOBOG05SEPWES00RIQ-AV&lt;/stl:HostCommand&gt;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&lt;Text&gt;FROM-CLO TO-BOG    CXR-AV    TVL-05SEP19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02SEP19/1315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LocationCode="CLO"/&gt;
     &lt;Rule&gt;DOSP&lt;/Rule&gt;
     &lt;TariffDescriptionNumber&gt;IPRWD/17&lt;/TariffDescriptionNumber&gt;
     &lt;TravelDate&gt;2019-09-05&lt;/TravelDate&gt;
    &lt;/OriginDestinationLine&gt;
    &lt;PassengerTypeLine&gt;
     &lt;AutoPrice&gt;YES&lt;/AutoPrice&gt;
     &lt;PassengerType Code="ADT"/&gt;
    &lt;/PassengerTypeLine&gt;
    &lt;SystemDatesLine&gt;
     &lt;CreateDateTime&gt;2019-09-02T13:15&lt;/CreateDateTime&gt;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</si>
  <si>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45af7c6-95c2-4305-a181-2f965662bf10&lt;/eb:ConversationId&gt;&lt;eb:Service&gt;OTA_AirRulesLLSRQ&lt;/eb:Service&gt;&lt;eb:Action&gt;OTA_AirRulesLLSRS&lt;/eb:Action&gt;&lt;eb:MessageData&gt;&lt;eb:MessageId&gt;6245096570160010201&lt;/eb:MessageId&gt;&lt;eb:Timestamp&gt;2019-09-04T15:50:16&lt;/eb:Timestamp&gt;&lt;eb:RefToMessageId&gt;c45af7c6-95c2-4305-a181-2f965662bf10&lt;/eb:RefToMessageId&gt;&lt;/eb:MessageData&gt;&lt;/eb:MessageHeader&gt;&lt;wsse:Security xmlns:wsse="http://schemas.xmlsoap.org/ws/2002/12/secext"&gt;&lt;wsse:BinarySecurityToken valueType="String" EncodingType="wsse:Base64Binary"&gt;Shared/IDL:IceSess\/SessMgr:1\.0.IDL/Common/!ICESMS\/RESG!ICESMSLB\/RES.LB!-2977786317288271990!1685678!0&lt;/wsse:BinarySecurityToken&gt;&lt;/wsse:Security&gt;&lt;/soap-env:Header&gt;&lt;soap-env:Body&gt;&lt;OTA_AirRulesRS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timeStamp="2019-09-04T10:50:16-05:00"&gt;
   &lt;stl:SystemSpecificResults&gt;
    &lt;stl:HostCommand LNIATA="222222"&gt;RDBOGCLO08SEPPES00RIQ-AV&lt;/stl:HostCommand&gt;
   &lt;/stl:SystemSpecificResults&gt;
  &lt;/stl:Success&gt;
 &lt;/stl:ApplicationResults&gt;
 &lt;FareRuleInfo&gt;
  &lt;Header&gt;
   &lt;Line Type="Legend"&gt;
    &lt;Text&gt;V FARE BASIS     BK    FARE   TRAVEL-TICKET AP  MINMAX  RTG&lt;/Text&gt;
   &lt;/Line&gt;
   &lt;Line Type="Fare"&gt;
    &lt;Text&gt;1   PES00RIQ       P X   139300     ----      -/1  -/365  200&lt;/Text&gt;
   &lt;/Line&gt;
   &lt;Line Type="Passenger Type"&gt;
    &lt;Text&gt;PASSENGER TYPE-ADT                 AUTO PRICE-YES&lt;/Text&gt;
   &lt;/Line&gt;
   &lt;Line Type="Origin Destination"&gt;
    &lt;Text&gt;FROM-BOG TO-CLO    CXR-AV    TVL-08SEP19  RULE-DOEC IPRWD/17&lt;/Text&gt;
   &lt;/Line&gt;
   &lt;Line Type="Fare Basis"&gt;
    &lt;Text&gt;FARE BASIS-PES00RIQ          SPECIAL FARE  DIS-E   VENDOR-ATP&lt;/Text&gt;
   &lt;/Line&gt;
   &lt;Line Type="Fare Type"&gt;
    &lt;Text&gt;FARE TYPE-XEX      OW-REGULAR EXCURSION&lt;/Text&gt;
   &lt;/Line&gt;
   &lt;Line Type="Currency"&gt;
    &lt;Text&gt;COP   139300  0200  E03SEP19 D-INFINITY   FC-PES00RIQ  FN-&lt;/Text&gt;
   &lt;/Line&gt;
   &lt;Line Type="System Dates"&gt;
    &lt;Text&gt;SYSTEM DATES - CREATED 02SEP19/1314  EXPIRES INFINITY&lt;/Text&gt;
   &lt;/Line&gt;
   &lt;ParsedData&gt;
    &lt;CurrencyLine&gt;
     &lt;Amount&gt;139300&lt;/Amount&gt;
     &lt;CurrencyCode&gt;COP&lt;/CurrencyCode&gt;
     &lt;Discontinue&gt;INFINITY&lt;/Discontinue&gt;
     &lt;Effective&gt;2019-09-03&lt;/Effective&gt;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&lt;Rule&gt;DOEC&lt;/Rule&gt;
     &lt;TariffDescriptionNumber&gt;IPRWD/17&lt;/TariffDescriptionNumber&gt;
     &lt;TravelDate&gt;2019-09-08&lt;/TravelDate&gt;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</si>
  <si>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d380b5c-0380-404d-aaa9-d3d21ee6b15b&lt;/eb:ConversationId&gt;&lt;eb:Service&gt;OTA_AirRulesLLSRQ&lt;/eb:Service&gt;&lt;eb:Action&gt;OTA_AirRulesLLSRS&lt;/eb:Action&gt;&lt;eb:MessageData&gt;&lt;eb:MessageId&gt;6262599571767910292&lt;/eb:MessageId&gt;&lt;eb:Timestamp&gt;2019-09-04T15:52:57&lt;/eb:Timestamp&gt;&lt;eb:RefToMessageId&gt;bd380b5c-0380-404d-aaa9-d3d21ee6b15b&lt;/eb:RefToMessageId&gt;&lt;/eb:MessageData&gt;&lt;/eb:MessageHeader&gt;&lt;wsse:Security xmlns:wsse="http://schemas.xmlsoap.org/ws/2002/12/secext"&gt;&lt;wsse:BinarySecurityToken valueType="String" EncodingType="wsse:Base64Binary"&gt;Shared/IDL:IceSess\/SessMgr:1\.0.IDL/Common/!ICESMS\/RESA!ICESMSLB\/RES.LB!-2977785654326141562!1229480!0&lt;/wsse:BinarySecurityToken&gt;&lt;/wsse:Security&gt;&lt;/soap-env:Header&gt;&lt;soap-env:Body&gt;&lt;OTA_AirRulesRS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timeStamp="2019-09-04T10:52:57-05:00"&gt;
   &lt;stl:SystemSpecificResults&gt;
    &lt;stl:HostCommand LNIATA="222222"&gt;RDBOGSMR12OCTZEF00RIQ-AV&lt;/stl:HostCommand&gt;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TVL-12OCT19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&lt;TravelDate&gt;2019-10-12&lt;/TravelDate&gt;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</si>
  <si>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-13070917-97d6-47f2-a51e-b752e3240af3&lt;/eb:ConversationId&gt;&lt;eb:Service&gt;OTA_AirRulesLLSRQ&lt;/eb:Service&gt;&lt;eb:Action&gt;OTA_AirRulesLLSRS&lt;/eb:Action&gt;&lt;eb:MessageData&gt;&lt;eb:MessageId&gt;6263462571785330193&lt;/eb:MessageId&gt;&lt;eb:Timestamp&gt;2019-09-04T15:52:58&lt;/eb:Timestamp&gt;&lt;eb:RefToMessageId&gt;13070917-97d6-47f2-a51e-b752e3240af3&lt;/eb:RefToMessageId&gt;&lt;/eb:MessageData&gt;&lt;/eb:MessageHeader&gt;&lt;wsse:Security xmlns:wsse="http://schemas.xmlsoap.org/ws/2002/12/secext"&gt;&lt;wsse:BinarySecurityToken valueType="String" EncodingType="wsse:Base64Binary"&gt;Shared/IDL:IceSess\/SessMgr:1\.0.IDL/Common/!ICESMS\/RESD!ICESMSLB\/RES.LB!-2977785652065002868!1146139!0&lt;/wsse:BinarySecurityToken&gt;&lt;/wsse:Security&gt;&lt;/soap-env:Header&gt;&lt;soap-env:Body&gt;&lt;OTA_AirRulesRS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timeStamp="2019-09-04T10:52:58-05:00"&gt;
   &lt;stl:SystemSpecificResults&gt;
    &lt;stl:HostCommand LNIATA="222222"&gt;RDBOGMAD05OCTWZF00TCO-AV&lt;/stl:HostCommand&gt;
   &lt;/stl:SystemSpecificResults&gt;
  &lt;/stl:Success&gt;
 &lt;/stl:ApplicationResults&gt;
 &lt;FareRuleInfo&gt;
  &lt;Header&gt;
   &lt;Line Type="Legend"&gt;
    &lt;Text&gt;V FARE BASIS     BK    FARE   TRAVEL-TICKET AP  MINMAX  RTG&lt;/Text&gt;
   &lt;/Line&gt;
   &lt;Line Type="Fare"&gt;
    &lt;Text&gt;1  ¤WZF00TCO       W R  1065900        T31DE  -/? ??/ 30 AT01&lt;/Text&gt;
   &lt;/Line&gt;
   &lt;Line Type="Passenger Type"&gt;
    &lt;Text&gt;PASSENGER TYPE-ITX                 AUTO PRICE-YES&lt;/Text&gt;
   &lt;/Line&gt;
   &lt;Line Type="Origin Destination"&gt;
    &lt;Text&gt;FROM-BOG TO-MAD    CXR-AV    TVL-05OCT19  RULE-8YWW SAR2RPV/286&lt;/Text&gt;
   &lt;/Line&gt;
   &lt;Line Type="Fare Basis"&gt;
    &lt;Text&gt;FARE BASIS-WZF00TCO          SPECIAL FARE  DIS-L   VENDOR-ATP&lt;/Text&gt;
   &lt;/Line&gt;
   &lt;Line Type="Fare Type"&gt;
    &lt;Text&gt;FARE TYPE-PIT      RT-INDIVIDUAL INCLUSIVE TOUR FARE&lt;/Text&gt;
   &lt;/Line&gt;
   &lt;Line Type="Currency"&gt;
    &lt;Text&gt;USD   311.00  0101  E01JAN19 D-INFINITY   FC-WZF00TCO  FN-8&lt;/Text&gt;
   &lt;/Line&gt;
   &lt;Line Type="System Dates"&gt;
    &lt;Text&gt;SYSTEM DATES - CREATED 11APR19/1312  EXPIRES INFINITY&lt;/Text&gt;
   &lt;/Line&gt;
   &lt;ParsedData&gt;
    &lt;CurrencyLine&gt;
     &lt;Amount&gt;311.00&lt;/Amount&gt;
     &lt;CurrencyCode&gt;USD&lt;/CurrencyCode&gt;
     &lt;Discontinue&gt;INFINITY&lt;/Discontinue&gt;
     &lt;Effective&gt;2019-01-01&lt;/Effective&gt;
     &lt;FareClass&gt;WZF00TCO&lt;/FareClass&gt;
     &lt;RoutingNumberOrMPM&gt;0101&lt;/RoutingNumberOrMPM&gt;
     &lt;TariffDescriptionNumber&gt;8&lt;/TariffDescriptionNumber&gt;
    &lt;/CurrencyLine&gt;
    &lt;FareBasisLine&gt;
     &lt;DisplayType Code="L"/&gt;
     &lt;FareBasis Code="WZF00TCO"/&gt;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&lt;TariffDescriptionNumber&gt;SAR2RPV/286&lt;/TariffDescriptionNumber&gt;
     &lt;TravelDate&gt;2019-10-05&lt;/TravelDate&gt;
    &lt;/OriginDestinationLine&gt;
    &lt;PassengerTypeLine&gt;
     &lt;AutoPrice&gt;YES&lt;/AutoPrice&gt;
     &lt;PassengerType Code="ITX"/&gt;
    &lt;/PassengerTypeLine&gt;
    &lt;SystemDatesLine&gt;
     &lt;CreateDateTime&gt;2019-04-11T13:12&lt;/CreateDateTime&gt;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BETWEEN
A1 AND A2
APPLICATION
AREA
THESE FARES APPLY
BETWEEN AREA 1 AND AREA 2.
CLASS OF SERVICE
THESE FARES APPLY FOR ECONOMY CLASS SERVICE.
TYPES OF TRANSPORTATION
THIS RULE GOVERNS ROUND-TRIP FARES.
FARES GOVERNED BY THIS RULE CAN BE USED TO CREATE
ROUND-TRIP/CIRCLE-TRIP/OPEN-JAW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MADE.&lt;/Text&gt;
   &lt;/Paragraph&gt;
   &lt;Paragraph RPH="06" Title="MINIMUM STAY"&gt;
    &lt;Text&gt;ORIGINATING AREA 2 -
TRAVEL FROM LAST INTERNATIONAL SECTOR MUST COMMENCE
NO EARLIER THAN 5 DAYS AFTER DEPARTURE OF THE FIRST
INTERNATIONAL SECTOR.
ORIGINATING AREA 1 -
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30
DAYS AFTER DEPARTURE FROM FARE ORIGIN.&lt;/Text&gt;
   &lt;/Paragraph&gt;
   &lt;Paragraph RPH="08" Title="STOPOVERS"&gt;
    &lt;Text&gt;ORIGINATING AREA 1 -
UNLIMITED STOPOVERS PERMITTED ON THE PRICING UNIT
LIMITED TO 1 FREE AND UNLIMITED AT USD 65.00
EACH
CHILD/INFANT DISCOUNTS APPLY.
NO STOPOVER OCCURS IF PASSENGER TAKES NEXT
AVAILABLE FLIGHT WITHIN 24 HOURS.
ORIGINATING AREA 2 -
4 STOPOVERS PERMITTED ON THE PRICING UNIT
LIMITED TO 1 FREE AND 3 AT EUR 60.00 EACH.
1 FREE IN BOG/MDE/CLO.
CHILD/INFANT DISCOUNTS APPLY.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RULE 8YWW/AIRW IN ANY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MUST BE ISSUED ON THE STOCK OF AV OR TA.
OR - TICKETS MUST BE ISSUED ON THE STOCK OF AV OR LR.&lt;/Text&gt;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</si>
  <si>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-13070917-97d6-47f2-a51e-b752e3240af3&lt;/eb:ConversationId&gt;&lt;eb:Service&gt;OTA_AirRulesLLSRQ&lt;/eb:Service&gt;&lt;eb:Action&gt;OTA_AirRulesLLSRS&lt;/eb:Action&gt;&lt;eb:MessageData&gt;&lt;eb:MessageId&gt;6262856571791210183&lt;/eb:MessageId&gt;&lt;eb:Timestamp&gt;2019-09-04T15:52:59&lt;/eb:Timestamp&gt;&lt;eb:RefToMessageId&gt;13070917-97d6-47f2-a51e-b752e3240af3&lt;/eb:RefToMessageId&gt;&lt;/eb:MessageData&gt;&lt;/eb:MessageHeader&gt;&lt;wsse:Security xmlns:wsse="http://schemas.xmlsoap.org/ws/2002/12/secext"&gt;&lt;wsse:BinarySecurityToken valueType="String" EncodingType="wsse:Base64Binary"&gt;Shared/IDL:IceSess\/SessMgr:1\.0.IDL/Common/!ICESMS\/RESD!ICESMSLB\/RES.LB!-2977785652065002868!1146139!0&lt;/wsse:BinarySecurityToken&gt;&lt;/wsse:Security&gt;&lt;/soap-env:Header&gt;&lt;soap-env:Body&gt;&lt;OTA_AirRulesRS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timeStamp="2019-09-04T10:52:59-05:00"&gt;
   &lt;stl:SystemSpecificResults&gt;
    &lt;stl:HostCommand LNIATA="222222"&gt;RDMADBOG24OCTTZA00ZGR-AV&lt;/stl:HostCommand&gt;
   &lt;/stl:SystemSpecificResults&gt;
  &lt;/stl:Success&gt;
 &lt;/stl:ApplicationResults&gt;
 &lt;FareRuleInfo&gt;
  &lt;Header&gt;
   &lt;Line Type="Legend"&gt;
    &lt;Text&gt;V FARE BASIS     BK    FARE   TRAVEL-TICKET AP  MINMAX  RTG&lt;/Text&gt;
   &lt;/Line&gt;
   &lt;Line Type="Fare"&gt;
    &lt;Text&gt;1   TZA00ZGR       T R   963100 DC31MY T16SE  -/1  5/ 90 AT01&lt;/Text&gt;
   &lt;/Line&gt;
   &lt;Line Type="Passenger Type"&gt;
    &lt;Text&gt;PASSENGER TYPE-ADT                 AUTO PRICE-YES&lt;/Text&gt;
   &lt;/Line&gt;
   &lt;Line Type="Origin Destination"&gt;
    &lt;Text&gt;FROM-MAD TO-BOG    CXR-AV    TVL-24OCT19  RULE-RES2 IPRSAA2/27&lt;/Text&gt;
   &lt;/Line&gt;
   &lt;Line Type="Fare Basis"&gt;
    &lt;Text&gt;FARE BASIS-TZA00ZGR          SPECIAL FARE  DIS-E   VENDOR-ATP&lt;/Text&gt;
   &lt;/Line&gt;
   &lt;Line Type="Fare Type"&gt;
    &lt;Text&gt;FARE TYPE-XEX      RT-REGULAR EXCURSION&lt;/Text&gt;
   &lt;/Line&gt;
   &lt;Line Type="Currency"&gt;
    &lt;Text&gt;EUR   256.00  0101  E01MAY19 D31MAY20   FC-TZA00ZGR  FN-80&lt;/Text&gt;
   &lt;/Line&gt;
   &lt;Line Type="System Dates"&gt;
    &lt;Text&gt;SYSTEM DATES - CREATED 30APR19/0839  EXPIRES INFINITY&lt;/Text&gt;
   &lt;/Line&gt;
   &lt;ParsedData&gt;
    &lt;CurrencyLine&gt;
     &lt;Amount&gt;256.00&lt;/Amount&gt;
     &lt;CurrencyCode&gt;EUR&lt;/CurrencyCode&gt;
     &lt;Discontinue&gt;2020-05-31&lt;/Discontinue&gt;
     &lt;Effective&gt;2019-05-01&lt;/Effective&gt;
     &lt;FareClass&gt;TZA00ZGR&lt;/FareClass&gt;
     &lt;RoutingNumberOrMPM&gt;0101&lt;/RoutingNumberOrMPM&gt;
     &lt;TariffDescriptionNumber&gt;80&lt;/TariffDescriptionNumber&gt;
    &lt;/CurrencyLine&gt;
    &lt;FareBasisLine&gt;
     &lt;DisplayType Code="E"/&gt;
     &lt;FareBasis Code="TZA00ZGR"/&gt;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LocationCode="BOG"/&gt;
     &lt;OriginLocation LocationCode="MAD"/&gt;
     &lt;Rule&gt;RES2&lt;/Rule&gt;
     &lt;TariffDescriptionNumber&gt;IPRSAA2/27&lt;/TariffDescriptionNumber&gt;
     &lt;TravelDate&gt;2019-10-24&lt;/TravelDate&gt;
    &lt;/OriginDestinationLine&gt;
    &lt;PassengerTypeLine&gt;
     &lt;AutoPrice&gt;YES&lt;/AutoPrice&gt;
     &lt;PassengerType Code="ADT"/&gt;
    &lt;/PassengerTypeLine&gt;
    &lt;SystemDatesLine&gt;
     &lt;CreateDateTime&gt;2019-04-30T08:39&lt;/CreateDateTime&gt;
     &lt;ExpireDateTime&gt;INFINITY&lt;/ExpireDateTime&gt;
    &lt;/SystemDatesLine&gt;
   &lt;/ParsedData&gt;
  &lt;/Header&gt;
  &lt;Rules&gt;
   &lt;Paragraph RPH="50" Title="RULE APPLICATION AND OTHER CONDITIONS"&gt;
    &lt;Text&gt;NOTE - THE FOLLOWING TEXT IS INFORMATIONAL AND NOT
VALIDATED FOR AUTOPRICING.
SPECIAL ROUND TRIP FARE APPLICABLE BETWEEN AREA 1 AND
AREA 2.
APPLICATION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5 DAYS AFTER DEPARTURE OF THE FIRST
INTERNATIONAL SECTOR.&lt;/Text&gt;
   &lt;/Paragraph&gt;
   &lt;Paragraph RPH="07" Title="MAXIMUM STAY"&gt;
    &lt;Text&gt;TRAVEL FROM LAST SECTOR MUST COMMENCE NO LATER THAN
MIDNIGHT 90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31MAY20. ALL
TRAVEL MUST BE COMPLETED BY MIDNIGHT ON 31MAY20.&lt;/Text&gt;
   &lt;/Paragraph&gt;
   &lt;Paragraph RPH="15" Title="SALES RESTRICTIONS"&gt;
    &lt;Text&gt;FOOTNOTE RULE
TICKETS MUST BE ISSUED ON/BEFORE 16SEP19.
FARE RULE
TICKETS MAY NOT BE SOLD IN VENEZUELA.
TICKETS MAY ONLY BE SOLD IN AREA 1/AREA 2/AREA 3.
NOTE - TEXT BELOW NOT VALIDATED FOR AUTOPRICING.
A USD 600.00 PENALTY APPLIES IF SOLD IN
VENEZUELA.&lt;/Text&gt;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</si>
  <si>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d752513-08ed-45d6-b321-0a07e7447a79&lt;/eb:ConversationId&gt;&lt;eb:Service&gt;OTA_AirRulesLLSRQ&lt;/eb:Service&gt;&lt;eb:Action&gt;OTA_AirRulesLLSRS&lt;/eb:Action&gt;&lt;eb:MessageData&gt;&lt;eb:MessageId&gt;6262965571800750233&lt;/eb:MessageId&gt;&lt;eb:Timestamp&gt;2019-09-04T15:53:00&lt;/eb:Timestamp&gt;&lt;eb:RefToMessageId&gt;7d752513-08ed-45d6-b321-0a07e7447a79&lt;/eb:RefToMessageId&gt;&lt;/eb:MessageData&gt;&lt;/eb:MessageHeader&gt;&lt;wsse:Security xmlns:wsse="http://schemas.xmlsoap.org/ws/2002/12/secext"&gt;&lt;wsse:BinarySecurityToken valueType="String" EncodingType="wsse:Base64Binary"&gt;Shared/IDL:IceSess\/SessMgr:1\.0.IDL/Common/!ICESMS\/RESF!ICESMSLB\/RES.LB!-2977785641512520313!1153877!0&lt;/wsse:BinarySecurityToken&gt;&lt;/wsse:Security&gt;&lt;/soap-env:Header&gt;&lt;soap-env:Body&gt;&lt;OTA_AirRulesRS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timeStamp="2019-09-04T10:53:00-05:00"&gt;
   &lt;stl:SystemSpecificResults&gt;
    &lt;stl:HostCommand LNIATA="222222"&gt;RDBOGCUN09SEPPZA07JIB-AV&lt;/stl:HostCommand&gt;
   &lt;/stl:SystemSpecificResults&gt;
  &lt;/stl:Success&gt;
 &lt;/stl:ApplicationResults&gt;
 &lt;FareRuleInfo&gt;
  &lt;Header&gt;
   &lt;Line Type="Legend"&gt;
    &lt;Text&gt;V FARE BASIS     BK    FARE   TRAVEL-TICKET AP  MINMAX  RTG&lt;/Text&gt;
   &lt;/Line&gt;
   &lt;Line Type="Fare"&gt;
    &lt;Text&gt;1   PZA07JIB       P R   877400     ----      7/3  3/365 WH01&lt;/Text&gt;
   &lt;/Line&gt;
   &lt;Line Type="Passenger Type"&gt;
    &lt;Text&gt;PASSENGER TYPE-ADT                 AUTO PRICE-YES&lt;/Text&gt;
   &lt;/Line&gt;
   &lt;Line Type="Origin Destination"&gt;
    &lt;Text&gt;FROM-BOG TO-CUN    CXR-AV    TVL-09SEP19  RULE-BCAM IPRWI/303&lt;/Text&gt;
   &lt;/Line&gt;
   &lt;Line Type="Fare Basis"&gt;
    &lt;Text&gt;FARE BASIS-PZA07JIB          SPECIAL FARE  DIS-E   VENDOR-ATP&lt;/Text&gt;
   &lt;/Line&gt;
   &lt;Line Type="Fare Type"&gt;
    &lt;Text&gt;FARE TYPE-XEX      RT-REGULAR EXCURSION&lt;/Text&gt;
   &lt;/Line&gt;
   &lt;Line Type="Currency"&gt;
    &lt;Text&gt;USD   256.00  0093  E31JUL19 D-INFINITY   FC-PZA07JIB  FN-&lt;/Text&gt;
   &lt;/Line&gt;
   &lt;Line Type="System Dates"&gt;
    &lt;Text&gt;SYSTEM DATES - CREATED 30JUL19/1115  EXPIRES INFINITY&lt;/Text&gt;
   &lt;/Line&gt;
   &lt;ParsedData&gt;
    &lt;CurrencyLine&gt;
     &lt;Amount&gt;256.00&lt;/Amount&gt;
     &lt;CurrencyCode&gt;USD&lt;/CurrencyCode&gt;
     &lt;Discontinue&gt;INFINITY&lt;/Discontinue&gt;
     &lt;Effective&gt;2019-07-31&lt;/Effective&gt;
     &lt;FareClass&gt;PZA07JIB&lt;/FareClass&gt;
     &lt;RoutingNumberOrMPM&gt;0093&lt;/RoutingNumberOrMPM&gt;
    &lt;/CurrencyLine&gt;
    &lt;FareBasisLine&gt;
     &lt;DisplayType Code="E"/&gt;
     &lt;FareBasis Code="PZA07JIB"/&gt;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LocationCode="CUN"/&gt;
     &lt;OriginLocation LocationCode="BOG"/&gt;
     &lt;Rule&gt;BCAM&lt;/Rule&gt;
     &lt;TariffDescriptionNumber&gt;IPRWI/303&lt;/TariffDescriptionNumber&gt;
     &lt;TravelDate&gt;2019-09-09&lt;/TravelDate&gt;
    &lt;/OriginDestinationLine&gt;
    &lt;PassengerTypeLine&gt;
     &lt;AutoPrice&gt;YES&lt;/AutoPrice&gt;
     &lt;PassengerType Code="ADT"/&gt;
    &lt;/PassengerTypeLine&gt;
    &lt;SystemDatesLine&gt;
     &lt;CreateDateTime&gt;2019-07-30T11:15&lt;/CreateDateTime&gt;
     &lt;ExpireDateTime&gt;INFINITY&lt;/ExpireDateTime&gt;
    &lt;/SystemDatesLine&gt;
   &lt;/ParsedData&gt;
  &lt;/Header&gt;
  &lt;Rules&gt;
   &lt;Paragraph RPH="50" Title="RULE APPLICATION AND OTHER CONDITIONS"&gt;
    &lt;Text&gt;NOTE - THE FOLLOWING TEXT IS INFORMATIONAL AND NOT
VALIDATED FOR AUTOPRICING.
APPLIES FOR ROUND TRIP / ONE WAY JOURNEYS WITHIN AREA
1
FOR ECONOMY FARES
APPLICATION
CLASS OF SERVICE
THESE FARES APPLY FOR ECONOMY CLASS SERVICE.
TYPES OF TRANSPORTATION
FARES GOVERNED BY THIS RULE CAN BE USED TO CREATE
ONE-WAY/ROUND-TRIP/SINGLE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SECTOR.&lt;/Text&gt;
   &lt;/Paragraph&gt;
   &lt;Paragraph RPH="07" Title="MAXIMUM STAY"&gt;
    &lt;Text&gt;TRAVEL FROM LAST SECTOR MUST COMMENCE NO LATER THAN
MIDNIGHT 365 DAYS AFTER DEPARTURE FROM FARE ORIGIN.&lt;/Text&gt;
   &lt;/Paragraph&gt;
   &lt;Paragraph RPH="08" Title="STOPOVERS"&gt;
    &lt;Text&gt;2 STOPOVERS PERMITTED ON THE PRICING UNIT
LIMITED TO 1 FREE AND 1 AT USD 65.00.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</si>
  <si>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-46a8d058-d4c7-4154-a5a8-306be0cead5e&lt;/eb:ConversationId&gt;&lt;eb:Service&gt;OTA_AirRulesLLSRQ&lt;/eb:Service&gt;&lt;eb:Action&gt;OTA_AirRulesLLSRS&lt;/eb:Action&gt;&lt;eb:MessageData&gt;&lt;eb:MessageId&gt;6263830571815500284&lt;/eb:MessageId&gt;&lt;eb:Timestamp&gt;2019-09-04T15:53:01&lt;/eb:Timestamp&gt;&lt;eb:RefToMessageId&gt;46a8d058-d4c7-4154-a5a8-306be0cead5e&lt;/eb:RefToMessageId&gt;&lt;/eb:MessageData&gt;&lt;/eb:MessageHeader&gt;&lt;wsse:Security xmlns:wsse="http://schemas.xmlsoap.org/ws/2002/12/secext"&gt;&lt;wsse:BinarySecurityToken valueType="String" EncodingType="wsse:Base64Binary"&gt;Shared/IDL:IceSess\/SessMgr:1\.0.IDL/Common/!ICESMS\/RESC!ICESMSLB\/RES.LB!-2977785635591077750!1652722!0&lt;/wsse:BinarySecurityToken&gt;&lt;/wsse:Security&gt;&lt;/soap-env:Header&gt;&lt;soap-env:Body&gt;&lt;OTA_AirRulesRS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timeStamp="2019-09-04T10:53:01-05:00"&gt;
   &lt;stl:SystemSpecificResults&gt;
    &lt;stl:HostCommand LNIATA="222222"&gt;RDCLOBOG05SEPWES00RIQ-AV&lt;/stl:HostCommand&gt;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&lt;Text&gt;FROM-CLO TO-BOG    CXR-AV    TVL-05SEP19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02SEP19/1315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LocationCode="CLO"/&gt;
     &lt;Rule&gt;DOSP&lt;/Rule&gt;
     &lt;TariffDescriptionNumber&gt;IPRWD/17&lt;/TariffDescriptionNumber&gt;
     &lt;TravelDate&gt;2019-09-05&lt;/TravelDate&gt;
    &lt;/OriginDestinationLine&gt;
    &lt;PassengerTypeLine&gt;
     &lt;AutoPrice&gt;YES&lt;/AutoPrice&gt;
     &lt;PassengerType Code="ADT"/&gt;
    &lt;/PassengerTypeLine&gt;
    &lt;SystemDatesLine&gt;
     &lt;CreateDateTime&gt;2019-09-02T13:15&lt;/CreateDateTime&gt;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</si>
  <si>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-46a8d058-d4c7-4154-a5a8-306be0cead5e&lt;/eb:ConversationId&gt;&lt;eb:Service&gt;OTA_AirRulesLLSRQ&lt;/eb:Service&gt;&lt;eb:Action&gt;OTA_AirRulesLLSRS&lt;/eb:Action&gt;&lt;eb:MessageData&gt;&lt;eb:MessageId&gt;6263788571822280862&lt;/eb:MessageId&gt;&lt;eb:Timestamp&gt;2019-09-04T15:53:02&lt;/eb:Timestamp&gt;&lt;eb:RefToMessageId&gt;46a8d058-d4c7-4154-a5a8-306be0cead5e&lt;/eb:RefToMessageId&gt;&lt;/eb:MessageData&gt;&lt;/eb:MessageHeader&gt;&lt;wsse:Security xmlns:wsse="http://schemas.xmlsoap.org/ws/2002/12/secext"&gt;&lt;wsse:BinarySecurityToken valueType="String" EncodingType="wsse:Base64Binary"&gt;Shared/IDL:IceSess\/SessMgr:1\.0.IDL/Common/!ICESMS\/RESC!ICESMSLB\/RES.LB!-2977785635591077750!1652722!0&lt;/wsse:BinarySecurityToken&gt;&lt;/wsse:Security&gt;&lt;/soap-env:Header&gt;&lt;soap-env:Body&gt;&lt;OTA_AirRulesRS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timeStamp="2019-09-04T10:53:02-05:00"&gt;
   &lt;stl:SystemSpecificResults&gt;
    &lt;stl:HostCommand LNIATA="222222"&gt;RDBOGCLO08SEPPES00RIQ-AV&lt;/stl:HostCommand&gt;
   &lt;/stl:SystemSpecificResults&gt;
  &lt;/stl:Success&gt;
 &lt;/stl:ApplicationResults&gt;
 &lt;FareRuleInfo&gt;
  &lt;Header&gt;
   &lt;Line Type="Legend"&gt;
    &lt;Text&gt;V FARE BASIS     BK    FARE   TRAVEL-TICKET AP  MINMAX  RTG&lt;/Text&gt;
   &lt;/Line&gt;
   &lt;Line Type="Fare"&gt;
    &lt;Text&gt;1   PES00RIQ       P X   139300     ----      -/1  -/365  200&lt;/Text&gt;
   &lt;/Line&gt;
   &lt;Line Type="Passenger Type"&gt;
    &lt;Text&gt;PASSENGER TYPE-ADT                 AUTO PRICE-YES&lt;/Text&gt;
   &lt;/Line&gt;
   &lt;Line Type="Origin Destination"&gt;
    &lt;Text&gt;FROM-BOG TO-CLO    CXR-AV    TVL-08SEP19  RULE-DOEC IPRWD/17&lt;/Text&gt;
   &lt;/Line&gt;
   &lt;Line Type="Fare Basis"&gt;
    &lt;Text&gt;FARE BASIS-PES00RIQ          SPECIAL FARE  DIS-E   VENDOR-ATP&lt;/Text&gt;
   &lt;/Line&gt;
   &lt;Line Type="Fare Type"&gt;
    &lt;Text&gt;FARE TYPE-XEX      OW-REGULAR EXCURSION&lt;/Text&gt;
   &lt;/Line&gt;
   &lt;Line Type="Currency"&gt;
    &lt;Text&gt;COP   139300  0200  E03SEP19 D-INFINITY   FC-PES00RIQ  FN-&lt;/Text&gt;
   &lt;/Line&gt;
   &lt;Line Type="System Dates"&gt;
    &lt;Text&gt;SYSTEM DATES - CREATED 02SEP19/1314  EXPIRES INFINITY&lt;/Text&gt;
   &lt;/Line&gt;
   &lt;ParsedData&gt;
    &lt;CurrencyLine&gt;
     &lt;Amount&gt;139300&lt;/Amount&gt;
     &lt;CurrencyCode&gt;COP&lt;/CurrencyCode&gt;
     &lt;Discontinue&gt;INFINITY&lt;/Discontinue&gt;
     &lt;Effective&gt;2019-09-03&lt;/Effective&gt;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&lt;Rule&gt;DOEC&lt;/Rule&gt;
     &lt;TariffDescriptionNumber&gt;IPRWD/17&lt;/TariffDescriptionNumber&gt;
     &lt;TravelDate&gt;2019-09-08&lt;/TravelDate&gt;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</si>
  <si>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-20cc04ed-e1d0-44d3-9bd5-b2a8d51904ff&lt;/eb:ConversationId&gt;&lt;eb:Service&gt;OTA_AirRulesLLSRQ&lt;/eb:Service&gt;&lt;eb:Action&gt;OTA_AirRulesLLSRS&lt;/eb:Action&gt;&lt;eb:MessageData&gt;&lt;eb:MessageId&gt;5774585573736950834&lt;/eb:MessageId&gt;&lt;eb:Timestamp&gt;2019-09-04T15:56:14&lt;/eb:Timestamp&gt;&lt;eb:RefToMessageId&gt;20cc04ed-e1d0-44d3-9bd5-b2a8d51904ff&lt;/eb:RefToMessageId&gt;&lt;/eb:MessageData&gt;&lt;/eb:MessageHeader&gt;&lt;wsse:Security xmlns:wsse="http://schemas.xmlsoap.org/ws/2002/12/secext"&gt;&lt;wsse:BinarySecurityToken valueType="String" EncodingType="wsse:Base64Binary"&gt;Shared/IDL:IceSess\/SessMgr:1\.0.IDL/Common/!ICESMS\/RESG!ICESMSLB\/RES.LB!-2977784848160319356!1819950!0&lt;/wsse:BinarySecurityToken&gt;&lt;/wsse:Security&gt;&lt;/soap-env:Header&gt;&lt;soap-env:Body&gt;&lt;OTA_AirRulesRS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timeStamp="2019-09-04T10:56:14-05:00"&gt;
   &lt;stl:SystemSpecificResults&gt;
    &lt;stl:HostCommand LNIATA="222222"&gt;RDBOGCUN09SEPPZA07JIB-AV&lt;/stl:HostCommand&gt;
   &lt;/stl:SystemSpecificResults&gt;
  &lt;/stl:Success&gt;
 &lt;/stl:ApplicationResults&gt;
 &lt;FareRuleInfo&gt;
  &lt;Header&gt;
   &lt;Line Type="Legend"&gt;
    &lt;Text&gt;V FARE BASIS     BK    FARE   TRAVEL-TICKET AP  MINMAX  RTG&lt;/Text&gt;
   &lt;/Line&gt;
   &lt;Line Type="Fare"&gt;
    &lt;Text&gt;1   PZA07JIB       P R   877400     ----      7/3  3/365 WH01&lt;/Text&gt;
   &lt;/Line&gt;
   &lt;Line Type="Passenger Type"&gt;
    &lt;Text&gt;PASSENGER TYPE-ADT                 AUTO PRICE-YES&lt;/Text&gt;
   &lt;/Line&gt;
   &lt;Line Type="Origin Destination"&gt;
    &lt;Text&gt;FROM-BOG TO-CUN    CXR-AV    TVL-09SEP19  RULE-BCAM IPRWI/303&lt;/Text&gt;
   &lt;/Line&gt;
   &lt;Line Type="Fare Basis"&gt;
    &lt;Text&gt;FARE BASIS-PZA07JIB          SPECIAL FARE  DIS-E   VENDOR-ATP&lt;/Text&gt;
   &lt;/Line&gt;
   &lt;Line Type="Fare Type"&gt;
    &lt;Text&gt;FARE TYPE-XEX      RT-REGULAR EXCURSION&lt;/Text&gt;
   &lt;/Line&gt;
   &lt;Line Type="Currency"&gt;
    &lt;Text&gt;USD   256.00  0093  E31JUL19 D-INFINITY   FC-PZA07JIB  FN-&lt;/Text&gt;
   &lt;/Line&gt;
   &lt;Line Type="System Dates"&gt;
    &lt;Text&gt;SYSTEM DATES - CREATED 30JUL19/1115  EXPIRES INFINITY&lt;/Text&gt;
   &lt;/Line&gt;
   &lt;ParsedData&gt;
    &lt;CurrencyLine&gt;
     &lt;Amount&gt;256.00&lt;/Amount&gt;
     &lt;CurrencyCode&gt;USD&lt;/CurrencyCode&gt;
     &lt;Discontinue&gt;INFINITY&lt;/Discontinue&gt;
     &lt;Effective&gt;2019-07-31&lt;/Effective&gt;
     &lt;FareClass&gt;PZA07JIB&lt;/FareClass&gt;
     &lt;RoutingNumberOrMPM&gt;0093&lt;/RoutingNumberOrMPM&gt;
    &lt;/CurrencyLine&gt;
    &lt;FareBasisLine&gt;
     &lt;DisplayType Code="E"/&gt;
     &lt;FareBasis Code="PZA07JIB"/&gt;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LocationCode="CUN"/&gt;
     &lt;OriginLocation LocationCode="BOG"/&gt;
     &lt;Rule&gt;BCAM&lt;/Rule&gt;
     &lt;TariffDescriptionNumber&gt;IPRWI/303&lt;/TariffDescriptionNumber&gt;
     &lt;TravelDate&gt;2019-09-09&lt;/TravelDate&gt;
    &lt;/OriginDestinationLine&gt;
    &lt;PassengerTypeLine&gt;
     &lt;AutoPrice&gt;YES&lt;/AutoPrice&gt;
     &lt;PassengerType Code="ADT"/&gt;
    &lt;/PassengerTypeLine&gt;
    &lt;SystemDatesLine&gt;
     &lt;CreateDateTime&gt;2019-07-30T11:15&lt;/CreateDateTime&gt;
     &lt;ExpireDateTime&gt;INFINITY&lt;/ExpireDateTime&gt;
    &lt;/SystemDatesLine&gt;
   &lt;/ParsedData&gt;
  &lt;/Header&gt;
  &lt;Rules&gt;
   &lt;Paragraph RPH="50" Title="RULE APPLICATION AND OTHER CONDITIONS"&gt;
    &lt;Text&gt;NOTE - THE FOLLOWING TEXT IS INFORMATIONAL AND NOT
VALIDATED FOR AUTOPRICING.
APPLIES FOR ROUND TRIP / ONE WAY JOURNEYS WITHIN AREA
1
FOR ECONOMY FARES
APPLICATION
CLASS OF SERVICE
THESE FARES APPLY FOR ECONOMY CLASS SERVICE.
TYPES OF TRANSPORTATION
FARES GOVERNED BY THIS RULE CAN BE USED TO CREATE
ONE-WAY/ROUND-TRIP/SINGLE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SECTOR.&lt;/Text&gt;
   &lt;/Paragraph&gt;
   &lt;Paragraph RPH="07" Title="MAXIMUM STAY"&gt;
    &lt;Text&gt;TRAVEL FROM LAST SECTOR MUST COMMENCE NO LATER THAN
MIDNIGHT 365 DAYS AFTER DEPARTURE FROM FARE ORIGIN.&lt;/Text&gt;
   &lt;/Paragraph&gt;
   &lt;Paragraph RPH="08" Title="STOPOVERS"&gt;
    &lt;Text&gt;2 STOPOVERS PERMITTED ON THE PRICING UNIT
LIMITED TO 1 FREE AND 1 AT USD 65.00.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</si>
  <si>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-460ddadf-1f0a-43a0-b5ac-f92533120fce&lt;/eb:ConversationId&gt;&lt;eb:Service&gt;OTA_AirRulesLLSRQ&lt;/eb:Service&gt;&lt;eb:Action&gt;OTA_AirRulesLLSRS&lt;/eb:Action&gt;&lt;eb:MessageData&gt;&lt;eb:MessageId&gt;5810163577136230830&lt;/eb:MessageId&gt;&lt;eb:Timestamp&gt;2019-09-04T16:01:54&lt;/eb:Timestamp&gt;&lt;eb:RefToMessageId&gt;460ddadf-1f0a-43a0-b5ac-f92533120fce&lt;/eb:RefToMessageId&gt;&lt;/eb:MessageData&gt;&lt;/eb:MessageHeader&gt;&lt;wsse:Security xmlns:wsse="http://schemas.xmlsoap.org/ws/2002/12/secext"&gt;&lt;wsse:BinarySecurityToken valueType="String" EncodingType="wsse:Base64Binary"&gt;Shared/IDL:IceSess\/SessMgr:1\.0.IDL/Common/!ICESMS\/RESB!ICESMSLB\/RES.LB!-2977783455250382195!1930257!0&lt;/wsse:BinarySecurityToken&gt;&lt;/wsse:Security&gt;&lt;/soap-env:Header&gt;&lt;soap-env:Body&gt;&lt;OTA_AirRulesRS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timeStamp="2019-09-04T11:01:54-05:00"&gt;
   &lt;stl:SystemSpecificResults&gt;
    &lt;stl:HostCommand LNIATA="222222"&gt;RDBOGCUN09SEPPZA07JIB-AV&lt;/stl:HostCommand&gt;
   &lt;/stl:SystemSpecificResults&gt;
  &lt;/stl:Success&gt;
 &lt;/stl:ApplicationResults&gt;
 &lt;FareRuleInfo&gt;
  &lt;Header&gt;
   &lt;Line Type="Legend"&gt;
    &lt;Text&gt;V FARE BASIS     BK    FARE   TRAVEL-TICKET AP  MINMAX  RTG&lt;/Text&gt;
   &lt;/Line&gt;
   &lt;Line Type="Fare"&gt;
    &lt;Text&gt;1   PZA07JIB       P R   877400     ----      7/3  3/365 WH01&lt;/Text&gt;
   &lt;/Line&gt;
   &lt;Line Type="Passenger Type"&gt;
    &lt;Text&gt;PASSENGER TYPE-ADT                 AUTO PRICE-YES&lt;/Text&gt;
   &lt;/Line&gt;
   &lt;Line Type="Origin Destination"&gt;
    &lt;Text&gt;FROM-BOG TO-CUN    CXR-AV    TVL-09SEP19  RULE-BCAM IPRWI/303&lt;/Text&gt;
   &lt;/Line&gt;
   &lt;Line Type="Fare Basis"&gt;
    &lt;Text&gt;FARE BASIS-PZA07JIB          SPECIAL FARE  DIS-E   VENDOR-ATP&lt;/Text&gt;
   &lt;/Line&gt;
   &lt;Line Type="Fare Type"&gt;
    &lt;Text&gt;FARE TYPE-XEX      RT-REGULAR EXCURSION&lt;/Text&gt;
   &lt;/Line&gt;
   &lt;Line Type="Currency"&gt;
    &lt;Text&gt;USD   256.00  0093  E31JUL19 D-INFINITY   FC-PZA07JIB  FN-&lt;/Text&gt;
   &lt;/Line&gt;
   &lt;Line Type="System Dates"&gt;
    &lt;Text&gt;SYSTEM DATES - CREATED 30JUL19/1115  EXPIRES INFINITY&lt;/Text&gt;
   &lt;/Line&gt;
   &lt;ParsedData&gt;
    &lt;CurrencyLine&gt;
     &lt;Amount&gt;256.00&lt;/Amount&gt;
     &lt;CurrencyCode&gt;USD&lt;/CurrencyCode&gt;
     &lt;Discontinue&gt;INFINITY&lt;/Discontinue&gt;
     &lt;Effective&gt;2019-07-31&lt;/Effective&gt;
     &lt;FareClass&gt;PZA07JIB&lt;/FareClass&gt;
     &lt;RoutingNumberOrMPM&gt;0093&lt;/RoutingNumberOrMPM&gt;
    &lt;/CurrencyLine&gt;
    &lt;FareBasisLine&gt;
     &lt;DisplayType Code="E"/&gt;
     &lt;FareBasis Code="PZA07JIB"/&gt;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LocationCode="CUN"/&gt;
     &lt;OriginLocation LocationCode="BOG"/&gt;
     &lt;Rule&gt;BCAM&lt;/Rule&gt;
     &lt;TariffDescriptionNumber&gt;IPRWI/303&lt;/TariffDescriptionNumber&gt;
     &lt;TravelDate&gt;2019-09-09&lt;/TravelDate&gt;
    &lt;/OriginDestinationLine&gt;
    &lt;PassengerTypeLine&gt;
     &lt;AutoPrice&gt;YES&lt;/AutoPrice&gt;
     &lt;PassengerType Code="ADT"/&gt;
    &lt;/PassengerTypeLine&gt;
    &lt;SystemDatesLine&gt;
     &lt;CreateDateTime&gt;2019-07-30T11:15&lt;/CreateDateTime&gt;
     &lt;ExpireDateTime&gt;INFINITY&lt;/ExpireDateTime&gt;
    &lt;/SystemDatesLine&gt;
   &lt;/ParsedData&gt;
  &lt;/Header&gt;
  &lt;Rules&gt;
   &lt;Paragraph RPH="50" Title="RULE APPLICATION AND OTHER CONDITIONS"&gt;
    &lt;Text&gt;NOTE - THE FOLLOWING TEXT IS INFORMATIONAL AND NOT
VALIDATED FOR AUTOPRICING.
APPLIES FOR ROUND TRIP / ONE WAY JOURNEYS WITHIN AREA
1
FOR ECONOMY FARES
APPLICATION
CLASS OF SERVICE
THESE FARES APPLY FOR ECONOMY CLASS SERVICE.
TYPES OF TRANSPORTATION
FARES GOVERNED BY THIS RULE CAN BE USED TO CREATE
ONE-WAY/ROUND-TRIP/SINGLE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SECTOR.&lt;/Text&gt;
   &lt;/Paragraph&gt;
   &lt;Paragraph RPH="07" Title="MAXIMUM STAY"&gt;
    &lt;Text&gt;TRAVEL FROM LAST SECTOR MUST COMMENCE NO LATER THAN
MIDNIGHT 365 DAYS AFTER DEPARTURE FROM FARE ORIGIN.&lt;/Text&gt;
   &lt;/Paragraph&gt;
   &lt;Paragraph RPH="08" Title="STOPOVERS"&gt;
    &lt;Text&gt;2 STOPOVERS PERMITTED ON THE PRICING UNIT
LIMITED TO 1 FREE AND 1 AT USD 65.00.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</si>
  <si>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-00957b68-9180-4b4b-8288-389a2db7e11b&lt;/eb:ConversationId&gt;&lt;eb:Service&gt;OTA_AirRulesLLSRQ&lt;/eb:Service&gt;&lt;eb:Action&gt;OTA_AirRulesLLSRS&lt;/eb:Action&gt;&lt;eb:MessageData&gt;&lt;eb:MessageId&gt;6438002586745670202&lt;/eb:MessageId&gt;&lt;eb:Timestamp&gt;2019-09-04T16:17:54&lt;/eb:Timestamp&gt;&lt;eb:RefToMessageId&gt;00957b68-9180-4b4b-8288-389a2db7e11b&lt;/eb:RefToMessageId&gt;&lt;/eb:MessageData&gt;&lt;/eb:MessageHeader&gt;&lt;wsse:Security xmlns:wsse="http://schemas.xmlsoap.org/ws/2002/12/secext"&gt;&lt;wsse:BinarySecurityToken valueType="String" EncodingType="wsse:Base64Binary"&gt;Shared/IDL:IceSess\/SessMgr:1\.0.IDL/Common/!ICESMS\/RESH!ICESMSLB\/RES.LB!-2977779519429430137!1252031!0&lt;/wsse:BinarySecurityToken&gt;&lt;/wsse:Security&gt;&lt;/soap-env:Header&gt;&lt;soap-env:Body&gt;&lt;OTA_AirRulesRS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timeStamp="2019-09-04T11:17:54-05:00"&gt;
   &lt;stl:SystemSpecificResults&gt;
    &lt;stl:HostCommand LNIATA="222222"&gt;RDBOGSMR12OCTZEF00RIQ-AV&lt;/stl:HostCommand&gt;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TVL-12OCT19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&lt;TravelDate&gt;2019-10-12&lt;/TravelDate&gt;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</si>
  <si>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fb252e5-00bf-4e93-b230-11c3b595ed4b&lt;/eb:ConversationId&gt;&lt;eb:Service&gt;OTA_AirRulesLLSRQ&lt;/eb:Service&gt;&lt;eb:Action&gt;OTA_AirRulesLLSRS&lt;/eb:Action&gt;&lt;eb:MessageData&gt;&lt;eb:MessageId&gt;6476384589954630183&lt;/eb:MessageId&gt;&lt;eb:Timestamp&gt;2019-09-04T16:23:15&lt;/eb:Timestamp&gt;&lt;eb:RefToMessageId&gt;cfb252e5-00bf-4e93-b230-11c3b595ed4b&lt;/eb:RefToMessageId&gt;&lt;/eb:MessageData&gt;&lt;/eb:MessageHeader&gt;&lt;wsse:Security xmlns:wsse="http://schemas.xmlsoap.org/ws/2002/12/secext"&gt;&lt;wsse:BinarySecurityToken valueType="String" EncodingType="wsse:Base64Binary"&gt;Shared/IDL:IceSess\/SessMgr:1\.0.IDL/Common/!ICESMS\/RESA!ICESMSLB\/RES.LB!-2977778205311724927!1906696!0&lt;/wsse:BinarySecurityToken&gt;&lt;/wsse:Security&gt;&lt;/soap-env:Header&gt;&lt;soap-env:Body&gt;&lt;OTA_AirRulesRS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timeStamp="2019-09-04T11:23:15-05:00"&gt;
   &lt;stl:SystemSpecificResults&gt;
    &lt;stl:HostCommand LNIATA="222222"&gt;RDBOGMAD05OCTWZF00TCO-AV&lt;/stl:HostCommand&gt;
   &lt;/stl:SystemSpecificResults&gt;
  &lt;/stl:Success&gt;
 &lt;/stl:ApplicationResults&gt;
 &lt;FareRuleInfo&gt;
  &lt;Header&gt;
   &lt;Line Type="Legend"&gt;
    &lt;Text&gt;V FARE BASIS     BK    FARE   TRAVEL-TICKET AP  MINMAX  RTG&lt;/Text&gt;
   &lt;/Line&gt;
   &lt;Line Type="Fare"&gt;
    &lt;Text&gt;1  ¤WZF00TCO       W R  1065900        T31DE  -/? ??/ 30 AT01&lt;/Text&gt;
   &lt;/Line&gt;
   &lt;Line Type="Passenger Type"&gt;
    &lt;Text&gt;PASSENGER TYPE-ITX                 AUTO PRICE-YES&lt;/Text&gt;
   &lt;/Line&gt;
   &lt;Line Type="Origin Destination"&gt;
    &lt;Text&gt;FROM-BOG TO-MAD    CXR-AV    TVL-05OCT19  RULE-8YWW SAR2RPV/286&lt;/Text&gt;
   &lt;/Line&gt;
   &lt;Line Type="Fare Basis"&gt;
    &lt;Text&gt;FARE BASIS-WZF00TCO          SPECIAL FARE  DIS-L   VENDOR-ATP&lt;/Text&gt;
   &lt;/Line&gt;
   &lt;Line Type="Fare Type"&gt;
    &lt;Text&gt;FARE TYPE-PIT      RT-INDIVIDUAL INCLUSIVE TOUR FARE&lt;/Text&gt;
   &lt;/Line&gt;
   &lt;Line Type="Currency"&gt;
    &lt;Text&gt;USD   311.00  0101  E01JAN19 D-INFINITY   FC-WZF00TCO  FN-8&lt;/Text&gt;
   &lt;/Line&gt;
   &lt;Line Type="System Dates"&gt;
    &lt;Text&gt;SYSTEM DATES - CREATED 11APR19/1312  EXPIRES INFINITY&lt;/Text&gt;
   &lt;/Line&gt;
   &lt;ParsedData&gt;
    &lt;CurrencyLine&gt;
     &lt;Amount&gt;311.00&lt;/Amount&gt;
     &lt;CurrencyCode&gt;USD&lt;/CurrencyCode&gt;
     &lt;Discontinue&gt;INFINITY&lt;/Discontinue&gt;
     &lt;Effective&gt;2019-01-01&lt;/Effective&gt;
     &lt;FareClass&gt;WZF00TCO&lt;/FareClass&gt;
     &lt;RoutingNumberOrMPM&gt;0101&lt;/RoutingNumberOrMPM&gt;
     &lt;TariffDescriptionNumber&gt;8&lt;/TariffDescriptionNumber&gt;
    &lt;/CurrencyLine&gt;
    &lt;FareBasisLine&gt;
     &lt;DisplayType Code="L"/&gt;
     &lt;FareBasis Code="WZF00TCO"/&gt;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&lt;TariffDescriptionNumber&gt;SAR2RPV/286&lt;/TariffDescriptionNumber&gt;
     &lt;TravelDate&gt;2019-10-05&lt;/TravelDate&gt;
    &lt;/OriginDestinationLine&gt;
    &lt;PassengerTypeLine&gt;
     &lt;AutoPrice&gt;YES&lt;/AutoPrice&gt;
     &lt;PassengerType Code="ITX"/&gt;
    &lt;/PassengerTypeLine&gt;
    &lt;SystemDatesLine&gt;
     &lt;CreateDateTime&gt;2019-04-11T13:12&lt;/CreateDateTime&gt;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BETWEEN
A1 AND A2
APPLICATION
AREA
THESE FARES APPLY
BETWEEN AREA 1 AND AREA 2.
CLASS OF SERVICE
THESE FARES APPLY FOR ECONOMY CLASS SERVICE.
TYPES OF TRANSPORTATION
THIS RULE GOVERNS ROUND-TRIP FARES.
FARES GOVERNED BY THIS RULE CAN BE USED TO CREATE
ROUND-TRIP/CIRCLE-TRIP/OPEN-JAW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MADE.&lt;/Text&gt;
   &lt;/Paragraph&gt;
   &lt;Paragraph RPH="06" Title="MINIMUM STAY"&gt;
    &lt;Text&gt;ORIGINATING AREA 2 -
TRAVEL FROM LAST INTERNATIONAL SECTOR MUST COMMENCE
NO EARLIER THAN 5 DAYS AFTER DEPARTURE OF THE FIRST
INTERNATIONAL SECTOR.
ORIGINATING AREA 1 -
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30
DAYS AFTER DEPARTURE FROM FARE ORIGIN.&lt;/Text&gt;
   &lt;/Paragraph&gt;
   &lt;Paragraph RPH="08" Title="STOPOVERS"&gt;
    &lt;Text&gt;ORIGINATING AREA 1 -
UNLIMITED STOPOVERS PERMITTED ON THE PRICING UNIT
LIMITED TO 1 FREE AND UNLIMITED AT USD 65.00
EACH
CHILD/INFANT DISCOUNTS APPLY.
NO STOPOVER OCCURS IF PASSENGER TAKES NEXT
AVAILABLE FLIGHT WITHIN 24 HOURS.
ORIGINATING AREA 2 -
4 STOPOVERS PERMITTED ON THE PRICING UNIT
LIMITED TO 1 FREE AND 3 AT EUR 60.00 EACH.
1 FREE IN BOG/MDE/CLO.
CHILD/INFANT DISCOUNTS APPLY.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RULE 8YWW/AIRW IN ANY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MUST BE ISSUED ON THE STOCK OF AV OR TA.
OR - TICKETS MUST BE ISSUED ON THE STOCK OF AV OR LR.&lt;/Text&gt;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</si>
  <si>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fb252e5-00bf-4e93-b230-11c3b595ed4b&lt;/eb:ConversationId&gt;&lt;eb:Service&gt;OTA_AirRulesLLSRQ&lt;/eb:Service&gt;&lt;eb:Action&gt;OTA_AirRulesLLSRS&lt;/eb:Action&gt;&lt;eb:MessageData&gt;&lt;eb:MessageId&gt;6476433589961330231&lt;/eb:MessageId&gt;&lt;eb:Timestamp&gt;2019-09-04T16:23:16&lt;/eb:Timestamp&gt;&lt;eb:RefToMessageId&gt;cfb252e5-00bf-4e93-b230-11c3b595ed4b&lt;/eb:RefToMessageId&gt;&lt;/eb:MessageData&gt;&lt;/eb:MessageHeader&gt;&lt;wsse:Security xmlns:wsse="http://schemas.xmlsoap.org/ws/2002/12/secext"&gt;&lt;wsse:BinarySecurityToken valueType="String" EncodingType="wsse:Base64Binary"&gt;Shared/IDL:IceSess\/SessMgr:1\.0.IDL/Common/!ICESMS\/RESA!ICESMSLB\/RES.LB!-2977778205311724927!1906696!0&lt;/wsse:BinarySecurityToken&gt;&lt;/wsse:Security&gt;&lt;/soap-env:Header&gt;&lt;soap-env:Body&gt;&lt;OTA_AirRulesRS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timeStamp="2019-09-04T11:23:16-05:00"&gt;
   &lt;stl:SystemSpecificResults&gt;
    &lt;stl:HostCommand LNIATA="222222"&gt;RDMADBOG24OCTTZA00ZGR-AV&lt;/stl:HostCommand&gt;
   &lt;/stl:SystemSpecificResults&gt;
  &lt;/stl:Success&gt;
 &lt;/stl:ApplicationResults&gt;
 &lt;FareRuleInfo&gt;
  &lt;Header&gt;
   &lt;Line Type="Legend"&gt;
    &lt;Text&gt;V FARE BASIS     BK    FARE   TRAVEL-TICKET AP  MINMAX  RTG&lt;/Text&gt;
   &lt;/Line&gt;
   &lt;Line Type="Fare"&gt;
    &lt;Text&gt;1   TZA00ZGR       T R   963100 DC31MY T16SE  -/1  5/ 90 AT01&lt;/Text&gt;
   &lt;/Line&gt;
   &lt;Line Type="Passenger Type"&gt;
    &lt;Text&gt;PASSENGER TYPE-ADT                 AUTO PRICE-YES&lt;/Text&gt;
   &lt;/Line&gt;
   &lt;Line Type="Origin Destination"&gt;
    &lt;Text&gt;FROM-MAD TO-BOG    CXR-AV    TVL-24OCT19  RULE-RES2 IPRSAA2/27&lt;/Text&gt;
   &lt;/Line&gt;
   &lt;Line Type="Fare Basis"&gt;
    &lt;Text&gt;FARE BASIS-TZA00ZGR          SPECIAL FARE  DIS-E   VENDOR-ATP&lt;/Text&gt;
   &lt;/Line&gt;
   &lt;Line Type="Fare Type"&gt;
    &lt;Text&gt;FARE TYPE-XEX      RT-REGULAR EXCURSION&lt;/Text&gt;
   &lt;/Line&gt;
   &lt;Line Type="Currency"&gt;
    &lt;Text&gt;EUR   256.00  0101  E01MAY19 D31MAY20   FC-TZA00ZGR  FN-80&lt;/Text&gt;
   &lt;/Line&gt;
   &lt;Line Type="System Dates"&gt;
    &lt;Text&gt;SYSTEM DATES - CREATED 30APR19/0839  EXPIRES INFINITY&lt;/Text&gt;
   &lt;/Line&gt;
   &lt;ParsedData&gt;
    &lt;CurrencyLine&gt;
     &lt;Amount&gt;256.00&lt;/Amount&gt;
     &lt;CurrencyCode&gt;EUR&lt;/CurrencyCode&gt;
     &lt;Discontinue&gt;2020-05-31&lt;/Discontinue&gt;
     &lt;Effective&gt;2019-05-01&lt;/Effective&gt;
     &lt;FareClass&gt;TZA00ZGR&lt;/FareClass&gt;
     &lt;RoutingNumberOrMPM&gt;0101&lt;/RoutingNumberOrMPM&gt;
     &lt;TariffDescriptionNumber&gt;80&lt;/TariffDescriptionNumber&gt;
    &lt;/CurrencyLine&gt;
    &lt;FareBasisLine&gt;
     &lt;DisplayType Code="E"/&gt;
     &lt;FareBasis Code="TZA00ZGR"/&gt;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LocationCode="BOG"/&gt;
     &lt;OriginLocation LocationCode="MAD"/&gt;
     &lt;Rule&gt;RES2&lt;/Rule&gt;
     &lt;TariffDescriptionNumber&gt;IPRSAA2/27&lt;/TariffDescriptionNumber&gt;
     &lt;TravelDate&gt;2019-10-24&lt;/TravelDate&gt;
    &lt;/OriginDestinationLine&gt;
    &lt;PassengerTypeLine&gt;
     &lt;AutoPrice&gt;YES&lt;/AutoPrice&gt;
     &lt;PassengerType Code="ADT"/&gt;
    &lt;/PassengerTypeLine&gt;
    &lt;SystemDatesLine&gt;
     &lt;CreateDateTime&gt;2019-04-30T08:39&lt;/CreateDateTime&gt;
     &lt;ExpireDateTime&gt;INFINITY&lt;/ExpireDateTime&gt;
    &lt;/SystemDatesLine&gt;
   &lt;/ParsedData&gt;
  &lt;/Header&gt;
  &lt;Rules&gt;
   &lt;Paragraph RPH="50" Title="RULE APPLICATION AND OTHER CONDITIONS"&gt;
    &lt;Text&gt;NOTE - THE FOLLOWING TEXT IS INFORMATIONAL AND NOT
VALIDATED FOR AUTOPRICING.
SPECIAL ROUND TRIP FARE APPLICABLE BETWEEN AREA 1 AND
AREA 2.
APPLICATION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5 DAYS AFTER DEPARTURE OF THE FIRST
INTERNATIONAL SECTOR.&lt;/Text&gt;
   &lt;/Paragraph&gt;
   &lt;Paragraph RPH="07" Title="MAXIMUM STAY"&gt;
    &lt;Text&gt;TRAVEL FROM LAST SECTOR MUST COMMENCE NO LATER THAN
MIDNIGHT 90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31MAY20. ALL
TRAVEL MUST BE COMPLETED BY MIDNIGHT ON 31MAY20.&lt;/Text&gt;
   &lt;/Paragraph&gt;
   &lt;Paragraph RPH="15" Title="SALES RESTRICTIONS"&gt;
    &lt;Text&gt;FOOTNOTE RULE
TICKETS MUST BE ISSUED ON/BEFORE 16SEP19.
FARE RULE
TICKETS MAY NOT BE SOLD IN VENEZUELA.
TICKETS MAY ONLY BE SOLD IN AREA 1/AREA 2/AREA 3.
NOTE - TEXT BELOW NOT VALIDATED FOR AUTOPRICING.
A USD 600.00 PENALTY APPLIES IF SOLD IN
VENEZUELA.&lt;/Text&gt;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</si>
  <si>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-74778bc5-7aeb-4ac5-be8f-f15bb777cbdd&lt;/eb:ConversationId&gt;&lt;eb:Service&gt;OTA_AirRulesLLSRQ&lt;/eb:Service&gt;&lt;eb:Action&gt;OTA_AirRulesLLSRS&lt;/eb:Action&gt;&lt;eb:MessageData&gt;&lt;eb:MessageId&gt;6550931596436780202&lt;/eb:MessageId&gt;&lt;eb:Timestamp&gt;2019-09-04T16:34:03&lt;/eb:Timestamp&gt;&lt;eb:RefToMessageId&gt;74778bc5-7aeb-4ac5-be8f-f15bb777cbdd&lt;/eb:RefToMessageId&gt;&lt;/eb:MessageData&gt;&lt;/eb:MessageHeader&gt;&lt;wsse:Security xmlns:wsse="http://schemas.xmlsoap.org/ws/2002/12/secext"&gt;&lt;wsse:BinarySecurityToken valueType="String" EncodingType="wsse:Base64Binary"&gt;Shared/IDL:IceSess\/SessMgr:1\.0.IDL/Common/!ICESMS\/RESC!ICESMSLB\/RES.LB!-2977775549938005115!526826!0&lt;/wsse:BinarySecurityToken&gt;&lt;/wsse:Security&gt;&lt;/soap-env:Header&gt;&lt;soap-env:Body&gt;&lt;OTA_AirRulesRS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timeStamp="2019-09-04T11:34:03-05:00"&gt;
   &lt;stl:SystemSpecificResults&gt;
    &lt;stl:HostCommand LNIATA="222222"&gt;RDCLOBOG09OCTUZP2MZGR-AV&lt;/stl:HostCommand&gt;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</si>
  <si>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3883405-078b-402d-88e6-6dc554352d7d&lt;/eb:ConversationId&gt;&lt;eb:Service&gt;OTA_AirRulesLLSRQ&lt;/eb:Service&gt;&lt;eb:Action&gt;OTA_AirRulesLLSRS&lt;/eb:Action&gt;&lt;eb:MessageData&gt;&lt;eb:MessageId&gt;6581949599190870242&lt;/eb:MessageId&gt;&lt;eb:Timestamp&gt;2019-09-04T16:38:39&lt;/eb:Timestamp&gt;&lt;eb:RefToMessageId&gt;f3883405-078b-402d-88e6-6dc554352d7d&lt;/eb:RefToMessageId&gt;&lt;/eb:MessageData&gt;&lt;/eb:MessageHeader&gt;&lt;wsse:Security xmlns:wsse="http://schemas.xmlsoap.org/ws/2002/12/secext"&gt;&lt;wsse:BinarySecurityToken valueType="String" EncodingType="wsse:Base64Binary"&gt;Shared/IDL:IceSess\/SessMgr:1\.0.IDL/Common/!ICESMS\/RESE!ICESMSLB\/RES.LB!-2977774421805396604!1908332!0&lt;/wsse:BinarySecurityToken&gt;&lt;/wsse:Security&gt;&lt;/soap-env:Header&gt;&lt;soap-env:Body&gt;&lt;OTA_AirRulesRS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timeStamp="2019-09-04T11:38:39-05:00"&gt;
   &lt;stl:SystemSpecificResults&gt;
    &lt;stl:HostCommand LNIATA="222222"&gt;RDBOGADZ06OCTEES00RIK-AV&lt;/stl:HostCommand&gt;
   &lt;/stl:SystemSpecificResults&gt;
  &lt;/stl:Success&gt;
 &lt;/stl:ApplicationResults&gt;
 &lt;DuplicateFareInfo&gt;
  &lt;Text&gt;BOG-ADZ       CXR-AV       SUN 06OCT19                     COP
THE FOLLOWING CARRIERS ALSO PUBLISH FARES BOG-ADZ:
4C CM LA O6 VH
//SEE FQHELP FOR INFORMATION ABOUT THE NEW FARE DISPLAYS//
ALL FEES/TAXES/SVC CHARGES INCLUDED WHEN ITINERARY PRICED
SURCHARGE FOR PAPER TICKET MAY BE ADDED WHEN ITIN PRICED
AV-AVE/ECONO - ECONO
V FARE BASIS     BK    FARE   TRAVEL-TICKET AP  MINMAX  RTG
1   EES00RIK       E X   303100     ----      -/1  -/365  200
2   EES00RIK       E X   432900     ----      -/1  -/365  200
200*  1. BOG-AV-ADZ
2. BOG-AV-CLO-AV-ADZ
3. BOG-AV-CTG-AV-ADZ
4. BOG-AV-MDE-AV-ADZ&lt;/Text&gt;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</si>
  <si>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3883405-078b-402d-88e6-6dc554352d7d&lt;/eb:ConversationId&gt;&lt;eb:Service&gt;OTA_AirRulesLLSRQ&lt;/eb:Service&gt;&lt;eb:Action&gt;OTA_AirRulesLLSRS&lt;/eb:Action&gt;&lt;eb:MessageData&gt;&lt;eb:MessageId&gt;6582531599199601223&lt;/eb:MessageId&gt;&lt;eb:Timestamp&gt;2019-09-04T16:38:40&lt;/eb:Timestamp&gt;&lt;eb:RefToMessageId&gt;f3883405-078b-402d-88e6-6dc554352d7d&lt;/eb:RefToMessageId&gt;&lt;/eb:MessageData&gt;&lt;/eb:MessageHeader&gt;&lt;wsse:Security xmlns:wsse="http://schemas.xmlsoap.org/ws/2002/12/secext"&gt;&lt;wsse:BinarySecurityToken valueType="String" EncodingType="wsse:Base64Binary"&gt;Shared/IDL:IceSess\/SessMgr:1\.0.IDL/Common/!ICESMS\/RESE!ICESMSLB\/RES.LB!-2977774421805396604!1908332!0&lt;/wsse:BinarySecurityToken&gt;&lt;/wsse:Security&gt;&lt;/soap-env:Header&gt;&lt;soap-env:Body&gt;&lt;OTA_AirRulesRS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timeStamp="2019-09-04T11:38:40-05:00"&gt;
   &lt;stl:SystemSpecificResults&gt;
    &lt;stl:HostCommand LNIATA="222222"&gt;RDADZBOG10OCTOES00RIK-AV&lt;/stl:HostCommand&gt;
   &lt;/stl:SystemSpecificResults&gt;
  &lt;/stl:Success&gt;
 &lt;/stl:ApplicationResults&gt;
 &lt;DuplicateFareInfo&gt;
  &lt;Text&gt;ADZ-BOG       CXR-AV       THU 10OCT19                     COP
THE FOLLOWING CARRIERS ALSO PUBLISH FARES ADZ-BOG:
4C CM LA O6 VH
//SEE FQHELP FOR INFORMATION ABOUT THE NEW FARE DISPLAYS//
ALL FEES/TAXES/SVC CHARGES INCLUDED WHEN ITINERARY PRICED
SURCHARGE FOR PAPER TICKET MAY BE ADDED WHEN ITIN PRICED
AV-AVE/ECONO - ECONO
V FARE BASIS     BK    FARE   TRAVEL-TICKET AP  MINMAX  RTG
1   OES00RIK       O X   226100     ----      -/1  -/365  200
2   OES00RIK       O X   322900     ----      -/1  -/365  200
200*  1. ADZ-AV-BOG
2. ADZ-AV-CLO-AV-BOG
3. ADZ-AV-CTG-AV-BOG
4. ADZ-AV-MDE-AV-BOG&lt;/Text&gt;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</si>
  <si>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-69ac4350-1c96-4916-a2bb-ae8a0ed6a0c9&lt;/eb:ConversationId&gt;&lt;eb:Service&gt;OTA_AirRulesLLSRQ&lt;/eb:Service&gt;&lt;eb:Action&gt;OTA_AirRulesLLSRS&lt;/eb:Action&gt;&lt;eb:MessageData&gt;&lt;eb:MessageId&gt;6592433600126160233&lt;/eb:MessageId&gt;&lt;eb:Timestamp&gt;2019-09-04T16:40:12&lt;/eb:Timestamp&gt;&lt;eb:RefToMessageId&gt;69ac4350-1c96-4916-a2bb-ae8a0ed6a0c9&lt;/eb:RefToMessageId&gt;&lt;/eb:MessageData&gt;&lt;/eb:MessageHeader&gt;&lt;wsse:Security xmlns:wsse="http://schemas.xmlsoap.org/ws/2002/12/secext"&gt;&lt;wsse:BinarySecurityToken valueType="String" EncodingType="wsse:Base64Binary"&gt;Shared/IDL:IceSess\/SessMgr:1\.0.IDL/Common/!ICESMS\/RESB!ICESMSLB\/RES.LB!-2977774038762811764!705929!0&lt;/wsse:BinarySecurityToken&gt;&lt;/wsse:Security&gt;&lt;/soap-env:Header&gt;&lt;soap-env:Body&gt;&lt;OTA_AirRulesRS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timeStamp="2019-09-04T11:40:12-05:00"&gt;
   &lt;stl:SystemSpecificResults&gt;
    &lt;stl:HostCommand LNIATA="222222"&gt;RDBOGADZ19SEPOES00RIK-AV&lt;/stl:HostCommand&gt;
   &lt;/stl:SystemSpecificResults&gt;
  &lt;/stl:Success&gt;
 &lt;/stl:ApplicationResults&gt;
 &lt;DuplicateFareInfo&gt;
  &lt;Text&gt;BOG-ADZ       CXR-AV       THU 19SEP19                     COP
THE FOLLOWING CARRIERS ALSO PUBLISH FARES BOG-ADZ:
4C CM LA O6 VH
//SEE FQHELP FOR INFORMATION ABOUT THE NEW FARE DISPLAYS//
ALL FEES/TAXES/SVC CHARGES INCLUDED WHEN ITINERARY PRICED
SURCHARGE FOR PAPER TICKET MAY BE ADDED WHEN ITIN PRICED
AV-AVE/ECONO - ECONO
V FARE BASIS     BK    FARE   TRAVEL-TICKET AP  MINMAX  RTG
1   OES00RIK       O X   226100     ----      -/1  -/365  200
2   OES00RIK       O X   322900     ----      -/1  -/365  200
200*  1. BOG-AV-ADZ
2. BOG-AV-CLO-AV-ADZ
3. BOG-AV-CTG-AV-ADZ
4. BOG-AV-MDE-AV-ADZ&lt;/Text&gt;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</si>
  <si>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-69ac4350-1c96-4916-a2bb-ae8a0ed6a0c9&lt;/eb:ConversationId&gt;&lt;eb:Service&gt;OTA_AirRulesLLSRQ&lt;/eb:Service&gt;&lt;eb:Action&gt;OTA_AirRulesLLSRS&lt;/eb:Action&gt;&lt;eb:MessageData&gt;&lt;eb:MessageId&gt;6593153600130850882&lt;/eb:MessageId&gt;&lt;eb:Timestamp&gt;2019-09-04T16:40:13&lt;/eb:Timestamp&gt;&lt;eb:RefToMessageId&gt;69ac4350-1c96-4916-a2bb-ae8a0ed6a0c9&lt;/eb:RefToMessageId&gt;&lt;/eb:MessageData&gt;&lt;/eb:MessageHeader&gt;&lt;wsse:Security xmlns:wsse="http://schemas.xmlsoap.org/ws/2002/12/secext"&gt;&lt;wsse:BinarySecurityToken valueType="String" EncodingType="wsse:Base64Binary"&gt;Shared/IDL:IceSess\/SessMgr:1\.0.IDL/Common/!ICESMS\/RESB!ICESMSLB\/RES.LB!-2977774038762811764!705929!0&lt;/wsse:BinarySecurityToken&gt;&lt;/wsse:Security&gt;&lt;/soap-env:Header&gt;&lt;soap-env:Body&gt;&lt;OTA_AirRulesRS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timeStamp="2019-09-04T11:40:13-05:00"&gt;
   &lt;stl:SystemSpecificResults&gt;
    &lt;stl:HostCommand LNIATA="222222"&gt;RDADZBOG22SEPLES00RIK-AV&lt;/stl:HostCommand&gt;
   &lt;/stl:SystemSpecificResults&gt;
  &lt;/stl:Success&gt;
 &lt;/stl:ApplicationResults&gt;
 &lt;DuplicateFareInfo&gt;
  &lt;Text&gt;ADZ-BOG       CXR-AV       SUN 22SEP19                     COP
THE FOLLOWING CARRIERS ALSO PUBLISH FARES ADZ-BOG:
4C CM LA O6 VH
//SEE FQHELP FOR INFORMATION ABOUT THE NEW FARE DISPLAYS//
ALL FEES/TAXES/SVC CHARGES INCLUDED WHEN ITINERARY PRICED
SURCHARGE FOR PAPER TICKET MAY BE ADDED WHEN ITIN PRICED
AV-AVE/ECONO - ECONO
V FARE BASIS     BK    FARE   TRAVEL-TICKET AP  MINMAX  RTG
1   LES00RIK       L X   261100     ----      -/1  -/365  200
2   LES00RIK       L X   372900     ----      -/1  -/365  200
200*  1. ADZ-AV-BOG
2. ADZ-AV-CLO-AV-BOG
3. ADZ-AV-CTG-AV-BOG
4. ADZ-AV-MDE-AV-BOG&lt;/Text&gt;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</si>
  <si>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-976c0897-5581-45f6-9e92-99a24be652c1&lt;/eb:ConversationId&gt;&lt;eb:Service&gt;OTA_AirRulesLLSRQ&lt;/eb:Service&gt;&lt;eb:Action&gt;OTA_AirRulesLLSRS&lt;/eb:Action&gt;&lt;eb:MessageData&gt;&lt;eb:MessageId&gt;6644402604695650284&lt;/eb:MessageId&gt;&lt;eb:Timestamp&gt;2019-09-04T16:47:49&lt;/eb:Timestamp&gt;&lt;eb:RefToMessageId&gt;976c0897-5581-45f6-9e92-99a24be652c1&lt;/eb:RefToMessageId&gt;&lt;/eb:MessageData&gt;&lt;/eb:MessageHeader&gt;&lt;wsse:Security xmlns:wsse="http://schemas.xmlsoap.org/ws/2002/12/secext"&gt;&lt;wsse:BinarySecurityToken valueType="String" EncodingType="wsse:Base64Binary"&gt;Shared/IDL:IceSess\/SessMgr:1\.0.IDL/Common/!ICESMS\/RESD!ICESMSLB\/RES.LB!-2977772167084149107!267299!0&lt;/wsse:BinarySecurityToken&gt;&lt;/wsse:Security&gt;&lt;/soap-env:Header&gt;&lt;soap-env:Body&gt;&lt;OTA_AirRulesRS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timeStamp="2019-09-04T11:47:49-05:00"&gt;
   &lt;stl:SystemSpecificResults&gt;
    &lt;stl:HostCommand LNIATA="222222"&gt;RDCLOBOG05SEPWES00RIQ-AV&lt;/stl:HostCommand&gt;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&lt;Text&gt;FROM-CLO TO-BOG    CXR-AV    TVL-05SEP19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02SEP19/1315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LocationCode="CLO"/&gt;
     &lt;Rule&gt;DOSP&lt;/Rule&gt;
     &lt;TariffDescriptionNumber&gt;IPRWD/17&lt;/TariffDescriptionNumber&gt;
     &lt;TravelDate&gt;2019-09-05&lt;/TravelDate&gt;
    &lt;/OriginDestinationLine&gt;
    &lt;PassengerTypeLine&gt;
     &lt;AutoPrice&gt;YES&lt;/AutoPrice&gt;
     &lt;PassengerType Code="ADT"/&gt;
    &lt;/PassengerTypeLine&gt;
    &lt;SystemDatesLine&gt;
     &lt;CreateDateTime&gt;2019-09-02T13:15&lt;/CreateDateTime&gt;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</si>
  <si>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-976c0897-5581-45f6-9e92-99a24be652c1&lt;/eb:ConversationId&gt;&lt;eb:Service&gt;OTA_AirRulesLLSRQ&lt;/eb:Service&gt;&lt;eb:Action&gt;OTA_AirRulesLLSRS&lt;/eb:Action&gt;&lt;eb:MessageData&gt;&lt;eb:MessageId&gt;6644379604701550591&lt;/eb:MessageId&gt;&lt;eb:Timestamp&gt;2019-09-04T16:47:50&lt;/eb:Timestamp&gt;&lt;eb:RefToMessageId&gt;976c0897-5581-45f6-9e92-99a24be652c1&lt;/eb:RefToMessageId&gt;&lt;/eb:MessageData&gt;&lt;/eb:MessageHeader&gt;&lt;wsse:Security xmlns:wsse="http://schemas.xmlsoap.org/ws/2002/12/secext"&gt;&lt;wsse:BinarySecurityToken valueType="String" EncodingType="wsse:Base64Binary"&gt;Shared/IDL:IceSess\/SessMgr:1\.0.IDL/Common/!ICESMS\/RESD!ICESMSLB\/RES.LB!-2977772167084149107!267299!0&lt;/wsse:BinarySecurityToken&gt;&lt;/wsse:Security&gt;&lt;/soap-env:Header&gt;&lt;soap-env:Body&gt;&lt;OTA_AirRulesRS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timeStamp="2019-09-04T11:47:50-05:00"&gt;
   &lt;stl:SystemSpecificResults&gt;
    &lt;stl:HostCommand LNIATA="222222"&gt;RDBOGCLO08SEPPES00RIQ-AV&lt;/stl:HostCommand&gt;
   &lt;/stl:SystemSpecificResults&gt;
  &lt;/stl:Success&gt;
 &lt;/stl:ApplicationResults&gt;
 &lt;FareRuleInfo&gt;
  &lt;Header&gt;
   &lt;Line Type="Legend"&gt;
    &lt;Text&gt;V FARE BASIS     BK    FARE   TRAVEL-TICKET AP  MINMAX  RTG&lt;/Text&gt;
   &lt;/Line&gt;
   &lt;Line Type="Fare"&gt;
    &lt;Text&gt;1   PES00RIQ       P X   139300     ----      -/1  -/365  200&lt;/Text&gt;
   &lt;/Line&gt;
   &lt;Line Type="Passenger Type"&gt;
    &lt;Text&gt;PASSENGER TYPE-ADT                 AUTO PRICE-YES&lt;/Text&gt;
   &lt;/Line&gt;
   &lt;Line Type="Origin Destination"&gt;
    &lt;Text&gt;FROM-BOG TO-CLO    CXR-AV    TVL-08SEP19  RULE-DOEC IPRWD/17&lt;/Text&gt;
   &lt;/Line&gt;
   &lt;Line Type="Fare Basis"&gt;
    &lt;Text&gt;FARE BASIS-PES00RIQ          SPECIAL FARE  DIS-E   VENDOR-ATP&lt;/Text&gt;
   &lt;/Line&gt;
   &lt;Line Type="Fare Type"&gt;
    &lt;Text&gt;FARE TYPE-XEX      OW-REGULAR EXCURSION&lt;/Text&gt;
   &lt;/Line&gt;
   &lt;Line Type="Currency"&gt;
    &lt;Text&gt;COP   139300  0200  E03SEP19 D-INFINITY   FC-PES00RIQ  FN-&lt;/Text&gt;
   &lt;/Line&gt;
   &lt;Line Type="System Dates"&gt;
    &lt;Text&gt;SYSTEM DATES - CREATED 02SEP19/1314  EXPIRES INFINITY&lt;/Text&gt;
   &lt;/Line&gt;
   &lt;ParsedData&gt;
    &lt;CurrencyLine&gt;
     &lt;Amount&gt;139300&lt;/Amount&gt;
     &lt;CurrencyCode&gt;COP&lt;/CurrencyCode&gt;
     &lt;Discontinue&gt;INFINITY&lt;/Discontinue&gt;
     &lt;Effective&gt;2019-09-03&lt;/Effective&gt;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&lt;Rule&gt;DOEC&lt;/Rule&gt;
     &lt;TariffDescriptionNumber&gt;IPRWD/17&lt;/TariffDescriptionNumber&gt;
     &lt;TravelDate&gt;2019-09-08&lt;/TravelDate&gt;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</si>
  <si>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-56dcf525-8e3b-492e-8fdd-fd941346a0fb&lt;/eb:ConversationId&gt;&lt;eb:Service&gt;OTA_AirRulesLLSRQ&lt;/eb:Service&gt;&lt;eb:Action&gt;OTA_AirRulesLLSRS&lt;/eb:Action&gt;&lt;eb:MessageData&gt;&lt;eb:MessageId&gt;7475407679730610221&lt;/eb:MessageId&gt;&lt;eb:Timestamp&gt;2019-09-04T18:52:53&lt;/eb:Timestamp&gt;&lt;eb:RefToMessageId&gt;56dcf525-8e3b-492e-8fdd-fd941346a0fb&lt;/eb:RefToMessageId&gt;&lt;/eb:MessageData&gt;&lt;/eb:MessageHeader&gt;&lt;wsse:Security xmlns:wsse="http://schemas.xmlsoap.org/ws/2002/12/secext"&gt;&lt;wsse:BinarySecurityToken valueType="String" EncodingType="wsse:Base64Binary"&gt;Shared/IDL:IceSess\/SessMgr:1\.0.IDL/Common/!ICESMS\/RESH!ICESMSLB\/RES.LB!-2977741432661075325!384151!0&lt;/wsse:BinarySecurityToken&gt;&lt;/wsse:Security&gt;&lt;/soap-env:Header&gt;&lt;soap-env:Body&gt;&lt;OTA_AirRulesRS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timeStamp="2019-09-04T13:52:53-05:00"&gt;
   &lt;stl:SystemSpecificResults&gt;
    &lt;stl:HostCommand LNIATA="222222"&gt;RDCLOBOG05SEPWES00RIQ-AV&lt;/stl:HostCommand&gt;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&lt;Text&gt;FROM-CLO TO-BOG    CXR-AV    TVL-05SEP19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02SEP19/1315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LocationCode="CLO"/&gt;
     &lt;Rule&gt;DOSP&lt;/Rule&gt;
     &lt;TariffDescriptionNumber&gt;IPRWD/17&lt;/TariffDescriptionNumber&gt;
     &lt;TravelDate&gt;2019-09-05&lt;/TravelDate&gt;
    &lt;/OriginDestinationLine&gt;
    &lt;PassengerTypeLine&gt;
     &lt;AutoPrice&gt;YES&lt;/AutoPrice&gt;
     &lt;PassengerType Code="ADT"/&gt;
    &lt;/PassengerTypeLine&gt;
    &lt;SystemDatesLine&gt;
     &lt;CreateDateTime&gt;2019-09-02T13:15&lt;/CreateDateTime&gt;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</si>
  <si>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-56dcf525-8e3b-492e-8fdd-fd941346a0fb&lt;/eb:ConversationId&gt;&lt;eb:Service&gt;OTA_AirRulesLLSRQ&lt;/eb:Service&gt;&lt;eb:Action&gt;OTA_AirRulesLLSRS&lt;/eb:Action&gt;&lt;eb:MessageData&gt;&lt;eb:MessageId&gt;7475424679736570231&lt;/eb:MessageId&gt;&lt;eb:Timestamp&gt;2019-09-04T18:52:53&lt;/eb:Timestamp&gt;&lt;eb:RefToMessageId&gt;56dcf525-8e3b-492e-8fdd-fd941346a0fb&lt;/eb:RefToMessageId&gt;&lt;/eb:MessageData&gt;&lt;/eb:MessageHeader&gt;&lt;wsse:Security xmlns:wsse="http://schemas.xmlsoap.org/ws/2002/12/secext"&gt;&lt;wsse:BinarySecurityToken valueType="String" EncodingType="wsse:Base64Binary"&gt;Shared/IDL:IceSess\/SessMgr:1\.0.IDL/Common/!ICESMS\/RESH!ICESMSLB\/RES.LB!-2977741432661075325!384151!0&lt;/wsse:BinarySecurityToken&gt;&lt;/wsse:Security&gt;&lt;/soap-env:Header&gt;&lt;soap-env:Body&gt;&lt;OTA_AirRulesRS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timeStamp="2019-09-04T13:52:53-05:00"&gt;
   &lt;stl:SystemSpecificResults&gt;
    &lt;stl:HostCommand LNIATA="222222"&gt;RDBOGCLO08SEPPES00RIQ-AV&lt;/stl:HostCommand&gt;
   &lt;/stl:SystemSpecificResults&gt;
  &lt;/stl:Success&gt;
 &lt;/stl:ApplicationResults&gt;
 &lt;FareRuleInfo&gt;
  &lt;Header&gt;
   &lt;Line Type="Legend"&gt;
    &lt;Text&gt;V FARE BASIS     BK    FARE   TRAVEL-TICKET AP  MINMAX  RTG&lt;/Text&gt;
   &lt;/Line&gt;
   &lt;Line Type="Fare"&gt;
    &lt;Text&gt;1   PES00RIQ       P X   139300     ----      -/1  -/365  200&lt;/Text&gt;
   &lt;/Line&gt;
   &lt;Line Type="Passenger Type"&gt;
    &lt;Text&gt;PASSENGER TYPE-ADT                 AUTO PRICE-YES&lt;/Text&gt;
   &lt;/Line&gt;
   &lt;Line Type="Origin Destination"&gt;
    &lt;Text&gt;FROM-BOG TO-CLO    CXR-AV    TVL-08SEP19  RULE-DOEC IPRWD/17&lt;/Text&gt;
   &lt;/Line&gt;
   &lt;Line Type="Fare Basis"&gt;
    &lt;Text&gt;FARE BASIS-PES00RIQ          SPECIAL FARE  DIS-E   VENDOR-ATP&lt;/Text&gt;
   &lt;/Line&gt;
   &lt;Line Type="Fare Type"&gt;
    &lt;Text&gt;FARE TYPE-XEX      OW-REGULAR EXCURSION&lt;/Text&gt;
   &lt;/Line&gt;
   &lt;Line Type="Currency"&gt;
    &lt;Text&gt;COP   139300  0200  E03SEP19 D-INFINITY   FC-PES00RIQ  FN-&lt;/Text&gt;
   &lt;/Line&gt;
   &lt;Line Type="System Dates"&gt;
    &lt;Text&gt;SYSTEM DATES - CREATED 02SEP19/1314  EXPIRES INFINITY&lt;/Text&gt;
   &lt;/Line&gt;
   &lt;ParsedData&gt;
    &lt;CurrencyLine&gt;
     &lt;Amount&gt;139300&lt;/Amount&gt;
     &lt;CurrencyCode&gt;COP&lt;/CurrencyCode&gt;
     &lt;Discontinue&gt;INFINITY&lt;/Discontinue&gt;
     &lt;Effective&gt;2019-09-03&lt;/Effective&gt;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&lt;Rule&gt;DOEC&lt;/Rule&gt;
     &lt;TariffDescriptionNumber&gt;IPRWD/17&lt;/TariffDescriptionNumber&gt;
     &lt;TravelDate&gt;2019-09-08&lt;/TravelDate&gt;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</si>
  <si>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-1338ad69-5fbc-4bca-8c6c-27c9be92a4aa&lt;/eb:ConversationId&gt;&lt;eb:Service&gt;OTA_AirRulesLLSRQ&lt;/eb:Service&gt;&lt;eb:Action&gt;OTA_AirRulesLLSRS&lt;/eb:Action&gt;&lt;eb:MessageData&gt;&lt;eb:MessageId&gt;7594476690638900284&lt;/eb:MessageId&gt;&lt;eb:Timestamp&gt;2019-09-04T19:11:04&lt;/eb:Timestamp&gt;&lt;eb:RefToMessageId&gt;1338ad69-5fbc-4bca-8c6c-27c9be92a4aa&lt;/eb:RefToMessageId&gt;&lt;/eb:MessageData&gt;&lt;/eb:MessageHeader&gt;&lt;wsse:Security xmlns:wsse="http://schemas.xmlsoap.org/ws/2002/12/secext"&gt;&lt;wsse:BinarySecurityToken valueType="String" EncodingType="wsse:Base64Binary"&gt;Shared/IDL:IceSess\/SessMgr:1\.0.IDL/Common/!ICESMS\/RESG!ICESMSLB\/RES.LB!-2977736964614627693!1698550!0&lt;/wsse:BinarySecurityToken&gt;&lt;/wsse:Security&gt;&lt;/soap-env:Header&gt;&lt;soap-env:Body&gt;&lt;OTA_AirRulesRS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timeStamp="2019-09-04T14:11:04-05:00"&gt;
   &lt;stl:SystemSpecificResults&gt;
    &lt;stl:HostCommand LNIATA="222222"&gt;RDBOGADZ06OCTEES00RIK/TAV-AV&lt;/stl:HostCommand&gt;
   &lt;/stl:SystemSpecificResults&gt;
  &lt;/stl:Success&gt;
 &lt;/stl:ApplicationResults&gt;
 &lt;FareRuleInfo&gt;
  &lt;Header&gt;
   &lt;Line Type="Legend"&gt;
    &lt;Text&gt;V FARE BASIS     BK    FARE   TRAVEL-TICKET AP  MINMAX  RTG&lt;/Text&gt;
   &lt;/Line&gt;
   &lt;Line Type="Fare"&gt;
    &lt;Text&gt;1  ¤EES00RIK/TAV   E X   368000     ----      -/? ??/ 30  200&lt;/Text&gt;
   &lt;/Line&gt;
   &lt;Line Type="Passenger Type"&gt;
    &lt;Text&gt;PASSENGER TYPE-ITX                 AUTO PRICE-YES&lt;/Text&gt;
   &lt;/Line&gt;
   &lt;Line Type="Origin Destination"&gt;
    &lt;Text&gt;FROM-BOG TO-ADZ    CXR-AV    TVL-06OCT19  RULE-8YWW FBRA1P/894&lt;/Text&gt;
   &lt;/Line&gt;
   &lt;Line Type="Fare Basis"&gt;
    &lt;Text&gt;FARE BASIS-EES00RIK/TAV      SPECIAL FARE  DIS-L   VENDOR-ATP&lt;/Text&gt;
   &lt;/Line&gt;
   &lt;Line Type="Fare Type"&gt;
    &lt;Text&gt;FARE TYPE-PIT      OW-INDIVIDUAL INCLUSIVE TOUR FARE&lt;/Text&gt;
   &lt;/Line&gt;
   &lt;Line Type="Currency"&gt;
    &lt;Text&gt;COP   368000  0200  E29JAN19 D-INFINITY   FC-EES00RIK  FN-&lt;/Text&gt;
   &lt;/Line&gt;
   &lt;Line Type="System Dates"&gt;
    &lt;Text&gt;SYSTEM DATES - CREATED 02SEP19/1314  EXPIRES INFINITY&lt;/Text&gt;
   &lt;/Line&gt;
   &lt;ParsedData&gt;
    &lt;CurrencyLine&gt;
     &lt;Amount&gt;368000&lt;/Amount&gt;
     &lt;CurrencyCode&gt;COP&lt;/CurrencyCode&gt;
     &lt;Discontinue&gt;INFINITY&lt;/Discontinue&gt;
     &lt;Effective&gt;2019-01-29&lt;/Effective&gt;
     &lt;FareClass&gt;EES00RIK&lt;/FareClass&gt;
     &lt;RoutingNumberOrMPM&gt;0200&lt;/RoutingNumberOrMPM&gt;
    &lt;/CurrencyLine&gt;
    &lt;FareBasisLine&gt;
     &lt;DisplayType Code="L"/&gt;
     &lt;FareBasis Code="EES00RIK/TAV"/&gt;
     &lt;FareVendor&gt;ATP&lt;/FareVendor&gt;
     &lt;Text&gt;SPECIAL FARE&lt;/Text&gt;
    &lt;/FareBasisLine&gt;
    &lt;FareTypeLine&gt;
     &lt;FareDescription Code="OW"&gt;INDIVIDUAL INCLUSIVE TOUR FARE&lt;/FareDescription&gt;
     &lt;FareType&gt;PIT&lt;/FareType&gt;
    &lt;/FareTypeLine&gt;
    &lt;OriginDestinationLine&gt;
     &lt;Airline Code="AV"/&gt;
     &lt;DestinationLocation LocationCode="ADZ"/&gt;
     &lt;OriginLocation LocationCode="BOG"/&gt;
     &lt;Rule&gt;8YWW&lt;/Rule&gt;
     &lt;TariffDescriptionNumber&gt;FBRA1P/894&lt;/TariffDescriptionNumber&gt;
     &lt;TravelDate&gt;2019-10-06&lt;/TravelDate&gt;
    &lt;/OriginDestinationLine&gt;
    &lt;PassengerTypeLine&gt;
     &lt;AutoPrice&gt;YES&lt;/AutoPrice&gt;
     &lt;PassengerType Code="ITX"/&gt;
    &lt;/PassengerTypeLine&gt;
    &lt;SystemDatesLine&gt;
     &lt;CreateDateTime&gt;2019-09-02T13:14&lt;/CreateDateTime&gt;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THE FARE COMPONENT MUST BE ON
ONE OR MORE OF THE FOLLOWING
ANY AV FLIGHT.
AND
THE FARE COMPONENT MUST NOT BE ON
ONE OR MORE OF THE FOLLOWING
AV FLIGHTS 5800 THROUGH 6999.&lt;/Text&gt;
   &lt;/Paragraph&gt;
   &lt;Paragraph RPH="05" Title="ADVANCE RESERVATIONS/TICKETING"&gt;
    &lt;Text&gt;FARE RULE
CONFIRMED RESERVATIONS ARE REQUIRED FOR ALL SECTORS
DEPARTURE FROM FARE ORIGIN.
WHEN RESERVATIONS ARE MADE AT LEAST 14 DAYS BEFORE
DEPARTURE, TICKETING MUST BE COMPLETED WITHIN 168
HOURS AFTER RESERVATIONS ARE MADE.
OR - CONFIRMED RESERVATIONS ARE REQUIRED FOR ALL
SECTORS DEPARTURE FROM FARE ORIGIN.
WHEN RESERVATIONS ARE MADE AT LEAST 5 DAYS BEFORE
DEPARTURE, TICKETING MUST BE COMPLETED WITHIN 72
HOURS AFTER RESERVATIONS ARE MADE.
OR - CONFIRMED RESERVATIONS ARE REQUIRED FOR ALL
SECTORS DEPARTURE FROM FARE ORIGIN.
TICKETING MUST BE COMPLETED WITHIN 24 HOURS AFTER
RESERVATIONS ARE MADE.
ADDITIONALLY, THE FOLLOWING RULES APPLY-
**BASE FARE**
FARE RULE
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&lt;Text&gt;TRAVEL FROM LAST STOPOVER MUST COMMENCE NO EARLIER
THAN 2 DAYS AFTER DEPARTURE FROM FARE ORIGIN.
OR - TRAVEL FROM LAST STOPOVER MUST COMMENCE NO EARLIER
THAN THE FIRST SUN AFTER DEPARTURE FROM FARE
ORIGIN.&lt;/Text&gt;
   &lt;/Paragraph&gt;
   &lt;Paragraph RPH="07" Title="MAXIMUM STAY"&gt;
    &lt;Text&gt;TRAVEL FROM LAST SECTOR MUST COMMENCE NO LATER THAN
MIDNIGHT 30 DAYS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 IN ANY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75000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FARE DIF
MAY APPLY - AND - 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APPLIES
PER ROUTE.
FLIGHTS WITHIN COLOMBIA-
FARE           AGE RANGE
COP  60.000    5-17 YEARS&lt;/Text&gt;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&lt;Text&gt;FOR TICKETING ON/BEFORE 31JAN20
VALID FOR INDIVIDUAL INCLUSIVE TOUR PSGR.
THE FARE WAS CALCULATED AS 85 PERCENT OF THE ONE-WAY
EES00RIK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</si>
  <si>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-1338ad69-5fbc-4bca-8c6c-27c9be92a4aa&lt;/eb:ConversationId&gt;&lt;eb:Service&gt;OTA_AirRulesLLSRQ&lt;/eb:Service&gt;&lt;eb:Action&gt;OTA_AirRulesLLSRS&lt;/eb:Action&gt;&lt;eb:MessageData&gt;&lt;eb:MessageId&gt;7594410690646511391&lt;/eb:MessageId&gt;&lt;eb:Timestamp&gt;2019-09-04T19:11:04&lt;/eb:Timestamp&gt;&lt;eb:RefToMessageId&gt;1338ad69-5fbc-4bca-8c6c-27c9be92a4aa&lt;/eb:RefToMessageId&gt;&lt;/eb:MessageData&gt;&lt;/eb:MessageHeader&gt;&lt;wsse:Security xmlns:wsse="http://schemas.xmlsoap.org/ws/2002/12/secext"&gt;&lt;wsse:BinarySecurityToken valueType="String" EncodingType="wsse:Base64Binary"&gt;Shared/IDL:IceSess\/SessMgr:1\.0.IDL/Common/!ICESMS\/RESG!ICESMSLB\/RES.LB!-2977736964614627693!1698550!0&lt;/wsse:BinarySecurityToken&gt;&lt;/wsse:Security&gt;&lt;/soap-env:Header&gt;&lt;soap-env:Body&gt;&lt;OTA_AirRulesRS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timeStamp="2019-09-04T14:11:04-05:00"&gt;
   &lt;stl:SystemSpecificResults&gt;
    &lt;stl:HostCommand LNIATA="222222"&gt;RDADZBOG10OCTOES00RIK/TAV-AV&lt;/stl:HostCommand&gt;
   &lt;/stl:SystemSpecificResults&gt;
  &lt;/stl:Success&gt;
 &lt;/stl:ApplicationResults&gt;
 &lt;FareRuleInfo&gt;
  &lt;Header&gt;
   &lt;Line Type="Legend"&gt;
    &lt;Text&gt;V FARE BASIS     BK    FARE   TRAVEL-TICKET AP  MINMAX  RTG&lt;/Text&gt;
   &lt;/Line&gt;
   &lt;Line Type="Fare"&gt;
    &lt;Text&gt;1  ¤OES00RIK/TAV   O X   274500     ----      -/? ??/ 30  200&lt;/Text&gt;
   &lt;/Line&gt;
   &lt;Line Type="Passenger Type"&gt;
    &lt;Text&gt;PASSENGER TYPE-ITX                 AUTO PRICE-YES&lt;/Text&gt;
   &lt;/Line&gt;
   &lt;Line Type="Origin Destination"&gt;
    &lt;Text&gt;FROM-ADZ TO-BOG    CXR-AV    TVL-10OCT19  RULE-8YWW FBRA1P/894&lt;/Text&gt;
   &lt;/Line&gt;
   &lt;Line Type="Fare Basis"&gt;
    &lt;Text&gt;FARE BASIS-OES00RIK/TAV      SPECIAL FARE  DIS-L   VENDOR-ATP&lt;/Text&gt;
   &lt;/Line&gt;
   &lt;Line Type="Fare Type"&gt;
    &lt;Text&gt;FARE TYPE-PIT      OW-INDIVIDUAL INCLUSIVE TOUR FARE&lt;/Text&gt;
   &lt;/Line&gt;
   &lt;Line Type="Currency"&gt;
    &lt;Text&gt;COP   274500  0200  E29JAN19 D-INFINITY   FC-OES00RIK  FN-&lt;/Text&gt;
   &lt;/Line&gt;
   &lt;Line Type="System Dates"&gt;
    &lt;Text&gt;SYSTEM DATES - CREATED 02SEP19/1313  EXPIRES INFINITY&lt;/Text&gt;
   &lt;/Line&gt;
   &lt;ParsedData&gt;
    &lt;CurrencyLine&gt;
     &lt;Amount&gt;274500&lt;/Amount&gt;
     &lt;CurrencyCode&gt;COP&lt;/CurrencyCode&gt;
     &lt;Discontinue&gt;INFINITY&lt;/Discontinue&gt;
     &lt;Effective&gt;2019-01-29&lt;/Effective&gt;
     &lt;FareClass&gt;OES00RIK&lt;/FareClass&gt;
     &lt;RoutingNumberOrMPM&gt;0200&lt;/RoutingNumberOrMPM&gt;
    &lt;/CurrencyLine&gt;
    &lt;FareBasisLine&gt;
     &lt;DisplayType Code="L"/&gt;
     &lt;FareBasis Code="OES00RIK/TAV"/&gt;
     &lt;FareVendor&gt;ATP&lt;/FareVendor&gt;
     &lt;Text&gt;SPECIAL FARE&lt;/Text&gt;
    &lt;/FareBasisLine&gt;
    &lt;FareTypeLine&gt;
     &lt;FareDescription Code="OW"&gt;INDIVIDUAL INCLUSIVE TOUR FARE&lt;/FareDescription&gt;
     &lt;FareType&gt;PIT&lt;/FareType&gt;
    &lt;/FareTypeLine&gt;
    &lt;OriginDestinationLine&gt;
     &lt;Airline Code="AV"/&gt;
     &lt;DestinationLocation LocationCode="BOG"/&gt;
     &lt;OriginLocation LocationCode="ADZ"/&gt;
     &lt;Rule&gt;8YWW&lt;/Rule&gt;
     &lt;TariffDescriptionNumber&gt;FBRA1P/894&lt;/TariffDescriptionNumber&gt;
     &lt;TravelDate&gt;2019-10-10&lt;/TravelDate&gt;
    &lt;/OriginDestinationLine&gt;
    &lt;PassengerTypeLine&gt;
     &lt;AutoPrice&gt;YES&lt;/AutoPrice&gt;
     &lt;PassengerType Code="ITX"/&gt;
    &lt;/PassengerTypeLine&gt;
    &lt;SystemDatesLine&gt;
     &lt;CreateDateTime&gt;2019-09-02T13:13&lt;/CreateDateTime&gt;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THE FARE COMPONENT MUST BE ON
ONE OR MORE OF THE FOLLOWING
ANY AV FLIGHT.
AND
THE FARE COMPONENT MUST NOT BE ON
ONE OR MORE OF THE FOLLOWING
AV FLIGHTS 5800 THROUGH 6999.&lt;/Text&gt;
   &lt;/Paragraph&gt;
   &lt;Paragraph RPH="05" Title="ADVANCE RESERVATIONS/TICKETING"&gt;
    &lt;Text&gt;FARE RULE
CONFIRMED RESERVATIONS ARE REQUIRED FOR ALL SECTORS
DEPARTURE FROM FARE ORIGIN.
WHEN RESERVATIONS ARE MADE AT LEAST 14 DAYS BEFORE
DEPARTURE, TICKETING MUST BE COMPLETED WITHIN 168
HOURS AFTER RESERVATIONS ARE MADE.
OR - CONFIRMED RESERVATIONS ARE REQUIRED FOR ALL
SECTORS DEPARTURE FROM FARE ORIGIN.
WHEN RESERVATIONS ARE MADE AT LEAST 5 DAYS BEFORE
DEPARTURE, TICKETING MUST BE COMPLETED WITHIN 72
HOURS AFTER RESERVATIONS ARE MADE.
OR - CONFIRMED RESERVATIONS ARE REQUIRED FOR ALL
SECTORS DEPARTURE FROM FARE ORIGIN.
TICKETING MUST BE COMPLETED WITHIN 24 HOURS AFTER
RESERVATIONS ARE MADE.
ADDITIONALLY, THE FOLLOWING RULES APPLY-
**BASE FARE**
FARE RULE
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&lt;Text&gt;TRAVEL FROM LAST STOPOVER MUST COMMENCE NO EARLIER
THAN 2 DAYS AFTER DEPARTURE FROM FARE ORIGIN.
OR - TRAVEL FROM LAST STOPOVER MUST COMMENCE NO EARLIER
THAN THE FIRST SUN AFTER DEPARTURE FROM FARE
ORIGIN.&lt;/Text&gt;
   &lt;/Paragraph&gt;
   &lt;Paragraph RPH="07" Title="MAXIMUM STAY"&gt;
    &lt;Text&gt;TRAVEL FROM LAST SECTOR MUST COMMENCE NO LATER THAN
MIDNIGHT 30 DAYS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 IN ANY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75000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APPLIES
PER ROUTE.
FLIGHTS WITHIN COLOMBIA-
FARE           AGE RANGE
COP  60.000    5-17 YEARS&lt;/Text&gt;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&lt;Text&gt;FOR TICKETING ON/BEFORE 31JAN20
VALID FOR INDIVIDUAL INCLUSIVE TOUR PSGR.
THE FARE WAS CALCULATED AS 85 PERCENT OF THE ONE-WAY
OES00RIK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</si>
  <si>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-1338ad69-5fbc-4bca-8c6c-27c9be92a4aa&lt;/eb:ConversationId&gt;&lt;eb:Service&gt;OTA_AirRulesLLSRQ&lt;/eb:Service&gt;&lt;eb:Action&gt;OTA_AirRulesLLSRS&lt;/eb:Action&gt;&lt;eb:MessageData&gt;&lt;eb:MessageId&gt;7594520690650800202&lt;/eb:MessageId&gt;&lt;eb:Timestamp&gt;2019-09-04T19:11:05&lt;/eb:Timestamp&gt;&lt;eb:RefToMessageId&gt;1338ad69-5fbc-4bca-8c6c-27c9be92a4aa&lt;/eb:RefToMessageId&gt;&lt;/eb:MessageData&gt;&lt;/eb:MessageHeader&gt;&lt;wsse:Security xmlns:wsse="http://schemas.xmlsoap.org/ws/2002/12/secext"&gt;&lt;wsse:BinarySecurityToken valueType="String" EncodingType="wsse:Base64Binary"&gt;Shared/IDL:IceSess\/SessMgr:1\.0.IDL/Common/!ICESMS\/RESG!ICESMSLB\/RES.LB!-2977736964614627693!1698550!0&lt;/wsse:BinarySecurityToken&gt;&lt;/wsse:Security&gt;&lt;/soap-env:Header&gt;&lt;soap-env:Body&gt;&lt;OTA_AirRulesRS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timeStamp="2019-09-04T14:11:05-05:00"&gt;
   &lt;stl:SystemSpecificResults&gt;
    &lt;stl:HostCommand LNIATA="222222"&gt;RDBOGADZ06OCTEES00RIK/CH33-AV&lt;/stl:HostCommand&gt;
   &lt;/stl:SystemSpecificResults&gt;
  &lt;/stl:Success&gt;
 &lt;/stl:ApplicationResults&gt;
 &lt;DuplicateFareInfo&gt;
  &lt;Text&gt;BOG-ADZ       CXR-AV       SUN 06OCT19                     COP
THE FOLLOWING CARRIERS ALSO PUBLISH FARES BOG-ADZ:
4C CM LA O6 VH
//SEE FQHELP FOR INFORMATION ABOUT THE NEW FARE DISPLAYS//
ALL FEES/TAXES/SVC CHARGES INCLUDED WHEN ITINERARY PRICED
SURCHARGE FOR PAPER TICKET MAY BE ADDED WHEN ITIN PRICED
AV-AVE/ECONO - ECONO
V FARE BASIS     BK    FARE   TRAVEL-TICKET AP  MINMAX  RTG
1  ¤EES00RIK/CH33  E X   246600     ----      -/? ??/ 30  200
2  ¤EES00RIK/CH33  E X   246600     ----      -/? ??/ 30  200
3   EES00RIK/CH33  E X   290100     ----      -/1  -/365  200
200*  1. BOG-AV-ADZ
2. BOG-AV-CLO-AV-ADZ
3. BOG-AV-CTG-AV-ADZ
4. BOG-AV-MDE-AV-ADZ&lt;/Text&gt;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</si>
  <si>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-1338ad69-5fbc-4bca-8c6c-27c9be92a4aa&lt;/eb:ConversationId&gt;&lt;eb:Service&gt;OTA_AirRulesLLSRQ&lt;/eb:Service&gt;&lt;eb:Action&gt;OTA_AirRulesLLSRS&lt;/eb:Action&gt;&lt;eb:MessageData&gt;&lt;eb:MessageId&gt;7594554690654830724&lt;/eb:MessageId&gt;&lt;eb:Timestamp&gt;2019-09-04T19:11:05&lt;/eb:Timestamp&gt;&lt;eb:RefToMessageId&gt;1338ad69-5fbc-4bca-8c6c-27c9be92a4aa&lt;/eb:RefToMessageId&gt;&lt;/eb:MessageData&gt;&lt;/eb:MessageHeader&gt;&lt;wsse:Security xmlns:wsse="http://schemas.xmlsoap.org/ws/2002/12/secext"&gt;&lt;wsse:BinarySecurityToken valueType="String" EncodingType="wsse:Base64Binary"&gt;Shared/IDL:IceSess\/SessMgr:1\.0.IDL/Common/!ICESMS\/RESG!ICESMSLB\/RES.LB!-2977736964614627693!1698550!0&lt;/wsse:BinarySecurityToken&gt;&lt;/wsse:Security&gt;&lt;/soap-env:Header&gt;&lt;soap-env:Body&gt;&lt;OTA_AirRulesRS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timeStamp="2019-09-04T14:11:05-05:00"&gt;
   &lt;stl:SystemSpecificResults&gt;
    &lt;stl:HostCommand LNIATA="222222"&gt;RDADZBOG10OCTOES00RIK/CH33-AV&lt;/stl:HostCommand&gt;
   &lt;/stl:SystemSpecificResults&gt;
  &lt;/stl:Success&gt;
 &lt;/stl:ApplicationResults&gt;
 &lt;DuplicateFareInfo&gt;
  &lt;Text&gt;ADZ-BOG       CXR-AV       THU 10OCT19                     COP
THE FOLLOWING CARRIERS ALSO PUBLISH FARES ADZ-BOG:
4C CM LA O6 VH
//SEE FQHELP FOR INFORMATION ABOUT THE NEW FARE DISPLAYS//
ALL FEES/TAXES/SVC CHARGES INCLUDED WHEN ITINERARY PRICED
SURCHARGE FOR PAPER TICKET MAY BE ADDED WHEN ITIN PRICED
AV-AVE/ECONO - ECONO
V FARE BASIS     BK    FARE   TRAVEL-TICKET AP  MINMAX  RTG
1  ¤OES00RIK/CH33  O X   184000     ----      -/? ??/ 30  200
2  ¤OES00RIK/CH33  O X   184000     ----      -/? ??/ 30  200
3   OES00RIK/CH33  O X   216400     ----      -/1  -/365  200
200*  1. ADZ-AV-BOG
2. ADZ-AV-CLO-AV-BOG
3. ADZ-AV-CTG-AV-BOG
4. ADZ-AV-MDE-AV-BOG&lt;/Text&gt;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</si>
  <si>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8d52eb8-fa11-47a6-9f1f-0b71929a751a&lt;/eb:ConversationId&gt;&lt;eb:Service&gt;OTA_AirRulesLLSRQ&lt;/eb:Service&gt;&lt;eb:Action&gt;OTA_AirRulesLLSRS&lt;/eb:Action&gt;&lt;eb:MessageData&gt;&lt;eb:MessageId&gt;7733431703448950252&lt;/eb:MessageId&gt;&lt;eb:Timestamp&gt;2019-09-04T19:32:26&lt;/eb:Timestamp&gt;&lt;eb:RefToMessageId&gt;d8d52eb8-fa11-47a6-9f1f-0b71929a751a&lt;/eb:RefToMessageId&gt;&lt;/eb:MessageData&gt;&lt;/eb:MessageHeader&gt;&lt;wsse:Security xmlns:wsse="http://schemas.xmlsoap.org/ws/2002/12/secext"&gt;&lt;wsse:BinarySecurityToken valueType="String" EncodingType="wsse:Base64Binary"&gt;Shared/IDL:IceSess\/SessMgr:1\.0.IDL/Common/!ICESMS\/RESF!ICESMSLB\/RES.LB!-2977731717730418033!1653701!0&lt;/wsse:BinarySecurityToken&gt;&lt;/wsse:Security&gt;&lt;/soap-env:Header&gt;&lt;soap-env:Body&gt;&lt;OTA_AirRulesRS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timeStamp="2019-09-04T14:32:26-05:00"&gt;
   &lt;stl:SystemSpecificResults&gt;
    &lt;stl:HostCommand LNIATA="222222"&gt;RDMTRBOG04SEPWES00RIQ-AV&lt;/stl:HostCommand&gt;
   &lt;/stl:SystemSpecificResults&gt;
  &lt;/stl:Success&gt;
 &lt;/stl:ApplicationResults&gt;
 &lt;FareRuleInfo&gt;
  &lt;Header&gt;
   &lt;Line Type="Legend"&gt;
    &lt;Text&gt;V FARE BASIS     BK    FARE   TRAVEL-TICKET AP  MINMAX  RTG&lt;/Text&gt;
   &lt;/Line&gt;
   &lt;Line Type="Fare"&gt;
    &lt;Text&gt;1I  WES00RIQ       W X   151800 DC31DE T31MR  -/0  -/365  200&lt;/Text&gt;
   &lt;/Line&gt;
   &lt;Line Type="Passenger Type"&gt;
    &lt;Text&gt;PASSENGER TYPE-ADT                 AUTO PRICE-YES&lt;/Text&gt;
   &lt;/Line&gt;
   &lt;Line Type="Origin Destination"&gt;
    &lt;Text&gt;FROM-MTR TO-BOG    CXR-AV    TVL-04SEP19  RULE-DOSP IPRWD/17&lt;/Text&gt;
   &lt;/Line&gt;
   &lt;Line Type="Fare Basis"&gt;
    &lt;Text&gt;FARE BASIS-WES00RIQ          SPECIAL FARE  DIS-E   VENDOR-ATP&lt;/Text&gt;
   &lt;/Line&gt;
   &lt;Line Type="Fare Type"&gt;
    &lt;Text&gt;FARE TYPE-XEX      OW-REGULAR EXCURSION&lt;/Text&gt;
   &lt;/Line&gt;
   &lt;Line Type="Currency"&gt;
    &lt;Text&gt;COP   151800  0200  E03SEP19 D31DEC20   FC-WES00RIQ  FN-11&lt;/Text&gt;
   &lt;/Line&gt;
   &lt;Line Type="System Dates"&gt;
    &lt;Text&gt;SYSTEM DATES - CREATED 04SEP19/1024  EXPIRES 04SEP19/2359&lt;/Text&gt;
   &lt;/Line&gt;
   &lt;ParsedData&gt;
    &lt;CurrencyLine&gt;
     &lt;Amount&gt;151800&lt;/Amount&gt;
     &lt;CurrencyCode&gt;COP&lt;/CurrencyCode&gt;
     &lt;Discontinue&gt;2020-12-31&lt;/Discontinue&gt;
     &lt;Effective&gt;2019-09-03&lt;/Effective&gt;
     &lt;FareClass&gt;WES00RIQ&lt;/FareClass&gt;
     &lt;RoutingNumberOrMPM&gt;0200&lt;/RoutingNumberOrMPM&gt;
     &lt;TariffDescriptionNumber&gt;11&lt;/TariffDescriptionNumber&gt;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LocationCode="MTR"/&gt;
     &lt;Rule&gt;DOSP&lt;/Rule&gt;
     &lt;TariffDescriptionNumber&gt;IPRWD/17&lt;/TariffDescriptionNumber&gt;
     &lt;TravelDate&gt;2019-09-04&lt;/TravelDate&gt;
    &lt;/OriginDestinationLine&gt;
    &lt;PassengerTypeLine&gt;
     &lt;AutoPrice&gt;YES&lt;/AutoPrice&gt;
     &lt;PassengerType Code="ADT"/&gt;
    &lt;/PassengerTypeLine&gt;
    &lt;SystemDatesLine&gt;
     &lt;CreateDateTime&gt;2019-09-04T10:24&lt;/CreateDateTime&gt;
     &lt;ExpireDateTime&gt;2019-09-04T23:59&lt;/ExpireDateTime&gt;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SAT/
SUN OR 430AM TO 459AM SAT/SUN OR 500AM TO 529AM SAT/
SUN OR 530AM TO 559AM SAT/SUN OR 600AM TO 629AM SAT/
SUN OR 630AM TO 659AM SAT/SUN OR 700AM TO 729AM SAT/
SUN OR 730AM TO 759AM SAT/SUN OR 800AM TO 829AM SAT/
SUN OR 830AM TO 859AM SAT/SUN OR 900AM TO 929AM SAT/
SUN/MON/TUE/WED OR 930AM TO 959AM SAT/SUN/MON/TUE/
WED OR 1000AM TO 1029AM SAT/SUN/MON/TUE/WED OR
1030AM TO 1059AM SAT/SUN/MON/TUE/WED OR 1100AM TO
1129AM SAT/SUN/MON/TUE/WED OR 1130AM TO 1159AM SAT/
SUN/MON/TUE/WED OR NOON TO 1229PM SAT/SUN/MON/TUE/
WED OR 1230PM TO 1259PM SAT/SUN/MON/TUE/WED OR 100PM
TO 129PM SAT/SUN/MON/TUE/WED OR 130PM TO 159PM SAT/
SUN/MON/TUE/WED OR 200PM TO 229PM SAT/SUN/MON/TUE/
WED OR 230PM TO 259PM SAT/SUN/MON/TUE/WED OR 300PM
TO 329PM SAT/SUN/MON/TUE/WED/THU OR 330PM TO 359PM
SAT/SUN/MON/TUE/WED/THU OR 400PM TO 429PM SAT/SUN/
MON/TUE/WED/THU OR 430PM TO 459PM SAT/SUN/MON/TUE/
WED/THU OR 500PM TO 529PM SAT/SUN/MON/TUE/WED/THU OR
530PM TO 559PM SAT/SUN/MON/TUE/WED/THU OR 600PM TO
629PM OR 630PM TO 659PM OR 700PM TO 729PM OR 730PM
TO 759PM OR 800PM TO 829PM OR 830PM TO 859PM OR
900PM TO 929PM OR 930PM TO 959PM OR 1000PM TO 1029PM
OR 1030PM TO 1059PM OR 1100PM TO 1129PM OR 1130PM TO
1159PM DAILY.
TO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MON/SAT
OR 1230PM TO 1259PM MON/SAT OR 100PM TO 129PM MON/
SAT OR 130PM TO 159PM MON/SAT OR 200PM TO 229PM MON/
SAT OR 230PM TO 259PM MON/SAT OR 300PM TO 329PM MON/
SAT OR 330PM TO 359PM MON/SAT OR 400PM TO 429PM MON/
SAT OR 430PM TO 459PM MON/SAT OR 500PM TO 529PM MON/
WED/THU/SAT/SUN OR 530PM TO 559PM MON/WED/THU/SAT/
SUN OR 600PM TO 629PM MON/WED/THU/SAT/SUN OR 630PM
TO 659PM MON/WED/THU/SAT/SUN OR 700PM TO 729PM MON/
WED/THU/SAT/SUN OR 730PM TO 759PM MON/WED/THU/SAT/
SUN OR 800PM TO 829PM MON/WED/THU/SAT/SUN OR 830PM
TO 859PM MON/WED/THU/SAT/SUN OR 900PM TO 929PM MON/
WED/THU/SAT/SUN OR 930PM TO 959PM MON/WED/THU/SAT/
SUN OR 1000PM TO 1029PM MON/WED/THU/SAT/SUN OR
1030PM TO 1059PM MON/WED/THU/SAT/SUN OR 1100PM TO
1129PM MON/WED/THU/SAT/SUN OR 1130PM TO 1159PM MON/
WED/THU/SAT/SUN.&lt;/Text&gt;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</si>
  <si>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-994107f3-4c43-4e68-a057-2f7403c5fe5f&lt;/eb:ConversationId&gt;&lt;eb:Service&gt;OTA_AirRulesLLSRQ&lt;/eb:Service&gt;&lt;eb:Action&gt;OTA_AirRulesLLSRS&lt;/eb:Action&gt;&lt;eb:MessageData&gt;&lt;eb:MessageId&gt;7786744708069760190&lt;/eb:MessageId&gt;&lt;eb:Timestamp&gt;2019-09-04T19:40:07&lt;/eb:Timestamp&gt;&lt;eb:RefToMessageId&gt;994107f3-4c43-4e68-a057-2f7403c5fe5f&lt;/eb:RefToMessageId&gt;&lt;/eb:MessageData&gt;&lt;/eb:MessageHeader&gt;&lt;wsse:Security xmlns:wsse="http://schemas.xmlsoap.org/ws/2002/12/secext"&gt;&lt;wsse:BinarySecurityToken valueType="String" EncodingType="wsse:Base64Binary"&gt;Shared/IDL:IceSess\/SessMgr:1\.0.IDL/Common/!ICESMS\/RESF!ICESMSLB\/RES.LB!-2977729824948296569!1792357!0&lt;/wsse:BinarySecurityToken&gt;&lt;/wsse:Security&gt;&lt;/soap-env:Header&gt;&lt;soap-env:Body&gt;&lt;OTA_AirRulesRS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timeStamp="2019-09-04T14:40:07-05:00"&gt;
   &lt;stl:SystemSpecificResults&gt;
    &lt;stl:HostCommand LNIATA="222222"&gt;RDBOGCUR06SEPOEF00TCO-AV&lt;/stl:HostCommand&gt;
   &lt;/stl:SystemSpecificResults&gt;
  &lt;/stl:Success&gt;
 &lt;/stl:ApplicationResults&gt;
 &lt;FareRuleInfo&gt;
  &lt;Header&gt;
   &lt;Line Type="Legend"&gt;
    &lt;Text&gt;V FARE BASIS     BK    FARE   TRAVEL-TICKET AP  MINMAX  RTG&lt;/Text&gt;
   &lt;/Line&gt;
   &lt;Line Type="Fare"&gt;
    &lt;Text&gt;1  ¤OEF00TCO       O R   630700        T31DE  -/? ??/ 30 WH01&lt;/Text&gt;
   &lt;/Line&gt;
   &lt;Line Type="Passenger Type"&gt;
    &lt;Text&gt;PASSENGER TYPE-ITX                 AUTO PRICE-YES&lt;/Text&gt;
   &lt;/Line&gt;
   &lt;Line Type="Origin Destination"&gt;
    &lt;Text&gt;FROM-BOG TO-CUR    CXR-AV    TVL-06SEP19  RULE-8YWW WHFIPVR/939&lt;/Text&gt;
   &lt;/Line&gt;
   &lt;Line Type="Fare Basis"&gt;
    &lt;Text&gt;FARE BASIS-OEF00TCO          NORMAL FARE  DIS-L   VENDOR-ATP&lt;/Text&gt;
   &lt;/Line&gt;
   &lt;Line Type="Fare Type"&gt;
    &lt;Text&gt;FARE TYPE-PIT      RT-INDIVIDUAL INCLUSIVE TOUR FARE&lt;/Text&gt;
   &lt;/Line&gt;
   &lt;Line Type="Currency"&gt;
    &lt;Text&gt;USD   184.00  0093  E03JAN19 D-INFINITY   FC-OEF00TCO  FN-8&lt;/Text&gt;
   &lt;/Line&gt;
   &lt;Line Type="System Dates"&gt;
    &lt;Text&gt;SYSTEM DATES - CREATED 02JAN19/0619  EXPIRES INFINITY&lt;/Text&gt;
   &lt;/Line&gt;
   &lt;ParsedData&gt;
    &lt;CurrencyLine&gt;
     &lt;Amount&gt;184.00&lt;/Amount&gt;
     &lt;CurrencyCode&gt;USD&lt;/CurrencyCode&gt;
     &lt;Discontinue&gt;INFINITY&lt;/Discontinue&gt;
     &lt;Effective&gt;2019-01-03&lt;/Effective&gt;
     &lt;FareClass&gt;OEF00TCO&lt;/FareClass&gt;
     &lt;RoutingNumberOrMPM&gt;0093&lt;/RoutingNumberOrMPM&gt;
     &lt;TariffDescriptionNumber&gt;8&lt;/TariffDescriptionNumber&gt;
    &lt;/CurrencyLine&gt;
    &lt;FareBasisLine&gt;
     &lt;DisplayType Code="L"/&gt;
     &lt;FareBasis Code="OEF00TCO"/&gt;
     &lt;FareVendor&gt;ATP&lt;/FareVendor&gt;
     &lt;Text&gt;NORMAL FARE&lt;/Text&gt;
    &lt;/FareBasisLine&gt;
    &lt;FareTypeLine&gt;
     &lt;FareDescription Code="RT"&gt;INDIVIDUAL INCLUSIVE TOUR FARE&lt;/FareDescription&gt;
     &lt;FareType&gt;PIT&lt;/FareType&gt;
    &lt;/FareTypeLine&gt;
    &lt;OriginDestinationLine&gt;
     &lt;Airline Code="AV"/&gt;
     &lt;DestinationLocation LocationCode="CUR"/&gt;
     &lt;OriginLocation LocationCode="BOG"/&gt;
     &lt;Rule&gt;8YWW&lt;/Rule&gt;
     &lt;TariffDescriptionNumber&gt;WHFIPVR/939&lt;/TariffDescriptionNumber&gt;
     &lt;TravelDate&gt;2019-09-06&lt;/TravelDate&gt;
    &lt;/OriginDestinationLine&gt;
    &lt;PassengerTypeLine&gt;
     &lt;AutoPrice&gt;YES&lt;/AutoPrice&gt;
     &lt;PassengerType Code="ITX"/&gt;
    &lt;/PassengerTypeLine&gt;
    &lt;SystemDatesLine&gt;
     &lt;CreateDateTime&gt;2019-01-02T06:19&lt;/CreateDateTime&gt;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WITHIN
AREA 1
APPLICATION
CLASS OF SERVICE
THESE FARES APPLY FOR ECONOMY CLASS SERVICE.
TYPES OF TRANSPORTATION
THIS RULE GOVERNS ONE-WAY AND ROUND-TRIP FARES.
FARES GOVERNED BY THIS RULE CAN BE USED TO CREATE
ONE-WAY/ROUND-TRIP/SINGLE 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&lt;Text&gt;UNLIMITED STOPOVERS PERMITTED ON THE PRICING UNIT
LIMITED TO 2 FREE AND UNLIMITED AT USD 65.00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 AND MAXIMUM
STAY.
PROVIDED -
COMBINATIONS ARE WITH ANY FARE FOR CARRIER AV/LR/
TA IN RULE 8YWW/AIRW IN ANY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FARE
COMPONENT PER ANY PASSENGER.
ORIGINATING CURACAO -
FUEL SURCHARGE OF USD 70.00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COLOMBIA -
FUEL SURCHARGE OF USD 62.70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ON/BEFORE 31DEC19.&lt;/Text&gt;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&lt;Text&gt;INN/INDIVIDUAL INCLUSIVE TOUR CHILD PSGR 2-11 - CHARGE
67 PERCENT OF THE FARE.
TICKET DESIGNATOR - CH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</si>
  <si>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-994107f3-4c43-4e68-a057-2f7403c5fe5f&lt;/eb:ConversationId&gt;&lt;eb:Service&gt;OTA_AirRulesLLSRQ&lt;/eb:Service&gt;&lt;eb:Action&gt;OTA_AirRulesLLSRS&lt;/eb:Action&gt;&lt;eb:MessageData&gt;&lt;eb:MessageId&gt;7783363708074670203&lt;/eb:MessageId&gt;&lt;eb:Timestamp&gt;2019-09-04T19:40:07&lt;/eb:Timestamp&gt;&lt;eb:RefToMessageId&gt;994107f3-4c43-4e68-a057-2f7403c5fe5f&lt;/eb:RefToMessageId&gt;&lt;/eb:MessageData&gt;&lt;/eb:MessageHeader&gt;&lt;wsse:Security xmlns:wsse="http://schemas.xmlsoap.org/ws/2002/12/secext"&gt;&lt;wsse:BinarySecurityToken valueType="String" EncodingType="wsse:Base64Binary"&gt;Shared/IDL:IceSess\/SessMgr:1\.0.IDL/Common/!ICESMS\/RESF!ICESMSLB\/RES.LB!-2977729824948296569!1792357!0&lt;/wsse:BinarySecurityToken&gt;&lt;/wsse:Security&gt;&lt;/soap-env:Header&gt;&lt;soap-env:Body&gt;&lt;OTA_AirRulesRS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timeStamp="2019-09-04T14:40:07-05:00"&gt;
   &lt;stl:SystemSpecificResults&gt;
    &lt;stl:HostCommand LNIATA="222222"&gt;RDCURBOG10SEPPEO07TIB/TAV-AV&lt;/stl:HostCommand&gt;
   &lt;/stl:SystemSpecificResults&gt;
  &lt;/stl:Success&gt;
 &lt;/stl:ApplicationResults&gt;
 &lt;FareRuleInfo&gt;
  &lt;Header&gt;
   &lt;Line Type="Legend"&gt;
    &lt;Text&gt;V FARE BASIS     BK    FARE   TRAVEL-TICKET AP  MINMAX  RTG&lt;/Text&gt;
   &lt;/Line&gt;
   &lt;Line Type="Fare"&gt;
    &lt;Text&gt;1  ¤PEO07TIB/TAV   P X   317900     ----      7/? ??/ 30 WH01&lt;/Text&gt;
   &lt;/Line&gt;
   &lt;Line Type="Passenger Type"&gt;
    &lt;Text&gt;PASSENGER TYPE-ITX                 AUTO PRICE-YES&lt;/Text&gt;
   &lt;/Line&gt;
   &lt;Line Type="Origin Destination"&gt;
    &lt;Text&gt;FROM-CUR TO-BOG    CXR-AV    TVL-10SEP19  RULE-8YWW FBRA1P/894&lt;/Text&gt;
   &lt;/Line&gt;
   &lt;Line Type="Fare Basis"&gt;
    &lt;Text&gt;FARE BASIS-PEO07TIB/TAV      SPECIAL FARE  DIS-L   VENDOR-ATP&lt;/Text&gt;
   &lt;/Line&gt;
   &lt;Line Type="Fare Type"&gt;
    &lt;Text&gt;FARE TYPE-PIT      OW-INDIVIDUAL INCLUSIVE TOUR FARE&lt;/Text&gt;
   &lt;/Line&gt;
   &lt;Line Type="Currency"&gt;
    &lt;Text&gt;ANG      166  0093  E29JAN19 D-INFINITY   FC-PEO07TIB  FN-&lt;/Text&gt;
   &lt;/Line&gt;
   &lt;Line Type="System Dates"&gt;
    &lt;Text&gt;SYSTEM DATES - CREATED 21AUG19/1423  EXPIRES INFINITY&lt;/Text&gt;
   &lt;/Line&gt;
   &lt;ParsedData&gt;
    &lt;CurrencyLine&gt;
     &lt;Amount&gt;166&lt;/Amount&gt;
     &lt;CurrencyCode&gt;ANG&lt;/CurrencyCode&gt;
     &lt;Discontinue&gt;INFINITY&lt;/Discontinue&gt;
     &lt;Effective&gt;2019-01-29&lt;/Effective&gt;
     &lt;FareClass&gt;PEO07TIB&lt;/FareClass&gt;
     &lt;RoutingNumberOrMPM&gt;0093&lt;/RoutingNumberOrMPM&gt;
    &lt;/CurrencyLine&gt;
    &lt;FareBasisLine&gt;
     &lt;DisplayType Code="L"/&gt;
     &lt;FareBasis Code="PEO07TIB/TAV"/&gt;
     &lt;FareVendor&gt;ATP&lt;/FareVendor&gt;
     &lt;Text&gt;SPECIAL FARE&lt;/Text&gt;
    &lt;/FareBasisLine&gt;
    &lt;FareTypeLine&gt;
     &lt;FareDescription Code="OW"&gt;INDIVIDUAL INCLUSIVE TOUR FARE&lt;/FareDescription&gt;
     &lt;FareType&gt;PIT&lt;/FareType&gt;
    &lt;/FareTypeLine&gt;
    &lt;OriginDestinationLine&gt;
     &lt;Airline Code="AV"/&gt;
     &lt;DestinationLocation LocationCode="BOG"/&gt;
     &lt;OriginLocation LocationCode="CUR"/&gt;
     &lt;Rule&gt;8YWW&lt;/Rule&gt;
     &lt;TariffDescriptionNumber&gt;FBRA1P/894&lt;/TariffDescriptionNumber&gt;
     &lt;TravelDate&gt;2019-09-10&lt;/TravelDate&gt;
    &lt;/OriginDestinationLine&gt;
    &lt;PassengerTypeLine&gt;
     &lt;AutoPrice&gt;YES&lt;/AutoPrice&gt;
     &lt;PassengerType Code="ITX"/&gt;
    &lt;/PassengerTypeLine&gt;
    &lt;SystemDatesLine&gt;
     &lt;CreateDateTime&gt;2019-08-21T14:23&lt;/CreateDateTime&gt;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&lt;Text&gt;FARE RULE
CONFIRMED RESERVATIONS ARE REQUIRED FOR ALL SECTORS
DEPARTURE FROM FARE ORIGIN.
WHEN RESERVATIONS ARE MADE AT LEAST 14 DAYS BEFORE
DEPARTURE, TICKETING MUST BE COMPLETED WITHIN 168
HOURS AFTER RESERVATIONS ARE MADE.
OR - CONFIRMED RESERVATIONS ARE REQUIRED FOR ALL
SECTORS DEPARTURE FROM FARE ORIGIN.
WHEN RESERVATIONS ARE MADE AT LEAST 5 DAYS BEFORE
DEPARTURE, TICKETING MUST BE COMPLETED WITHIN 72
HOURS AFTER RESERVATIONS ARE MADE.
OR - CONFIRMED RESERVATIONS ARE REQUIRED FOR ALL
SECTORS DEPARTURE FROM FARE ORIGIN.
TICKETING MUST BE COMPLETED WITHIN 24 HOURS AFTER
RESERVATIONS ARE MADE.
ADDITIONALLY, THE FOLLOWING RULES APPLY-
**BASE FARE**
FARE RULE
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&lt;Text&gt;FROM COLOMBIA -
UNLIMITED STOPOVERS PERMITTED ON THE PRICING UNIT
LIMITED TO 1 FREE AND UNLIMITED AT USD 65.00
EACH.
NO STOPOVER OCCURS IF PASSENGER TAKES NEXT
AVAILABLE FLIGHT WITHIN 24 HOURS.
TO COLOMBIA -
UNLIMITED STOPOVERS PERMITTED ON THE PRICING UNIT
LIMITED TO 2 FREE AND UNLIMITED AT USD 65.00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 IN ANY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FARE
COMPONENT PER ANY PASSENGER.
ORIGINATING CURACAO -
FUEL SURCHARGE OF USD 70.00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COLOMBIA -
FUEL SURCHARGE OF USD 62.70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&lt;Text&gt;INN/INDIVIDUAL INCLUSIVE TOUR CHILD PSGR 2-11 - CHARGE
67 PERCENT OF THE FARE.
TICKET DESIGNATOR - CH AND PERCENT APPLIED.
MUST BE ACCOMPANIED ON ALL FLIGHTS IN THE SAME
COMPARTMENT BY INDIVIDUAL INCLUSIVE TOUR PSGR 12
OR OLDER.
OR - ITS/INCLUSIVE TOUR INFANT WITH A SEAT PSGR UNDER 2
- CHARGE 67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&lt;Text&gt;FOR TICKETING ON/BEFORE 31JAN20
VALID FOR INDIVIDUAL INCLUSIVE TOUR PSGR.
THE FARE WAS CALCULATED AS 80 PERCENT OF THE ONE-WAY
PEO07TIB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</si>
  <si>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-994107f3-4c43-4e68-a057-2f7403c5fe5f&lt;/eb:ConversationId&gt;&lt;eb:Service&gt;OTA_AirRulesLLSRQ&lt;/eb:Service&gt;&lt;eb:Action&gt;OTA_AirRulesLLSRS&lt;/eb:Action&gt;&lt;eb:MessageData&gt;&lt;eb:MessageId&gt;7782628708079110182&lt;/eb:MessageId&gt;&lt;eb:Timestamp&gt;2019-09-04T19:40:08&lt;/eb:Timestamp&gt;&lt;eb:RefToMessageId&gt;994107f3-4c43-4e68-a057-2f7403c5fe5f&lt;/eb:RefToMessageId&gt;&lt;/eb:MessageData&gt;&lt;/eb:MessageHeader&gt;&lt;wsse:Security xmlns:wsse="http://schemas.xmlsoap.org/ws/2002/12/secext"&gt;&lt;wsse:BinarySecurityToken valueType="String" EncodingType="wsse:Base64Binary"&gt;Shared/IDL:IceSess\/SessMgr:1\.0.IDL/Common/!ICESMS\/RESF!ICESMSLB\/RES.LB!-2977729824948296569!1792357!0&lt;/wsse:BinarySecurityToken&gt;&lt;/wsse:Security&gt;&lt;/soap-env:Header&gt;&lt;soap-env:Body&gt;&lt;OTA_AirRulesRS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timeStamp="2019-09-04T14:40:08-05:00"&gt;
   &lt;stl:SystemSpecificResults&gt;
    &lt;stl:HostCommand LNIATA="222222"&gt;RDBOGCUR06SEPOEO03TIB/IN90-AV&lt;/stl:HostCommand&gt;
   &lt;/stl:SystemSpecificResults&gt;
  &lt;/stl:Success&gt;
 &lt;/stl:ApplicationResults&gt;
 &lt;DuplicateFareInfo&gt;
  &lt;Text&gt;BOG-CUR       CXR-AV       FRI 06SEP19                     COP
THE FOLLOWING CARRIERS ALSO PUBLISH FARES BOG-CUR:
9H 9V AA AM AZ BA CA CI CM CO CZ DL EK ET KL LA LH LP LR O6 QR
SU TA TK UA US
//SEE FQHELP FOR INFORMATION ABOUT THE NEW FARE DISPLAYS//
ALL FEES/TAXES/SVC CHARGES INCLUDED WHEN ITINERARY PRICED
SURCHARGE FOR PAPER TICKET MAY BE ADDED WHEN ITIN PRICED
USD CONVERTED TO COP USING BSR 1 USD - 3427.29000000 COP
AV-AVB/ECONO - ECONO
AV     BOGCUR.WH       06SEP19          MPM   752
V FARE BASIS     BK    FARE   TRAVEL-TICKET AP  MINMAX  RTG
1  ¤OEO03TIB/IN90  O X    34300     ----      -/? ??/ 30 WH01
2   OEO03TIB/IN90  O X    44600     ----      -/? ??/365 WH01
WH01*  /WITHIN THE WESTERN HEMISPHERE/ PUBLISHED RTG 93
1. BOG-AV-CUR
2. BOG-AV/TA-CUR&lt;/Text&gt;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</si>
  <si>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-994107f3-4c43-4e68-a057-2f7403c5fe5f&lt;/eb:ConversationId&gt;&lt;eb:Service&gt;OTA_AirRulesLLSRQ&lt;/eb:Service&gt;&lt;eb:Action&gt;OTA_AirRulesLLSRS&lt;/eb:Action&gt;&lt;eb:MessageData&gt;&lt;eb:MessageId&gt;7783373708082810693&lt;/eb:MessageId&gt;&lt;eb:Timestamp&gt;2019-09-04T19:40:08&lt;/eb:Timestamp&gt;&lt;eb:RefToMessageId&gt;994107f3-4c43-4e68-a057-2f7403c5fe5f&lt;/eb:RefToMessageId&gt;&lt;/eb:MessageData&gt;&lt;/eb:MessageHeader&gt;&lt;wsse:Security xmlns:wsse="http://schemas.xmlsoap.org/ws/2002/12/secext"&gt;&lt;wsse:BinarySecurityToken valueType="String" EncodingType="wsse:Base64Binary"&gt;Shared/IDL:IceSess\/SessMgr:1\.0.IDL/Common/!ICESMS\/RESF!ICESMSLB\/RES.LB!-2977729824948296569!1792357!0&lt;/wsse:BinarySecurityToken&gt;&lt;/wsse:Security&gt;&lt;/soap-env:Header&gt;&lt;soap-env:Body&gt;&lt;OTA_AirRulesRS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timeStamp="2019-09-04T14:40:08-05:00"&gt;
   &lt;stl:SystemSpecificResults&gt;
    &lt;stl:HostCommand LNIATA="222222"&gt;RDCURBOG10SEPPEO07TIB/IN90-AV&lt;/stl:HostCommand&gt;
   &lt;/stl:SystemSpecificResults&gt;
  &lt;/stl:Success&gt;
 &lt;/stl:ApplicationResults&gt;
 &lt;DuplicateFareInfo&gt;
  &lt;Text&gt;CUR-BOG       CXR-AV       TUE 10SEP19                     COP
THE FOLLOWING CARRIERS ALSO PUBLISH FARES CUR-BOG:
9H 9V AA AM AZ BA CA CI CM CO CZ DL EK ET KL LA LH LP LR O6 QR
SU TA TK UA US
//SEE FQHELP FOR INFORMATION ABOUT THE NEW FARE DISPLAYS//
ALL FEES/TAXES/SVC CHARGES INCLUDED WHEN ITINERARY PRICED
SURCHARGE FOR PAPER TICKET MAY BE ADDED WHEN ITIN PRICED
ANG CONVERTED TO COP USING BSR 1 ANG - 1914.68715084 COP
AV-AVB/ECONO - ECONO
AV     CURBOG.WH       10SEP19          MPM   752
V FARE BASIS     BK    FARE   TRAVEL-TICKET AP  MINMAX  RTG
1  ¤PEO07TIB/IN90  P X    32600     ----      7/? ??/ 30 WH01
2   PEO07TIB/IN90  P X    40300     ----      7/3 ??/365 WH01
WH01*  /WITHIN THE WESTERN HEMISPHERE/ PUBLISHED RTG 93
1. CUR-AV-BOG
2. CUR-TA/AV-BOG&lt;/Text&gt;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</si>
  <si>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-32d92d8a-ca16-46b0-abec-ab21d39cd247&lt;/eb:ConversationId&gt;&lt;eb:Service&gt;OTA_AirRulesLLSRQ&lt;/eb:Service&gt;&lt;eb:Action&gt;OTA_AirRulesLLSRS&lt;/eb:Action&gt;&lt;eb:MessageData&gt;&lt;eb:MessageId&gt;7804454710055700551&lt;/eb:MessageId&gt;&lt;eb:Timestamp&gt;2019-09-04T19:43:25&lt;/eb:Timestamp&gt;&lt;eb:RefToMessageId&gt;32d92d8a-ca16-46b0-abec-ab21d39cd247&lt;/eb:RefToMessageId&gt;&lt;/eb:MessageData&gt;&lt;/eb:MessageHeader&gt;&lt;wsse:Security xmlns:wsse="http://schemas.xmlsoap.org/ws/2002/12/secext"&gt;&lt;wsse:BinarySecurityToken valueType="String" EncodingType="wsse:Base64Binary"&gt;Shared/IDL:IceSess\/SessMgr:1\.0.IDL/Common/!ICESMS\/RESH!ICESMSLB\/RES.LB!-2977729011470833276!1411607!0&lt;/wsse:BinarySecurityToken&gt;&lt;/wsse:Security&gt;&lt;/soap-env:Header&gt;&lt;soap-env:Body&gt;&lt;OTA_AirRulesRS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timeStamp="2019-09-04T14:43:25-05:00"&gt;
   &lt;stl:SystemSpecificResults&gt;
    &lt;stl:HostCommand LNIATA="222222"&gt;RDBOGCUN09SEPPZA07JIB/TAV-AV&lt;/stl:HostCommand&gt;
   &lt;/stl:SystemSpecificResults&gt;
  &lt;/stl:Success&gt;
 &lt;/stl:ApplicationResults&gt;
 &lt;FareRuleInfo&gt;
  &lt;Header&gt;
   &lt;Line Type="Legend"&gt;
    &lt;Text&gt;V FARE BASIS     BK    FARE   TRAVEL-TICKET AP  MINMAX  RTG&lt;/Text&gt;
   &lt;/Line&gt;
   &lt;Line Type="Fare"&gt;
    &lt;Text&gt;1  ¤PZA07JIB/TAV   P R   702600     ----      7/? ??/ 30 WH01&lt;/Text&gt;
   &lt;/Line&gt;
   &lt;Line Type="Passenger Type"&gt;
    &lt;Text&gt;PASSENGER TYPE-ITX                 AUTO PRICE-YES&lt;/Text&gt;
   &lt;/Line&gt;
   &lt;Line Type="Origin Destination"&gt;
    &lt;Text&gt;FROM-BOG TO-CUN    CXR-AV    TVL-09SEP19  RULE-8YWW FBRA1P/894&lt;/Text&gt;
   &lt;/Line&gt;
   &lt;Line Type="Fare Basis"&gt;
    &lt;Text&gt;FARE BASIS-PZA07JIB/TAV      SPECIAL FARE  DIS-L   VENDOR-ATP&lt;/Text&gt;
   &lt;/Line&gt;
   &lt;Line Type="Fare Type"&gt;
    &lt;Text&gt;FARE TYPE-PIT      RT-INDIVIDUAL INCLUSIVE TOUR FARE&lt;/Text&gt;
   &lt;/Line&gt;
   &lt;Line Type="Currency"&gt;
    &lt;Text&gt;USD   205.00  0093  E29JAN19 D-INFINITY   FC-PZA07JIB  FN-&lt;/Text&gt;
   &lt;/Line&gt;
   &lt;Line Type="System Dates"&gt;
    &lt;Text&gt;SYSTEM DATES - CREATED 30JUL19/1115  EXPIRES INFINITY&lt;/Text&gt;
   &lt;/Line&gt;
   &lt;ParsedData&gt;
    &lt;CurrencyLine&gt;
     &lt;Amount&gt;205.00&lt;/Amount&gt;
     &lt;CurrencyCode&gt;USD&lt;/CurrencyCode&gt;
     &lt;Discontinue&gt;INFINITY&lt;/Discontinue&gt;
     &lt;Effective&gt;2019-01-29&lt;/Effective&gt;
     &lt;FareClass&gt;PZA07JIB&lt;/FareClass&gt;
     &lt;RoutingNumberOrMPM&gt;0093&lt;/RoutingNumberOrMPM&gt;
    &lt;/CurrencyLine&gt;
    &lt;FareBasisLine&gt;
     &lt;DisplayType Code="L"/&gt;
     &lt;FareBasis Code="PZA07JIB/TAV"/&gt;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LocationCode="CUN"/&gt;
     &lt;OriginLocation LocationCode="BOG"/&gt;
     &lt;Rule&gt;8YWW&lt;/Rule&gt;
     &lt;TariffDescriptionNumber&gt;FBRA1P/894&lt;/TariffDescriptionNumber&gt;
     &lt;TravelDate&gt;2019-09-09&lt;/TravelDate&gt;
    &lt;/OriginDestinationLine&gt;
    &lt;PassengerTypeLine&gt;
     &lt;AutoPrice&gt;YES&lt;/AutoPrice&gt;
     &lt;PassengerType Code="ITX"/&gt;
    &lt;/PassengerTypeLine&gt;
    &lt;SystemDatesLine&gt;
     &lt;CreateDateTime&gt;2019-07-30T11:15&lt;/CreateDateTime&gt;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&lt;Text&gt;FARE RULE
CONFIRMED RESERVATIONS ARE REQUIRED FOR ALL SECTORS
DEPARTURE FROM FARE ORIGIN.
WHEN RESERVATIONS ARE MADE AT LEAST 14 DAYS BEFORE
DEPARTURE, TICKETING MUST BE COMPLETED WITHIN 168
HOURS AFTER RESERVATIONS ARE MADE.
OR - CONFIRMED RESERVATIONS ARE REQUIRED FOR ALL
SECTORS DEPARTURE FROM FARE ORIGIN.
WHEN RESERVATIONS ARE MADE AT LEAST 5 DAYS BEFORE
DEPARTURE, TICKETING MUST BE COMPLETED WITHIN 72
HOURS AFTER RESERVATIONS ARE MADE.
OR - CONFIRMED RESERVATIONS ARE REQUIRED FOR ALL
SECTORS DEPARTURE FROM FARE ORIGIN.
TICKETING MUST BE COMPLETED WITHIN 24 HOURS AFTER
RESERVATIONS ARE MADE.
ADDITIONALLY, THE FOLLOWING RULES APPLY-
**BASE FARE**
FARE RULE
RESERVATIONS FOR EACH SECTOR ON THE FARE COMPONENT ARE
REQUIRED AT LEAST 7 DAYS BEFORE DEPARTURE FROM FARE
COMPONENT ORIGIN.
TICKETING ON EACH TRIP MUST BE COMPLETED WITHIN 72
HOURS AFTER RESERVATIONS ARE MADE OR AT LEAST 7 DAYS
BEFORE DEPARTURE FROM FARE COMPONENT ORIGIN WHICHEVER
IS EARLIER.&lt;/Text&gt;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&lt;Text&gt;FROM COLOMBIA -
UNLIMITED STOPOVERS PERMITTED ON THE PRICING UNIT
LIMITED TO 1 FREE AND UNLIMITED AT USD 65.00
EACH.
NO STOPOVER OCCURS IF PASSENGER TAKES NEXT
AVAILABLE FLIGHT WITHIN 24 HOURS.
TO COLOMBIA -
UNLIMITED STOPOVERS PERMITTED ON THE PRICING UNIT
LIMITED TO 2 FREE AND UNLIMITED AT USD 65.00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 IN ANY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&lt;Text&gt;INN/INDIVIDUAL INCLUSIVE TOUR CHILD PSGR 2-11 - CHARGE
67 PERCENT OF THE FARE.
TICKET DESIGNATOR - CH AND PERCENT APPLIED.
MUST BE ACCOMPANIED ON ALL FLIGHTS IN THE SAME
COMPARTMENT BY INDIVIDUAL INCLUSIVE TOUR PSGR 12
OR OLDER.
OR - ITS/INCLUSIVE TOUR INFANT WITH A SEAT PSGR UNDER 2
- CHARGE 67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&lt;Text&gt;FOR TICKETING ON/BEFORE 31JAN20
VALID FOR INDIVIDUAL INCLUSIVE TOUR PSGR.
THE FARE WAS CALCULATED AS 80 PERCENT OF THE ROUND-TRIP
PZA07JIB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</si>
  <si>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-32d92d8a-ca16-46b0-abec-ab21d39cd247&lt;/eb:ConversationId&gt;&lt;eb:Service&gt;OTA_AirRulesLLSRQ&lt;/eb:Service&gt;&lt;eb:Action&gt;OTA_AirRulesLLSRS&lt;/eb:Action&gt;&lt;eb:MessageData&gt;&lt;eb:MessageId&gt;7803698710060420233&lt;/eb:MessageId&gt;&lt;eb:Timestamp&gt;2019-09-04T19:43:26&lt;/eb:Timestamp&gt;&lt;eb:RefToMessageId&gt;32d92d8a-ca16-46b0-abec-ab21d39cd247&lt;/eb:RefToMessageId&gt;&lt;/eb:MessageData&gt;&lt;/eb:MessageHeader&gt;&lt;wsse:Security xmlns:wsse="http://schemas.xmlsoap.org/ws/2002/12/secext"&gt;&lt;wsse:BinarySecurityToken valueType="String" EncodingType="wsse:Base64Binary"&gt;Shared/IDL:IceSess\/SessMgr:1\.0.IDL/Common/!ICESMS\/RESH!ICESMSLB\/RES.LB!-2977729011470833276!1411607!0&lt;/wsse:BinarySecurityToken&gt;&lt;/wsse:Security&gt;&lt;/soap-env:Header&gt;&lt;soap-env:Body&gt;&lt;OTA_AirRulesRS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timeStamp="2019-09-04T14:43:26-05:00"&gt;
   &lt;stl:SystemSpecificResults&gt;
    &lt;stl:HostCommand LNIATA="222222"&gt;RDBOGCUN09SEPPZA07JIB/CH33-AV&lt;/stl:HostCommand&gt;
   &lt;/stl:SystemSpecificResults&gt;
  &lt;/stl:Success&gt;
 &lt;/stl:ApplicationResults&gt;
 &lt;DuplicateFareInfo&gt;
  &lt;Text&gt;BOG-CUN       CXR-AV       MON 09SEP19                     COP
THE FOLLOWING CARRIERS ALSO PUBLISH FARES BOG-CUN:
4M 4O AA AC AM AR BA CA CM CO CU CX CZ DL EK G3 JJ KE LA LP LR
MX NH NZ O6 QR SK SQ TA TK UA US XL
//SEE FQHELP FOR INFORMATION ABOUT THE NEW FARE DISPLAYS//
ALL FEES/TAXES/SVC CHARGES INCLUDED WHEN ITINERARY PRICED
SURCHARGE FOR PAPER TICKET MAY BE ADDED WHEN ITIN PRICED
USD CONVERTED TO COP USING BSR 1 USD - 3427.29000000 COP
AV-AVL/ECONO - ECONO
AV     BOGCUN.WH       09SEP19          MPM  1705
V FARE BASIS     BK    FARE   TRAVEL-TICKET AP  MINMAX  RTG
1  ¤PZA07JIB/CH33  P R   469600     ----      7/? ??/ 30 WH01
2   PZA07JIB/CH33  P R   589500     ----      7/3  3/365 WH01
WH01*  /WITHIN THE WESTERN HEMISPHERE/ PUBLISHED RTG 93
1. BOG-AV-CUN
2. BOG-AV-SAL-AV/TA-CUN
3. BOG-AV/TA-CUN&lt;/Text&gt;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</si>
  <si>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eb8f3c7-363c-45f3-83f6-a7dd66a5f5f5&lt;/eb:ConversationId&gt;&lt;eb:Service&gt;OTA_AirRulesLLSRQ&lt;/eb:Service&gt;&lt;eb:Action&gt;OTA_AirRulesLLSRS&lt;/eb:Action&gt;&lt;eb:MessageData&gt;&lt;eb:MessageId&gt;7861338719176050553&lt;/eb:MessageId&gt;&lt;eb:Timestamp&gt;2019-09-04T19:58:37&lt;/eb:Timestamp&gt;&lt;eb:RefToMessageId&gt;feb8f3c7-363c-45f3-83f6-a7dd66a5f5f5&lt;/eb:RefToMessageId&gt;&lt;/eb:MessageData&gt;&lt;/eb:MessageHeader&gt;&lt;wsse:Security xmlns:wsse="http://schemas.xmlsoap.org/ws/2002/12/secext"&gt;&lt;wsse:BinarySecurityToken valueType="String" EncodingType="wsse:Base64Binary"&gt;Shared/IDL:IceSess\/SessMgr:1\.0.IDL/Common/!ICESMS\/RESC!ICESMSLB\/RES.LB!-2977725275777729146!664730!0&lt;/wsse:BinarySecurityToken&gt;&lt;/wsse:Security&gt;&lt;/soap-env:Header&gt;&lt;soap-env:Body&gt;&lt;OTA_AirRulesRS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timeStamp="2019-09-04T14:58:37-05:00"&gt;
   &lt;stl:SystemSpecificResults&gt;
    &lt;stl:HostCommand LNIATA="222222"&gt;RDBOGSMR12OCTZEF00RIQ-AV&lt;/stl:HostCommand&gt;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TVL-12OCT19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&lt;TravelDate&gt;2019-10-12&lt;/TravelDate&gt;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</si>
  <si>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bbb7efd-c1c8-4822-a768-8ae6bb8bde68&lt;/eb:ConversationId&gt;&lt;eb:Service&gt;OTA_AirRulesLLSRQ&lt;/eb:Service&gt;&lt;eb:Action&gt;OTA_AirRulesLLSRS&lt;/eb:Action&gt;&lt;eb:MessageData&gt;&lt;eb:MessageId&gt;7928776721921560203&lt;/eb:MessageId&gt;&lt;eb:Timestamp&gt;2019-09-04T20:03:12&lt;/eb:Timestamp&gt;&lt;eb:RefToMessageId&gt;5bbb7efd-c1c8-4822-a768-8ae6bb8bde68&lt;/eb:RefToMessageId&gt;&lt;/eb:MessageData&gt;&lt;/eb:MessageHeader&gt;&lt;wsse:Security xmlns:wsse="http://schemas.xmlsoap.org/ws/2002/12/secext"&gt;&lt;wsse:BinarySecurityToken valueType="String" EncodingType="wsse:Base64Binary"&gt;Shared/IDL:IceSess\/SessMgr:1\.0.IDL/Common/!ICESMS\/RESE!ICESMSLB\/RES.LB!-2977724151252353649!94084!0&lt;/wsse:BinarySecurityToken&gt;&lt;/wsse:Security&gt;&lt;/soap-env:Header&gt;&lt;soap-env:Body&gt;&lt;OTA_AirRulesRS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timeStamp="2019-09-04T15:03:12-05:00"&gt;
   &lt;stl:SystemSpecificResults&gt;
    &lt;stl:HostCommand LNIATA="222222"&gt;RDBOGMAD05OCTWZF00TCO-AV&lt;/stl:HostCommand&gt;
   &lt;/stl:SystemSpecificResults&gt;
  &lt;/stl:Success&gt;
 &lt;/stl:ApplicationResults&gt;
 &lt;FareRuleInfo&gt;
  &lt;Header&gt;
   &lt;Line Type="Legend"&gt;
    &lt;Text&gt;V FARE BASIS     BK    FARE   TRAVEL-TICKET AP  MINMAX  RTG&lt;/Text&gt;
   &lt;/Line&gt;
   &lt;Line Type="Fare"&gt;
    &lt;Text&gt;1  ¤WZF00TCO       W R  1065900        T31DE  -/? ??/ 30 AT01&lt;/Text&gt;
   &lt;/Line&gt;
   &lt;Line Type="Passenger Type"&gt;
    &lt;Text&gt;PASSENGER TYPE-ITX                 AUTO PRICE-YES&lt;/Text&gt;
   &lt;/Line&gt;
   &lt;Line Type="Origin Destination"&gt;
    &lt;Text&gt;FROM-BOG TO-MAD    CXR-AV    TVL-05OCT19  RULE-8YWW SAR2RPV/286&lt;/Text&gt;
   &lt;/Line&gt;
   &lt;Line Type="Fare Basis"&gt;
    &lt;Text&gt;FARE BASIS-WZF00TCO          SPECIAL FARE  DIS-L   VENDOR-ATP&lt;/Text&gt;
   &lt;/Line&gt;
   &lt;Line Type="Fare Type"&gt;
    &lt;Text&gt;FARE TYPE-PIT      RT-INDIVIDUAL INCLUSIVE TOUR FARE&lt;/Text&gt;
   &lt;/Line&gt;
   &lt;Line Type="Currency"&gt;
    &lt;Text&gt;USD   311.00  0101  E01JAN19 D-INFINITY   FC-WZF00TCO  FN-8&lt;/Text&gt;
   &lt;/Line&gt;
   &lt;Line Type="System Dates"&gt;
    &lt;Text&gt;SYSTEM DATES - CREATED 11APR19/1312  EXPIRES INFINITY&lt;/Text&gt;
   &lt;/Line&gt;
   &lt;ParsedData&gt;
    &lt;CurrencyLine&gt;
     &lt;Amount&gt;311.00&lt;/Amount&gt;
     &lt;CurrencyCode&gt;USD&lt;/CurrencyCode&gt;
     &lt;Discontinue&gt;INFINITY&lt;/Discontinue&gt;
     &lt;Effective&gt;2019-01-01&lt;/Effective&gt;
     &lt;FareClass&gt;WZF00TCO&lt;/FareClass&gt;
     &lt;RoutingNumberOrMPM&gt;0101&lt;/RoutingNumberOrMPM&gt;
     &lt;TariffDescriptionNumber&gt;8&lt;/TariffDescriptionNumber&gt;
    &lt;/CurrencyLine&gt;
    &lt;FareBasisLine&gt;
     &lt;DisplayType Code="L"/&gt;
     &lt;FareBasis Code="WZF00TCO"/&gt;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&lt;TariffDescriptionNumber&gt;SAR2RPV/286&lt;/TariffDescriptionNumber&gt;
     &lt;TravelDate&gt;2019-10-05&lt;/TravelDate&gt;
    &lt;/OriginDestinationLine&gt;
    &lt;PassengerTypeLine&gt;
     &lt;AutoPrice&gt;YES&lt;/AutoPrice&gt;
     &lt;PassengerType Code="ITX"/&gt;
    &lt;/PassengerTypeLine&gt;
    &lt;SystemDatesLine&gt;
     &lt;CreateDateTime&gt;2019-04-11T13:12&lt;/CreateDateTime&gt;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BETWEEN
A1 AND A2
APPLICATION
AREA
THESE FARES APPLY
BETWEEN AREA 1 AND AREA 2.
CLASS OF SERVICE
THESE FARES APPLY FOR ECONOMY CLASS SERVICE.
TYPES OF TRANSPORTATION
THIS RULE GOVERNS ROUND-TRIP FARES.
FARES GOVERNED BY THIS RULE CAN BE USED TO CREATE
ROUND-TRIP/CIRCLE-TRIP/OPEN-JAW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MADE.&lt;/Text&gt;
   &lt;/Paragraph&gt;
   &lt;Paragraph RPH="06" Title="MINIMUM STAY"&gt;
    &lt;Text&gt;ORIGINATING AREA 2 -
TRAVEL FROM LAST INTERNATIONAL SECTOR MUST COMMENCE
NO EARLIER THAN 5 DAYS AFTER DEPARTURE OF THE FIRST
INTERNATIONAL SECTOR.
ORIGINATING AREA 1 -
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30
DAYS AFTER DEPARTURE FROM FARE ORIGIN.&lt;/Text&gt;
   &lt;/Paragraph&gt;
   &lt;Paragraph RPH="08" Title="STOPOVERS"&gt;
    &lt;Text&gt;ORIGINATING AREA 1 -
UNLIMITED STOPOVERS PERMITTED ON THE PRICING UNIT
LIMITED TO 1 FREE AND UNLIMITED AT USD 65.00
EACH
CHILD/INFANT DISCOUNTS APPLY.
NO STOPOVER OCCURS IF PASSENGER TAKES NEXT
AVAILABLE FLIGHT WITHIN 24 HOURS.
ORIGINATING AREA 2 -
4 STOPOVERS PERMITTED ON THE PRICING UNIT
LIMITED TO 1 FREE AND 3 AT EUR 60.00 EACH.
1 FREE IN BOG/MDE/CLO.
CHILD/INFANT DISCOUNTS APPLY.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RULE 8YWW/AIRW IN ANY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MUST BE ISSUED ON THE STOCK OF AV OR TA.
OR - TICKETS MUST BE ISSUED ON THE STOCK OF AV OR LR.&lt;/Text&gt;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</si>
  <si>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bbb7efd-c1c8-4822-a768-8ae6bb8bde68&lt;/eb:ConversationId&gt;&lt;eb:Service&gt;OTA_AirRulesLLSRQ&lt;/eb:Service&gt;&lt;eb:Action&gt;OTA_AirRulesLLSRS&lt;/eb:Action&gt;&lt;eb:MessageData&gt;&lt;eb:MessageId&gt;7929495721927351222&lt;/eb:MessageId&gt;&lt;eb:Timestamp&gt;2019-09-04T20:03:13&lt;/eb:Timestamp&gt;&lt;eb:RefToMessageId&gt;5bbb7efd-c1c8-4822-a768-8ae6bb8bde68&lt;/eb:RefToMessageId&gt;&lt;/eb:MessageData&gt;&lt;/eb:MessageHeader&gt;&lt;wsse:Security xmlns:wsse="http://schemas.xmlsoap.org/ws/2002/12/secext"&gt;&lt;wsse:BinarySecurityToken valueType="String" EncodingType="wsse:Base64Binary"&gt;Shared/IDL:IceSess\/SessMgr:1\.0.IDL/Common/!ICESMS\/RESE!ICESMSLB\/RES.LB!-2977724151252353649!94084!0&lt;/wsse:BinarySecurityToken&gt;&lt;/wsse:Security&gt;&lt;/soap-env:Header&gt;&lt;soap-env:Body&gt;&lt;OTA_AirRulesRS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timeStamp="2019-09-04T15:03:12-05:00"&gt;
   &lt;stl:SystemSpecificResults&gt;
    &lt;stl:HostCommand LNIATA="222222"&gt;RDMADBOG24OCTTZA00ZGR/TAV-AV&lt;/stl:HostCommand&gt;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</si>
  <si>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-71445081-05c5-4e11-8247-a66e41d02c95&lt;/eb:ConversationId&gt;&lt;eb:Service&gt;OTA_AirRulesLLSRQ&lt;/eb:Service&gt;&lt;eb:Action&gt;OTA_AirRulesLLSRS&lt;/eb:Action&gt;&lt;eb:MessageData&gt;&lt;eb:MessageId&gt;7279295724666210823&lt;/eb:MessageId&gt;&lt;eb:Timestamp&gt;2019-09-04T20:07:47&lt;/eb:Timestamp&gt;&lt;eb:RefToMessageId&gt;71445081-05c5-4e11-8247-a66e41d02c95&lt;/eb:RefToMessageId&gt;&lt;/eb:MessageData&gt;&lt;/eb:MessageHeader&gt;&lt;wsse:Security xmlns:wsse="http://schemas.xmlsoap.org/ws/2002/12/secext"&gt;&lt;wsse:BinarySecurityToken valueType="String" EncodingType="wsse:Base64Binary"&gt;Shared/IDL:IceSess\/SessMgr:1\.0.IDL/Common/!ICESMS\/RESB!ICESMSLB\/RES.LB!-2977723026986794108!833601!0&lt;/wsse:BinarySecurityToken&gt;&lt;/wsse:Security&gt;&lt;/soap-env:Header&gt;&lt;soap-env:Body&gt;&lt;OTA_AirRulesRS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timeStamp="2019-09-04T15:07:47-05:00"&gt;
   &lt;stl:SystemSpecificResults&gt;
    &lt;stl:HostCommand LNIATA="222222"&gt;RDBOGCLO03SEPWES00RIQ-AV&lt;/stl:HostCommand&gt;
   &lt;/stl:SystemSpecificResults&gt;
  &lt;/stl:Success&gt;
 &lt;/stl:ApplicationResults&gt;
 &lt;FareRuleInfo&gt;
  &lt;Header&gt;
   &lt;Line Type="Legend"&gt;
    &lt;Text&gt;V FARE BASIS     BK    FARE   TRAVEL-TICKET AP  MINMAX  RTG&lt;/Text&gt;
   &lt;/Line&gt;
   &lt;Line Type="Fare"&gt;
    &lt;Text&gt;1   WES00RIQ       W X    74100 DC31DE T31MR  -/0  -/365  200&lt;/Text&gt;
   &lt;/Line&gt;
   &lt;Line Type="Passenger Type"&gt;
    &lt;Text&gt;PASSENGER TYPE-ADT                 AUTO PRICE-YES&lt;/Text&gt;
   &lt;/Line&gt;
   &lt;Line Type="Origin Destination"&gt;
    &lt;Text&gt;FROM-BOG TO-CLO    CXR-AV    TVL-03SEP20  RULE-DOSP IPRWD/17&lt;/Text&gt;
   &lt;/Line&gt;
   &lt;Line Type="Fare Basis"&gt;
    &lt;Text&gt;FARE BASIS-WES00RIQ          SPECIAL FARE  DIS-E   VENDOR-ATP&lt;/Text&gt;
   &lt;/Line&gt;
   &lt;Line Type="Fare Type"&gt;
    &lt;Text&gt;FARE TYPE-XEX      OW-REGULAR EXCURSION&lt;/Text&gt;
   &lt;/Line&gt;
   &lt;Line Type="Currency"&gt;
    &lt;Text&gt;COP    74100  0200  E03SEP19 D31DEC20   FC-WES00RIQ  FN-12&lt;/Text&gt;
   &lt;/Line&gt;
   &lt;Line Type="System Dates"&gt;
    &lt;Text&gt;SYSTEM DATES - CREATED 02SEP19/1314  EXPIRES INFINITY&lt;/Text&gt;
   &lt;/Line&gt;
   &lt;ParsedData&gt;
    &lt;CurrencyLine&gt;
     &lt;Amount&gt;74100&lt;/Amount&gt;
     &lt;CurrencyCode&gt;COP&lt;/CurrencyCode&gt;
     &lt;Discontinue&gt;2020-12-31&lt;/Discontinue&gt;
     &lt;Effective&gt;2019-09-03&lt;/Effective&gt;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LocationCode="CLO"/&gt;
     &lt;OriginLocation LocationCode="BOG"/&gt;
     &lt;Rule&gt;DOSP&lt;/Rule&gt;
     &lt;TariffDescriptionNumber&gt;IPRWD/17&lt;/TariffDescriptionNumber&gt;
     &lt;TravelDate&gt;2020-09-03&lt;/TravelDate&gt;
    &lt;/OriginDestinationLine&gt;
    &lt;PassengerTypeLine&gt;
     &lt;AutoPrice&gt;YES&lt;/AutoPrice&gt;
     &lt;PassengerType Code="ADT"/&gt;
    &lt;/PassengerTypeLine&gt;
    &lt;SystemDatesLine&gt;
     &lt;CreateDateTime&gt;2019-09-02T13:14&lt;/CreateDateTime&gt;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WED/SAT/SUN OR 800AM TO 829AM WED/SAT/SUN OR 830AM
TO 859AM SAT/SUN/MON/TUE/WED/THU OR 900AM TO 929AM
SAT/SUN/MON/TUE/WED/THU OR 930AM TO 959AM SAT/SUN/
MON/TUE/WED/THU OR 1000AM TO 1029AM SAT/SUN/MON/TUE/
WED/THU OR 1030AM TO 1059AM SAT/SUN/MON/TUE/WED/THU
OR 1100AM TO 1129AM SAT/SUN/MON/TUE/WED OR 1130AM TO
1159AM SAT/SUN/MON/TUE/WED OR NOON TO 1229PM SAT/SUN/
MON/TUE/WED OR 1230PM TO 1259PM SAT/SUN/MON/TUE OR
100PM TO 129PM SAT/SUN/MON/TUE OR 130PM TO 159PM SAT/
SUN/MON/TUE OR 200PM TO 229PM SAT/SUN/MON/TUE OR
230PM TO 259PM SAT/SUN/MON/TUE OR 300PM TO 329PM TUE/
SAT/SUN OR 330PM TO 359PM TUE/SAT/SUN OR 400PM TO
429PM TUE/SAT/SUN OR 430PM TO 459PM SAT/SUN/MON/TUE
OR 500PM TO 529PM SAT/SUN/MON/TUE OR 530PM TO 559PM
SAT/SUN/MON/TUE OR 600PM TO 629PM SAT/SUN/MON OR
630PM TO 659PM SAT/SUN/MON OR 700PM TO 729PM SAT/SUN/
MON OR 730PM TO 759PM SAT/SUN/MON OR 800PM TO 829PM
SAT/SUN/MON OR 830PM TO 859PM SAT/SUN/MON OR 900PM
TO 929PM SAT/SUN/MON/TUE/WED/THU OR 930PM TO 959PM
SAT/SUN/MON/TUE/WED/THU OR 1000PM TO 1029PM OR
1030PM TO 1059PM OR 1100PM TO 1129PM OR 1130PM TO
1159PM DAILY.
TO BOG -
PERMITTED MIDNIGHT TO 359AM OR 400AM TO 429AM OR
430AM TO 459AM OR 500AM TO 529AM FRI/SAT/SUN OR
530AM TO 559AM FRI/SAT/SUN OR 600AM TO 629AM FRI/SAT/
SUN OR 630AM TO 659AM FRI/SAT/SUN OR 700AM TO 729AM
FRI/SAT/SUN OR 730AM TO 759AM FRI/SAT/SUN OR 800AM
TO 829AM THU/SAT/SUN OR 830AM TO 859AM THU/SAT/SUN
OR 900AM TO 929AM MON/TUE/THU/SAT/SUN OR 930AM TO
959AM MON/TUE/THU/SAT/SUN OR 1000AM TO 1029AM MON/
TUE/THU/SAT/SUN OR 1030AM TO 1059AM MON/TUE/THU/SAT/
SUN OR 1100AM TO 1129AM MON/TUE/THU/SAT/SUN OR
1130AM TO 1159AM MON/TUE/THU/SAT/SUN OR NOON TO
1229PM THU/FRI/SAT/SUN/MON/TUE OR 1230PM TO 1259PM
THU/FRI/SAT/SUN/MON/TUE OR 100PM TO 129PM THU/FRI/
SAT/SUN/MON/TUE OR 130PM TO 159PM THU/FRI/SAT/SUN/
MON/TUE OR 200PM TO 229PM MON/TUE/THU/SAT/SUN OR
230PM TO 259PM MON/TUE/THU/SAT/SUN OR 300PM TO 329PM
MON/TUE/SAT OR 330PM TO 359PM MON/TUE/SAT OR 400PM
TO 429PM MON/TUE/SAT OR 430PM TO 459PM MON/TUE/SAT
OR 500PM TO 529PM SAT OR 530PM TO 559PM SAT OR 600PM
TO 629PM SAT OR 630PM TO 659PM SAT OR 700PM TO 729PM
MON/TUE/SAT OR 730PM TO 759PM MON/TUE/SAT OR 800PM
TO 829PM MON/TUE/SAT OR 830PM TO 859PM MON/TUE/SAT
OR 900PM TO 929PM MON/TUE/WED/THU/FRI/SAT OR 930PM
TO 959PM MON/TUE/WED/THU/FRI/SAT OR 1000PM TO 1029PM
MON/TUE/WED/THU/FRI/SAT OR 1030PM TO 1059PM MON/TUE/
WED/THU/FRI/SAT OR 1100PM TO 1129PM MON/TUE/WED/THU/
FRI/SAT OR 1130PM TO 1159PM MON/TUE/WED/THU/FRI/SAT.&lt;/Text&gt;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</si>
  <si>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b33f257-ff23-4682-9964-d2d82f3cae73&lt;/eb:ConversationId&gt;&lt;eb:Service&gt;OTA_AirRulesLLSRQ&lt;/eb:Service&gt;&lt;eb:Action&gt;OTA_AirRulesLLSRS&lt;/eb:Action&gt;&lt;eb:MessageData&gt;&lt;eb:MessageId&gt;5370802505772710241&lt;/eb:MessageId&gt;&lt;eb:Timestamp&gt;2019-09-05T14:02:58&lt;/eb:Timestamp&gt;&lt;eb:RefToMessageId&gt;3b33f257-ff23-4682-9964-d2d82f3cae73&lt;/eb:RefToMessageId&gt;&lt;/eb:MessageData&gt;&lt;/eb:MessageHeader&gt;&lt;wsse:Security xmlns:wsse="http://schemas.xmlsoap.org/ws/2002/12/secext"&gt;&lt;wsse:BinarySecurityToken valueType="String" EncodingType="wsse:Base64Binary"&gt;Shared/IDL:IceSess\/SessMgr:1\.0.IDL/Common/!ICESMS\/RESA!ICESMSLB\/RES.LB!-2977458791515494260!411152!0&lt;/wsse:BinarySecurityToken&gt;&lt;/wsse:Security&gt;&lt;/soap-env:Header&gt;&lt;soap-env:Body&gt;&lt;OTA_AirRulesRS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timeStamp="2019-09-05T09:02:58-05:00"&gt;
   &lt;stl:SystemSpecificResults&gt;
    &lt;stl:HostCommand LNIATA="222222"&gt;RDMADMIA27OCTQLN4IMN1-AA&lt;/stl:HostCommand&gt;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</si>
  <si>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b33f257-ff23-4682-9964-d2d82f3cae73&lt;/eb:ConversationId&gt;&lt;eb:Service&gt;OTA_AirRulesLLSRQ&lt;/eb:Service&gt;&lt;eb:Action&gt;OTA_AirRulesLLSRS&lt;/eb:Action&gt;&lt;eb:MessageData&gt;&lt;eb:MessageId&gt;5371649505788330624&lt;/eb:MessageId&gt;&lt;eb:Timestamp&gt;2019-09-05T14:02:59&lt;/eb:Timestamp&gt;&lt;eb:RefToMessageId&gt;3b33f257-ff23-4682-9964-d2d82f3cae73&lt;/eb:RefToMessageId&gt;&lt;/eb:MessageData&gt;&lt;/eb:MessageHeader&gt;&lt;wsse:Security xmlns:wsse="http://schemas.xmlsoap.org/ws/2002/12/secext"&gt;&lt;wsse:BinarySecurityToken valueType="String" EncodingType="wsse:Base64Binary"&gt;Shared/IDL:IceSess\/SessMgr:1\.0.IDL/Common/!ICESMS\/RESA!ICESMSLB\/RES.LB!-2977458791515494260!411152!0&lt;/wsse:BinarySecurityToken&gt;&lt;/wsse:Security&gt;&lt;/soap-env:Header&gt;&lt;soap-env:Body&gt;&lt;OTA_AirRulesRS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timeStamp="2019-09-05T09:02:59-05:00"&gt;
   &lt;stl:SystemSpecificResults&gt;
    &lt;stl:HostCommand LNIATA="222222"&gt;RDCLOMIA02FEBOLN8JMN1-AA&lt;/stl:HostCommand&gt;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</si>
  <si>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-57a10b3e-4d5d-475b-8fc0-f1fe36ccc90f&lt;/eb:ConversationId&gt;&lt;eb:Service&gt;OTA_AirRulesLLSRQ&lt;/eb:Service&gt;&lt;eb:Action&gt;OTA_AirRulesLLSRS&lt;/eb:Action&gt;&lt;eb:MessageData&gt;&lt;eb:MessageId&gt;5544359519493360204&lt;/eb:MessageId&gt;&lt;eb:Timestamp&gt;2019-09-05T14:25:49&lt;/eb:Timestamp&gt;&lt;eb:RefToMessageId&gt;57a10b3e-4d5d-475b-8fc0-f1fe36ccc90f&lt;/eb:RefToMessageId&gt;&lt;/eb:MessageData&gt;&lt;/eb:MessageHeader&gt;&lt;wsse:Security xmlns:wsse="http://schemas.xmlsoap.org/ws/2002/12/secext"&gt;&lt;wsse:BinarySecurityToken valueType="String" EncodingType="wsse:Base64Binary"&gt;Shared/IDL:IceSess\/SessMgr:1\.0.IDL/Common/!ICESMS\/RESA!ICESMSLB\/RES.LB!-2977453171515156857!885672!0&lt;/wsse:BinarySecurityToken&gt;&lt;/wsse:Security&gt;&lt;/soap-env:Header&gt;&lt;soap-env:Body&gt;&lt;OTA_AirRulesRS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timeStamp="2019-09-05T09:25:49-05:00"&gt;
   &lt;stl:SystemSpecificResults&gt;
    &lt;stl:HostCommand LNIATA="222222"&gt;RDCLOMIA06OCTOLN8JZN1-AA&lt;/stl:HostCommand&gt;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</si>
  <si>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-57a10b3e-4d5d-475b-8fc0-f1fe36ccc90f&lt;/eb:ConversationId&gt;&lt;eb:Service&gt;OTA_AirRulesLLSRQ&lt;/eb:Service&gt;&lt;eb:Action&gt;OTA_AirRulesLLSRS&lt;/eb:Action&gt;&lt;eb:MessageData&gt;&lt;eb:MessageId&gt;5544390519499890551&lt;/eb:MessageId&gt;&lt;eb:Timestamp&gt;2019-09-05T14:25:51&lt;/eb:Timestamp&gt;&lt;eb:RefToMessageId&gt;57a10b3e-4d5d-475b-8fc0-f1fe36ccc90f&lt;/eb:RefToMessageId&gt;&lt;/eb:MessageData&gt;&lt;/eb:MessageHeader&gt;&lt;wsse:Security xmlns:wsse="http://schemas.xmlsoap.org/ws/2002/12/secext"&gt;&lt;wsse:BinarySecurityToken valueType="String" EncodingType="wsse:Base64Binary"&gt;Shared/IDL:IceSess\/SessMgr:1\.0.IDL/Common/!ICESMS\/RESA!ICESMSLB\/RES.LB!-2977453171515156857!885672!0&lt;/wsse:BinarySecurityToken&gt;&lt;/wsse:Security&gt;&lt;/soap-env:Header&gt;&lt;soap-env:Body&gt;&lt;OTA_AirRulesRS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timeStamp="2019-09-05T09:25:51-05:00"&gt;
   &lt;stl:SystemSpecificResults&gt;
    &lt;stl:HostCommand LNIATA="222222"&gt;RDMADMIA27OCTQLN8JZN1-AA&lt;/stl:HostCommand&gt;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</si>
  <si>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eb7f692-0fe1-4230-9439-c9205b937799&lt;/eb:ConversationId&gt;&lt;eb:Service&gt;OTA_AirRulesLLSRQ&lt;/eb:Service&gt;&lt;eb:Action&gt;OTA_AirRulesLLSRS&lt;/eb:Action&gt;&lt;eb:MessageData&gt;&lt;eb:MessageId&gt;5590163523161490591&lt;/eb:MessageId&gt;&lt;eb:Timestamp&gt;2019-09-05T14:31:56&lt;/eb:Timestamp&gt;&lt;eb:RefToMessageId&gt;ceb7f692-0fe1-4230-9439-c9205b937799&lt;/eb:RefToMessageId&gt;&lt;/eb:MessageData&gt;&lt;/eb:MessageHeader&gt;&lt;wsse:Security xmlns:wsse="http://schemas.xmlsoap.org/ws/2002/12/secext"&gt;&lt;wsse:BinarySecurityToken valueType="String" EncodingType="wsse:Base64Binary"&gt;Shared/IDL:IceSess\/SessMgr:1\.0.IDL/Common/!ICESMS\/RESE!ICESMSLB\/RES.LB!-2977451669062446702!521084!0&lt;/wsse:BinarySecurityToken&gt;&lt;/wsse:Security&gt;&lt;/soap-env:Header&gt;&lt;soap-env:Body&gt;&lt;OTA_AirRulesRS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timeStamp="2019-09-05T09:31:56-05:00"&gt;
   &lt;stl:SystemSpecificResults&gt;
    &lt;stl:HostCommand LNIATA="222222"&gt;RDBOGMAD09NOVZYRPRO-UX&lt;/stl:HostCommand&gt;
   &lt;/stl:SystemSpecificResults&gt;
  &lt;/stl:Success&gt;
 &lt;/stl:ApplicationResults&gt;
 &lt;FareRuleInfo&gt;
  &lt;Header&gt;
   &lt;Line Type="Legend"&gt;
    &lt;Text&gt;V FARE BASIS     BK    FARE   TRAVEL-TICKET AP  MINMAX  RTG&lt;/Text&gt;
   &lt;/Line&gt;
   &lt;Line Type="Fare"&gt;
    &lt;Text&gt;1   ZYRPRO         Z?R   714300 DC31MR T10SE  -/?  5/ 90 AT01&lt;/Text&gt;
   &lt;/Line&gt;
   &lt;Line Type="Passenger Type"&gt;
    &lt;Text&gt;PASSENGER TYPE-ADT                 AUTO PRICE-YES&lt;/Text&gt;
   &lt;/Line&gt;
   &lt;Line Type="Origin Destination"&gt;
    &lt;Text&gt;FROM-BOG TO-MAD    CXR-UX    TVL-09NOV19  RULE-AE10 IPRSAA2/27&lt;/Text&gt;
   &lt;/Line&gt;
   &lt;Line Type="Fare Basis"&gt;
    &lt;Text&gt;FARE BASIS-ZYRPRO            SPECIAL FARE  DIS-E   VENDOR-ATP&lt;/Text&gt;
   &lt;/Line&gt;
   &lt;Line Type="Fare Type"&gt;
    &lt;Text&gt;FARE TYPE-XPX      RT-INSTANT PURCHASE FARE&lt;/Text&gt;
   &lt;/Line&gt;
   &lt;Line Type="Currency"&gt;
    &lt;Text&gt;USD   210.00  1001  E03AUG19 D31MAR20   FC-ZYRPRO  FN-7N&lt;/Text&gt;
   &lt;/Line&gt;
   &lt;Line Type="System Dates"&gt;
    &lt;Text&gt;SYSTEM DATES - CREATED 02AUG19/0817  EXPIRES INFINITY&lt;/Text&gt;
   &lt;/Line&gt;
   &lt;ParsedData&gt;
    &lt;CurrencyLine&gt;
     &lt;Amount&gt;210.00&lt;/Amount&gt;
     &lt;CurrencyCode&gt;USD&lt;/CurrencyCode&gt;
     &lt;Discontinue&gt;2020-03-31&lt;/Discontinue&gt;
     &lt;Effective&gt;2019-08-03&lt;/Effective&gt;
     &lt;FareClass&gt;ZYRPRO&lt;/FareClass&gt;
     &lt;RoutingNumberOrMPM&gt;1001&lt;/RoutingNumberOrMPM&gt;
     &lt;TariffDescriptionNumber&gt;7N&lt;/TariffDescriptionNumber&gt;
    &lt;/CurrencyLine&gt;
    &lt;FareBasisLine&gt;
     &lt;DisplayType Code="E"/&gt;
     &lt;FareBasis Code="ZYRPRO"/&gt;
     &lt;FareVendor&gt;ATP&lt;/FareVendor&gt;
     &lt;Text&gt;SPECIAL FARE&lt;/Text&gt;
    &lt;/FareBasisLine&gt;
    &lt;FareTypeLine&gt;
     &lt;FareDescription Code="RT"&gt;INSTANT PURCHASE FARE&lt;/FareDescription&gt;
     &lt;FareType&gt;XPX&lt;/FareType&gt;
    &lt;/FareTypeLine&gt;
    &lt;OriginDestinationLine&gt;
     &lt;Airline Code="UX"/&gt;
     &lt;DestinationLocation LocationCode="MAD"/&gt;
     &lt;OriginLocation LocationCode="BOG"/&gt;
     &lt;Rule&gt;AE10&lt;/Rule&gt;
     &lt;TariffDescriptionNumber&gt;IPRSAA2/27&lt;/TariffDescriptionNumber&gt;
     &lt;TravelDate&gt;2019-11-09&lt;/TravelDate&gt;
    &lt;/OriginDestinationLine&gt;
    &lt;PassengerTypeLine&gt;
     &lt;AutoPrice&gt;YES&lt;/AutoPrice&gt;
     &lt;PassengerType Code="ADT"/&gt;
    &lt;/PassengerTypeLine&gt;
    &lt;SystemDatesLine&gt;
     &lt;CreateDateTime&gt;2019-08-02T08:17&lt;/CreateDateTime&gt;
     &lt;ExpireDateTime&gt;INFINITY&lt;/ExpireDateTime&gt;
    &lt;/SystemDatesLine&gt;
   &lt;/ParsedData&gt;
  &lt;/Header&gt;
  &lt;Rules&gt;
   &lt;Paragraph RPH="50" Title="RULE APPLICATION AND OTHER CONDITIONS"&gt;
    &lt;Text&gt;NOTE - THE FOLLOWING TEXT IS INFORMATIONAL AND NOT
VALIDATED FOR AUTOPRICING.
UX ECONOMY FARES
APPLICATION
AREA
THESE FARES APPLY
BETWEEN AREA 2 AND AREA 1.
CLASS OF SERVICE
THESE FARES APPLY FOR ECONOMY CLASS SERVICE.
TYPES OF TRANSPORTATION
FARES GOVERNED BY THIS RULE CAN BE USED TO CREATE
ONE-WAY/ROUND-TRIP/SINGLE OPEN-JAW/DOUBLE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BETWEEN MAD AND
ROM
THEN THAT TRAVEL MUST BE ON
ONE OR MORE OF THE FOLLOWING
ANY UX FLIGHT OPERATED BY UX.
AND
THE FARE COMPONENT MUST INCLUDE TRAVEL VIA
TRANSATLANTIC SECTORS ON
ONE OR MORE OF THE FOLLOWING
ANY UX FLIGHT OPERATED BY UX.
AND
IF THE FARE COMPONENT INCLUDES TRAVEL WITHIN AREA 2
THEN THAT TRAVEL MUST BE ON
ONE OR MORE OF THE FOLLOWING
ANY UX FLIGHT
ANY 9B FLIGHT
ANY A3 FLIGHT
ANY AB FLIGHT
ANY AZ FLIGHT
ANY KL FLIGHT
ANY LG FLIGHT
ANY LO FLIGHT
ANY ME FLIGHT
ANY SK FLIGHT
ANY SU FLIGHT
ANY TK FLIGHT
ANY ET FLIGHT
LY FLIGHTS 0300 THROUGH 0399
OK FLIGHTS 0700 THROUGH 0799.
AND
IF THE FARE COMPONENT INCLUDES TRAVEL WITHIN AREA 1
THEN THAT TRAVEL MUST BE ON
ONE OR MORE OF THE FOLLOWING
ANY UX FLIGHT
ANY 5Q FLIGHT
ANY 5U FLIGHT
ANY AD FLIGHT
ANY AR FLIGHT
ANY CC FLIGHT
ANY CM FLIGHT
ANY CU FLIGHT
ANY EQ FLIGHT
ANY G3 FLIGHT
ANY P9 FLIGHT
ANY Z8 FLIGHT
ANY DL FLIGHT
ANY BB FLIGHT
ANY 7N FLIGHT.
AND
IF THE FARE COMPONENT INCLUDES TRAVEL BETWEEN MEX AND
MAD
BUT NOT ON NONSTOP FLIGHTS.&lt;/Text&gt;
   &lt;/Paragraph&gt;
   &lt;Paragraph RPH="05" Title="ADVANCE RESERVATIONS/TICKETING"&gt;
    &lt;Text&gt;CONFIRMED RESERVATIONS ARE REQUIRED FOR ALL SECTORS.
TICKETING MUST BE COMPLETED WITHIN 3 DAYS AFTER
RESERVATIONS ARE MADE OR AT LEAST 3 DAYS BEFORE
DEPARTURE WHICHEVER IS EARLIER.
OR - CONFIRMED RESERVATIONS FOR ALL SECTORS AND
TICKETING MUST BE COMPLETED AT THE SAME TIME.
NOTE - TEXT BELOW NOT VALIDATED FOR AUTOPRICING.
DIFFERENCE COULD EXIST BETWEEN THE CRS
LAST TICKETING DATE AND TTL ROBOT REMARK.
THE MOST RESTRICTIVE DATE PREVAILS.&lt;/Text&gt;
   &lt;/Paragraph&gt;
   &lt;Paragraph RPH="06" Title="MINIMUM STAY"&gt;
    &lt;Text&gt;TRAVEL FROM LAST STOPOVER MUST COMMENCE NO EARLIER
THAN 5 DAYS AFTER DEPARTURE FROM FARE ORIGIN.&lt;/Text&gt;
   &lt;/Paragraph&gt;
   &lt;Paragraph RPH="07" Title="MAXIMUM STAY"&gt;
    &lt;Text&gt;TRAVEL FROM LAST STOPOVER MUST COMMENCE NO LATER THAN
90 DAYS AFTER DEPARTURE FROM FARE ORIGIN.&lt;/Text&gt;
   &lt;/Paragraph&gt;
   &lt;Paragraph RPH="08" Title="STOPOVERS"&gt;
    &lt;Text&gt;2 FREE STOPOVERS PERMITTED ON THE PRICING UNIT - 1 IN
EACH DIRECTION.
AND - 2 STOPOVERS PERMITTED ON THE PRICING UNIT - 1 IN
EACH DIRECTION AT EUR 70.00/USD 100.00 EACH.&lt;/Text&gt;
   &lt;/Paragraph&gt;
   &lt;Paragraph RPH="09" Title="TRANSFERS"&gt;
    &lt;Text&gt;FARE BREAK SURFACE SECTORS NOT PERMITTED AND EMBEDDED
SURFACE SECTORS PERMITTED ON THE FARE COMPONENT.
NOTE - TEXT BELOW NOT VALIDATED FOR AUTOPRICING.
TRANSFERS LIMITTED TO THE ROUTING MAP INDICATED IN
THE FARE RECORD.&lt;/Text&gt;
   &lt;/Paragraph&gt;
   &lt;Paragraph RPH="10" Title="COMBINATIONS"&gt;
    &lt;Text&gt;CIRCLE TRIPS NOT PERMITTED.
END-ON-END
END-ON-END COMBINATIONS PERMITTED WITH INTERNATIONAL
FARES BETWEEN AREA 2 AND AREA 3. VALIDATE ALL FARE
COMPONENTS. SIDE TRIPS PERMITTED WITH NO
RESTRICTIONS.
PROVIDED -
COMBINATIONS ARE FOR CARRIER UX.
OPEN JAWS/ROUND TRIPS
FARES MAY BE COMBINED ON A HALF ROUND TRIP BASIS
-TO FORM SINGLE OR DOUBLE OPEN JAWS
MILEAGE OF THE OPEN SEGMENT MUST BE EQUAL/LESS THAN
MILEAGE OF THE SHORTEST FLOWN FARE COMPONENT.
-TO FORM ROUND TRIPS.
PROVIDED -
COMBINATIONS ARE WITH ANY FARE FOR CARRIER UX IN
RULE UZ10/UZ11/UZ13/UZ14/UZ17/UZ25 IN TARIFF
FBRA12P - BETWEEN AREA 1/2 EXCEPT USA/CA
OR RULE UZ13/UZ14/UZ25 IN TARIFF
FBRINPV - BETWEEN USA/CA-AREA 1/2/3
OR ANY RULE IN TARIFF
IPRA    - BETWEEN USA/CA-AREA 2/3 AND GUAM-AREA 2
IPREUAF - BETWEEN EUROPE-AFRICA
IPREUME - BETWEEN EUROPE-THE MIDDLE EAST
IPREURP - WITHIN EUROPE-INTERNATIONAL
IPRSAA2 - BETWEEN THE WESTERN HEMISPHERE-AREA 2
VIA ATL
OR RULE UF22 IN TARIFF
SAR2RPV - BETWEEN WESTERN HEMISPHERE-AREA 2 VIA
ATL
TAPVR   - BETWEEN AREA 1-AREA 2/3 AND GUAM-AREA 2.&lt;/Text&gt;
   &lt;/Paragraph&gt;
   &lt;Paragraph RPH="11" Title="BLACKOUT DATES"&gt;
    &lt;Text&gt;OUTBOUND -
TRAVEL IS NOT PERMITTED 10JUN19 THROUGH 30JUN19 OR
24AUG19 THROUGH 08SEP19 OR 10DEC19 THROUGH 30DEC19
OR 02JAN20 THROUGH 10JAN20.
INBOUND -
TRAVEL IS NOT PERMITTED 30JUN19 THROUGH 05AUG19 OR
15DEC19 THROUGH 23DEC19 OR 02JAN20 THROUGH 10JAN20.&lt;/Text&gt;
   &lt;/Paragraph&gt;
   &lt;Paragraph RPH="12" Title="SURCHARGES"&gt;
    &lt;Text&gt;IF THE FARE COMPONENT INCLUDES TRAVEL BETWEEN FOR AND
SSA.
SECURITY SURCHARGE OF USD 80.00 PER FARE COMPONENT
WILL BE ADDED TO THE APPLICABLE FARE PER
ADULT,ALLOWING CHILD/INFANT DISCOUNTS.
IF THE FARE COMPONENT INCLUDES TRAVEL BETWEEN FOR AND
BSB.
OR
IF THE FARE COMPONENT INCLUDES TRAVEL BETWEEN FOR AND
GYN.
OR
IF THE FARE COMPONENT INCLUDES TRAVEL BETWEEN FOR AND
BHZ.
OR
IF THE FARE COMPONENT INCLUDES TRAVEL BETWEEN FOR AND
RIO.
SECURITY SURCHARGE OF USD 20.00 PER FARE COMPONENT
WILL BE ADDED TO THE APPLICABLE FARE PER
ADULT,ALLOWING CHILD/INFANT DISCOUNTS.
IF THE FARE COMPONENT INCLUDES TRAVEL BETWEEN VCE AND
ROM.
OR
IF THE FARE COMPONENT INCLUDES TRAVEL BETWEEN AHO AND
ROM.
SECURITY SURCHARGE OF EUR 90.00 PER FARE COMPONENT
WILL BE ADDED TO THE APPLICABLE FARE PER
ADULT,ALLOWING CHILD/INFANT DISCOUNTS.
IF THE FARE COMPONENT INCLUDES TRAVEL BETWEEN SAO AND
SSA.
OR
IF THE FARE COMPONENT INCLUDES TRAVEL BETWEEN SSA AND
REC.
OR
IF THE FARE COMPONENT INCLUDES TRAVEL BETWEEN REC AND
SAO.
SECURITY SURCHARGE OF USD 80.00 PER FARE COMPONENT
WILL BE ADDED TO THE APPLICABLE FARE PER
ADULT,ALLOWING CHILD/INFANT DISCOUNTS.
IF THE FARE COMPONENT INCLUDES TRAVEL BETWEEN UIO AND
CUE.
OR
IF THE FARE COMPONENT INCLUDES TRAVEL BETWEEN UIO AND
LOH.
OR
IF THE FARE COMPONENT INCLUDES TRAVEL BETWEEN UIO AND
ESM.
OR
IF THE FARE COMPONENT INCLUDES TRAVEL BETWEEN UIO AND
LGQ.
OR
IF THE FARE COMPONENT INCLUDES TRAVEL BETWEEN UIO AND
OCC.
OR
IF THE FARE COMPONENT INCLUDES TRAVEL BETWEEN UIO AND
SCY.
OR
IF THE FARE COMPONENT INCLUDES TRAVEL BETWEEN UIO AND
GPS.
OR
IF THE FARE COMPONENT INCLUDES TRAVEL BETWEEN UIO AND
MEC.
SECURITY SURCHARGE OF EUR 30.00 PER FARE COMPONENT
WILL BE ADDED TO THE APPLICABLE FARE PER
ADULT,ALLOWING CHILD/INFANT DISCOUNTS.
IF THE FARE COMPONENT INCLUDES TRAVEL BETWEEN SRZ AND
ASU.
OR
IF THE FARE COMPONENT INCLUDES TRAVEL BETWEEN MVD AND
ASU.
OR
IF THE FARE COMPONENT INCLUDES TRAVEL BETWEEN MVD AND
BUE.
SECURITY SURCHARGE OF EUR 100.00 PER FARE COMPONENT
WILL BE ADDED TO THE APPLICABLE FARE PER
ADULT,ALLOWING CHILD/INFANT DISCOUNTS.
IF THE FARE COMPONENT INCLUDES TRAVEL BETWEEN ASU AND
BUE.
SECURITY SURCHARGE OF EUR 150.00 PER FARE COMPONENT
WILL BE ADDED TO THE APPLICABLE FARE PER
ADULT,ALLOWING CHILD/INFANT DISCOUNTS.
IF THE FARE COMPONENT INCLUDES TRAVEL BETWEEN SDQ AND
HAV.
OR
IF THE FARE COMPONENT INCLUDES TRAVEL BETWEEN SDQ AND
MIA.
OR
IF THE FARE COMPONENT INCLUDES TRAVEL BETWEEN SDQ AND
SJU.
SECURITY SURCHARGE OF USD 100.00 PER FARE COMPONENT
WILL BE ADDED TO THE APPLICABLE FARE PER
ADULT,ALLOWING CHILD/INFANT DISCOUNTS.
IF THE FARE COMPONENT INCLUDES TRAVEL BETWEEN BUH AND
IAS.
SECURITY SURCHARGE OF EUR 90.00 PER FARE COMPONENT
WILL BE ADDED TO THE APPLICABLE FARE PER
ADULT,ALLOWING CHILD/INFANT DISCOUNTS.
IF THE FARE COMPONENT INCLUDES TRAVEL BETWEEN BUE AND
COR.
OR
IF THE FARE COMPONENT INCLUDES TRAVEL BETWEEN BUE AND
IGR.
OR
IF THE FARE COMPONENT INCLUDES TRAVEL BETWEEN IGR AND
COR.
OR
IF THE FARE COMPONENT INCLUDES TRAVEL BETWEEN IGR AND
ROS.
OR
IF THE FARE COMPONENT INCLUDES TRAVEL BETWEEN IGR AND
SLA.
SECURITY SURCHARGE OF USD 80.00 PER FARE COMPONENT
WILL BE ADDED TO THE APPLICABLE FARE PER
ADULT,ALLOWING CHILD/INFANT DISCOUNTS.
IF THE FARE COMPONENT INCLUDES TRAVEL BETWEEN TLV AND
AREA 2 ON
ONE OR MORE OF THE FOLLOWING
ANY LY FLIGHT.
SECURITY SURCHARGE OF USD 25.00 PER FARE COMPONENT
WILL BE ADDED TO THE APPLICABLE FARE PER
ADULT,ALLOWING CHILD/INFANT DISCOUNTS.
IF THE FARE COMPONENT INCLUDES TRAVEL BETWEEN PTY AND
CCS.
OR
IF THE FARE COMPONENT INCLUDES TRAVEL BETWEEN PTY AND
SDQ.
OR
IF THE FARE COMPONENT INCLUDES TRAVEL BETWEEN PTY AND
PUJ.
OR
IF THE FARE COMPONENT INCLUDES TRAVEL BETWEEN PTY AND
HAV.
OR
IF THE FARE COMPONENT INCLUDES TRAVEL BETWEEN PTY AND
GYE.
OR
IF THE FARE COMPONENT INCLUDES TRAVEL BETWEEN PTY AND
UIO.
OR
IF THE FARE COMPONENT INCLUDES TRAVEL BETWEEN PTY AND
BOG.
SECURITY SURCHARGE OF USD 200.00 PER FARE COMPONENT
WILL BE ADDED TO THE APPLICABLE FARE PER
ADULT,ALLOWING CHILD/INFANT DISCOUNTS.
IF THE FARE COMPONENT INCLUDES TRAVEL BETWEEN DUS AND
AMS.
SECURITY SURCHARGE OF EUR 60.00 PER FARE COMPONENT
WILL BE ADDED TO THE APPLICABLE FARE PER
ADULT,ALLOWING CHILD/INFANT DISCOUNTS.
IF THE FARE COMPONENT INCLUDES TRAVEL BETWEEN GUA AND
SAP.
SECURITY SURCHARGE OF USD 75.00 PER FARE COMPONENT
WILL BE ADDED TO THE APPLICABLE FARE PER
ADULT,ALLOWING CHILD/INFANT DISCOUNTS.
IF THE FARE COMPONENT INCLUDES TRAVEL BETWEEN UIO AND
LIM.
OR
IF THE FARE COMPONENT INCLUDES TRAVEL BETWEEN UIO AND
BOG.
OR
IF THE FARE COMPONENT INCLUDES TRAVEL BETWEEN UIO AND
CCS.
SECURITY SURCHARGE OF USD 200.00 PER FARE COMPONENT
WILL BE ADDED TO THE APPLICABLE FARE PER
ADULT,ALLOWING CHILD/INFANT DISCOUNTS.
IF THE FARE COMPONENT INCLUDES TRAVEL BETWEEN STO AND
AMS.
OR
IF THE FARE COMPONENT INCLUDES TRAVEL BETWEEN CPH AND
AMS.
OR
IF THE FARE COMPONENT INCLUDES TRAVEL BETWEEN ATH AND
ROM.
OR
IF THE FARE COMPONENT INCLUDES TRAVEL BETWEEN ATH AND
MAD ON
ONE OR MORE OF THE FOLLOWING
ANY A3 FLIGHT.
FOR TRAVEL ON/AFTER 15JUN19 AND ON/BEFORE 15SEP19
SECURITY SURCHARGE OF EUR 100.00 PER FARE
COMPONENT WILL BE ADDED TO THE APPLICABLE FARE PER
ADULT,ALLOWING CHILD/INFANT DISCOUNTS.&lt;/Text&gt;
   &lt;/Paragraph&gt;
   &lt;Paragraph RPH="13" Title="ACCOMPANIED TRAVEL"&gt;
    &lt;Text&gt;ACCOMPANIED TRAVEL NOT REQUIRED.&lt;/Text&gt;
   &lt;/Paragraph&gt;
   &lt;Paragraph RPH="14" Title="TRAVEL RESTRICTIONS"&gt;
    &lt;Text&gt;VALID FOR TRAVEL COMMENCING ON/BEFORE 31MAR20. ALL
TRAVEL MUST BE COMPLETED BY MIDNIGHT ON 31MAR20.&lt;/Text&gt;
   &lt;/Paragraph&gt;
   &lt;Paragraph RPH="15" Title="SALES RESTRICTIONS"&gt;
    &lt;Text&gt;FOOTNOTE RULE
RESERVATIONS MUST BE MADE ON/BEFORE 10SEP19.
TICKETS MUST BE ISSUED ON/BEFORE 10SEP19.
GENERAL RULE - APPLY UNLESS OTHERWISE SPECIFIED
TICKETS MUST BE ISSUED ON THE STOCK OF UX AND MAY NOT
BE SOLD IN VENEZUELA. AND MAY ONLY BE SOLD IN AREA 1/
AREA 2/AREA 3.
TICKETS MAY NOT BE ISSUED BY PTA. EXTENSION OF TICKET
VALIDITY IS NOT PERMITTED.&lt;/Text&gt;
   &lt;/Paragraph&gt;
   &lt;Paragraph RPH="16" Title="PENALTIES"&gt;
    &lt;Text&gt;CANCELLATIONS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&lt;/Paragraph&gt;
   &lt;Paragraph RPH="17" Title="HIP/MILEAGE EXCEPTIONS"&gt;
    &lt;Text&gt;THE HIGHER INTERMEDIATE POINT RULE DOES NOT APPLY FOR
CONNECTIONS.
NOTE -
DMC/HIP/EXCESS OF MILEAGE WILL NOT APPLY TO THESE
FARES.
AND - THE HIGHER INTERMEDIATE POINT RULE DOES NOT APPLY
FOR STOPOVERS.
NOTE -
DMC/HIP/EXCESS OF MILEAGE WILL NOT APPLY TO THESE
FARES.&lt;/Text&gt;
   &lt;/Paragraph&gt;
   &lt;Paragraph RPH="18" Title="TICKET ENDORSEMENTS"&gt;
    &lt;Text&gt;THE ORIGINAL AND THE REISSUED TICKET MUST BE ANNOTATED
- CHGS AND REF RESTRICTED - IN THE ENDORSEMENT BOX.
AND - THE ORIGINAL AND THE REISSUED TICKET MUST BE
ANNOTATED - RESTRICTIONS APPLY - IN THE FORM OF
PAYMENT BOX.&lt;/Text&gt;
   &lt;/Paragraph&gt;
   &lt;Paragraph RPH="19" Title="CHILDREN DISCOUNTS"&gt;
    &lt;Text&gt;CNN/ACCOMPANIED CHILD PSGR 2-11 - CHARGE 75 PERCENT OF
THE FARE.
TICKET DESIGNATOR - CH.
MUST BE ACCOMPANIED ON ALL FLIGHTS IN THE SAME
COMPARTMENT BY ADULT PSGR 18 OR OLDER.
OR - UNN/UNACCOMPANIED CHILD PSGR 5-11 - CHARGE 75
PERCENT OF THE FARE.
TICKET DESIGNATOR - CH.
NOTE - TEXT BELOW NOT VALIDATED FOR AUTOPRICING.
AN ACCEPTANCE LIMIT ON THE NUMBER OF UNACCOMPANIED
CHILD WILL BE CONSIDER
OR - INS/INFANT WITH A SEAT PSGR UNDER 2 - CHARGE 75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CNE/NEGOTIATED CHILD PSGR 2-11 - CHARGE 75 PERCENT OF
THE FARE.
TICKET DESIGNATOR - CH.
MUST BE ACCOMPANIED ON ALL FLIGHTS IN THE SAME
COMPARTMENT BY NEG PSGR 18 OR OLDER.
OR - UNN/UNACCOMPANIED CHILD PSGR 5-11 - CHARGE 75
PERCENT OF THE FARE.
TICKET DESIGNATOR - CH.
NOTE - TEXT BELOW NOT VALIDATED FOR AUTOPRICING.
AN ACCEPTANCE LIMIT ON THE NUMBER OF UNACCOMPANIED
CHILD WILL BE CONSIDER
OR - INE/NEGOTIATED INFANT PSGR UNDER 2 - CHARGE 75
PERCENT OF THE FARE.
TICKET DESIGNATOR - IN.
MUST BE ACCOMPANIED ON ALL FLIGHTS IN THE SAME
COMPARTMENT BY NEG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NEG PSGR 18 OR OLDER.
JNN/CONTRACT BULK CHILD PSGR 2-11 - CHARGE 75 PERCENT
OF THE FARE.
TICKET DESIGNATOR - CH.
MUST BE ACCOMPANIED ON ALL FLIGHTS IN THE SAME
COMPARTMENT BY ADULT PSGR 18 OR OLDER.
OR - UNN/UNACCOMPANIED CHILD PSGR 5-11 - CHARGE 75
PERCENT OF THE FARE.
TICKET DESIGNATOR - CH.
NOTE - TEXT BELOW NOT VALIDATED FOR AUTOPRICING.
AN ACCEPTANCE LIMIT ON THE NUMBER OF UNACCOMPANIED
CHILD WILL BE CONSIDER
OR - JNS/CONTRACT BULK INFANT WITH A SEAT PSGR UNDER 2
- CHARGE 75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JNF/CONTRACT BULK INFANT PSGR UNDER 2 - CHARGE
10 PERCENT OF THE FARE.
TICKET DESIGNATOR - IN.
MUST BE ACCOMPANIED ON ALL FLIGHTS IN THE SAME
COMPARTMENT BY ADULT PSGR 18 OR OLDER.
INN/INDIVIDUAL INCLUSIVE TOUR CHILD PSGR 2-11 - CHARGE
75 PERCENT OF THE FARE.
TICKET DESIGNATOR - CH.
MUST BE ACCOMPANIED ON ALL FLIGHTS IN THE SAME
COMPARTMENT BY INDIVIDUAL INCLUSIVE TOUR PSGR 18
OR OLDER.
OR - ITU/INDIVIDUAL INCLUSIVE TOUR UNACCOMPANIED CHILD
5-11 - CHARGE 75 PERCENT OF THE FARE.
TICKET DESIGNATOR - CH.
NOTE - TEXT BELOW NOT VALIDATED FOR AUTOPRICING.
AN ACCEPTANCE LIMIT ON THE NUMBER OF UNACCOMPANIED
CHILD WILL BE CONSIDER
OR - ITS/INCLUSIVE TOUR INFANT WITH A SEAT PSGR UNDER 2
- CHARGE 75 PERCENT OF THE FARE.
TICKET DESIGNATOR - IN.
MUST BE ACCOMPANIED ON ALL FLIGHTS IN THE SAME
COMPARTMENT BY INDIVIDUAL INCLUSIVE TOUR PSGR
18 OR OLDER.
NOTE - TEXT BELOW NOT VALIDATED FOR AUTOPRICING.
AN INFANT UNDER TWO YEARS WHO MAY TURN 2 YEARS
OF AGE BEFORE THE END OF THE TRIP MUST PAY A
CHILD FARE FOR THE ENTIRE JOURNEY
OR - 1ST ITF/INCLUSIVE TOUR INFANT WITHOUT A SEAT PSGR
UNDER 2 - CHARGE 10 PERCENT OF THE FARE.
TICKET DESIGNATOR - IN.
MUST BE ACCOMPANIED ON ALL FLIGHTS IN THE SAME
COMPARTMENT BY INDIVIDUAL INCLUSIVE TOUR PSGR
18 OR OLDER.
VFN/VISIT FRIENDS/RELATIVES CHILD PSGR 2-11 - CHARGE
75 PERCENT OF THE FARE.
TICKET DESIGNATOR - CH.
MUST BE ACCOMPANIED ON ALL FLIGHTS IN THE SAME
COMPARTMENT BY VISIT FRIENDS/RELATIVES PSGR 18 OR
OLDER.
OR - VFS/VISIT FRIENDS/RELATIVES INFANT WITH A SEAT
UNDER 2 - CHARGE 75 PERCENT OF THE FARE.
TICKET DESIGNATOR - IN.
MUST BE ACCOMPANIED ON ALL FLIGHTS IN THE SAME
COMPARTMENT BY VISIT FRIENDS/RELATIVES PSGR 18
OR OLDER.
NOTE - TEXT BELOW NOT VALIDATED FOR AUTOPRICING.
AN INFANT UNDER TWO YEARS WHO MAY TURN 2 YEARS
OF AGE BEFORE THE END OF THE TRIP MUST PAY A
CHILD FARE FOR THE ENTIRE JOURNEY
OR - 1ST VFF/VISIT FRIENDS/RELATIVES INFANT WITHOUT A
SEAT PSGR UNDER 2 - CHARGE 10 PERCENT OF THE
FARE.
TICKET DESIGNATOR - IN.
MUST BE ACCOMPANIED ON ALL FLIGHTS IN THE SAME
COMPARTMENT BY VISIT FRIENDS/RELATIVES PSGR 18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</si>
  <si>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eb7f692-0fe1-4230-9439-c9205b937799&lt;/eb:ConversationId&gt;&lt;eb:Service&gt;OTA_AirRulesLLSRQ&lt;/eb:Service&gt;&lt;eb:Action&gt;OTA_AirRulesLLSRS&lt;/eb:Action&gt;&lt;eb:MessageData&gt;&lt;eb:MessageId&gt;5132914523168830844&lt;/eb:MessageId&gt;&lt;eb:Timestamp&gt;2019-09-05T14:31:57&lt;/eb:Timestamp&gt;&lt;eb:RefToMessageId&gt;ceb7f692-0fe1-4230-9439-c9205b937799&lt;/eb:RefToMessageId&gt;&lt;/eb:MessageData&gt;&lt;/eb:MessageHeader&gt;&lt;wsse:Security xmlns:wsse="http://schemas.xmlsoap.org/ws/2002/12/secext"&gt;&lt;wsse:BinarySecurityToken valueType="String" EncodingType="wsse:Base64Binary"&gt;Shared/IDL:IceSess\/SessMgr:1\.0.IDL/Common/!ICESMS\/RESE!ICESMSLB\/RES.LB!-2977451669062446702!521084!0&lt;/wsse:BinarySecurityToken&gt;&lt;/wsse:Security&gt;&lt;/soap-env:Header&gt;&lt;soap-env:Body&gt;&lt;OTA_AirRulesRS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timeStamp="2019-09-05T09:31:57-05:00"&gt;
   &lt;stl:SystemSpecificResults&gt;
    &lt;stl:HostCommand LNIATA="222222"&gt;RDMADBOG26NOVNYRPRO-UX&lt;/stl:HostCommand&gt;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</si>
  <si>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c32d927-a7e3-4c85-beca-7d9a50899808&lt;/eb:ConversationId&gt;&lt;eb:Service&gt;OTA_AirRulesLLSRQ&lt;/eb:Service&gt;&lt;eb:Action&gt;OTA_AirRulesLLSRS&lt;/eb:Action&gt;&lt;eb:MessageData&gt;&lt;eb:MessageId&gt;5662557528942980862&lt;/eb:MessageId&gt;&lt;eb:Timestamp&gt;2019-09-05T14:41:34&lt;/eb:Timestamp&gt;&lt;eb:RefToMessageId&gt;dc32d927-a7e3-4c85-beca-7d9a50899808&lt;/eb:RefToMessageId&gt;&lt;/eb:MessageData&gt;&lt;/eb:MessageHeader&gt;&lt;wsse:Security xmlns:wsse="http://schemas.xmlsoap.org/ws/2002/12/secext"&gt;&lt;wsse:BinarySecurityToken valueType="String" EncodingType="wsse:Base64Binary"&gt;Shared/IDL:IceSess\/SessMgr:1\.0.IDL/Common/!ICESMS\/RESE!ICESMSLB\/RES.LB!-2977449301024267122!718236!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timeStamp="2019-09-05T09:41:34-05:00"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</si>
  <si>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a2a723c-6654-48c0-a340-bc269cdc0b37&lt;/eb:ConversationId&gt;&lt;eb:Service&gt;OTA_AirRulesLLSRQ&lt;/eb:Service&gt;&lt;eb:Action&gt;OTA_AirRulesLLSRS&lt;/eb:Action&gt;&lt;eb:MessageData&gt;&lt;eb:MessageId&gt;5673525529867270183&lt;/eb:MessageId&gt;&lt;eb:Timestamp&gt;2019-09-05T14:43:06&lt;/eb:Timestamp&gt;&lt;eb:RefToMessageId&gt;aa2a723c-6654-48c0-a340-bc269cdc0b37&lt;/eb:RefToMessageId&gt;&lt;/eb:MessageData&gt;&lt;/eb:MessageHeader&gt;&lt;wsse:Security xmlns:wsse="http://schemas.xmlsoap.org/ws/2002/12/secext"&gt;&lt;wsse:BinarySecurityToken valueType="String" EncodingType="wsse:Base64Binary"&gt;Shared/IDL:IceSess\/SessMgr:1\.0.IDL/Common/!ICESMS\/RESH!ICESMSLB\/RES.LB!-2977448922386835058!502135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timeStamp="2019-09-05T09:43:06-05:00"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</si>
  <si>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ac84f00-8289-4c09-a0b1-458ebcf203f0&lt;/eb:ConversationId&gt;&lt;eb:Service&gt;OTA_AirRulesLLSRQ&lt;/eb:Service&gt;&lt;eb:Action&gt;OTA_AirRulesLLSRS&lt;/eb:Action&gt;&lt;eb:MessageData&gt;&lt;eb:MessageId&gt;5685435530799421221&lt;/eb:MessageId&gt;&lt;eb:Timestamp&gt;2019-09-05T14:44:40&lt;/eb:Timestamp&gt;&lt;eb:RefToMessageId&gt;fac84f00-8289-4c09-a0b1-458ebcf203f0&lt;/eb:RefToMessageId&gt;&lt;/eb:MessageData&gt;&lt;/eb:MessageHeader&gt;&lt;wsse:Security xmlns:wsse="http://schemas.xmlsoap.org/ws/2002/12/secext"&gt;&lt;wsse:BinarySecurityToken valueType="String" EncodingType="wsse:Base64Binary"&gt;Shared/IDL:IceSess\/SessMgr:1\.0.IDL/Common/!ICESMS\/RESB!ICESMSLB\/RES.LB!-2977448540609585522!1333121!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timeStamp="2019-09-05T09:44:40-05:00"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</si>
  <si>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cb6f71a-1430-4438-9620-51a44f661230&lt;/eb:ConversationId&gt;&lt;eb:Service&gt;OTA_AirRulesLLSRQ&lt;/eb:Service&gt;&lt;eb:Action&gt;OTA_AirRulesLLSRS&lt;/eb:Action&gt;&lt;eb:MessageData&gt;&lt;eb:MessageId&gt;5696502531717880220&lt;/eb:MessageId&gt;&lt;eb:Timestamp&gt;2019-09-05T14:46:12&lt;/eb:Timestamp&gt;&lt;eb:RefToMessageId&gt;bcb6f71a-1430-4438-9620-51a44f661230&lt;/eb:RefToMessageId&gt;&lt;/eb:MessageData&gt;&lt;/eb:MessageHeader&gt;&lt;wsse:Security xmlns:wsse="http://schemas.xmlsoap.org/ws/2002/12/secext"&gt;&lt;wsse:BinarySecurityToken valueType="String" EncodingType="wsse:Base64Binary"&gt;Shared/IDL:IceSess\/SessMgr:1\.0.IDL/Common/!ICESMS\/RESB!ICESMSLB\/RES.LB!-2977448164154935680!1370953!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timeStamp="2019-09-05T09:46:11-05:00"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</si>
  <si>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-46d151d9-35b7-443f-bfb7-dd96aba2f653&lt;/eb:ConversationId&gt;&lt;eb:Service&gt;OTA_AirRulesLLSRQ&lt;/eb:Service&gt;&lt;eb:Action&gt;OTA_AirRulesLLSRS&lt;/eb:Action&gt;&lt;eb:MessageData&gt;&lt;eb:MessageId&gt;5228335531728990823&lt;/eb:MessageId&gt;&lt;eb:Timestamp&gt;2019-09-05T14:46:13&lt;/eb:Timestamp&gt;&lt;eb:RefToMessageId&gt;46d151d9-35b7-443f-bfb7-dd96aba2f653&lt;/eb:RefToMessageId&gt;&lt;/eb:MessageData&gt;&lt;/eb:MessageHeader&gt;&lt;wsse:Security xmlns:wsse="http://schemas.xmlsoap.org/ws/2002/12/secext"&gt;&lt;wsse:BinarySecurityToken valueType="String" EncodingType="wsse:Base64Binary"&gt;Shared/IDL:IceSess\/SessMgr:1\.0.IDL/Common/!ICESMS\/RESG!ICESMSLB\/RES.LB!-2977448159742723699!135638!0&lt;/wsse:BinarySecurityToken&gt;&lt;/wsse:Security&gt;&lt;/soap-env:Header&gt;&lt;soap-env:Body&gt;&lt;OTA_AirRulesRS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timeStamp="2019-09-05T09:46:13-05:00"&gt;
   &lt;stl:SystemSpecificResults&gt;
    &lt;stl:HostCommand LNIATA="222222"&gt;RDBOGPTY03SEPUAAAOY1N-CM&lt;/stl:HostCommand&gt;
   &lt;/stl:SystemSpecificResults&gt;
  &lt;/stl:Success&gt;
 &lt;/stl:ApplicationResults&gt;
 &lt;FareRuleInfo&gt;
  &lt;Header&gt;
   &lt;Line Type="Legend"&gt;
    &lt;Text&gt;V FARE BASIS     BK    FARE   TRAVEL-TICKET AP  MINMAX  RTG&lt;/Text&gt;
   &lt;/Line&gt;
   &lt;Line Type="Fare"&gt;
    &lt;Text&gt;1   UAAAOY1N       U X   520400     ----      -/1  -/365 WH01&lt;/Text&gt;
   &lt;/Line&gt;
   &lt;Line Type="Passenger Type"&gt;
    &lt;Text&gt;PASSENGER TYPE-ADT                 AUTO PRICE-YES&lt;/Text&gt;
   &lt;/Line&gt;
   &lt;Line Type="Origin Destination"&gt;
    &lt;Text&gt;FROM-BOG TO-PTY    CXR-CM    TVL-03SEP20  RULE-ESTR IPRWI/303&lt;/Text&gt;
   &lt;/Line&gt;
   &lt;Line Type="Fare Basis"&gt;
    &lt;Text&gt;FARE BASIS-UAAAOY1N          SPECIAL FARE  DIS-E   VENDOR-ATP&lt;/Text&gt;
   &lt;/Line&gt;
   &lt;Line Type="Fare Type"&gt;
    &lt;Text&gt;FARE TYPE-XEX      OW-REGULAR EXCURSION&lt;/Text&gt;
   &lt;/Line&gt;
   &lt;Line Type="Currency"&gt;
    &lt;Text&gt;USD   153.00  0106  E25JUL19 D-INFINITY   FC-UAAAOY1N  FN-&lt;/Text&gt;
   &lt;/Line&gt;
   &lt;Line Type="System Dates"&gt;
    &lt;Text&gt;SYSTEM DATES - CREATED 24JUL19/1924  EXPIRES INFINITY&lt;/Text&gt;
   &lt;/Line&gt;
   &lt;ParsedData&gt;
    &lt;CurrencyLine&gt;
     &lt;Amount&gt;153.00&lt;/Amount&gt;
     &lt;CurrencyCode&gt;USD&lt;/CurrencyCode&gt;
     &lt;Discontinue&gt;INFINITY&lt;/Discontinue&gt;
     &lt;Effective&gt;2019-07-25&lt;/Effective&gt;
     &lt;FareClass&gt;UAAAOY1N&lt;/FareClass&gt;
     &lt;RoutingNumberOrMPM&gt;0106&lt;/RoutingNumberOrMPM&gt;
    &lt;/CurrencyLine&gt;
    &lt;FareBasisLine&gt;
     &lt;DisplayType Code="E"/&gt;
     &lt;FareBasis Code="UAAAOY1N"/&gt;
     &lt;FareVendor&gt;ATP&lt;/FareVendor&gt;
     &lt;Text&gt;SPECIAL FARE&lt;/Text&gt;
    &lt;/FareBasisLine&gt;
    &lt;FareTypeLine&gt;
     &lt;FareDescription Code="OW"&gt;REGULAR EXCURSION&lt;/FareDescription&gt;
     &lt;FareType&gt;XEX&lt;/FareType&gt;
    &lt;/FareTypeLine&gt;
    &lt;OriginDestinationLine&gt;
     &lt;Airline Code="CM"/&gt;
     &lt;DestinationLocation LocationCode="PTY"/&gt;
     &lt;OriginLocation LocationCode="BOG"/&gt;
     &lt;Rule&gt;ESTR&lt;/Rule&gt;
     &lt;TariffDescriptionNumber&gt;IPRWI/303&lt;/TariffDescriptionNumber&gt;
     &lt;TravelDate&gt;2020-09-03&lt;/TravelDate&gt;
    &lt;/OriginDestinationLine&gt;
    &lt;PassengerTypeLine&gt;
     &lt;AutoPrice&gt;YES&lt;/AutoPrice&gt;
     &lt;PassengerType Code="ADT"/&gt;
    &lt;/PassengerTypeLine&gt;
    &lt;SystemDatesLine&gt;
     &lt;CreateDateTime&gt;2019-07-24T19:24&lt;/CreateDateTime&gt;
     &lt;ExpireDateTime&gt;INFINITY&lt;/ExpireDateTime&gt;
    &lt;/SystemDatesLine&gt;
   &lt;/ParsedData&gt;
  &lt;/Header&gt;
  &lt;Rules&gt;
   &lt;Paragraph RPH="50" Title="RULE APPLICATION AND OTHER CONDITIONS"&gt;
    &lt;Text&gt;NOTE - THE FOLLOWING TEXT IS INFORMATIONAL AND NOT
VALIDATED FOR AUTOPRICING.
TARIFAS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&lt;Text&gt;NOTE - TEXT BELOW NOT VALIDATED FOR AUTOPRICING.
PLEASE BE ADVISED THAT TRAVEL TO CUBA BY UNITED
STATES CITIZENS AND RESIDENTS FOR THE PURPOSE OF
GENERAL TOURISM IS STILL STRICTLY PROHIBITED BY
UNITED STATES LAW. BEFORE BOARDING A FLIGHT
OPERATED BY CM OR CM COLOMBIA BOUND FOR CUBA
UNITED STATES CITIZIES AND RESIDENTS WILL BE
REQUIRED TO PROVIDE WRITTEN CERTIFICATION THAT
THE PURPOSE OF YOUR TRAVEL TO CUBA FALL WITHIN
ONE OF THE CATEGORIES OF TRAVEL PERMITED UNDER
CURRENT UNITED STATES LAW.
-------------------------------------------------
FAVOR TOMAR DEBIDA NOTA QUE VIAJAR A CUBA POR
PARTE DE CIUDADANOS Y RESIDENTES DE ESTADOS
UNIDOS CON FINES TURISTICOS EN GENERAL AUN SE
ENCUENTRA ESTRICTAMENTE PROHIBIDO BAJO LAS LEYES
DE LOS ESTADOS UNIDOS.  ANTES DE ABORDAR UN VUELO
OPERADO POR CM A CM COLOMBIA CON DESTINO A CUBA
LOS CIUDADANOS Y RESIDENTES DE LOS ESTADOS UNIDOS
DEBERAN ENTREGAR UNA CERTIFICACION POR ESCRITO
SENALANDO QUE EL PROPOSITO DE SU VIAJE A CUBA SE
ENCUENTRA DENTRO DE UNA DE LAS CATEGORIAS DE
VIAJE PERMITIDAS BAJO LAS LEYES VIGENTES DE LOS
ESTADOS UNIDOS.&lt;/Text&gt;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CM
ANY TA FLIGHT OPERATED BY CM
ANY LR FLIGHT OPERATED BY CM
ANY CM FLIGHT OPERATED BY AV
ANY CM FLIGHT OPERATED BY TA
ANY CM FLIGHT OPERATED BY LR.&lt;/Text&gt;
   &lt;/Paragraph&gt;
   &lt;Paragraph RPH="05" Title="ADVANCE RESERVATIONS/TICKETING"&gt;
    &lt;Text&gt;CONFIRMED RESERVATIONS ARE REQUIRED FOR ALL SECTORS.
TICKETING MUST BE COMPLETED WITHIN 24 HOURS AFTER
RESERVATIONS ARE MADE.&lt;/Text&gt;
   &lt;/Paragraph&gt;
   &lt;Paragraph RPH="06" Title="MINIMUM STAY"&gt;
    &lt;Text&gt;NO MINIMUM STAY REQUIREMENTS APPLY.&lt;/Text&gt;
   &lt;/Paragraph&gt;
   &lt;Paragraph RPH="07" Title="MAXIMUM STAY"&gt;
    &lt;Text&gt;TRAVEL FROM LAST STOPOVER MUST COMMENCE NO LATER THAN
365 DAYS AFTER DEPARTURE FROM FARE ORIGIN.&lt;/Text&gt;
   &lt;/Paragraph&gt;
   &lt;Paragraph RPH="08" Title="STOPOVERS"&gt;
    &lt;Text&gt;2 STOPOVERS PERMITTED ON THE PRICING UNIT
LIMITED TO 1 FREE AND 1 AT USD 250.00.
1 FREE IN PTY
1 IN PTY AT USD 250.00.
A STOPOVER MAY NOT EXCEED 168 HOURS.
NOTE - TEXT BELOW NOT VALIDATED FOR AUTOPRICING.
168 HOURS IS EQUAL AT 7 DAYS&lt;/Text&gt;
   &lt;/Paragraph&gt;
   &lt;Paragraph RPH="09" Title="TRANSFERS"&gt;
    &lt;Text&gt;UNLIMITED TRANSFERS PERMITTED ON THE PRICING UNIT.
FARE BREAK AND EMBEDDED SURFACE SECTORS PERMITTED ON
THE FARE COMPONENT.
NOTE - TEXT BELOW NOT VALIDATED FOR AUTOPRICING.
PERMITTED IF APPLICABLE TO PUBLISHED ROUTING
PROVIDED THAT TRANSFER DOES NOT EXCEED 24 HOURS
OR NEXT AVAILABLE FLIGHT - WHICHEVER COMES FIRST.&lt;/Text&gt;
   &lt;/Paragraph&gt;
   &lt;Paragraph RPH="10" Title="COMBINATIONS"&gt;
    &lt;Text&gt;DOUBLE OPEN JAWS NOT PERMITTED.
END-ON-END PERMITTED. VALIDATE ALL FARE COMPONENTS.
SIDE TRIPS NOT PERMITTED. TRAVEL MUST BE VIA POINT OF
COMBINATION.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CM IN
ANY RULE AND TARIFF.&lt;/Text&gt;
   &lt;/Paragraph&gt;
   &lt;Paragraph RPH="11" Title="BLACKOUT DATES"&gt;
    &lt;Text&gt;NO BLACKOUT DATES APPLY.&lt;/Text&gt;
   &lt;/Paragraph&gt;
   &lt;Paragraph RPH="12" Title="SURCHARGES"&gt;
    &lt;Text&gt;FARE RULE
FROM BOG -
PEAK SURCHARGE OF USD 10.00 PER COUPON WILL BE ADDED
TO THE APPLICABLE FARE PER ANY PASSENGER IF THE FARE
COMPONENT INCLUDES TRAVEL ON ONE OR MORE OF THE
FOLLOWING
CM FLIGHT 650 OPERATED BY CM
CM FLIGHT 650 OPERATED BY P5
ON 16AUG19 FOR ALL INTERNATIONAL SECTORS.
AND - PEAK SURCHARGE OF USD 50.00 PER FARE COMPONENT
WILL BE ADDED TO THE APPLICABLE FARE PER ANY
PASSENGER IF THE FARE COMPONENT INCLUDES TRAVEL
ON ONE OR MORE OF THE FOLLOWING
CM FLIGHT 650 OPERATED BY CM
CM FLIGHT 658 OPERATED BY CM
CM FLIGHT 620 OPERATED BY CM
CM FLIGHT 650 OPERATED BY P5
CM FLIGHT 658 OPERATED BY P5
CM FLIGHT 620 OPERATED BY P5
ON 04OCT19 FOR ALL INTERNATIONAL SECTORS.
AND - PEAK SURCHARGE OF USD 50.00 PER FARE COMPONENT
WILL BE ADDED TO THE APPLICABLE FARE PER ANY
PASSENGER IF THE FARE COMPONENT INCLUDES TRAVEL
ON ONE OR MORE OF THE FOLLOWING
CM FLIGHT 650 OPERATED BY CM
CM FLIGHT 658 OPERATED BY CM
CM FLIGHT 620 OPERATED BY CM
CM FLIGHT 650 OPERATED BY P5
CM FLIGHT 658 OPERATED BY P5
CM FLIGHT 620 OPERATED BY P5
CM FLIGHT 516 OPERATED BY CM
CM FLIGHT 534 OPERATED BY CM
CM FLIGHT 416 OPERATED BY CM
CM FLIGHT 622 OPERATED BY CM
CM FLIGHT 516 OPERATED BY P5
CM FLIGHT 534 OPERATED BY P5
CM FLIGHT 416 OPERATED BY P5
CM FLIGHT 622 OPERATED BY P5
ON 05OCT19 FOR ALL INTERNATIONAL SECTORS.
AND - PEAK SURCHARGE OF USD 50.00 PER FARE COMPONENT
WILL BE ADDED TO THE APPLICABLE FARE PER ANY
PASSENGER IF THE FARE COMPONENT INCLUDES TRAVEL
ON ONE OR MORE OF THE FOLLOWING
CM FLIGHT 650 OPERATED BY CM
CM FLIGHT 658 OPERATED BY CM
CM FLIGHT 620 OPERATED BY CM
CM FLIGHT 650 OPERATED BY P5
CM FLIGHT 658 OPERATED BY P5
CM FLIGHT 620 OPERATED BY P5
ON 06OCT19 FOR ALL INTERNATIONAL SECTORS.
AND - TO BOG -
PEAK SURCHARGE OF USD 50.00 PER FARE COMPONENT WILL
BE ADDED TO THE APPLICABLE FARE PER ANY PASSENGER IF
THE FARE COMPONENT INCLUDES TRAVEL ON ONE OR MORE OF
THE FOLLOWING
CM FLIGHT 629 OPERATED BY CM
CM FLIGHT 659 OPERATED BY CM
CM FLIGHT 629 OPERATED BY P5
CM FLIGHT 659 OPERATED BY P5
ON 11OCT19 FOR ALL INTERNATIONAL SECTORS.
AND - PEAK SURCHARGE OF USD 50.00 PER FARE COMPONENT
WILL BE ADDED TO THE APPLICABLE FARE PER ANY
PASSENGER IF THE FARE COMPONENT INCLUDES TRAVEL
ON ONE OR MORE OF THE FOLLOWING
CM FLIGHT 629 OPERATED BY CM
CM FLIGHT 659 OPERATED BY CM
CM FLIGHT 629 OPERATED BY P5
CM FLIGHT 659 OPERATED BY P5
CM FLIGHT 633 OPERATED BY CM
CM FLIGHT 633 OPERATED BY P5
FROM 12OCT19 THROUGH 13OCT19 FOR ALL
INTERNATIONAL SECTORS.
AND - PEAK SURCHARGE OF USD 50.00 PER FARE COMPONENT
WILL BE ADDED TO THE APPLICABLE FARE PER ANY
PASSENGER IF THE FARE COMPONENT INCLUDES TRAVEL
ON ONE OR MORE OF THE FOLLOWING
CM FLIGHT 629 OPERATED BY CM
CM FLIGHT 659 OPERATED BY CM
CM FLIGHT 629 OPERATED BY P5
CM FLIGHT 659 OPERATED BY P5
CM FLIGHT 633 OPERATED BY CM
CM FLIGHT 633 OPERATED BY P5
CM FLIGHT 415 OPERATED BY CM
CM FLIGHT 415 OPERATED BY P5
ON 14OCT19 FOR ALL INTERNATIONAL SECTORS.
AND - FROM BOG -
PEAK SURCHARGE OF USD 50.00 PER FARE COMPONENT WILL
BE ADDED TO THE APPLICABLE FARE PER ANY PASSENGER IF
THE FARE COMPONENT INCLUDES TRAVEL ON ONE OR MORE OF
THE FOLLOWING
CM FLIGHT 622 OPERATED BY CM
CM FLIGHT 622 OPERATED BY P5
ON 05NOV19 FOR ALL INTERNATIONAL SECTORS.
AND - PEAK SURCHARGE OF USD 50.00 PER FARE COMPONENT
WILL BE ADDED TO THE APPLICABLE FARE PER ANY
PASSENGER IF THE FARE COMPONENT INCLUDES TRAVEL
ON ONE OR MORE OF THE FOLLOWING
CM FLIGHT 516 OPERATED BY CM
CM FLIGHT 516 OPERATED BY P5
CM FLIGHT 534 OPERATED BY CM
CM FLIGHT 534 OPERATED BY P5
ON 06NOV19 FOR ALL INTERNATIONAL SECTORS.
AND - TO BOG -
PEAK SURCHARGE OF USD 50.00 PER FARE COMPONENT WILL
BE ADDED TO THE APPLICABLE FARE PER ANY PASSENGER IF
THE FARE COMPONENT INCLUDES TRAVEL ON ONE OR MORE OF
THE FOLLOWING
CM FLIGHT 627 OPERATED BY CM
CM FLIGHT 627 OPERATED BY P5
CM FLIGHT 633 OPERATED BY CM
CM FLIGHT 633 OPERATED BY P5
ON 05DEC19 FOR ALL INTERNATIONAL SECTORS.
AND - PEAK SURCHARGE OF USD 50.00 PER FARE COMPONENT
WILL BE ADDED TO THE APPLICABLE FARE PER ANY
PASSENGER IF THE FARE COMPONENT INCLUDES TRAVEL
ON ONE OR MORE OF THE FOLLOWING
CM FLIGHT 659 OPERATED BY CM
CM FLIGHT 659 OPERATED BY P5
ON 18DEC19 FOR ALL INTERNATIONAL SECTORS.
AND - PEAK SURCHARGE OF USD 50.00 PER FARE COMPONENT
WILL BE ADDED TO THE APPLICABLE FARE PER ANY
PASSENGER IF THE FARE COMPONENT INCLUDES TRAVEL
ON ONE OR MORE OF THE FOLLOWING
CM FLIGHT 659 OPERATED BY CM
CM FLIGHT 659 OPERATED BY P5
ON 20DEC19 FOR ALL INTERNATIONAL SECTORS.
AND - PEAK SURCHARGE OF USD 50.00 PER FARE COMPONENT
WILL BE ADDED TO THE APPLICABLE FARE PER ANY
PASSENGER IF THE FARE COMPONENT INCLUDES TRAVEL
ON ONE OR MORE OF THE FOLLOWING
CM FLIGHT 535 OPERATED BY CM
CM FLIGHT 535 OPERATED BY P5
ON 21DEC19 FOR ALL INTERNATIONAL SECTORS.
AND - PEAK SURCHARGE OF USD 50.00 PER FARE COMPONENT
WILL BE ADDED TO THE APPLICABLE FARE PER ANY
PASSENGER IF THE FARE COMPONENT INCLUDES TRAVEL
ON ONE OR MORE OF THE FOLLOWING
CM FLIGHT 659 OPERATED BY CM
CM FLIGHT 659 OPERATED BY P5
ON 25DEC19 FOR ALL INTERNATIONAL SECTORS.
AND - FROM BOG -
PEAK SURCHARGE OF USD 50.00 PER FARE COMPONENT WILL
BE ADDED TO THE APPLICABLE FARE PER ANY PASSENGER IF
THE FARE COMPONENT INCLUDES TRAVEL ON ONE OR MORE OF
THE FOLLOWING
CM FLIGHT 620 OPERATED BY CM
CM FLIGHT 620 OPERATED BY P5
CM FLIGHT 534 OPERATED BY CM
CM FLIGHT 534 OPERATED BY P5
ON 08DEC19 FOR ALL INTERNATIONAL SECTORS.
AND - PEAK SURCHARGE OF USD 50.00 PER FARE COMPONENT
WILL BE ADDED TO THE APPLICABLE FARE PER ANY
PASSENGER IF THE FARE COMPONENT INCLUDES TRAVEL
ON ONE OR MORE OF THE FOLLOWING
CM FLIGHT 620 OPERATED BY CM
CM FLIGHT 620 OPERATED BY P5
ON 28DEC19 FOR ALL INTERNATIONAL SECTORS.
AND - PEAK SURCHARGE OF USD 50.00 PER FARE COMPONENT
WILL BE ADDED TO THE APPLICABLE FARE PER ANY
PASSENGER IF THE FARE COMPONENT INCLUDES TRAVEL
ON ONE OR MORE OF THE FOLLOWING
CM FLIGHT 650 OPERATED BY CM
CM FLIGHT 650 OPERATED BY P5
ON 31DEC19 FOR ALL INTERNATIONAL SECTORS.
GENERAL RULE - APPLY UNLESS OTHERWISE SPECIFIED
IF INFANT WITHOUT A SEAT PSGR UNDER 2.
OR - CONTRACT BULK INFANT PSGR UNDER 2.
OR - INCLUSIVE TOUR INFANT WITHOUT A SEAT PSGR UNDER 2.
THERE IS NO MISCELLANEOUS/OTHER SURCHARGE PER FARE
COMPONENT PER ANY PASSENGER.
MISCELLANEOUS/OTHER SURCHARGE OF USD 33.00 PER FARE
COMPONENT WILL BE ADDED TO THE APPLICABLE FARE PER ANY
PASSENGER FOR ALL INTERNATIONAL SECTORS.&lt;/Text&gt;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1500.00 PENALTY APPLIES IF SOLD IN
VENEZUELA.&lt;/Text&gt;
   &lt;/Paragraph&gt;
   &lt;Paragraph RPH="16" Title="PENALTIES"&gt;
    &lt;Text&gt;CANCELLATIONS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REF/NONEND/
NONTRANS/ - AND - PENALTY APPLIES/ - IN THE
ENDORSEMENT BOX.&lt;/Text&gt;
   &lt;/Paragraph&gt;
   &lt;Paragraph RPH="19" Title="CHILDREN DISCOUNTS"&gt;
    &lt;Text&gt;CNN/ACCOMPANIED CHILD PSGR 2-11 - CHARGE 75 PERCENT OF
THE FARE.
TICKETING CODE - BASE FARE CODE PLUS CH.
MUST BE ACCOMPANIED ON ALL FLIGHTS IN THE SAME
COMPARTMENT BY ADULT PSGR 12 OR OLDER.
OR - INF/INFANT WITHOUT A SEAT PSGR UNDER 2 - CHARGE 10
PERCENT OF THE FARE.
TICKETING CODE - BASE FARE CODE PLUS IN.
MUST BE ACCOMPANIED ON ALL FLIGHTS IN THE SAME
COMPARTMENT BY ADULT PSGR 12 OR OLDER.
OR - INS/INFANT WITH A SEAT PSGR UNDER 2 - CHARGE 75
PERCENT OF THE FARE.
TICKETING CODE - BASE FARE CODE PLUS CH.
MUST BE ACCOMPANIED ON ALL FLIGHTS IN THE SAME
COMPARTMENT BY ADULT PSGR 12 OR OLDER.
OR - UNN/UNACCOMPANIED CHILD PSGR 5-14 - CHARGE 100
PERCENT OF THE FARE.
TICKETING CODE - BASE FARE CODE PLUS CH.
NOTE - TEXT BELOW NOT VALIDATED FOR AUTOPRICING.
UNACCOMPANIED CHILDREN WILL NOT BE ACCEPTED FOR
CARRIAGE UNLESS SUCH CHILD IS ACCOMPANIED TO THE
AIRPORT AT THE TIME OF DEPARTURE BY AN ADULT AND
ARRANGEMENTS ARE MADE AT LEAST 48 HOURS PRIOR TO
DEPARTURE.  CARRIER RESERVES THE RIGHT TO ASSURE
CHILD WILL BE MET AT AIRPORT OF ARRIVAL PRIOR TO
ACCEPTANCE FOR CARRIAGE.  CARRIER WILL NOT ASSUME
FINANCIAL OR GUARDIANSHIP RESPONSIBILITIES FOR
UNACCOMPANIED CHILDREN BEYOND THOSE APPLICABLE TO
AN ADULT PASSENGER.
CNN/ACCOMPANIED CHILD PSGR 2-11 - CHARGE 75 PERCENT OF
THE FARE.
TICKETING CODE - BASE FARE CODE PLUS CH.
MUST BE ACCOMPANIED ON ALL FLIGHTS IN THE SAME
COMPARTMENT BY PFA PSGR 12 OR OLDER.
OR - INF/INFANT WITHOUT A SEAT PSGR UNDER 2 - CHARGE 10
PERCENT OF THE FARE.
TICKETING CODE - BASE FARE CODE PLUS IN.
MUST BE ACCOMPANIED ON ALL FLIGHTS IN THE SAME
COMPARTMENT BY PFA PSGR 12 OR OLDER.
OR - INS/INFANT WITH A SEAT PSGR UNDER 2 - CHARGE 75
PERCENT OF THE FARE.
TICKETING CODE - BASE FARE CODE PLUS CH.
MUST BE ACCOMPANIED ON ALL FLIGHTS IN THE SAME
COMPARTMENT BY PFA PSGR 12 OR OLDER.
JNN/CONTRACT BULK CHILD PSGR 2-11 - CHARGE 75 PERCENT
OF THE FARE.
TICKETING CODE - BASE FARE CODE PLUS CH.
MUST BE ACCOMPANIED ON ALL FLIGHTS IN THE SAME
COMPARTMENT BY CONTRACT BULK ADULT PSGR 12 OR
OLDER.
OR - JNF/CONTRACT BULK INFANT PSGR UNDER 2 - CHARGE 10
PERCENT OF THE FARE.
TICKETING CODE - BASE FARE CODE PLUS IN.
MUST BE ACCOMPANIED ON ALL FLIGHTS IN THE SAME
COMPARTMENT BY CONTRACT BULK ADULT PSGR 12 OR
OLDER.
OR - JNS/CONTRACT BULK INFANT WITH A SEAT PSGR UNDER 2
- CHARGE 75 PERCENT OF THE FARE.
TICKETING CODE - BASE FARE CODE PLUS CH.
MUST BE ACCOMPANIED ON ALL FLIGHTS IN THE SAME
COMPARTMENT BY CONTRACT BULK ADULT PSGR 12 OR
OLDER.
INN/INDIVIDUAL INCLUSIVE TOUR CHILD PSGR 2-11 - CHARGE
75 PERCENT OF THE FARE.
TICKETING CODE - BASE FARE CODE PLUS CH.
MUST BE ACCOMPANIED ON ALL FLIGHTS IN THE SAME
COMPARTMENT BY INDIVIDUAL INCLUSIVE TOUR PSGR 12
OR OLDER.
OR - ITF/INCLUSIVE TOUR INFANT WITHOUT A SEAT PSGR
UNDER 2 - CHARGE 10 PERCENT OF THE FARE.
TICKETING CODE - BASE FARE CODE PLUS IN.
MUST BE ACCOMPANIED ON ALL FLIGHTS IN THE SAME
COMPARTMENT BY INDIVIDUAL INCLUSIVE TOUR PSGR
12 OR OLDER.
OR - ITS/INCLUSIVE TOUR INFANT WITH A SEAT PSGR UNDER 2
- CHARGE 75 PERCENT OF THE FARE.
TICKETING CODE - BASE FARE CODE PLUS CH.
MUST BE ACCOMPANIED ON ALL FLIGHTS IN THE SAME
COMPARTMENT BY INDIVIDUAL INCLUSIVE TOUR PSGR
12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&lt;Text&gt;THE PROVISIONS BELOW APPLY ONLY AS FOLLOWS -
WHEN TICKETS ARE SOLD IN PANAMA.
SRC/SENIOR CITIZEN PSGR 57 OR OLDER. ID REQUIRED -
CHARGE 75 PERCENT OF THE FARE.
TICKET DESIGNATOR - CD.
NOTE - TEXT BELOW NOT VALIDATED FOR AUTOPRICING.
APPLY FOR PANAMENIAN WOMEN SENIOR CITIZEN UPON
57 YEARS OLD AND FOR PANAMENIAN MEN SENIOR
CITIZEN UPON 60 YEARS OLD.
THE PROVISIONS BELOW APPLY ONLY AS FOLLOWS -
WHEN TICKETS ARE SOLD IN PANAMA.
DIS/DISABLED PERSON PSGR . ID REQUIRED - CHARGE 75
PERCENT OF THE FARE.
TICKET DESIGNATOR - HC.&lt;/Text&gt;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</si>
  <si>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2a9e828-e2d4-4ad4-a90c-f61b7a0fb6b0&lt;/eb:ConversationId&gt;&lt;eb:Service&gt;OTA_AirRulesLLSRQ&lt;/eb:Service&gt;&lt;eb:Action&gt;OTA_AirRulesLLSRS&lt;/eb:Action&gt;&lt;eb:MessageData&gt;&lt;eb:MessageId&gt;5709935532814290252&lt;/eb:MessageId&gt;&lt;eb:Timestamp&gt;2019-09-05T14:48:01&lt;/eb:Timestamp&gt;&lt;eb:RefToMessageId&gt;d2a9e828-e2d4-4ad4-a90c-f61b7a0fb6b0&lt;/eb:RefToMessageId&gt;&lt;/eb:MessageData&gt;&lt;/eb:MessageHeader&gt;&lt;wsse:Security xmlns:wsse="http://schemas.xmlsoap.org/ws/2002/12/secext"&gt;&lt;wsse:BinarySecurityToken valueType="String" EncodingType="wsse:Base64Binary"&gt;Shared/IDL:IceSess\/SessMgr:1\.0.IDL/Common/!ICESMS\/RESG!ICESMSLB\/RES.LB!-2977447715725048442!172494!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timeStamp="2019-09-05T09:48:01-05:00"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</si>
  <si>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f07be39-5cd2-4b9a-8725-2a500e4cf5a8&lt;/eb:ConversationId&gt;&lt;eb:Service&gt;OTA_AirRulesLLSRQ&lt;/eb:Service&gt;&lt;eb:Action&gt;OTA_AirRulesLLSRS&lt;/eb:Action&gt;&lt;eb:MessageData&gt;&lt;eb:MessageId&gt;5513880558310640694&lt;/eb:MessageId&gt;&lt;eb:Timestamp&gt;2019-09-05T15:30:31&lt;/eb:Timestamp&gt;&lt;eb:RefToMessageId&gt;ff07be39-5cd2-4b9a-8725-2a500e4cf5a8&lt;/eb:RefToMessageId&gt;&lt;/eb:MessageData&gt;&lt;/eb:MessageHeader&gt;&lt;wsse:Security xmlns:wsse="http://schemas.xmlsoap.org/ws/2002/12/secext"&gt;&lt;wsse:BinarySecurityToken valueType="String" EncodingType="wsse:Base64Binary"&gt;Shared/IDL:IceSess\/SessMgr:1\.0.IDL/Common/!ICESMS\/RESA!ICESMSLB\/RES.LB!-2977437272197931897!353264!0&lt;/wsse:BinarySecurityToken&gt;&lt;/wsse:Security&gt;&lt;/soap-env:Header&gt;&lt;soap-env:Body&gt;&lt;OTA_AirRulesRS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timeStamp="2019-09-05T10:30:31-05:00"&gt;
   &lt;stl:SystemSpecificResults&gt;
    &lt;stl:HostCommand LNIATA="222222"&gt;RDBOGLET09OCTQ02QP5ZJ-LA&lt;/stl:HostCommand&gt;
   &lt;/stl:SystemSpecificResults&gt;
  &lt;/stl:Success&gt;
 &lt;/stl:ApplicationResults&gt;
 &lt;FareRuleInfo&gt;
  &lt;Header&gt;
   &lt;Line Type="Legend"&gt;
    &lt;Text&gt;V FARE BASIS     BK    FARE   TRAVEL-TICKET AP  MINMAX  RTG&lt;/Text&gt;
   &lt;/Line&gt;
   &lt;Line Type="Fare"&gt;
    &lt;Text&gt;1   Q02QP5ZJ       Q X   149500     ----      -/?  -/12M 8000&lt;/Text&gt;
   &lt;/Line&gt;
   &lt;Line Type="Passenger Type"&gt;
    &lt;Text&gt;PASSENGER TYPE-ADT                 AUTO PRICE-YES&lt;/Text&gt;
   &lt;/Line&gt;
   &lt;Line Type="Origin Destination"&gt;
    &lt;Text&gt;FROM-BOG TO-LET    CXR-LA    TVL-09OCT19  RULE-QPDM IPRWD/17&lt;/Text&gt;
   &lt;/Line&gt;
   &lt;Line Type="Fare Basis"&gt;
    &lt;Text&gt;FARE BASIS-Q02QP5ZJ          SPECIAL FARE  DIS-E   VENDOR-ATP&lt;/Text&gt;
   &lt;/Line&gt;
   &lt;Line Type="Fare Type"&gt;
    &lt;Text&gt;FARE TYPE-SBP      OW-OW BUDGET INSTANT PURCHASE&lt;/Text&gt;
   &lt;/Line&gt;
   &lt;Line Type="Currency"&gt;
    &lt;Text&gt;COP   149402  8000  E03SEP19 D-INFINITY   FC-Q02QP5ZJ  FN-9O&lt;/Text&gt;
   &lt;/Line&gt;
   &lt;Line Type="System Dates"&gt;
    &lt;Text&gt;SYSTEM DATES - CREATED 02SEP19/1810  EXPIRES INFINITY&lt;/Text&gt;
   &lt;/Line&gt;
   &lt;ParsedData&gt;
    &lt;CurrencyLine&gt;
     &lt;Amount&gt;149402&lt;/Amount&gt;
     &lt;CurrencyCode&gt;COP&lt;/CurrencyCode&gt;
     &lt;Discontinue&gt;INFINITY&lt;/Discontinue&gt;
     &lt;Effective&gt;2019-09-03&lt;/Effective&gt;
     &lt;FareClass&gt;Q02QP5ZJ&lt;/FareClass&gt;
     &lt;RoutingNumberOrMPM&gt;8000&lt;/RoutingNumberOrMPM&gt;
     &lt;TariffDescriptionNumber&gt;9O&lt;/TariffDescriptionNumber&gt;
    &lt;/CurrencyLine&gt;
    &lt;FareBasisLine&gt;
     &lt;DisplayType Code="E"/&gt;
     &lt;FareBasis Code="Q02QP5ZJ"/&gt;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LocationCode="LET"/&gt;
     &lt;OriginLocation LocationCode="BOG"/&gt;
     &lt;Rule&gt;QPDM&lt;/Rule&gt;
     &lt;TariffDescriptionNumber&gt;IPRWD/17&lt;/TariffDescriptionNumber&gt;
     &lt;TravelDate&gt;2019-10-09&lt;/TravelDate&gt;
    &lt;/OriginDestinationLine&gt;
    &lt;PassengerTypeLine&gt;
     &lt;AutoPrice&gt;YES&lt;/AutoPrice&gt;
     &lt;PassengerType Code="ADT"/&gt;
    &lt;/PassengerTypeLine&gt;
    &lt;SystemDatesLine&gt;
     &lt;CreateDateTime&gt;2019-09-02T18:10&lt;/CreateDateTime&gt;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&lt;Text&gt;FROM BOG -
PERMITTED 20JAN THROUGH 18JAN FOR EACH TRIP. SEASON
IS BASED ON TRIP DATE.
TO BOG -
PERMITTED 20JAN THROUGH 18JAN FOR EACH TRIP. SEASON
IS BASED ON TRIP DATE.&lt;/Text&gt;
   &lt;/Paragraph&gt;
   &lt;Paragraph RPH="04" Title="FLIGHT APPLICATION"&gt;
    &lt;Text&gt;NO FLIGHT RESTRICTIONS APPLY.&lt;/Text&gt;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</si>
  <si>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f07be39-5cd2-4b9a-8725-2a500e4cf5a8&lt;/eb:ConversationId&gt;&lt;eb:Service&gt;OTA_AirRulesLLSRQ&lt;/eb:Service&gt;&lt;eb:Action&gt;OTA_AirRulesLLSRS&lt;/eb:Action&gt;&lt;eb:MessageData&gt;&lt;eb:MessageId&gt;6020385558316830190&lt;/eb:MessageId&gt;&lt;eb:Timestamp&gt;2019-09-05T15:30:32&lt;/eb:Timestamp&gt;&lt;eb:RefToMessageId&gt;ff07be39-5cd2-4b9a-8725-2a500e4cf5a8&lt;/eb:RefToMessageId&gt;&lt;/eb:MessageData&gt;&lt;/eb:MessageHeader&gt;&lt;wsse:Security xmlns:wsse="http://schemas.xmlsoap.org/ws/2002/12/secext"&gt;&lt;wsse:BinarySecurityToken valueType="String" EncodingType="wsse:Base64Binary"&gt;Shared/IDL:IceSess\/SessMgr:1\.0.IDL/Common/!ICESMS\/RESA!ICESMSLB\/RES.LB!-2977437272197931897!353264!0&lt;/wsse:BinarySecurityToken&gt;&lt;/wsse:Security&gt;&lt;/soap-env:Header&gt;&lt;soap-env:Body&gt;&lt;OTA_AirRulesRS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timeStamp="2019-09-05T10:30:32-05:00"&gt;
   &lt;stl:SystemSpecificResults&gt;
    &lt;stl:HostCommand LNIATA="222222"&gt;RDLETBOG23OCTG02QPAZJ-LA&lt;/stl:HostCommand&gt;
   &lt;/stl:SystemSpecificResults&gt;
  &lt;/stl:Success&gt;
 &lt;/stl:ApplicationResults&gt;
 &lt;FareRuleInfo&gt;
  &lt;Header&gt;
   &lt;Line Type="Legend"&gt;
    &lt;Text&gt;V FARE BASIS     BK    FARE   TRAVEL-TICKET AP  MINMAX  RTG&lt;/Text&gt;
   &lt;/Line&gt;
   &lt;Line Type="Fare"&gt;
    &lt;Text&gt;1   G02QPAZJ       G X   124500     ----      7/?  -/12M 8000&lt;/Text&gt;
   &lt;/Line&gt;
   &lt;Line Type="Passenger Type"&gt;
    &lt;Text&gt;PASSENGER TYPE-ADT                 AUTO PRICE-YES&lt;/Text&gt;
   &lt;/Line&gt;
   &lt;Line Type="Origin Destination"&gt;
    &lt;Text&gt;FROM-LET TO-BOG    CXR-LA    TVL-23OCT19  RULE-QPDM IPRWD/17&lt;/Text&gt;
   &lt;/Line&gt;
   &lt;Line Type="Fare Basis"&gt;
    &lt;Text&gt;FARE BASIS-G02QPAZJ          SPECIAL FARE  DIS-E   VENDOR-ATP&lt;/Text&gt;
   &lt;/Line&gt;
   &lt;Line Type="Fare Type"&gt;
    &lt;Text&gt;FARE TYPE-SBP      OW-OW BUDGET INSTANT PURCHASE&lt;/Text&gt;
   &lt;/Line&gt;
   &lt;Line Type="Currency"&gt;
    &lt;Text&gt;COP   124402  8000  E03SEP19 D-INFINITY   FC-G02QPAZJ  FN-9O&lt;/Text&gt;
   &lt;/Line&gt;
   &lt;Line Type="System Dates"&gt;
    &lt;Text&gt;SYSTEM DATES - CREATED 02SEP19/1810  EXPIRES INFINITY&lt;/Text&gt;
   &lt;/Line&gt;
   &lt;ParsedData&gt;
    &lt;CurrencyLine&gt;
     &lt;Amount&gt;124402&lt;/Amount&gt;
     &lt;CurrencyCode&gt;COP&lt;/CurrencyCode&gt;
     &lt;Discontinue&gt;INFINITY&lt;/Discontinue&gt;
     &lt;Effective&gt;2019-09-03&lt;/Effective&gt;
     &lt;FareClass&gt;G02QPAZJ&lt;/FareClass&gt;
     &lt;RoutingNumberOrMPM&gt;8000&lt;/RoutingNumberOrMPM&gt;
     &lt;TariffDescriptionNumber&gt;9O&lt;/TariffDescriptionNumber&gt;
    &lt;/CurrencyLine&gt;
    &lt;FareBasisLine&gt;
     &lt;DisplayType Code="E"/&gt;
     &lt;FareBasis Code="G02QPAZJ"/&gt;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LocationCode="BOG"/&gt;
     &lt;OriginLocation LocationCode="LET"/&gt;
     &lt;Rule&gt;QPDM&lt;/Rule&gt;
     &lt;TariffDescriptionNumber&gt;IPRWD/17&lt;/TariffDescriptionNumber&gt;
     &lt;TravelDate&gt;2019-10-23&lt;/TravelDate&gt;
    &lt;/OriginDestinationLine&gt;
    &lt;PassengerTypeLine&gt;
     &lt;AutoPrice&gt;YES&lt;/AutoPrice&gt;
     &lt;PassengerType Code="ADT"/&gt;
    &lt;/PassengerTypeLine&gt;
    &lt;SystemDatesLine&gt;
     &lt;CreateDateTime&gt;2019-09-02T18:10&lt;/CreateDateTime&gt;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&lt;Text&gt;FROM BOG -
PERMITTED 20JAN THROUGH 18JAN FOR EACH TRIP. SEASON
IS BASED ON TRIP DATE.
TO BOG -
PERMITTED 20JAN THROUGH 18JAN FOR EACH TRIP. SEASON
IS BASED ON TRIP DATE.&lt;/Text&gt;
   &lt;/Paragraph&gt;
   &lt;Paragraph RPH="04" Title="FLIGHT APPLICATION"&gt;
    &lt;Text&gt;NO FLIGHT RESTRICTIONS APPLY.&lt;/Text&gt;
   &lt;/Paragraph&gt;
   &lt;Paragraph RPH="05" Title="ADVANCE RESERVATIONS/TICKETING"&gt;
    &lt;Text&gt;RESERVATIONS FOR EACH SECTOR ON THE FARE COMPONENT ARE
REQUIRED AT LEAST 7 DAYS BEFORE DEPARTURE FROM FARE
COMPONENT ORIGIN.
WHEN RESERVATIONS ARE MADE AT LEAST 1 DAY BEFORE
DEPARTURE, TICKETING MUST BE COMPLETED WITHIN 24 HOURS
AFTER RESERVATIONS ARE MADE.
OR - RESERVATIONS FOR EACH SECTOR ON THE FARE COMPONENT
ARE REQUIRED AT LEAST 7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ON 22MAR OR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</si>
  <si>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f07be39-5cd2-4b9a-8725-2a500e4cf5a8&lt;/eb:ConversationId&gt;&lt;eb:Service&gt;OTA_AirRulesLLSRQ&lt;/eb:Service&gt;&lt;eb:Action&gt;OTA_AirRulesLLSRS&lt;/eb:Action&gt;&lt;eb:MessageData&gt;&lt;eb:MessageId&gt;6017284558323080280&lt;/eb:MessageId&gt;&lt;eb:Timestamp&gt;2019-09-05T15:30:32&lt;/eb:Timestamp&gt;&lt;eb:RefToMessageId&gt;ff07be39-5cd2-4b9a-8725-2a500e4cf5a8&lt;/eb:RefToMessageId&gt;&lt;/eb:MessageData&gt;&lt;/eb:MessageHeader&gt;&lt;wsse:Security xmlns:wsse="http://schemas.xmlsoap.org/ws/2002/12/secext"&gt;&lt;wsse:BinarySecurityToken valueType="String" EncodingType="wsse:Base64Binary"&gt;Shared/IDL:IceSess\/SessMgr:1\.0.IDL/Common/!ICESMS\/RESA!ICESMSLB\/RES.LB!-2977437272197931897!353264!0&lt;/wsse:BinarySecurityToken&gt;&lt;/wsse:Security&gt;&lt;/soap-env:Header&gt;&lt;soap-env:Body&gt;&lt;OTA_AirRulesRS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timeStamp="2019-09-05T10:30:32-05:00"&gt;
   &lt;stl:SystemSpecificResults&gt;
    &lt;stl:HostCommand LNIATA="222222"&gt;RDBOGLET09OCTQ02QP5ZJ/CH10-LA&lt;/stl:HostCommand&gt;
   &lt;/stl:SystemSpecificResults&gt;
  &lt;/stl:Success&gt;
 &lt;/stl:ApplicationResults&gt;
 &lt;FareRuleInfo&gt;
  &lt;Header&gt;
   &lt;Line Type="Legend"&gt;
    &lt;Text&gt;V FARE BASIS     BK    FARE   TRAVEL-TICKET AP  MINMAX  RTG&lt;/Text&gt;
   &lt;/Line&gt;
   &lt;Line Type="Fare"&gt;
    &lt;Text&gt;1   Q02QP5ZJ/CH10  Q X   134500     ----      -/?  -/12M 8000&lt;/Text&gt;
   &lt;/Line&gt;
   &lt;Line Type="Passenger Type"&gt;
    &lt;Text&gt;PASSENGER TYPE-CNN/UNN             AUTO PRICE-YES&lt;/Text&gt;
   &lt;/Line&gt;
   &lt;Line Type="Origin Destination"&gt;
    &lt;Text&gt;FROM-BOG TO-LET    CXR-LA    TVL-09OCT19  RULE-QPDM IPRWD/17&lt;/Text&gt;
   &lt;/Line&gt;
   &lt;Line Type="Fare Basis"&gt;
    &lt;Text&gt;FARE BASIS-Q02QP5ZJ/CH10     SPECIAL FARE  DIS-E   VENDOR-ATP&lt;/Text&gt;
   &lt;/Line&gt;
   &lt;Line Type="Fare Type"&gt;
    &lt;Text&gt;FARE TYPE-SBP      OW-OW BUDGET INSTANT PURCHASE&lt;/Text&gt;
   &lt;/Line&gt;
   &lt;Line Type="Currency"&gt;
    &lt;Text&gt;COP   134500  8000  E03SEP19 D-INFINITY   FC-Q02QP5ZJ  FN-9O&lt;/Text&gt;
   &lt;/Line&gt;
   &lt;Line Type="System Dates"&gt;
    &lt;Text&gt;SYSTEM DATES - CREATED 02SEP19/1810  EXPIRES INFINITY&lt;/Text&gt;
   &lt;/Line&gt;
   &lt;ParsedData&gt;
    &lt;CurrencyLine&gt;
     &lt;Amount&gt;134500&lt;/Amount&gt;
     &lt;CurrencyCode&gt;COP&lt;/CurrencyCode&gt;
     &lt;Discontinue&gt;INFINITY&lt;/Discontinue&gt;
     &lt;Effective&gt;2019-09-03&lt;/Effective&gt;
     &lt;FareClass&gt;Q02QP5ZJ&lt;/FareClass&gt;
     &lt;RoutingNumberOrMPM&gt;8000&lt;/RoutingNumberOrMPM&gt;
     &lt;TariffDescriptionNumber&gt;9O&lt;/TariffDescriptionNumber&gt;
    &lt;/CurrencyLine&gt;
    &lt;FareBasisLine&gt;
     &lt;DisplayType Code="E"/&gt;
     &lt;FareBasis Code="Q02QP5ZJ/CH10"/&gt;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LocationCode="LET"/&gt;
     &lt;OriginLocation LocationCode="BOG"/&gt;
     &lt;Rule&gt;QPDM&lt;/Rule&gt;
     &lt;TariffDescriptionNumber&gt;IPRWD/17&lt;/TariffDescriptionNumber&gt;
     &lt;TravelDate&gt;2019-10-09&lt;/TravelDate&gt;
    &lt;/OriginDestinationLine&gt;
    &lt;PassengerTypeLine&gt;
     &lt;AutoPrice&gt;YES&lt;/AutoPrice&gt;
     &lt;PassengerType Code="CNN/UNN"/&gt;
    &lt;/PassengerTypeLine&gt;
    &lt;SystemDatesLine&gt;
     &lt;CreateDateTime&gt;2019-09-02T18:10&lt;/CreateDateTime&gt;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&lt;Text&gt;FROM BOG -
PERMITTED 20JAN THROUGH 18JAN FOR EACH TRIP. SEASON
IS BASED ON TRIP DATE.
TO BOG -
PERMITTED 20JAN THROUGH 18JAN FOR EACH TRIP. SEASON
IS BASED ON TRIP DATE.&lt;/Text&gt;
   &lt;/Paragraph&gt;
   &lt;Paragraph RPH="04" Title="FLIGHT APPLICATION"&gt;
    &lt;Text&gt;NO FLIGHT RESTRICTIONS APPLY.&lt;/Text&gt;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THE FARE WAS
CALCULATED AS 90 PERCENT OF THE FARE.
TICKET DESIGNATOR - CH AND PERCENT APPLIED.
MUST BE ACCOMPANIED ON ALL FLIGHTS IN THE SAME
COMPARTMENT BY ADULT PSGR 12 OR OLDER.
OR - UNN/UNACCOMPANIED CHILD PSGR 8-11 - THE FARE WAS
CALCULATED AS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UNN/UNACCOMPANIED CHILD PSGR 8-11 - THE FARE WAS
CALCULATED AS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UNN/UNACCOMPANIED CHILD PSGR 8-11 - THE FARE WAS
CALCULATED AS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UNN/UNACCOMPANIED CHILD PSGR 8-11 - THE FARE WAS
CALCULATED AS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THE FARE WAS
CALCULATED AS 90 PERCENT OF THE FARE.
TICKET DESIGNATOR - CH AND PERCENT APPLIED.
MUST BE ACCOMPANIED ON ALL FLIGHTS IN THE SAME
COMPARTMENT BY PFA PSGR 12 OR OLDER.
OR - UNN/UNACCOMPANIED CHILD PSGR 8-11 - THE FARE WAS
CALCULATED AS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</si>
  <si>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f07be39-5cd2-4b9a-8725-2a500e4cf5a8&lt;/eb:ConversationId&gt;&lt;eb:Service&gt;OTA_AirRulesLLSRQ&lt;/eb:Service&gt;&lt;eb:Action&gt;OTA_AirRulesLLSRS&lt;/eb:Action&gt;&lt;eb:MessageData&gt;&lt;eb:MessageId&gt;6017049558328010231&lt;/eb:MessageId&gt;&lt;eb:Timestamp&gt;2019-09-05T15:30:33&lt;/eb:Timestamp&gt;&lt;eb:RefToMessageId&gt;ff07be39-5cd2-4b9a-8725-2a500e4cf5a8&lt;/eb:RefToMessageId&gt;&lt;/eb:MessageData&gt;&lt;/eb:MessageHeader&gt;&lt;wsse:Security xmlns:wsse="http://schemas.xmlsoap.org/ws/2002/12/secext"&gt;&lt;wsse:BinarySecurityToken valueType="String" EncodingType="wsse:Base64Binary"&gt;Shared/IDL:IceSess\/SessMgr:1\.0.IDL/Common/!ICESMS\/RESA!ICESMSLB\/RES.LB!-2977437272197931897!353264!0&lt;/wsse:BinarySecurityToken&gt;&lt;/wsse:Security&gt;&lt;/soap-env:Header&gt;&lt;soap-env:Body&gt;&lt;OTA_AirRulesRS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timeStamp="2019-09-05T10:30:33-05:00"&gt;
   &lt;stl:SystemSpecificResults&gt;
    &lt;stl:HostCommand LNIATA="222222"&gt;RDLETBOG23OCTG02QPAZJ/CH10-LA&lt;/stl:HostCommand&gt;
   &lt;/stl:SystemSpecificResults&gt;
  &lt;/stl:Success&gt;
 &lt;/stl:ApplicationResults&gt;
 &lt;FareRuleInfo&gt;
  &lt;Header&gt;
   &lt;Line Type="Legend"&gt;
    &lt;Text&gt;V FARE BASIS     BK    FARE   TRAVEL-TICKET AP  MINMAX  RTG&lt;/Text&gt;
   &lt;/Line&gt;
   &lt;Line Type="Fare"&gt;
    &lt;Text&gt;1   G02QPAZJ/CH10  G X   112000     ----      7/?  -/12M 8000&lt;/Text&gt;
   &lt;/Line&gt;
   &lt;Line Type="Passenger Type"&gt;
    &lt;Text&gt;PASSENGER TYPE-CNN/UNN             AUTO PRICE-YES&lt;/Text&gt;
   &lt;/Line&gt;
   &lt;Line Type="Origin Destination"&gt;
    &lt;Text&gt;FROM-LET TO-BOG    CXR-LA    TVL-23OCT19  RULE-QPDM IPRWD/17&lt;/Text&gt;
   &lt;/Line&gt;
   &lt;Line Type="Fare Basis"&gt;
    &lt;Text&gt;FARE BASIS-G02QPAZJ/CH10     SPECIAL FARE  DIS-E   VENDOR-ATP&lt;/Text&gt;
   &lt;/Line&gt;
   &lt;Line Type="Fare Type"&gt;
    &lt;Text&gt;FARE TYPE-SBP      OW-OW BUDGET INSTANT PURCHASE&lt;/Text&gt;
   &lt;/Line&gt;
   &lt;Line Type="Currency"&gt;
    &lt;Text&gt;COP   112000  8000  E03SEP19 D-INFINITY   FC-G02QPAZJ  FN-9O&lt;/Text&gt;
   &lt;/Line&gt;
   &lt;Line Type="System Dates"&gt;
    &lt;Text&gt;SYSTEM DATES - CREATED 02SEP19/1810  EXPIRES INFINITY&lt;/Text&gt;
   &lt;/Line&gt;
   &lt;ParsedData&gt;
    &lt;CurrencyLine&gt;
     &lt;Amount&gt;112000&lt;/Amount&gt;
     &lt;CurrencyCode&gt;COP&lt;/CurrencyCode&gt;
     &lt;Discontinue&gt;INFINITY&lt;/Discontinue&gt;
     &lt;Effective&gt;2019-09-03&lt;/Effective&gt;
     &lt;FareClass&gt;G02QPAZJ&lt;/FareClass&gt;
     &lt;RoutingNumberOrMPM&gt;8000&lt;/RoutingNumberOrMPM&gt;
     &lt;TariffDescriptionNumber&gt;9O&lt;/TariffDescriptionNumber&gt;
    &lt;/CurrencyLine&gt;
    &lt;FareBasisLine&gt;
     &lt;DisplayType Code="E"/&gt;
     &lt;FareBasis Code="G02QPAZJ/CH10"/&gt;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LocationCode="BOG"/&gt;
     &lt;OriginLocation LocationCode="LET"/&gt;
     &lt;Rule&gt;QPDM&lt;/Rule&gt;
     &lt;TariffDescriptionNumber&gt;IPRWD/17&lt;/TariffDescriptionNumber&gt;
     &lt;TravelDate&gt;2019-10-23&lt;/TravelDate&gt;
    &lt;/OriginDestinationLine&gt;
    &lt;PassengerTypeLine&gt;
     &lt;AutoPrice&gt;YES&lt;/AutoPrice&gt;
     &lt;PassengerType Code="CNN/UNN"/&gt;
    &lt;/PassengerTypeLine&gt;
    &lt;SystemDatesLine&gt;
     &lt;CreateDateTime&gt;2019-09-02T18:10&lt;/CreateDateTime&gt;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&lt;Text&gt;FROM BOG -
PERMITTED 20JAN THROUGH 18JAN FOR EACH TRIP. SEASON
IS BASED ON TRIP DATE.
TO BOG -
PERMITTED 20JAN THROUGH 18JAN FOR EACH TRIP. SEASON
IS BASED ON TRIP DATE.&lt;/Text&gt;
   &lt;/Paragraph&gt;
   &lt;Paragraph RPH="04" Title="FLIGHT APPLICATION"&gt;
    &lt;Text&gt;NO FLIGHT RESTRICTIONS APPLY.&lt;/Text&gt;
   &lt;/Paragraph&gt;
   &lt;Paragraph RPH="05" Title="ADVANCE RESERVATIONS/TICKETING"&gt;
    &lt;Text&gt;RESERVATIONS FOR EACH SECTOR ON THE FARE COMPONENT ARE
REQUIRED AT LEAST 7 DAYS BEFORE DEPARTURE FROM FARE
COMPONENT ORIGIN.
WHEN RESERVATIONS ARE MADE AT LEAST 1 DAY BEFORE
DEPARTURE, TICKETING MUST BE COMPLETED WITHIN 24 HOURS
AFTER RESERVATIONS ARE MADE.
OR - RESERVATIONS FOR EACH SECTOR ON THE FARE COMPONENT
ARE REQUIRED AT LEAST 7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ON 22MAR OR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THE FARE WAS
CALCULATED AS 90 PERCENT OF THE FARE.
TICKET DESIGNATOR - CH AND PERCENT APPLIED.
MUST BE ACCOMPANIED ON ALL FLIGHTS IN THE SAME
COMPARTMENT BY ADULT PSGR 12 OR OLDER.
OR - UNN/UNACCOMPANIED CHILD PSGR 8-11 - THE FARE WAS
CALCULATED AS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UNN/UNACCOMPANIED CHILD PSGR 8-11 - THE FARE WAS
CALCULATED AS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UNN/UNACCOMPANIED CHILD PSGR 8-11 - THE FARE WAS
CALCULATED AS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UNN/UNACCOMPANIED CHILD PSGR 8-11 - THE FARE WAS
CALCULATED AS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THE FARE WAS
CALCULATED AS 90 PERCENT OF THE FARE.
TICKET DESIGNATOR - CH AND PERCENT APPLIED.
MUST BE ACCOMPANIED ON ALL FLIGHTS IN THE SAME
COMPARTMENT BY PFA PSGR 12 OR OLDER.
OR - UNN/UNACCOMPANIED CHILD PSGR 8-11 - THE FARE WAS
CALCULATED AS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</si>
  <si>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f07be39-5cd2-4b9a-8725-2a500e4cf5a8&lt;/eb:ConversationId&gt;&lt;eb:Service&gt;OTA_AirRulesLLSRQ&lt;/eb:Service&gt;&lt;eb:Action&gt;OTA_AirRulesLLSRS&lt;/eb:Action&gt;&lt;eb:MessageData&gt;&lt;eb:MessageId&gt;5514082558333360821&lt;/eb:MessageId&gt;&lt;eb:Timestamp&gt;2019-09-05T15:30:33&lt;/eb:Timestamp&gt;&lt;eb:RefToMessageId&gt;ff07be39-5cd2-4b9a-8725-2a500e4cf5a8&lt;/eb:RefToMessageId&gt;&lt;/eb:MessageData&gt;&lt;/eb:MessageHeader&gt;&lt;wsse:Security xmlns:wsse="http://schemas.xmlsoap.org/ws/2002/12/secext"&gt;&lt;wsse:BinarySecurityToken valueType="String" EncodingType="wsse:Base64Binary"&gt;Shared/IDL:IceSess\/SessMgr:1\.0.IDL/Common/!ICESMS\/RESA!ICESMSLB\/RES.LB!-2977437272197931897!353264!0&lt;/wsse:BinarySecurityToken&gt;&lt;/wsse:Security&gt;&lt;/soap-env:Header&gt;&lt;soap-env:Body&gt;&lt;OTA_AirRulesRS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timeStamp="2019-09-05T10:30:33-05:00"&gt;
   &lt;stl:SystemSpecificResults&gt;
    &lt;stl:HostCommand LNIATA="222222"&gt;RDBOGLET09OCTQ02QP5ZJ/IN-LA&lt;/stl:HostCommand&gt;
   &lt;/stl:SystemSpecificResults&gt;
  &lt;/stl:Success&gt;
 &lt;/stl:ApplicationResults&gt;
 &lt;FareRuleInfo&gt;
  &lt;Header&gt;
   &lt;Line Type="Legend"&gt;
    &lt;Text&gt;V FARE BASIS     BK    FARE   TRAVEL-TICKET AP  MINMAX  RTG&lt;/Text&gt;
   &lt;/Line&gt;
   &lt;Line Type="Fare"&gt;
    &lt;Text&gt;1   Q02QP5ZJ/IN    Q X        0     ----      -/?  -/12M 8000&lt;/Text&gt;
   &lt;/Line&gt;
   &lt;Line Type="Passenger Type"&gt;
    &lt;Text&gt;PASSENGER TYPE-INF                 AUTO PRICE-YES&lt;/Text&gt;
   &lt;/Line&gt;
   &lt;Line Type="Origin Destination"&gt;
    &lt;Text&gt;FROM-BOG TO-LET    CXR-LA    TVL-09OCT19  RULE-QPDM IPRWD/17&lt;/Text&gt;
   &lt;/Line&gt;
   &lt;Line Type="Fare Basis"&gt;
    &lt;Text&gt;FARE BASIS-Q02QP5ZJ/IN       SPECIAL FARE  DIS-E   VENDOR-ATP&lt;/Text&gt;
   &lt;/Line&gt;
   &lt;Line Type="Fare Type"&gt;
    &lt;Text&gt;FARE TYPE-SBP      OW-OW BUDGET INSTANT PURCHASE&lt;/Text&gt;
   &lt;/Line&gt;
   &lt;Line Type="Currency"&gt;
    &lt;Text&gt;COP        0  8000  E03SEP19 D-INFINITY   FC-Q02QP5ZJ  FN-9O&lt;/Text&gt;
   &lt;/Line&gt;
   &lt;Line Type="System Dates"&gt;
    &lt;Text&gt;SYSTEM DATES - CREATED 02SEP19/1810  EXPIRES INFINITY&lt;/Text&gt;
   &lt;/Line&gt;
   &lt;ParsedData&gt;
    &lt;CurrencyLine&gt;
     &lt;Amount&gt;0&lt;/Amount&gt;
     &lt;CurrencyCode&gt;COP&lt;/CurrencyCode&gt;
     &lt;Discontinue&gt;INFINITY&lt;/Discontinue&gt;
     &lt;Effective&gt;2019-09-03&lt;/Effective&gt;
     &lt;FareClass&gt;Q02QP5ZJ&lt;/FareClass&gt;
     &lt;RoutingNumberOrMPM&gt;8000&lt;/RoutingNumberOrMPM&gt;
     &lt;TariffDescriptionNumber&gt;9O&lt;/TariffDescriptionNumber&gt;
    &lt;/CurrencyLine&gt;
    &lt;FareBasisLine&gt;
     &lt;DisplayType Code="E"/&gt;
     &lt;FareBasis Code="Q02QP5ZJ/IN"/&gt;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LocationCode="LET"/&gt;
     &lt;OriginLocation LocationCode="BOG"/&gt;
     &lt;Rule&gt;QPDM&lt;/Rule&gt;
     &lt;TariffDescriptionNumber&gt;IPRWD/17&lt;/TariffDescriptionNumber&gt;
     &lt;TravelDate&gt;2019-10-09&lt;/TravelDate&gt;
    &lt;/OriginDestinationLine&gt;
    &lt;PassengerTypeLine&gt;
     &lt;AutoPrice&gt;YES&lt;/AutoPrice&gt;
     &lt;PassengerType Code="INF"/&gt;
    &lt;/PassengerTypeLine&gt;
    &lt;SystemDatesLine&gt;
     &lt;CreateDateTime&gt;2019-09-02T18:10&lt;/CreateDateTime&gt;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&lt;Text&gt;FROM BOG -
PERMITTED 20JAN THROUGH 18JAN FOR EACH TRIP. SEASON
IS BASED ON TRIP DATE.
TO BOG -
PERMITTED 20JAN THROUGH 18JAN FOR EACH TRIP. SEASON
IS BASED ON TRIP DATE.&lt;/Text&gt;
   &lt;/Paragraph&gt;
   &lt;Paragraph RPH="04" Title="FLIGHT APPLICATION"&gt;
    &lt;Text&gt;NO FLIGHT RESTRICTIONS APPLY.&lt;/Text&gt;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&lt;Text&gt;1ST INF/INFANT WITHOUT A SEAT PSGR UNDER 2 - NO
CHARGE.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PFA PSGR 12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</si>
  <si>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f07be39-5cd2-4b9a-8725-2a500e4cf5a8&lt;/eb:ConversationId&gt;&lt;eb:Service&gt;OTA_AirRulesLLSRQ&lt;/eb:Service&gt;&lt;eb:Action&gt;OTA_AirRulesLLSRS&lt;/eb:Action&gt;&lt;eb:MessageData&gt;&lt;eb:MessageId&gt;6017284558340210203&lt;/eb:MessageId&gt;&lt;eb:Timestamp&gt;2019-09-05T15:30:34&lt;/eb:Timestamp&gt;&lt;eb:RefToMessageId&gt;ff07be39-5cd2-4b9a-8725-2a500e4cf5a8&lt;/eb:RefToMessageId&gt;&lt;/eb:MessageData&gt;&lt;/eb:MessageHeader&gt;&lt;wsse:Security xmlns:wsse="http://schemas.xmlsoap.org/ws/2002/12/secext"&gt;&lt;wsse:BinarySecurityToken valueType="String" EncodingType="wsse:Base64Binary"&gt;Shared/IDL:IceSess\/SessMgr:1\.0.IDL/Common/!ICESMS\/RESA!ICESMSLB\/RES.LB!-2977437272197931897!353264!0&lt;/wsse:BinarySecurityToken&gt;&lt;/wsse:Security&gt;&lt;/soap-env:Header&gt;&lt;soap-env:Body&gt;&lt;OTA_AirRulesRS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timeStamp="2019-09-05T10:30:34-05:00"&gt;
   &lt;stl:SystemSpecificResults&gt;
    &lt;stl:HostCommand LNIATA="222222"&gt;RDLETBOG23OCTG02QPAZJ/IN-LA&lt;/stl:HostCommand&gt;
   &lt;/stl:SystemSpecificResults&gt;
  &lt;/stl:Success&gt;
 &lt;/stl:ApplicationResults&gt;
 &lt;FareRuleInfo&gt;
  &lt;Header&gt;
   &lt;Line Type="Legend"&gt;
    &lt;Text&gt;V FARE BASIS     BK    FARE   TRAVEL-TICKET AP  MINMAX  RTG&lt;/Text&gt;
   &lt;/Line&gt;
   &lt;Line Type="Fare"&gt;
    &lt;Text&gt;1   G02QPAZJ/IN    G X        0     ----      7/?  -/12M 8000&lt;/Text&gt;
   &lt;/Line&gt;
   &lt;Line Type="Passenger Type"&gt;
    &lt;Text&gt;PASSENGER TYPE-INF                 AUTO PRICE-YES&lt;/Text&gt;
   &lt;/Line&gt;
   &lt;Line Type="Origin Destination"&gt;
    &lt;Text&gt;FROM-LET TO-BOG    CXR-LA    TVL-23OCT19  RULE-QPDM IPRWD/17&lt;/Text&gt;
   &lt;/Line&gt;
   &lt;Line Type="Fare Basis"&gt;
    &lt;Text&gt;FARE BASIS-G02QPAZJ/IN       SPECIAL FARE  DIS-E   VENDOR-ATP&lt;/Text&gt;
   &lt;/Line&gt;
   &lt;Line Type="Fare Type"&gt;
    &lt;Text&gt;FARE TYPE-SBP      OW-OW BUDGET INSTANT PURCHASE&lt;/Text&gt;
   &lt;/Line&gt;
   &lt;Line Type="Currency"&gt;
    &lt;Text&gt;COP        0  8000  E03SEP19 D-INFINITY   FC-G02QPAZJ  FN-9O&lt;/Text&gt;
   &lt;/Line&gt;
   &lt;Line Type="System Dates"&gt;
    &lt;Text&gt;SYSTEM DATES - CREATED 02SEP19/1810  EXPIRES INFINITY&lt;/Text&gt;
   &lt;/Line&gt;
   &lt;ParsedData&gt;
    &lt;CurrencyLine&gt;
     &lt;Amount&gt;0&lt;/Amount&gt;
     &lt;CurrencyCode&gt;COP&lt;/CurrencyCode&gt;
     &lt;Discontinue&gt;INFINITY&lt;/Discontinue&gt;
     &lt;Effective&gt;2019-09-03&lt;/Effective&gt;
     &lt;FareClass&gt;G02QPAZJ&lt;/FareClass&gt;
     &lt;RoutingNumberOrMPM&gt;8000&lt;/RoutingNumberOrMPM&gt;
     &lt;TariffDescriptionNumber&gt;9O&lt;/TariffDescriptionNumber&gt;
    &lt;/CurrencyLine&gt;
    &lt;FareBasisLine&gt;
     &lt;DisplayType Code="E"/&gt;
     &lt;FareBasis Code="G02QPAZJ/IN"/&gt;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LocationCode="BOG"/&gt;
     &lt;OriginLocation LocationCode="LET"/&gt;
     &lt;Rule&gt;QPDM&lt;/Rule&gt;
     &lt;TariffDescriptionNumber&gt;IPRWD/17&lt;/TariffDescriptionNumber&gt;
     &lt;TravelDate&gt;2019-10-23&lt;/TravelDate&gt;
    &lt;/OriginDestinationLine&gt;
    &lt;PassengerTypeLine&gt;
     &lt;AutoPrice&gt;YES&lt;/AutoPrice&gt;
     &lt;PassengerType Code="INF"/&gt;
    &lt;/PassengerTypeLine&gt;
    &lt;SystemDatesLine&gt;
     &lt;CreateDateTime&gt;2019-09-02T18:10&lt;/CreateDateTime&gt;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&lt;Text&gt;FROM BOG -
PERMITTED 20JAN THROUGH 18JAN FOR EACH TRIP. SEASON
IS BASED ON TRIP DATE.
TO BOG -
PERMITTED 20JAN THROUGH 18JAN FOR EACH TRIP. SEASON
IS BASED ON TRIP DATE.&lt;/Text&gt;
   &lt;/Paragraph&gt;
   &lt;Paragraph RPH="04" Title="FLIGHT APPLICATION"&gt;
    &lt;Text&gt;NO FLIGHT RESTRICTIONS APPLY.&lt;/Text&gt;
   &lt;/Paragraph&gt;
   &lt;Paragraph RPH="05" Title="ADVANCE RESERVATIONS/TICKETING"&gt;
    &lt;Text&gt;RESERVATIONS FOR EACH SECTOR ON THE FARE COMPONENT ARE
REQUIRED AT LEAST 7 DAYS BEFORE DEPARTURE FROM FARE
COMPONENT ORIGIN.
WHEN RESERVATIONS ARE MADE AT LEAST 1 DAY BEFORE
DEPARTURE, TICKETING MUST BE COMPLETED WITHIN 24 HOURS
AFTER RESERVATIONS ARE MADE.
OR - RESERVATIONS FOR EACH SECTOR ON THE FARE COMPONENT
ARE REQUIRED AT LEAST 7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ON 22MAR OR 11APR THROUGH
18APR OR ON 31MAY OR 03OCT THROUGH 12OCT OR ON 01NOV
OR ON 08NOV OR 29NOV THROUGH 26JAN OF THE NEXT YEAR.
TO BOG -
TRAVEL IS NOT PERMITTED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&lt;Text&gt;1ST INF/INFANT WITHOUT A SEAT PSGR UNDER 2 - NO
CHARGE.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PFA PSGR 12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</si>
  <si>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2ff2f0e-9181-4182-8879-e48b17781054&lt;/eb:ConversationId&gt;&lt;eb:Service&gt;OTA_AirRulesLLSRQ&lt;/eb:Service&gt;&lt;eb:Action&gt;OTA_AirRulesLLSRS&lt;/eb:Action&gt;&lt;eb:MessageData&gt;&lt;eb:MessageId&gt;5626956569414770841&lt;/eb:MessageId&gt;&lt;eb:Timestamp&gt;2019-09-05T15:49:01&lt;/eb:Timestamp&gt;&lt;eb:RefToMessageId&gt;d2ff2f0e-9181-4182-8879-e48b17781054&lt;/eb:RefToMessageId&gt;&lt;/eb:MessageData&gt;&lt;/eb:MessageHeader&gt;&lt;wsse:Security xmlns:wsse="http://schemas.xmlsoap.org/ws/2002/12/secext"&gt;&lt;wsse:BinarySecurityToken valueType="String" EncodingType="wsse:Base64Binary"&gt;Shared/IDL:IceSess\/SessMgr:1\.0.IDL/Common/!ICESMS\/RESD!ICESMSLB\/RES.LB!-2977432723669364595!209739!0&lt;/wsse:BinarySecurityToken&gt;&lt;/wsse:Security&gt;&lt;/soap-env:Header&gt;&lt;soap-env:Body&gt;&lt;OTA_AirRulesRS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timeStamp="2019-09-05T10:49:01-05:00"&gt;
   &lt;stl:SystemSpecificResults&gt;
    &lt;stl:HostCommand LNIATA="222222"&gt;RDGDLMEX02SEPVEO00RIB-AM&lt;/stl:HostCommand&gt;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</si>
  <si>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-274b780e-ca2f-461a-acfc-6f25f439724b&lt;/eb:ConversationId&gt;&lt;eb:Service&gt;OTA_AirRulesLLSRQ&lt;/eb:Service&gt;&lt;eb:Action&gt;OTA_AirRulesLLSRS&lt;/eb:Action&gt;&lt;eb:MessageData&gt;&lt;eb:MessageId&gt;6175121572162900252&lt;/eb:MessageId&gt;&lt;eb:Timestamp&gt;2019-09-05T15:53:36&lt;/eb:Timestamp&gt;&lt;eb:RefToMessageId&gt;274b780e-ca2f-461a-acfc-6f25f439724b&lt;/eb:RefToMessageId&gt;&lt;/eb:MessageData&gt;&lt;/eb:MessageHeader&gt;&lt;wsse:Security xmlns:wsse="http://schemas.xmlsoap.org/ws/2002/12/secext"&gt;&lt;wsse:BinarySecurityToken valueType="String" EncodingType="wsse:Base64Binary"&gt;Shared/IDL:IceSess\/SessMgr:1\.0.IDL/Common/!ICESMS\/RESA!ICESMSLB\/RES.LB!-2977431598093485695!861072!0&lt;/wsse:BinarySecurityToken&gt;&lt;/wsse:Security&gt;&lt;/soap-env:Header&gt;&lt;soap-env:Body&gt;&lt;OTA_AirRulesRS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timeStamp="2019-09-05T10:53:36-05:00"&gt;
   &lt;stl:SystemSpecificResults&gt;
    &lt;stl:HostCommand LNIATA="222222"&gt;RDBOGAMS19DECNLSRCO-KL&lt;/stl:HostCommand&gt;
   &lt;/stl:SystemSpecificResults&gt;
  &lt;/stl:Success&gt;
 &lt;/stl:ApplicationResults&gt;
 &lt;FareRuleInfo&gt;
  &lt;Header&gt;
   &lt;Line Type="Legend"&gt;
    &lt;Text&gt;V FARE BASIS     BK    FARE   TRAVEL-TICKET AP  MINMAX  RTG&lt;/Text&gt;
   &lt;/Line&gt;
   &lt;Line Type="Fare"&gt;
    &lt;Text&gt;1   NLSRCO         N R  2237900     ----     20    7/12M AT01&lt;/Text&gt;
   &lt;/Line&gt;
   &lt;Line Type="Passenger Type"&gt;
    &lt;Text&gt;PASSENGER TYPE-ADT                 AUTO PRICE-YES&lt;/Text&gt;
   &lt;/Line&gt;
   &lt;Line Type="Origin Destination"&gt;
    &lt;Text&gt;FROM-BOG TO-AMS    CXR-KL    TVL-19DEC19  RULE-COSR IPRSAA2/27&lt;/Text&gt;
   &lt;/Line&gt;
   &lt;Line Type="Fare Basis"&gt;
    &lt;Text&gt;FARE BASIS-NLSRCO            SPECIAL FARE  DIS-E   VENDOR-ATP&lt;/Text&gt;
   &lt;/Line&gt;
   &lt;Line Type="Fare Type"&gt;
    &lt;Text&gt;FARE TYPE-XEX      RT-REGULAR EXCURSION&lt;/Text&gt;
   &lt;/Line&gt;
   &lt;Line Type="Currency"&gt;
    &lt;Text&gt;USD   658.00  0027  E29AUG19 D-INFINITY   FC-NLSRCO  FN-&lt;/Text&gt;
   &lt;/Line&gt;
   &lt;Line Type="System Dates"&gt;
    &lt;Text&gt;SYSTEM DATES - CREATED 28AUG19/0512  EXPIRES INFINITY&lt;/Text&gt;
   &lt;/Line&gt;
   &lt;ParsedData&gt;
    &lt;CurrencyLine&gt;
     &lt;Amount&gt;658.00&lt;/Amount&gt;
     &lt;CurrencyCode&gt;USD&lt;/CurrencyCode&gt;
     &lt;Discontinue&gt;INFINITY&lt;/Discontinue&gt;
     &lt;Effective&gt;2019-08-29&lt;/Effective&gt;
     &lt;FareClass&gt;NLSRCO&lt;/FareClass&gt;
     &lt;RoutingNumberOrMPM&gt;0027&lt;/RoutingNumberOrMPM&gt;
    &lt;/CurrencyLine&gt;
    &lt;FareBasisLine&gt;
     &lt;DisplayType Code="E"/&gt;
     &lt;FareBasis Code="NLSRCO"/&gt;
     &lt;FareVendor&gt;ATP&lt;/FareVendor&gt;
     &lt;Text&gt;SPECIAL FARE&lt;/Text&gt;
    &lt;/FareBasisLine&gt;
    &lt;FareTypeLine&gt;
     &lt;FareDescription Code="RT"&gt;REGULAR EXCURSION&lt;/FareDescription&gt;
     &lt;FareType&gt;XEX&lt;/FareType&gt;
    &lt;/FareTypeLine&gt;
    &lt;OriginDestinationLine&gt;
     &lt;Airline Code="KL"/&gt;
     &lt;DestinationLocation LocationCode="AMS"/&gt;
     &lt;OriginLocation LocationCode="BOG"/&gt;
     &lt;Rule&gt;COSR&lt;/Rule&gt;
     &lt;TariffDescriptionNumber&gt;IPRSAA2/27&lt;/TariffDescriptionNumber&gt;
     &lt;TravelDate&gt;2019-12-19&lt;/TravelDate&gt;
    &lt;/OriginDestinationLine&gt;
    &lt;PassengerTypeLine&gt;
     &lt;AutoPrice&gt;YES&lt;/AutoPrice&gt;
     &lt;PassengerType Code="ADT"/&gt;
    &lt;/PassengerTypeLine&gt;
    &lt;SystemDatesLine&gt;
     &lt;CreateDateTime&gt;2019-08-28T05:12&lt;/CreateDateTime&gt;
     &lt;ExpireDateTime&gt;INFINITY&lt;/ExpireDateTime&gt;
    &lt;/SystemDatesLine&gt;
   &lt;/ParsedData&gt;
  &lt;/Header&gt;
  &lt;Rules&gt;
   &lt;Paragraph RPH="50" Title="RULE APPLICATION AND OTHER CONDITIONS"&gt;
    &lt;Text&gt;NOTE - THE FOLLOWING TEXT IS INFORMATIONAL AND NOT
VALIDATED FOR AUTOPRICING.
KLM STANDARD RULE - ECONOMY CLASS SEMI FLEX /
RESTRICTED FARES
APPLICATION
AREA
THESE FARES APPLY
BETWEEN AREA 1 AND AREA 2
BETWEEN AREA 1 AND AREA 3
BETWEEN AREA 2 AND AREA 3.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&lt;Text&gt;PERMITTED 12SEP THROUGH 01JAN OR 20JAN THROUGH 21AUG
ON THE OUTBOUND TRANSATLANTIC SECTOR. SEASON IS BASED
ON DATE OF ORIGIN.&lt;/Text&gt;
   &lt;/Paragraph&gt;
   &lt;Paragraph RPH="04" Title="FLIGHT APPLICATION"&gt;
    &lt;Text&gt;THE FARE COMPONENT MUST NOT BE ON
ONE OR MORE OF THE FOLLOWING
ANY 3B FLIGHT OPERATED BY 3B
ANY OK FLIGHT OPERATED BY 3B
ANY PS FLIGHT OPERATED BY VV
ANY JJ FLIGHT
ANY PZ FLIGHT
KQ FLIGHT 002
KQ FLIGHT 003.
ORIGINATING AREA 1 -
THE FARE COMPONENT MUST NOT BE ON
ONE OR MORE OF THE FOLLOWING
AZ FLIGHTS 3000 THROUGH 3999
AZ FLIGHTS 7000 THROUGH 7999
BD FLIGHTS 3000 THROUGH 3699
KM FLIGHTS 2000 THROUGH 2999
KM FLIGHTS 4000 THROUGH 9999
LX FLIGHTS 3000 THROUGH 9999
ANY LH FLIGHT
ANY CO FLIGHT.
ORIGINATING AREA 2 -
THE FARE COMPONENT MUST NOT BE ON
ONE OR MORE OF THE FOLLOWING
DL FLIGHTS 7570 THROUGH 7724
DL FLIGHTS 8975 THROUGH 9274
ANY JJ FLIGHT OPERATED BY PU
KL FLIGHTS 8050 THROUGH 8159
KL FLIGHTS 8190 THROUGH 8293
ANY LH FLIGHT.&lt;/Text&gt;
   &lt;/Paragraph&gt;
   &lt;Paragraph RPH="05" Title="ADVANCE RESERVATIONS/TICKETING"&gt;
    &lt;Text&gt;CONFIRMED RESERVATIONS FOR ALL SECTORS ARE REQUIRED AT
LEAST 20 DAYS BEFORE DEPARTURE, TICKETING MUST BE
COMPLETED AT LEAST 20 DAYS BEFORE DEPARTURE.
NOTE - TEXT BELOW NOT VALIDATED FOR AUTOPRICING.
DIFFERENCE COULD EXIST BETWEEN THE CRS
LAST TICKETING DATE AND TTL ROBOT REMARK.
THE MOST RESTRICTIVE DATE PREVAILS.&lt;/Text&gt;
   &lt;/Paragraph&gt;
   &lt;Paragraph RPH="06" Title="MINIMUM STAY"&gt;
    &lt;Text&gt;TRAVEL FROM LAST STOPOVER MUST COMMENCE NO EARLIER
THAN 7 DAYS AFTER DEPARTURE FROM FARE ORIGIN.&lt;/Text&gt;
   &lt;/Paragraph&gt;
   &lt;Paragraph RPH="07" Title="MAXIMUM STAY"&gt;
    &lt;Text&gt;TRAVEL FROM LAST STOPOVER MUST COMMENCE NO LATER THAN
12 MONTHS AFTER DEPARTURE FROM FARE ORIGIN.&lt;/Text&gt;
   &lt;/Paragraph&gt;
   &lt;Paragraph RPH="08" Title="STOPOVERS"&gt;
    &lt;Text&gt;1 STOPOVER PERMITTED IN EACH DIRECTION IN PAR/AMS.
AND - UNLIMITED STOPOVERS PERMITTED ON THE OUTBOUND AND
ON THE INBOUND FARE COMPONENTS AT USD 75.00 EACH.&lt;/Text&gt;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NOT PERMITTED.
OPEN JAWS/ROUND TRIPS/CIRCLE TRIPS
FARES MAY BE COMBINED ON A HALF ROUND TRIP BASIS
-TO FORM SINGLE OR DOUBLE OPEN JAWS WHICH CONSISTS
OF NO MORE THAN 2 INTERNATIONAL FARE COMPONENTS AND
THE OPEN SEGMENT AT ORIGIN MUST BE IN ONE COUNTRY.
THE OPEN SEGMENT AT DESTINATION HAS NO RESTRICTIONS
A MAXIMUM OF TWO INTERNATIONAL FARE COMPONENTS
PERMITTED. MILEAGE OF THE OPEN SEGMENT MUST BE EQUAL/
LESS THAN MILEAGE OF THE LONGEST FLOWN FARE
COMPONENT.
-TO FORM ROUND TRIPS
-TO FORM CIRCLE TRIPS
A MAXIMUM OF TWO INTERNATIONAL FARE COMPONENTS
PERMITTED.
PROVIDED -
COMBINATIONS ARE WITH ANY FARE FOR CARRIER AF/KL
IN ANY RULE IN ANY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THERE IS NO MISCELLANEOUS/OTHER SURCHARGE PER ANY
PASSENGER.
THE PROVISIONS BELOW APPLY ONLY AS FOLLOWS -
WHEN TICKETS ARE SOLD IN IRAN.
NOTE - TEXT BELOW NOT VALIDATED FOR AUTOPRICING.
SALES MAY BE PERMITTED WORLDWIDE - SEE CAT.15 -
BUT TICKETS SOLD IN ISLAMIC REPUBLIC OF IRAN WILL
QUOTE THE Q-SURCHARGE INSTEAD OF YQ/YR FOR KL.
MISCELLANEOUS/OTHER SURCHARGE OF EUR 175.00 PER
DIRECTION WILL BE ADDED TO THE APPLICABLE FARE PER
ADULT/CHILD/INFANT FOR DEPARTURE OF EACH
TRANSATLANTIC SECTOR.&lt;/Text&gt;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KL OR AF AND
MAY NOT BE SOLD IN VENEZUELA.
OR - TICKETS MUST BE ISSUED ON THE STOCK OF KL OR A5
AND MAY NOT BE SOLD IN VENEZUELA.
OR - TICKETS MUST BE ISSUED ON THE STOCK OF KL OR AM
AND MAY NOT BE SOLD IN VENEZUELA.
OR - TICKETS MUST BE ISSUED ON THE STOCK OF KL OR AR
AND MAY NOT BE SOLD IN VENEZUELA.
OR - TICKETS MUST BE ISSUED ON THE STOCK OF KL OR AZ
AND MAY NOT BE SOLD IN VENEZUELA.
OR - TICKETS MUST BE ISSUED ON THE STOCK OF KL OR CM
AND MAY NOT BE SOLD IN VENEZUELA.
OR - TICKETS MUST BE ISSUED ON THE STOCK OF KL OR CZ
AND MAY NOT BE SOLD IN VENEZUELA.
OR - TICKETS MUST BE ISSUED ON THE STOCK OF KL OR DL
AND MAY NOT BE SOLD IN VENEZUELA.
OR - TICKETS MUST BE ISSUED ON THE STOCK OF KL OR JU
AND MAY NOT BE SOLD IN VENEZUELA.
OR - TICKETS MUST BE ISSUED ON THE STOCK OF KL OR KE
AND MAY NOT BE SOLD IN VENEZUELA.
OR - TICKETS MUST BE ISSUED ON THE STOCK OF KL OR KQ
AND MAY NOT BE SOLD IN VENEZUELA.
OR - TICKETS MUST BE ISSUED ON THE STOCK OF KL OR LG
AND MAY NOT BE SOLD IN VENEZUELA.
OR - TICKETS MUST BE ISSUED ON THE STOCK OF KL OR MF
AND MAY NOT BE SOLD IN VENEZUELA.
OR - TICKETS MUST BE ISSUED ON THE STOCK OF KL OR MH
AND MAY NOT BE SOLD IN VENEZUELA.
OR - TICKETS MUST BE ISSUED ON THE STOCK OF KL OR MK
AND MAY NOT BE SOLD IN VENEZUELA.
OR - TICKETS MUST BE ISSUED ON THE STOCK OF KL OR MU
AND MAY NOT BE SOLD IN VENEZUELA.
OR - TICKETS MUST BE ISSUED ON THE STOCK OF KL OR OK
AND MAY NOT BE SOLD IN VENEZUELA.
OR - TICKETS MUST BE ISSUED ON THE STOCK OF KL OR PX
AND MAY NOT BE SOLD IN VENEZUELA.
OR - TICKETS MUST BE ISSUED ON THE STOCK OF KL OR QV
AND MAY NOT BE SOLD IN VENEZUELA.
OR - TICKETS MUST BE ISSUED ON THE STOCK OF KL OR SB
AND MAY NOT BE SOLD IN VENEZUELA.
OR - TICKETS MUST BE ISSUED ON THE STOCK OF KL OR SV
AND MAY NOT BE SOLD IN VENEZUELA.
OR - TICKETS MUST BE ISSUED ON THE STOCK OF KL OR WF
AND MAY NOT BE SOLD IN VENEZUELA.&lt;/Text&gt;
   &lt;/Paragraph&gt;
   &lt;Paragraph RPH="16" Title="PENALTIES"&gt;
    &lt;Text&gt;CHANGES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REISSUE IS PERMITTED WITH ANY BRAND EXCEPT
LIGHT AND FLEX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
REISSUE IS PERMITTED WITH ANY BRAND EXCEPT
LIGHT AND FLEX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180.00.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
REISSUE IS PERMITTED WITH ANY BRAND EXCEPT
LIGHT AND FLEX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REFUNDED&lt;/Text&gt;
   &lt;/Paragraph&gt;
   &lt;Paragraph RPH="17" Title="HIP/MILEAGE EXCEPTIONS"&gt;
    &lt;Text&gt;NO HIP OR MILEAGE EXCEPTIONS APPLY.&lt;/Text&gt;
   &lt;/Paragraph&gt;
   &lt;Paragraph RPH="18" Title="TICKET ENDORSEMENTS"&gt;
    &lt;Text&gt;THE ORIGINAL TICKET MUST BE ANNOTATED - NONENDO/NONREF/
NONREROUTE - IN THE ENDORSEMENT BOX.
NOTE - TEXT BELOW NOT VALIDATED FOR AUTOPRICING.
TICKETS MUST SHOW BY THE USE OF AN INSERT OR
STICKER THAT TRAVEL IS AT A SPECIAL FARE AND
SUBJECT TO SPECIAL CONDITIONS.&lt;/Text&gt;
   &lt;/Paragraph&gt;
   &lt;Paragraph RPH="19" Title="CHILDREN DISCOUNTS"&gt;
    &lt;Text&gt;CNN/ACCOMPANIED CHILD PSGR 2-11. ID REQUIRED - CHARGE
75 PERCENT OF THE FARE.
TICKET DESIGNATOR - CH AND PERCENT APPLIED.
MUST BE ACCOMPANIED ON ALL FLIGHTS IN THE SAME
COMPARTMENT BY ADULT PSGR 18 OR OLDER.
OR - INS/INFANT WITH A SEAT PSGR UNDER 2. ID REQUIRED -
CHARGE 75 PERCENT OF THE FARE.
TICKET DESIGNATOR - CH AND PERCENT APPLIED.
MUST BE ACCOMPANIED ON ALL FLIGHTS IN THE SAME
COMPARTMENT BY ADULT PSGR 18 OR OLDER.
OR - INF/INFANT WITHOUT A SEAT PSGR UNDER 2 - CHARGE 10
PERCENT OF THE FARE.
TICKET DESIGNATOR - IN AND PERCENT APPLIED.
MUST BE ACCOMPANIED ON ALL FLIGHTS IN THE SAME
COMPARTMENT BY ADULT PSGR 18 OR OLDER.
NOTE - TEXT BELOW NOT VALIDATED FOR AUTOPRICING.
1 ADULT PASSENGER AGED AT LEAST 18 YEARS
MAY BE ACCOMPANIED BY A MAXIMUM OF 2 INFANTS OF
WHO 1 HAVE TO BE BOOKED AS INFANT OCCUPYING A SEAT
-------------------------------------------------
THE AGE LIMITS REFERRED TO IN THIS RULE SHALL BE
THOSE IN EFFECT ON THE DATE OF COMMENCEMENT
OF TRAVEL.
EXCEPTION - INFANTS WHO REACH THEIR 2ND
BIRTHDAY DURING THEIR TRAVEL WILL BE REQUIRED
TO OCCUPY A SEAT ON THE OUTBOUND AND INBOUND
FLIGHT.
THE CHILD FARE NEEDS TO BE APPLIED FOR THE WHOLE
JOURNEY
INN/INDIVIDUAL INCLUSIVE TOUR CHILD PSGR 2-11. ID
REQUIRED - CHARGE 75 PERCENT OF THE FARE.
TICKET DESIGNATOR - CH AND PERCENT APPLIED.
MUST BE ACCOMPANIED ON ALL FLIGHTS IN THE SAME
COMPARTMENT BY INDIVIDUAL INCLUSIVE TOUR PSGR 18
OR OLDER.
OR - ITS/INCLUSIVE TOUR INFANT WITH A SEAT PSGR UNDER
2. ID REQUIRED - CHARGE 75 PERCENT OF THE FARE.
TICKET DESIGNATOR - CH AND PERCENT APPLIED.
MUST BE ACCOMPANIED ON ALL FLIGHTS IN THE SAME
COMPARTMENT BY INDIVIDUAL INCLUSIVE TOUR PSGR
18 OR OLDER.
OR - ITF/INCLUSIVE TOUR INFANT WITHOUT A SEAT PSGR
UNDER 2 - CHARGE 10 PERCENT OF THE FARE.
TICKET DESIGNATOR - IN AND PERCENT APPLIED.
MUST BE ACCOMPANIED ON ALL FLIGHTS IN THE SAME
COMPARTMENT BY INDIVIDUAL INCLUSIVE TOUR PSGR
18 OR OLDER.
NOTE - TEXT BELOW NOT VALIDATED FOR AUTOPRICING.
1 ADULT PASSENGER AGED AT LEAST 18 YEARS
MAY BE ACCOMPANIED BY A MAXIMUM OF 2 INFANTS OF
WHO 1 HAVE TO BE BOOKED AS INFANT OCCUPYING A SEAT
-------------------------------------------------
THE AGE LIMITS REFERRED TO IN THIS RULE SHALL BE
THOSE IN EFFECT ON THE DATE OF COMMENCEMENT
OF TRAVEL.
EXCEPTION - INFANTS WHO REACH THEIR 2ND
BIRTHDAY DURING THEIR TRAVEL WILL BE REQUIRED
TO OCCUPY A SEAT ON THE OUTBOUND AND INBOUND
FLIGHT.
THE CHILD FARE NEEDS TO BE APPLIED FOR THE WHOLE
JOURNEY&lt;/Text&gt;
   &lt;/Paragraph&gt;
   &lt;Paragraph RPH="20" Title="TOUR CONDUCTOR DISCOUNTS"&gt;
    &lt;Text&gt;TUR/TOUR CONDUCTOR PSGR - NO DISCOUNT.&lt;/Text&gt;
   &lt;/Paragraph&gt;
   &lt;Paragraph RPH="21" Title="AGENT DISCOUNTS"&gt;
    &lt;Text&gt;AGT/AGENT PSGR - NO DISCOUNT.&lt;/Text&gt;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IN CASE OF CHANGE OF POINT OF DEPARTURE OR
PARTIAL USE OF THE TICKET BY THE PASSENGER FOR
THE ABOVE-MENTIONED CHANGE THE PASSENGER WILL BE
CHARGED A FIXED FARE COMPLEMENT OF 500EUR ALL
TAXES INCLUDED.
THIS APPLIES ONLY ON DAY OF TRAVEL AT THE AIRPORT.&lt;/Text&gt;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</si>
  <si>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-03722ff7-e087-4d94-8847-fcffa962f4a9&lt;/eb:ConversationId&gt;&lt;eb:Service&gt;OTA_AirRulesLLSRQ&lt;/eb:Service&gt;&lt;eb:Action&gt;OTA_AirRulesLLSRS&lt;/eb:Action&gt;&lt;eb:MessageData&gt;&lt;eb:MessageId&gt;6208246575094660182&lt;/eb:MessageId&gt;&lt;eb:Timestamp&gt;2019-09-05T15:58:29&lt;/eb:Timestamp&gt;&lt;eb:RefToMessageId&gt;03722ff7-e087-4d94-8847-fcffa962f4a9&lt;/eb:RefToMessageId&gt;&lt;/eb:MessageData&gt;&lt;/eb:MessageHeader&gt;&lt;wsse:Security xmlns:wsse="http://schemas.xmlsoap.org/ws/2002/12/secext"&gt;&lt;wsse:BinarySecurityToken valueType="String" EncodingType="wsse:Base64Binary"&gt;Shared/IDL:IceSess\/SessMgr:1\.0.IDL/Common/!ICESMS\/RESE!ICESMSLB\/RES.LB!-2977430397239016052!419796!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timeStamp="2019-09-05T10:58:29-05:00"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</si>
  <si>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b28078f-6624-4f91-85bb-cb07dcaed6bf&lt;/eb:ConversationId&gt;&lt;eb:Service&gt;OTA_AirRulesLLSRQ&lt;/eb:Service&gt;&lt;eb:Action&gt;OTA_AirRulesLLSRS&lt;/eb:Action&gt;&lt;eb:MessageData&gt;&lt;eb:MessageId&gt;6219506576018760203&lt;/eb:MessageId&gt;&lt;eb:Timestamp&gt;2019-09-05T16:00:02&lt;/eb:Timestamp&gt;&lt;eb:RefToMessageId&gt;8b28078f-6624-4f91-85bb-cb07dcaed6bf&lt;/eb:RefToMessageId&gt;&lt;/eb:MessageData&gt;&lt;/eb:MessageHeader&gt;&lt;wsse:Security xmlns:wsse="http://schemas.xmlsoap.org/ws/2002/12/secext"&gt;&lt;wsse:BinarySecurityToken valueType="String" EncodingType="wsse:Base64Binary"&gt;Shared/IDL:IceSess\/SessMgr:1\.0.IDL/Common/!ICESMS\/RESG!ICESMSLB\/RES.LB!-2977430018531092595!1706910!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timeStamp="2019-09-05T11:00:02-05:00"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</si>
  <si>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-084467d8-b46c-4ac3-9173-e91b16f697a7&lt;/eb:ConversationId&gt;&lt;eb:Service&gt;OTA_AirRulesLLSRQ&lt;/eb:Service&gt;&lt;eb:Action&gt;OTA_AirRulesLLSRS&lt;/eb:Action&gt;&lt;eb:MessageData&gt;&lt;eb:MessageId&gt;6200121576941890543&lt;/eb:MessageId&gt;&lt;eb:Timestamp&gt;2019-09-05T16:01:34&lt;/eb:Timestamp&gt;&lt;eb:RefToMessageId&gt;084467d8-b46c-4ac3-9173-e91b16f697a7&lt;/eb:RefToMessageId&gt;&lt;/eb:MessageData&gt;&lt;/eb:MessageHeader&gt;&lt;wsse:Security xmlns:wsse="http://schemas.xmlsoap.org/ws/2002/12/secext"&gt;&lt;wsse:BinarySecurityToken valueType="String" EncodingType="wsse:Base64Binary"&gt;Shared/IDL:IceSess\/SessMgr:1\.0.IDL/Common/!ICESMS\/RESF!ICESMSLB\/RES.LB!-2977429640536319359!607861!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timeStamp="2019-09-05T11:01:34-05:00"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</si>
  <si>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-67782c0e-c1e1-43f8-aa67-f81a01e35728&lt;/eb:ConversationId&gt;&lt;eb:Service&gt;OTA_AirRulesLLSRQ&lt;/eb:Service&gt;&lt;eb:Action&gt;OTA_AirRulesLLSRS&lt;/eb:Action&gt;&lt;eb:MessageData&gt;&lt;eb:MessageId&gt;6243056577868310285&lt;/eb:MessageId&gt;&lt;eb:Timestamp&gt;2019-09-05T16:03:07&lt;/eb:Timestamp&gt;&lt;eb:RefToMessageId&gt;67782c0e-c1e1-43f8-aa67-f81a01e35728&lt;/eb:RefToMessageId&gt;&lt;/eb:MessageData&gt;&lt;/eb:MessageHeader&gt;&lt;wsse:Security xmlns:wsse="http://schemas.xmlsoap.org/ws/2002/12/secext"&gt;&lt;wsse:BinarySecurityToken valueType="String" EncodingType="wsse:Base64Binary"&gt;Shared/IDL:IceSess\/SessMgr:1\.0.IDL/Common/!ICESMS\/RESE!ICESMSLB\/RES.LB!-2977429261130961522!527820!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timeStamp="2019-09-05T11:03:07-05:00"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</si>
  <si>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-79d9befd-8bd3-4ff3-b2fe-c6a2153c02b7&lt;/eb:ConversationId&gt;&lt;eb:Service&gt;OTA_AirRulesLLSRQ&lt;/eb:Service&gt;&lt;eb:Action&gt;OTA_AirRulesLLSRS&lt;/eb:Action&gt;&lt;eb:MessageData&gt;&lt;eb:MessageId&gt;5724373578796150823&lt;/eb:MessageId&gt;&lt;eb:Timestamp&gt;2019-09-05T16:04:39&lt;/eb:Timestamp&gt;&lt;eb:RefToMessageId&gt;79d9befd-8bd3-4ff3-b2fe-c6a2153c02b7&lt;/eb:RefToMessageId&gt;&lt;/eb:MessageData&gt;&lt;/eb:MessageHeader&gt;&lt;wsse:Security xmlns:wsse="http://schemas.xmlsoap.org/ws/2002/12/secext"&gt;&lt;wsse:BinarySecurityToken valueType="String" EncodingType="wsse:Base64Binary"&gt;Shared/IDL:IceSess\/SessMgr:1\.0.IDL/Common/!ICESMS\/RESG!ICESMSLB\/RES.LB!-2977428881004384114!1807014!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timeStamp="2019-09-05T11:04:39-05:00"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</si>
  <si>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91bbcc7-f328-4bdf-8765-e0bcb0d11911&lt;/eb:ConversationId&gt;&lt;eb:Service&gt;OTA_AirRulesLLSRQ&lt;/eb:Service&gt;&lt;eb:Action&gt;OTA_AirRulesLLSRS&lt;/eb:Action&gt;&lt;eb:MessageData&gt;&lt;eb:MessageId&gt;5979767603447520703&lt;/eb:MessageId&gt;&lt;eb:Timestamp&gt;2019-09-05T16:45:45&lt;/eb:Timestamp&gt;&lt;eb:RefToMessageId&gt;e91bbcc7-f328-4bdf-8765-e0bcb0d11911&lt;/eb:RefToMessageId&gt;&lt;/eb:MessageData&gt;&lt;/eb:MessageHeader&gt;&lt;wsse:Security xmlns:wsse="http://schemas.xmlsoap.org/ws/2002/12/secext"&gt;&lt;wsse:BinarySecurityToken valueType="String" EncodingType="wsse:Base64Binary"&gt;Shared/IDL:IceSess\/SessMgr:1\.0.IDL/Common/!ICESMS\/RESA!ICESMSLB\/RES.LB!-2977418783804972918!1949328!0&lt;/wsse:BinarySecurityToken&gt;&lt;/wsse:Security&gt;&lt;/soap-env:Header&gt;&lt;soap-env:Body&gt;&lt;OTA_AirRulesRS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timeStamp="2019-09-05T11:45:45-05:00"&gt;
   &lt;stl:SystemSpecificResults&gt;
    &lt;stl:HostCommand LNIATA="222222"&gt;RDCLOCTG05OCTS00SL5ZJ-LA&lt;/stl:HostCommand&gt;
   &lt;/stl:SystemSpecificResults&gt;
  &lt;/stl:Success&gt;
 &lt;/stl:ApplicationResults&gt;
 &lt;FareRuleInfo&gt;
  &lt;Header&gt;
   &lt;Line Type="Legend"&gt;
    &lt;Text&gt;V FARE BASIS     BK    FARE   TRAVEL-TICKET AP  MINMAX  RTG&lt;/Text&gt;
   &lt;/Line&gt;
   &lt;Line Type="Fare"&gt;
    &lt;Text&gt;1   S00SL5ZJ       S X   156700     ----      -/?  -/12M 8000&lt;/Text&gt;
   &lt;/Line&gt;
   &lt;Line Type="Passenger Type"&gt;
    &lt;Text&gt;PASSENGER TYPE-ADT                 AUTO PRICE-YES&lt;/Text&gt;
   &lt;/Line&gt;
   &lt;Line Type="Origin Destination"&gt;
    &lt;Text&gt;FROM-CLO TO-CTG    CXR-LA    TVL-05OCT19  RULE-SLDM IPRWD/17&lt;/Text&gt;
   &lt;/Line&gt;
   &lt;Line Type="Fare Basis"&gt;
    &lt;Text&gt;FARE BASIS-S00SL5ZJ          SPECIAL FARE  DIS-E   VENDOR-ATP&lt;/Text&gt;
   &lt;/Line&gt;
   &lt;Line Type="Fare Type"&gt;
    &lt;Text&gt;FARE TYPE-SAP      OW-ADVANCE PURCHASE&lt;/Text&gt;
   &lt;/Line&gt;
   &lt;Line Type="Currency"&gt;
    &lt;Text&gt;COP   156625  8000  E25JUL19 D-INFINITY   FC-S00SL5ZJ  FN-&lt;/Text&gt;
   &lt;/Line&gt;
   &lt;Line Type="System Dates"&gt;
    &lt;Text&gt;SYSTEM DATES - CREATED 24JUL19/1519  EXPIRES INFINITY&lt;/Text&gt;
   &lt;/Line&gt;
   &lt;ParsedData&gt;
    &lt;CurrencyLine&gt;
     &lt;Amount&gt;156625&lt;/Amount&gt;
     &lt;CurrencyCode&gt;COP&lt;/CurrencyCode&gt;
     &lt;Discontinue&gt;INFINITY&lt;/Discontinue&gt;
     &lt;Effective&gt;2019-07-25&lt;/Effective&gt;
     &lt;FareClass&gt;S00SL5ZJ&lt;/FareClass&gt;
     &lt;RoutingNumberOrMPM&gt;8000&lt;/RoutingNumberOrMPM&gt;
    &lt;/CurrencyLine&gt;
    &lt;FareBasisLine&gt;
     &lt;DisplayType Code="E"/&gt;
     &lt;FareBasis Code="S00SL5ZJ"/&gt;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LocationCode="CTG"/&gt;
     &lt;OriginLocation LocationCode="CLO"/&gt;
     &lt;Rule&gt;SLDM&lt;/Rule&gt;
     &lt;TariffDescriptionNumber&gt;IPRWD/17&lt;/TariffDescriptionNumber&gt;
     &lt;TravelDate&gt;2019-10-05&lt;/TravelDate&gt;
    &lt;/OriginDestinationLine&gt;
    &lt;PassengerTypeLine&gt;
     &lt;AutoPrice&gt;YES&lt;/AutoPrice&gt;
     &lt;PassengerType Code="ADT"/&gt;
    &lt;/PassengerTypeLine&gt;
    &lt;SystemDatesLine&gt;
     &lt;CreateDateTime&gt;2019-07-24T15:19&lt;/CreateDateTime&gt;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</si>
  <si>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91bbcc7-f328-4bdf-8765-e0bcb0d11911&lt;/eb:ConversationId&gt;&lt;eb:Service&gt;OTA_AirRulesLLSRQ&lt;/eb:Service&gt;&lt;eb:Action&gt;OTA_AirRulesLLSRS&lt;/eb:Action&gt;&lt;eb:MessageData&gt;&lt;eb:MessageId&gt;6540891603452260193&lt;/eb:MessageId&gt;&lt;eb:Timestamp&gt;2019-09-05T16:45:45&lt;/eb:Timestamp&gt;&lt;eb:RefToMessageId&gt;e91bbcc7-f328-4bdf-8765-e0bcb0d11911&lt;/eb:RefToMessageId&gt;&lt;/eb:MessageData&gt;&lt;/eb:MessageHeader&gt;&lt;wsse:Security xmlns:wsse="http://schemas.xmlsoap.org/ws/2002/12/secext"&gt;&lt;wsse:BinarySecurityToken valueType="String" EncodingType="wsse:Base64Binary"&gt;Shared/IDL:IceSess\/SessMgr:1\.0.IDL/Common/!ICESMS\/RESA!ICESMSLB\/RES.LB!-2977418783804972918!1949328!0&lt;/wsse:BinarySecurityToken&gt;&lt;/wsse:Security&gt;&lt;/soap-env:Header&gt;&lt;soap-env:Body&gt;&lt;OTA_AirRulesRS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timeStamp="2019-09-05T11:45:45-05:00"&gt;
   &lt;stl:SystemSpecificResults&gt;
    &lt;stl:HostCommand LNIATA="222222"&gt;RDCTGCLO13OCTV00SL5ZJ-LA&lt;/stl:HostCommand&gt;
   &lt;/stl:SystemSpecificResults&gt;
  &lt;/stl:Success&gt;
 &lt;/stl:ApplicationResults&gt;
 &lt;FareRuleInfo&gt;
  &lt;Header&gt;
   &lt;Line Type="Legend"&gt;
    &lt;Text&gt;V FARE BASIS     BK    FARE   TRAVEL-TICKET AP  MINMAX  RTG&lt;/Text&gt;
   &lt;/Line&gt;
   &lt;Line Type="Fare"&gt;
    &lt;Text&gt;1   V00SL5ZJ       V X   204700     ----      -/?  -/12M 8000&lt;/Text&gt;
   &lt;/Line&gt;
   &lt;Line Type="Passenger Type"&gt;
    &lt;Text&gt;PASSENGER TYPE-ADT                 AUTO PRICE-YES&lt;/Text&gt;
   &lt;/Line&gt;
   &lt;Line Type="Origin Destination"&gt;
    &lt;Text&gt;FROM-CTG TO-CLO    CXR-LA    TVL-13OCT19  RULE-SLDM IPRWD/17&lt;/Text&gt;
   &lt;/Line&gt;
   &lt;Line Type="Fare Basis"&gt;
    &lt;Text&gt;FARE BASIS-V00SL5ZJ          SPECIAL FARE  DIS-E   VENDOR-ATP&lt;/Text&gt;
   &lt;/Line&gt;
   &lt;Line Type="Fare Type"&gt;
    &lt;Text&gt;FARE TYPE-SAP      OW-ADVANCE PURCHASE&lt;/Text&gt;
   &lt;/Line&gt;
   &lt;Line Type="Currency"&gt;
    &lt;Text&gt;COP   204625  8000  E25JUL19 D-INFINITY   FC-V00SL5ZJ  FN-&lt;/Text&gt;
   &lt;/Line&gt;
   &lt;Line Type="System Dates"&gt;
    &lt;Text&gt;SYSTEM DATES - CREATED 24JUL19/1520  EXPIRES INFINITY&lt;/Text&gt;
   &lt;/Line&gt;
   &lt;ParsedData&gt;
    &lt;CurrencyLine&gt;
     &lt;Amount&gt;204625&lt;/Amount&gt;
     &lt;CurrencyCode&gt;COP&lt;/CurrencyCode&gt;
     &lt;Discontinue&gt;INFINITY&lt;/Discontinue&gt;
     &lt;Effective&gt;2019-07-25&lt;/Effective&gt;
     &lt;FareClass&gt;V00SL5ZJ&lt;/FareClass&gt;
     &lt;RoutingNumberOrMPM&gt;8000&lt;/RoutingNumberOrMPM&gt;
    &lt;/CurrencyLine&gt;
    &lt;FareBasisLine&gt;
     &lt;DisplayType Code="E"/&gt;
     &lt;FareBasis Code="V00SL5ZJ"/&gt;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LocationCode="CLO"/&gt;
     &lt;OriginLocation LocationCode="CTG"/&gt;
     &lt;Rule&gt;SLDM&lt;/Rule&gt;
     &lt;TariffDescriptionNumber&gt;IPRWD/17&lt;/TariffDescriptionNumber&gt;
     &lt;TravelDate&gt;2019-10-13&lt;/TravelDate&gt;
    &lt;/OriginDestinationLine&gt;
    &lt;PassengerTypeLine&gt;
     &lt;AutoPrice&gt;YES&lt;/AutoPrice&gt;
     &lt;PassengerType Code="ADT"/&gt;
    &lt;/PassengerTypeLine&gt;
    &lt;SystemDatesLine&gt;
     &lt;CreateDateTime&gt;2019-07-24T15:20&lt;/CreateDateTime&gt;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</si>
  <si>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91bbcc7-f328-4bdf-8765-e0bcb0d11911&lt;/eb:ConversationId&gt;&lt;eb:Service&gt;OTA_AirRulesLLSRQ&lt;/eb:Service&gt;&lt;eb:Action&gt;OTA_AirRulesLLSRS&lt;/eb:Action&gt;&lt;eb:MessageData&gt;&lt;eb:MessageId&gt;6540959603456480193&lt;/eb:MessageId&gt;&lt;eb:Timestamp&gt;2019-09-05T16:45:45&lt;/eb:Timestamp&gt;&lt;eb:RefToMessageId&gt;e91bbcc7-f328-4bdf-8765-e0bcb0d11911&lt;/eb:RefToMessageId&gt;&lt;/eb:MessageData&gt;&lt;/eb:MessageHeader&gt;&lt;wsse:Security xmlns:wsse="http://schemas.xmlsoap.org/ws/2002/12/secext"&gt;&lt;wsse:BinarySecurityToken valueType="String" EncodingType="wsse:Base64Binary"&gt;Shared/IDL:IceSess\/SessMgr:1\.0.IDL/Common/!ICESMS\/RESA!ICESMSLB\/RES.LB!-2977418783804972918!1949328!0&lt;/wsse:BinarySecurityToken&gt;&lt;/wsse:Security&gt;&lt;/soap-env:Header&gt;&lt;soap-env:Body&gt;&lt;OTA_AirRulesRS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timeStamp="2019-09-05T11:45:45-05:00"&gt;
   &lt;stl:SystemSpecificResults&gt;
    &lt;stl:HostCommand LNIATA="222222"&gt;RDCLOCTG05OCTS00SE5ZJ/CH33-LA&lt;/stl:HostCommand&gt;
   &lt;/stl:SystemSpecificResults&gt;
  &lt;/stl:Success&gt;
 &lt;/stl:ApplicationResults&gt;
 &lt;FareRuleInfo&gt;
  &lt;Header&gt;
   &lt;Line Type="Legend"&gt;
    &lt;Text&gt;V FARE BASIS     BK    FARE   TRAVEL-TICKET AP  MINMAX  RTG&lt;/Text&gt;
   &lt;/Line&gt;
   &lt;Line Type="Fare"&gt;
    &lt;Text&gt;1   S00SE5ZJ/CH33  S X   133100     ----      -/?  -/12M 8000&lt;/Text&gt;
   &lt;/Line&gt;
   &lt;Line Type="Passenger Type"&gt;
    &lt;Text&gt;PASSENGER TYPE-CNN/UNN             AUTO PRICE-YES&lt;/Text&gt;
   &lt;/Line&gt;
   &lt;Line Type="Origin Destination"&gt;
    &lt;Text&gt;FROM-CLO TO-CTG    CXR-LA    TVL-05OCT19  RULE-SEDM IPRWD/17&lt;/Text&gt;
   &lt;/Line&gt;
   &lt;Line Type="Fare Basis"&gt;
    &lt;Text&gt;FARE BASIS-S00SE5ZJ/CH33     SPECIAL FARE  DIS-E   VENDOR-ATP&lt;/Text&gt;
   &lt;/Line&gt;
   &lt;Line Type="Fare Type"&gt;
    &lt;Text&gt;FARE TYPE-XOX      OW-ECONOMY CLASS ONE WAY EXCURSION FARE&lt;/Text&gt;
   &lt;/Line&gt;
   &lt;Line Type="Currency"&gt;
    &lt;Text&gt;COP   133100  8000  E25JUL19 D-INFINITY   FC-S00SE5ZJ  FN-&lt;/Text&gt;
   &lt;/Line&gt;
   &lt;Line Type="System Dates"&gt;
    &lt;Text&gt;SYSTEM DATES - CREATED 24JUL19/1519  EXPIRES INFINITY&lt;/Text&gt;
   &lt;/Line&gt;
   &lt;ParsedData&gt;
    &lt;CurrencyLine&gt;
     &lt;Amount&gt;133100&lt;/Amount&gt;
     &lt;CurrencyCode&gt;COP&lt;/CurrencyCode&gt;
     &lt;Discontinue&gt;INFINITY&lt;/Discontinue&gt;
     &lt;Effective&gt;2019-07-25&lt;/Effective&gt;
     &lt;FareClass&gt;S00SE5ZJ&lt;/FareClass&gt;
     &lt;RoutingNumberOrMPM&gt;8000&lt;/RoutingNumberOrMPM&gt;
    &lt;/CurrencyLine&gt;
    &lt;FareBasisLine&gt;
     &lt;DisplayType Code="E"/&gt;
     &lt;FareBasis Code="S00SE5ZJ/CH33"/&gt;
     &lt;FareVendor&gt;ATP&lt;/FareVendor&gt;
     &lt;Text&gt;SPECIAL FARE&lt;/Text&gt;
    &lt;/FareBasisLine&gt;
    &lt;FareTypeLine&gt;
     &lt;FareDescription Code="OW"&gt;ECONOMY CLASS ONE WAY EXCURSION FARE&lt;/FareDescription&gt;
     &lt;FareType&gt;XOX&lt;/FareType&gt;
    &lt;/FareTypeLine&gt;
    &lt;OriginDestinationLine&gt;
     &lt;Airline Code="LA"/&gt;
     &lt;DestinationLocation LocationCode="CTG"/&gt;
     &lt;OriginLocation LocationCode="CLO"/&gt;
     &lt;Rule&gt;SEDM&lt;/Rule&gt;
     &lt;TariffDescriptionNumber&gt;IPRWD/17&lt;/TariffDescriptionNumber&gt;
     &lt;TravelDate&gt;2019-10-05&lt;/TravelDate&gt;
    &lt;/OriginDestinationLine&gt;
    &lt;PassengerTypeLine&gt;
     &lt;AutoPrice&gt;YES&lt;/AutoPrice&gt;
     &lt;PassengerType Code="CNN/UNN"/&gt;
    &lt;/PassengerTypeLine&gt;
    &lt;SystemDatesLine&gt;
     &lt;CreateDateTime&gt;2019-07-24T15:19&lt;/CreateDateTime&gt;
     &lt;ExpireDateTime&gt;INFINITY&lt;/ExpireDateTime&gt;
    &lt;/SystemDatesLine&gt;
   &lt;/ParsedData&gt;
  &lt;/Header&gt;
  &lt;Rules&gt;
   &lt;Paragraph RPH="50" Title="RULE APPLICATION AND OTHER CONDITIONS"&gt;
    &lt;Text&gt;NOTE - THE FOLLOWING TEXT IS INFORMATIONAL AND NOT
VALIDATED FOR AUTOPRICING.
FARE ECONOMY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-SE/-SP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&lt;/Paragraph&gt;
   &lt;Paragraph RPH="17" Title="HIP/MILEAGE EXCEPTIONS"&gt;
    &lt;Text&gt;NO HIP OR MILEAGE EXCEPTIONS APPLY.&lt;/Text&gt;
   &lt;/Paragraph&gt;
   &lt;Paragraph RPH="18" Title="TICKET ENDORSEMENTS"&gt;
    &lt;Text&gt;THE ORIGINAL AND THE REISSUED TICKET MUST BE ANNOTATED
- REF/CHG FEE APPLIES - IN THE ENDORSEMENT BOX.&lt;/Text&gt;
   &lt;/Paragraph&gt;
   &lt;Paragraph RPH="19" Title="CHILDREN DISCOUNTS"&gt;
    &lt;Text&gt;CNN/ACCOMPANIED CHILD PSGR 2-11 - THE FARE WAS
CALCULATED AS 67 PERCENT OF THE FARE.
TICKET DESIGNATOR - CH AND PERCENT APPLIED.
MUST BE ACCOMPANIED ON ALL FLIGHTS IN THE SAME
COMPARTMENT BY ADULT PSGR 12 OR OLDER.
OR - UNN/UNACCOMPANIED CHILD PSGR 8-11 - THE FARE WAS
CALCULATED AS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UNN/UNACCOMPANIED CHILD PSGR 8-11 - THE FARE WAS
CALCULATED AS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UNN/UNACCOMPANIED CHILD PSGR 8-11 - THE FARE WAS
CALCULATED AS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UNN/UNACCOMPANIED CHILD PSGR 8-11 - THE FARE WAS
CALCULATED AS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CNN/ACCOMPANIED CHILD PSGR 2-11 - THE FARE WAS
CALCULATED AS 67 PERCENT OF THE FARE.
TICKET DESIGNATOR - CH AND PERCENT APPLIED.
MUST BE ACCOMPANIED ON ALL FLIGHTS IN THE SAME
COMPARTMENT BY PFA PSGR 12 OR OLDER.
OR - UNN/UNACCOMPANIED CHILD PSGR 8-11 - THE FARE WAS
CALCULATED AS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</si>
  <si>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91bbcc7-f328-4bdf-8765-e0bcb0d11911&lt;/eb:ConversationId&gt;&lt;eb:Service&gt;OTA_AirRulesLLSRQ&lt;/eb:Service&gt;&lt;eb:Action&gt;OTA_AirRulesLLSRS&lt;/eb:Action&gt;&lt;eb:MessageData&gt;&lt;eb:MessageId&gt;6540450603461640230&lt;/eb:MessageId&gt;&lt;eb:Timestamp&gt;2019-09-05T16:45:46&lt;/eb:Timestamp&gt;&lt;eb:RefToMessageId&gt;e91bbcc7-f328-4bdf-8765-e0bcb0d11911&lt;/eb:RefToMessageId&gt;&lt;/eb:MessageData&gt;&lt;/eb:MessageHeader&gt;&lt;wsse:Security xmlns:wsse="http://schemas.xmlsoap.org/ws/2002/12/secext"&gt;&lt;wsse:BinarySecurityToken valueType="String" EncodingType="wsse:Base64Binary"&gt;Shared/IDL:IceSess\/SessMgr:1\.0.IDL/Common/!ICESMS\/RESA!ICESMSLB\/RES.LB!-2977418783804972918!1949328!0&lt;/wsse:BinarySecurityToken&gt;&lt;/wsse:Security&gt;&lt;/soap-env:Header&gt;&lt;soap-env:Body&gt;&lt;OTA_AirRulesRS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timeStamp="2019-09-05T11:45:46-05:00"&gt;
   &lt;stl:SystemSpecificResults&gt;
    &lt;stl:HostCommand LNIATA="222222"&gt;RDCTGCLO13OCTV00SE5ZJ/CH33-LA&lt;/stl:HostCommand&gt;
   &lt;/stl:SystemSpecificResults&gt;
  &lt;/stl:Success&gt;
 &lt;/stl:ApplicationResults&gt;
 &lt;FareRuleInfo&gt;
  &lt;Header&gt;
   &lt;Line Type="Legend"&gt;
    &lt;Text&gt;V FARE BASIS     BK    FARE   TRAVEL-TICKET AP  MINMAX  RTG&lt;/Text&gt;
   &lt;/Line&gt;
   &lt;Line Type="Fare"&gt;
    &lt;Text&gt;1   V00SE5ZJ/CH33  V X   165300     ----      -/?  -/12M 8000&lt;/Text&gt;
   &lt;/Line&gt;
   &lt;Line Type="Passenger Type"&gt;
    &lt;Text&gt;PASSENGER TYPE-CNN/UNN             AUTO PRICE-YES&lt;/Text&gt;
   &lt;/Line&gt;
   &lt;Line Type="Origin Destination"&gt;
    &lt;Text&gt;FROM-CTG TO-CLO    CXR-LA    TVL-13OCT19  RULE-SEDM IPRWD/17&lt;/Text&gt;
   &lt;/Line&gt;
   &lt;Line Type="Fare Basis"&gt;
    &lt;Text&gt;FARE BASIS-V00SE5ZJ/CH33     SPECIAL FARE  DIS-E   VENDOR-ATP&lt;/Text&gt;
   &lt;/Line&gt;
   &lt;Line Type="Fare Type"&gt;
    &lt;Text&gt;FARE TYPE-XOX      OW-ECONOMY CLASS ONE WAY EXCURSION FARE&lt;/Text&gt;
   &lt;/Line&gt;
   &lt;Line Type="Currency"&gt;
    &lt;Text&gt;COP   165300  8000  E25JUL19 D-INFINITY   FC-V00SE5ZJ  FN-&lt;/Text&gt;
   &lt;/Line&gt;
   &lt;Line Type="System Dates"&gt;
    &lt;Text&gt;SYSTEM DATES - CREATED 24JUL19/1520  EXPIRES INFINITY&lt;/Text&gt;
   &lt;/Line&gt;
   &lt;ParsedData&gt;
    &lt;CurrencyLine&gt;
     &lt;Amount&gt;165300&lt;/Amount&gt;
     &lt;CurrencyCode&gt;COP&lt;/CurrencyCode&gt;
     &lt;Discontinue&gt;INFINITY&lt;/Discontinue&gt;
     &lt;Effective&gt;2019-07-25&lt;/Effective&gt;
     &lt;FareClass&gt;V00SE5ZJ&lt;/FareClass&gt;
     &lt;RoutingNumberOrMPM&gt;8000&lt;/RoutingNumberOrMPM&gt;
    &lt;/CurrencyLine&gt;
    &lt;FareBasisLine&gt;
     &lt;DisplayType Code="E"/&gt;
     &lt;FareBasis Code="V00SE5ZJ/CH33"/&gt;
     &lt;FareVendor&gt;ATP&lt;/FareVendor&gt;
     &lt;Text&gt;SPECIAL FARE&lt;/Text&gt;
    &lt;/FareBasisLine&gt;
    &lt;FareTypeLine&gt;
     &lt;FareDescription Code="OW"&gt;ECONOMY CLASS ONE WAY EXCURSION FARE&lt;/FareDescription&gt;
     &lt;FareType&gt;XOX&lt;/FareType&gt;
    &lt;/FareTypeLine&gt;
    &lt;OriginDestinationLine&gt;
     &lt;Airline Code="LA"/&gt;
     &lt;DestinationLocation LocationCode="CLO"/&gt;
     &lt;OriginLocation LocationCode="CTG"/&gt;
     &lt;Rule&gt;SEDM&lt;/Rule&gt;
     &lt;TariffDescriptionNumber&gt;IPRWD/17&lt;/TariffDescriptionNumber&gt;
     &lt;TravelDate&gt;2019-10-13&lt;/TravelDate&gt;
    &lt;/OriginDestinationLine&gt;
    &lt;PassengerTypeLine&gt;
     &lt;AutoPrice&gt;YES&lt;/AutoPrice&gt;
     &lt;PassengerType Code="CNN/UNN"/&gt;
    &lt;/PassengerTypeLine&gt;
    &lt;SystemDatesLine&gt;
     &lt;CreateDateTime&gt;2019-07-24T15:20&lt;/CreateDateTime&gt;
     &lt;ExpireDateTime&gt;INFINITY&lt;/ExpireDateTime&gt;
    &lt;/SystemDatesLine&gt;
   &lt;/ParsedData&gt;
  &lt;/Header&gt;
  &lt;Rules&gt;
   &lt;Paragraph RPH="50" Title="RULE APPLICATION AND OTHER CONDITIONS"&gt;
    &lt;Text&gt;NOTE - THE FOLLOWING TEXT IS INFORMATIONAL AND NOT
VALIDATED FOR AUTOPRICING.
FARE ECONOMY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-SE/-SP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&lt;/Paragraph&gt;
   &lt;Paragraph RPH="17" Title="HIP/MILEAGE EXCEPTIONS"&gt;
    &lt;Text&gt;NO HIP OR MILEAGE EXCEPTIONS APPLY.&lt;/Text&gt;
   &lt;/Paragraph&gt;
   &lt;Paragraph RPH="18" Title="TICKET ENDORSEMENTS"&gt;
    &lt;Text&gt;THE ORIGINAL AND THE REISSUED TICKET MUST BE ANNOTATED
- REF/CHG FEE APPLIES - IN THE ENDORSEMENT BOX.&lt;/Text&gt;
   &lt;/Paragraph&gt;
   &lt;Paragraph RPH="19" Title="CHILDREN DISCOUNTS"&gt;
    &lt;Text&gt;CNN/ACCOMPANIED CHILD PSGR 2-11 - THE FARE WAS
CALCULATED AS 67 PERCENT OF THE FARE.
TICKET DESIGNATOR - CH AND PERCENT APPLIED.
MUST BE ACCOMPANIED ON ALL FLIGHTS IN THE SAME
COMPARTMENT BY ADULT PSGR 12 OR OLDER.
OR - UNN/UNACCOMPANIED CHILD PSGR 8-11 - THE FARE WAS
CALCULATED AS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UNN/UNACCOMPANIED CHILD PSGR 8-11 - THE FARE WAS
CALCULATED AS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UNN/UNACCOMPANIED CHILD PSGR 8-11 - THE FARE WAS
CALCULATED AS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UNN/UNACCOMPANIED CHILD PSGR 8-11 - THE FARE WAS
CALCULATED AS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CNN/ACCOMPANIED CHILD PSGR 2-11 - THE FARE WAS
CALCULATED AS 67 PERCENT OF THE FARE.
TICKET DESIGNATOR - CH AND PERCENT APPLIED.
MUST BE ACCOMPANIED ON ALL FLIGHTS IN THE SAME
COMPARTMENT BY PFA PSGR 12 OR OLDER.
OR - UNN/UNACCOMPANIED CHILD PSGR 8-11 - THE FARE WAS
CALCULATED AS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</si>
  <si>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-64b43e22-8db2-40c4-aea9-612364c1c4b6&lt;/eb:ConversationId&gt;&lt;eb:Service&gt;OTA_AirRulesLLSRQ&lt;/eb:Service&gt;&lt;eb:Action&gt;OTA_AirRulesLLSRS&lt;/eb:Action&gt;&lt;eb:MessageData&gt;&lt;eb:MessageId&gt;6602470608967050201&lt;/eb:MessageId&gt;&lt;eb:Timestamp&gt;2019-09-05T16:54:57&lt;/eb:Timestamp&gt;&lt;eb:RefToMessageId&gt;64b43e22-8db2-40c4-aea9-612364c1c4b6&lt;/eb:RefToMessageId&gt;&lt;/eb:MessageData&gt;&lt;/eb:MessageHeader&gt;&lt;wsse:Security xmlns:wsse="http://schemas.xmlsoap.org/ws/2002/12/secext"&gt;&lt;wsse:BinarySecurityToken valueType="String" EncodingType="wsse:Base64Binary"&gt;Shared/IDL:IceSess\/SessMgr:1\.0.IDL/Common/!ICESMS\/RESD!ICESMSLB\/RES.LB!-2977416523298974590!1527155!0&lt;/wsse:BinarySecurityToken&gt;&lt;/wsse:Security&gt;&lt;/soap-env:Header&gt;&lt;soap-env:Body&gt;&lt;OTA_AirRulesRS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timeStamp="2019-09-05T11:54:57-05:00"&gt;
   &lt;stl:SystemSpecificResults&gt;
    &lt;stl:HostCommand LNIATA="222222"&gt;RDCLOBOG03OCTGSXSE5ZJ-LA&lt;/stl:HostCommand&gt;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</si>
  <si>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ccc08ab-1174-4c53-8809-5f0dba158552&lt;/eb:ConversationId&gt;&lt;eb:Service&gt;OTA_AirRulesLLSRQ&lt;/eb:Service&gt;&lt;eb:Action&gt;OTA_AirRulesLLSRS&lt;/eb:Action&gt;&lt;eb:MessageData&gt;&lt;eb:MessageId&gt;6785841625435050200&lt;/eb:MessageId&gt;&lt;eb:Timestamp&gt;2019-09-05T17:22:23&lt;/eb:Timestamp&gt;&lt;eb:RefToMessageId&gt;accc08ab-1174-4c53-8809-5f0dba158552&lt;/eb:RefToMessageId&gt;&lt;/eb:MessageData&gt;&lt;/eb:MessageHeader&gt;&lt;wsse:Security xmlns:wsse="http://schemas.xmlsoap.org/ws/2002/12/secext"&gt;&lt;wsse:BinarySecurityToken valueType="String" EncodingType="wsse:Base64Binary"&gt;Shared/IDL:IceSess\/SessMgr:1\.0.IDL/Common/!ICESMS\/RESB!ICESMSLB\/RES.LB!-2977409778059521908!555585!0&lt;/wsse:BinarySecurityToken&gt;&lt;/wsse:Security&gt;&lt;/soap-env:Header&gt;&lt;soap-env:Body&gt;&lt;OTA_AirRulesRS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timeStamp="2019-09-05T12:22:23-05:00"&gt;
   &lt;stl:SystemSpecificResults&gt;
    &lt;stl:HostCommand LNIATA="222222"&gt;RDBOGCDG15SEPLLLRCO-AF&lt;/stl:HostCommand&gt;
   &lt;/stl:SystemSpecificResults&gt;
  &lt;/stl:Success&gt;
 &lt;/stl:ApplicationResults&gt;
 &lt;FareRuleInfo&gt;
  &lt;Header&gt;
   &lt;Line Type="Legend"&gt;
    &lt;Text&gt;V FARE BASIS     BK    FARE   TRAVEL-TICKET AP  MINMAX  RTG&lt;/Text&gt;
   &lt;/Line&gt;
   &lt;Line Type="Fare"&gt;
    &lt;Text&gt;1   LLLRCO         L R  4135700     ----      -/?  4/12M AT01&lt;/Text&gt;
   &lt;/Line&gt;
   &lt;Line Type="Passenger Type"&gt;
    &lt;Text&gt;PASSENGER TYPE-ADT                 AUTO PRICE-YES&lt;/Text&gt;
   &lt;/Line&gt;
   &lt;Line Type="Origin Destination"&gt;
    &lt;Text&gt;FROM-BOG TO-PAR    CXR-AF    TVL-15SEP19  RULE-COLR IPRSAA2/27&lt;/Text&gt;
   &lt;/Line&gt;
   &lt;Line Type="Fare Basis"&gt;
    &lt;Text&gt;FARE BASIS-LLLRCO            SPECIAL FARE  DIS-E   VENDOR-ATP&lt;/Text&gt;
   &lt;/Line&gt;
   &lt;Line Type="Fare Type"&gt;
    &lt;Text&gt;FARE TYPE-ERU      RT-ECONOMY RT UNBUNDLED&lt;/Text&gt;
   &lt;/Line&gt;
   &lt;Line Type="Currency"&gt;
    &lt;Text&gt;USD  1216.00  0271  E29AUG19 D-INFINITY   FC-LLLRCO  FN-&lt;/Text&gt;
   &lt;/Line&gt;
   &lt;Line Type="System Dates"&gt;
    &lt;Text&gt;SYSTEM DATES - CREATED 28AUG19/0513  EXPIRES INFINITY&lt;/Text&gt;
   &lt;/Line&gt;
   &lt;ParsedData&gt;
    &lt;CurrencyLine&gt;
     &lt;Amount&gt;1216.00&lt;/Amount&gt;
     &lt;CurrencyCode&gt;USD&lt;/CurrencyCode&gt;
     &lt;Discontinue&gt;INFINITY&lt;/Discontinue&gt;
     &lt;Effective&gt;2019-08-29&lt;/Effective&gt;
     &lt;FareClass&gt;LLLRCO&lt;/FareClass&gt;
     &lt;RoutingNumberOrMPM&gt;0271&lt;/RoutingNumberOrMPM&gt;
    &lt;/CurrencyLine&gt;
    &lt;FareBasisLine&gt;
     &lt;DisplayType Code="E"/&gt;
     &lt;FareBasis Code="LLLRCO"/&gt;
     &lt;FareVendor&gt;ATP&lt;/FareVendor&gt;
     &lt;Text&gt;SPECIAL FARE&lt;/Text&gt;
    &lt;/FareBasisLine&gt;
    &lt;FareTypeLine&gt;
     &lt;FareDescription Code="RT"&gt;ECONOMY RT UNBUNDLED&lt;/FareDescription&gt;
     &lt;FareType&gt;ERU&lt;/FareType&gt;
    &lt;/FareTypeLine&gt;
    &lt;OriginDestinationLine&gt;
     &lt;Airline Code="AF"/&gt;
     &lt;DestinationLocation LocationCode="PAR"/&gt;
     &lt;OriginLocation LocationCode="BOG"/&gt;
     &lt;Rule&gt;COLR&lt;/Rule&gt;
     &lt;TariffDescriptionNumber&gt;IPRSAA2/27&lt;/TariffDescriptionNumber&gt;
     &lt;TravelDate&gt;2019-09-15&lt;/TravelDate&gt;
    &lt;/OriginDestinationLine&gt;
    &lt;PassengerTypeLine&gt;
     &lt;AutoPrice&gt;YES&lt;/AutoPrice&gt;
     &lt;PassengerType Code="ADT"/&gt;
    &lt;/PassengerTypeLine&gt;
    &lt;SystemDatesLine&gt;
     &lt;CreateDateTime&gt;2019-08-28T05:13&lt;/CreateDateTime&gt;
     &lt;ExpireDateTime&gt;INFINITY&lt;/ExpireDateTime&gt;
    &lt;/SystemDatesLine&gt;
   &lt;/ParsedData&gt;
  &lt;/Header&gt;
  &lt;Rules&gt;
   &lt;Paragraph RPH="50" Title="RULE APPLICATION AND OTHER CONDITIONS"&gt;
    &lt;Text&gt;NOTE - THE FOLLOWING TEXT IS INFORMATIONAL AND NOT
VALIDATED FOR AUTOPRICING.
AIR FRANCE RESTRICTED FARES FROM COLOMBIA TO AREA 2
APPLICATION
AREA
THESE FARES APPLY
FROM COLOMBIA
TO AREA 2.
CLASS OF SERVICE
THESE FARES APPLY FOR 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&lt;Text&gt;PERMITTED 12SEP THROUGH 01JAN OR 20JAN THROUGH 21AUG
ON THE OUTBOUND TRANSATLANTIC SECTOR. SEASON IS BASED
ON DATE OF ORIGIN.&lt;/Text&gt;
   &lt;/Paragraph&gt;
   &lt;Paragraph RPH="04" Title="FLIGHT APPLICATION"&gt;
    &lt;Text&gt;THE FARE COMPONENT MUST NOT BE ON
ONE OR MORE OF THE FOLLOWING
ANY AF FLIGHT OPERATED BY TO
ANY 9K FLIGHT
ANY AA FLIGHT
ANY BA FLIGHT
ANY CU FLIGHT
ANY EK FLIGHT
ANY FC FLIGHT
ANY GU FLIGHT
ANY IB FLIGHT
ANY KP FLIGHT
ANY LH FLIGHT
ANY LX FLIGHT
ANY LY FLIGHT
ANY QR FLIGHT
ANY QS FLIGHT
ANY S2 FLIGHT
ANY SK FLIGHT
ANY SN FLIGHT
ANY SS FLIGHT
ANY TA FLIGHT OPERATED BY H2
ANY TX FLIGHT
ANY UA FLIGHT
ANY US FLIGHT
ANY VS FLIGHT
ANY VY FLIGHT.
AND
THE FARE COMPONENT MUST NOT BE ON
ONE OR MORE OF THE FOLLOWING
ANY 2S FLIGHT
ANY 3Y FLIGHT
ANY 4Q FLIGHT
ANY 6A FLIGHT
ANY 7P FLIGHT
ANY 8F FLIGHT
ANY AB FLIGHT
ANY AW FLIGHT
ANY C2 FLIGHT
ANY D3 FLIGHT
ANY DC FLIGHT
ANY EO FLIGHT
ANY FG FLIGHT
ANY FT FLIGHT
ANY I7 FLIGHT
ANY I8 FLIGHT
ANY KF FLIGHT
ANY KJ FLIGHT
ANY M9 FLIGHT
ANY MQ FLIGHT
ANY MZ FLIGHT
ANY NV FLIGHT
ANY O3 FLIGHT
ANY OD FLIGHT
ANY Q4 FLIGHT
ANY Q8 FLIGHT
ANY QH FLIGHT
ANY QZ FLIGHT
ANY R8 FLIGHT
ANY RI FLIGHT
ANY RQ FLIGHT
ANY RW FLIGHT
ANY SD FLIGHT
ANY SM FLIGHT
ANY SX FLIGHT
ANY UF FLIGHT
ANY UQ FLIGHT
ANY W5 FLIGHT
ANY W7 FLIGHT
ANY X7 FLIGHT.
NOTE - TEXT BELOW NOT VALIDATED FOR AUTOPRICING.
THE FARE COMPONENT MUST NOT BE ON
ONE OR MORE OF THE FOLLOWING
ANY 0K FLIGHT
ANY DZ FLIGHT
ANY IP FLIGHT
AND
THE FARE COMPONENT MUST NOT BE ON
ONE OR MORE OF THE FOLLOWING
ANY 9W FLIGHT
ANY CO FLIGHT
ANY IT FLIGHT
ANY JK FLIGHT
ANY MA FLIGHT
ANY PU FLIGHT.
AND
IF THE FARE COMPONENT INCLUDES TRAVEL VIA DXB
THEN THAT TRAVEL MUST NOT BE ON
ONE OR MORE OF THE FOLLOWING
ANY IR FLIGHT.&lt;/Text&gt;
   &lt;/Paragraph&gt;
   &lt;Paragraph RPH="05" Title="ADVANCE RESERVATIONS/TICKETING"&gt;
    &lt;Text&gt;CONFIRMED RESERVATIONS ARE REQUIRED FOR ALL SECTORS.
WHEN RESERVATIONS ARE MADE AT LEAST 100 DAYS BEFORE
DEPARTURE, TICKETING MUST BE COMPLETED AT LEAST 93
DAYS BEFORE DEPARTURE.
OR - CONFIRMED RESERVATIONS ARE REQUIRED FOR ALL
SECTORS.
WHEN RESERVATIONS ARE MADE AT LEAST 11 DAYS BEFORE
DEPARTURE, TICKETING MUST BE COMPLETED WITHIN 7
DAYS AFTER RESERVATIONS ARE MADE OR AT LEAST 10
DAYS BEFORE DEPARTURE WHICHEVER IS EARLIER.
OR - CONFIRMED RESERVATIONS ARE REQUIRED FOR ALL
SECTORS.
TICKETING MUST BE COMPLETED WITHIN 1 DAY AFTER
RESERVATIONS ARE MADE.
NOTE - TEXT BELOW NOT VALIDATED FOR AUTOPRICING.
DIFFERENCE COULD EXIST BETWEEN THE CRS
LAST TICKETING DATE AND TTL ROBOT REMARK.
THE MOST RESTRICTIVE DATE PREVAILS.&lt;/Text&gt;
   &lt;/Paragraph&gt;
   &lt;Paragraph RPH="06" Title="MINIMUM STAY"&gt;
    &lt;Text&gt;TRAVEL FROM LAST STOPOVER MUST COMMENCE NO EARLIER
THAN 4 DAYS AFTER DEPARTURE FROM FARE ORIGIN.&lt;/Text&gt;
   &lt;/Paragraph&gt;
   &lt;Paragraph RPH="07" Title="MAXIMUM STAY"&gt;
    &lt;Text&gt;TRAVEL FROM LAST STOPOVER MUST COMMENCE NO LATER THAN
12 MONTHS AFTER DEPARTURE FROM FARE ORIGIN.&lt;/Text&gt;
   &lt;/Paragraph&gt;
   &lt;Paragraph RPH="08" Title="STOPOVERS"&gt;
    &lt;Text&gt;1 STOPOVER PERMITTED IN EACH DIRECTION IN PAR/AMS.
AND - UNLIMITED STOPOVERS PERMITTED ON THE OUTBOUND AND
ON THE INBOUND FARE COMPONENTS AT USD 75.00 EACH.&lt;/Text&gt;
   &lt;/Paragraph&gt;
   &lt;Paragraph RPH="09" Title="TRANSFERS"&gt;
    &lt;Text&gt;IF THE FARE COMPONENT INCLUDES TRAVEL VIA MEX.
1 TRANSFERS PERMITTED IN EACH DIRECTION AT USD
18.00.
AND - UNLIMITED TRANSFERS PERMITTED IN EACH
DIRECTION.
FARE BREAK SURFACE SECTORS NOT PERMITTED AND
EMBEDDED SURFACE SECTORS PERMITTED ON THE FARE
COMPONENT.
UNLIMITED TRANSFERS PERMITTED IN EACH DIRECTION.
FARE BREAK SURFACE SECTORS NOT PERMITTED AND EMBEDDED
SURFACE SECTORS PERMITTED ON THE FARE COMPONENT.&lt;/Text&gt;
   &lt;/Paragraph&gt;
   &lt;Paragraph RPH="10" Title="COMBINATIONS"&gt;
    &lt;Text&gt;END-ON-END NOT PERMITTED. SIDE TRIPS NOT PERMITTED.
OPEN JAWS/ROUND TRIPS/CIRCLE TRIPS
FARES MAY BE COMBINED ON A HALF ROUND TRIP BASIS
-TO FORM SINGLE OR DOUBLE OPEN JAWS WHICH CONSISTS
OF NO MORE THAN 2 INTERNATIONAL FARE COMPONENTS AND
THE OPEN SEGMENT AT ORIGIN MUST BE IN ONE COUNTRY.
THE OPEN SEGMENT AT DESTINATION HAS NO RESTRICTIONS
A MAXIMUM OF TWO INTERNATIONAL FARE COMPONENTS
PERMITTED. MILEAGE OF THE OPEN SEGMENT MUST BE EQUAL/
LESS THAN MILEAGE OF THE LONGEST FLOWN FARE
COMPONENT.
-TO FORM ROUND TRIPS
-TO FORM CIRCLE TRIPS
A MAXIMUM OF TWO INTERNATIONAL FARE COMPONENTS
PERMITTED.
PROVIDED -
COMBINATIONS ARE NOT WITH ANY FIRST CLASS
UNRESTRICTED/FIRST CLASS RESTRICTED-TYPE FARES FOR
ANY CARRIER IN ANY RULE AND TARIFF.
COMBINATIONS ARE WITH ANY FARE FOR CARRIER AF/KL
IN ANY RULE AND TARIFF.&lt;/Text&gt;
   &lt;/Paragraph&gt;
   &lt;Paragraph RPH="11" Title="BLACKOUT DATES"&gt;
    &lt;Text&gt;NO BLACKOUT DATES APPLY.&lt;/Text&gt;
   &lt;/Paragraph&gt;
   &lt;Paragraph RPH="12" Title="SURCHARGES"&gt;
    &lt;Text&gt;ORIGINATING COLOMBIA -
IF THE FARE COMPONENT INCLUDES TRAVEL BETWEEN TICKETED
POINTS BOG AND CCS
THEN THAT TRAVEL MUST BE ON
ONE OR MORE OF THE FOLLOWING
ANY AV FLIGHT
ANY CM FLIGHT.
MISCELLANEOUS/OTHER SURCHARGE OF USD 50.00 WILL BE
ADDED TO THE APPLICABLE FARE PER ANY PASSENGER.
ORIGINATING FRANCE -
THE PROVISIONS BELOW APPLY ONLY AS FOLLOWS -
TICKETS MUST BE ISSUED BY ELECTRONIC TICKETING.
WHEN TICKETS ARE SOLD IN FRANCE/MARTINIQUE/GUADELOUPE/
FRENCH GUIANA/REUNION.
THERE IS NO MISCELLANEOUS/OTHER SURCHARGE PER ANY
PASSENGER.
ORIGINATING FRANCE -
THE PROVISIONS BELOW APPLY ONLY AS FOLLOWS -
WHEN TICKETS ARE SOLD IN FRANCE/MARTINIQUE/GUADELOUPE/
FRENCH GUIANA/REUNION.
MISCELLANEOUS/OTHER SURCHARGE OF EUR 8.00 PER
DIRECTION WILL BE ADDED TO THE APPLICABLE FARE PER
ANY PASSENGER.
NOTE - TEXT BELOW NOT VALIDATED FOR AUTOPRICING.
PAPER TICKET SURCHARGE IS NOT REFUNDABLE
OTHERWISE - ORIGINATING FRANCE -
THERE IS NO MISCELLANEOUS/OTHER SURCHARGE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MUST BE ISSUED ON/AFTER 05SEP18.
GENERAL RULE - APPLY UNLESS OTHERWISE SPECIFIED
TICKETS MUST BE ISSUED ON THE STOCK OF AF OR AF AND
MAY NOT BE SOLD IN VENEZUELA.
NOTE - TEXT BELOW NOT VALIDATED FOR AUTOPRICING.
POS VENEZUELA ... SPECIAL SALES RESTRICTION
OR - TICKETS MUST BE ISSUED ON THE STOCK OF AF OR KL
AND MAY NOT BE SOLD IN VENEZUELA.
OR - TICKETS MUST BE ISSUED ON THE STOCK OF AF OR A5
AND MAY NOT BE SOLD IN VENEZUELA.
OR - TICKETS MUST BE ISSUED ON THE STOCK OF AF OR AM
AND MAY NOT BE SOLD IN VENEZUELA.
OR - TICKETS MUST BE ISSUED ON THE STOCK OF AF OR AR
AND MAY NOT BE SOLD IN VENEZUELA.
OR - TICKETS MUST BE ISSUED ON THE STOCK OF AF OR AT
AND MAY NOT BE SOLD IN VENEZUELA.
OR - TICKETS MUST BE ISSUED ON THE STOCK OF AF OR A9
AND MAY ONLY BE SOLD IN GEORGIA.
OR - TICKETS MUST BE ISSUED ON THE STOCK OF AF OR CM
AND MAY NOT BE SOLD IN VENEZUELA.
OR - TICKETS MUST BE ISSUED ON THE STOCK OF AF OR CZ
AND MAY NOT BE SOLD IN VENEZUELA.
OR - TICKETS MUST BE ISSUED ON THE STOCK OF AF OR DL
AND MAY NOT BE SOLD IN VENEZUELA.
OR - TICKETS MUST BE ISSUED ON THE STOCK OF AF OR JU
AND MAY NOT BE SOLD IN VENEZUELA.
OR - TICKETS MUST BE ISSUED ON THE STOCK OF AF OR KE
AND MAY NOT BE SOLD IN VENEZUELA.
OR - TICKETS MUST BE ISSUED ON THE STOCK OF AF OR KQ
AND MAY NOT BE SOLD IN VENEZUELA.
OR - TICKETS MUST BE ISSUED ON THE STOCK OF AF OR LG
AND MAY NOT BE SOLD IN VENEZUELA.
OR - TICKETS MUST BE ISSUED ON THE STOCK OF AF OR ME
AND MAY NOT BE SOLD IN VENEZUELA.
OR - TICKETS MUST BE ISSUED ON THE STOCK OF AF OR MF
AND MAY NOT BE SOLD IN VENEZUELA.
OR - TICKETS MUST BE ISSUED ON THE STOCK OF AF OR MK
AND MAY NOT BE SOLD IN VENEZUELA.
OR - TICKETS MUST BE ISSUED ON THE STOCK OF AF OR MU
AND MAY NOT BE SOLD IN VENEZUELA.
OR - TICKETS MUST BE ISSUED ON THE STOCK OF AF OR OK
AND MAY NOT BE SOLD IN VENEZUELA.
OR - TICKETS MUST BE ISSUED ON THE STOCK OF AF OR PS
AND MAY NOT BE SOLD IN VENEZUELA.
OR - TICKETS MUST BE ISSUED ON THE STOCK OF AF OR PX
AND MAY NOT BE SOLD IN VENEZUELA.
OR - TICKETS MUST BE ISSUED ON THE STOCK OF AF OR QV
AND MAY NOT BE SOLD IN VENEZUELA.
OR - TICKETS MUST BE ISSUED ON THE STOCK OF AF OR SB
AND MAY NOT BE SOLD IN VENEZUELA.
OR - TICKETS MUST BE ISSUED ON THE STOCK OF AF OR SV
AND MAY NOT BE SOLD IN VENEZUELA.
OR - TICKETS MUST BE ISSUED ON THE STOCK OF AF OR TU
AND MAY NOT BE SOLD IN VENEZUELA.
OR - TICKETS MUST BE ISSUED ON THE STOCK OF AF OR UX
AND MAY NOT BE SOLD IN VENEZUELA.
OR - TICKETS MUST BE ISSUED ON THE STOCK OF AF OR WF
AND MAY NOT BE SOLD IN VENEZUELA.&lt;/Text&gt;
   &lt;/Paragraph&gt;
   &lt;Paragraph RPH="16" Title="PENALTIES"&gt;
    &lt;Text&gt;CHANGES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REISSUE IS PERMITTED WITH ANY BRAND EXCEPT
STANDARD AND FLEX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
REISSUE IS PERMITTED WITH ANY BRAND EXCEPT
STANDARD AND FLEX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180.00.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
REISSUE IS PERMITTED WITH ANY BRAND EXCEPT
STANDARD AND FLEX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REFUNDED&lt;/Text&gt;
   &lt;/Paragraph&gt;
   &lt;Paragraph RPH="17" Title="HIP/MILEAGE EXCEPTIONS"&gt;
    &lt;Text&gt;THE HIGHER INTERMEDIATE POINT RULE DOES NOT APPLY FOR
CONNECTIONS.
AND - THE HIGHER INTERMEDIATE POINT RULE DOES NOT APPLY
FOR STOPOVERS.
AND -
NOTE -
BETWEEN         AND        EXTRA
APPLICABLE
ROUTING                    MILEAGE    ALLOWANCE
FRANCE          SOUTH AMER 2600        ON AF
FRANCE          MEXICO     2600        ON AF
EUROPE          SOUTH AMER 2600   VIA FRANCE ON AF
EUROPE          MEXICO     2600   VIA FRANCE ON AF
EASTERN AFRICA  SOUTH ATL  1400   VIA FRANCE ON AF
WESTERN AFRICA  SOUTH ATL  3800   VIA FRANCE ON AF
WESTERN AFRICA  MEXICO     1100   VIA FRANCE ON AF
WESTERN AFRICA  MID ATL    1300   VIA FRANCE ON AF
AFRICA          SOUTH ATL  2800   VIA FRANCE ON AF
EXCLUDING
EASTERN AFRICA
WESTERN AFRICA
SOUTH AFRICA
THIS IS PERMITTED FOR TRAVEL ON AF ONLY.&lt;/Text&gt;
   &lt;/Paragraph&gt;
   &lt;Paragraph RPH="18" Title="TICKET ENDORSEMENTS"&gt;
    &lt;Text&gt;THE ORIGINAL AND THE REISSUED TICKET MUST BE ANNOTATED
- NONENDO/SPECIAL COND APPLY - IN THE ENDORSEMENT BOX.&lt;/Text&gt;
   &lt;/Paragraph&gt;
   &lt;Paragraph RPH="19" Title="CHILDREN DISCOUNTS"&gt;
    &lt;Text&gt;CNN/ACCOMPANIED CHILD PSGR 2-11. ID REQUIRED - CHARGE
75 PERCENT OF THE FARE.
TICKET DESIGNATOR - CH AND PERCENT APPLIED.
MUST BE ACCOMPANIED ON ALL FLIGHTS IN THE SAME
COMPARTMENT BY ADULT PSGR 18 OR OLDER.
OR - INS/INFANT WITH A SEAT PSGR UNDER 2. ID REQUIRED -
CHARGE 75 PERCENT OF THE FARE.
TICKET DESIGNATOR - CH AND PERCENT APPLIED.
MUST BE ACCOMPANIED ON ALL FLIGHTS IN THE SAME
COMPARTMENT BY ADULT PSGR 18 OR OLDER.
OR - 1ST INF/INFANT WITHOUT A SEAT PSGR UNDER 2 -
CHARGE 10 PERCENT OF THE FARE.
TICKET DESIGNATOR - IN AND PERCENT APPLIED.
MUST BE ACCOMPANIED ON ALL FLIGHTS IN THE SAME
COMPARTMENT BY ADULT PSGR 18 OR OLDER.
NOTE - TEXT BELOW NOT VALIDATED FOR AUTOPRICING.
1 ADULT PASSENGER AGED AT LEAST 18 YEARS
MAY BE ACCOMPANIED BY A MAXIMUM OF 1 INFANTS
--------------------------------------------
FRENCH REGULATIONS FORBID 2 INFANTS - LESS THAN
2 YEARS OLD - FROM BEING ACCOMPANIED BY JUST ONE
ADULT PASSENGER .
THE INFANT MUST BE HELD ON THE LAP OF THE
PASSENGER DURING TAXI-TAKE OFF-LANDING
AND TURBULENCES
--------------------------------------------
THE AGE LIMITS REFERRED TO IN THIS RULE SHALL BE
THOSE IN EFFECT ON THE DATE OF COMMENCEMENT
OF TRAVEL.
EXCEPTION - INFANTS WHO REACH THEIR 2ND
BIRTHDAY DURING THEIR TRAVEL WILL BE REQUIRED
TO OCCUPY A SEAT ON THE OUTBOUND AND INBOUND
FLIGHT.
THE CHILD FARE NEEDS TO BE APPLIED FOR THE WHOLE
JOURNEY
IF THE FARE COMPONENT MUST BE
ON DIRECT FLIGHTS.
UNN/UNACCOMPANIED CHILD PSGR 5-14. ID REQUIRED -
CHARGE 100 PERCENT OF THE FARE PLUS EUR 160.00.
TICKET DESIGNATOR - UM0.
NOTE - TEXT BELOW NOT VALIDATED FOR AUTOPRICING.
SERVICE CHARGE FOR UNACCOMPANIED CHILD ON DIRECT
FLIGHTS
OTHERWISE
UNN/UNACCOMPANIED CHILD PSGR 5-14 - CHARGE 100
PERCENT OF THE FARE PLUS EUR 200.00.
TICKET DESIGNATOR - UM0.
NOTE - TEXT BELOW NOT VALIDATED FOR AUTOPRICING.
SERVICE CHARGE FOR UNACCOMPANIED CHILD ON
INDIRECT FLIGHTS&lt;/Text&gt;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IN CASE OF CHANGE OF POINT OF DEPARTURE OR
PARTIAL USE OF THE TICKET BY THE PASSENGER FOR
THE ABOVE-MENTIONED CHANGE THE PASSENGER WILL BE
CHARGED A FIXED FARE COMPLEMENT OF 500EUR ALL
TAXES INCLUDED.
THIS APPLIES ONLY ON DAY OF TRAVEL AT THE AIRPORT.&lt;/Text&gt;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</si>
  <si>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ccc08ab-1174-4c53-8809-5f0dba158552&lt;/eb:ConversationId&gt;&lt;eb:Service&gt;OTA_AirRulesLLSRQ&lt;/eb:Service&gt;&lt;eb:Action&gt;OTA_AirRulesLLSRS&lt;/eb:Action&gt;&lt;eb:MessageData&gt;&lt;eb:MessageId&gt;6786700625440350861&lt;/eb:MessageId&gt;&lt;eb:Timestamp&gt;2019-09-05T17:22:24&lt;/eb:Timestamp&gt;&lt;eb:RefToMessageId&gt;accc08ab-1174-4c53-8809-5f0dba158552&lt;/eb:RefToMessageId&gt;&lt;/eb:MessageData&gt;&lt;/eb:MessageHeader&gt;&lt;wsse:Security xmlns:wsse="http://schemas.xmlsoap.org/ws/2002/12/secext"&gt;&lt;wsse:BinarySecurityToken valueType="String" EncodingType="wsse:Base64Binary"&gt;Shared/IDL:IceSess\/SessMgr:1\.0.IDL/Common/!ICESMS\/RESB!ICESMSLB\/RES.LB!-2977409778059521908!555585!0&lt;/wsse:BinarySecurityToken&gt;&lt;/wsse:Security&gt;&lt;/soap-env:Header&gt;&lt;soap-env:Body&gt;&lt;OTA_AirRulesRS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timeStamp="2019-09-05T12:22:24-05:00"&gt;
   &lt;stl:SystemSpecificResults&gt;
    &lt;stl:HostCommand LNIATA="222222"&gt;RDSVOCDG10OCTNLLRCO-AF&lt;/stl:HostCommand&gt;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</si>
  <si>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26bb96e-08de-48b6-952d-83f57f956889&lt;/eb:ConversationId&gt;&lt;eb:Service&gt;OTA_AirRulesLLSRQ&lt;/eb:Service&gt;&lt;eb:Action&gt;OTA_AirRulesLLSRS&lt;/eb:Action&gt;&lt;eb:MessageData&gt;&lt;eb:MessageId&gt;6271102632886200830&lt;/eb:MessageId&gt;&lt;eb:Timestamp&gt;2019-09-05T17:34:49&lt;/eb:Timestamp&gt;&lt;eb:RefToMessageId&gt;e26bb96e-08de-48b6-952d-83f57f956889&lt;/eb:RefToMessageId&gt;&lt;/eb:MessageData&gt;&lt;/eb:MessageHeader&gt;&lt;wsse:Security xmlns:wsse="http://schemas.xmlsoap.org/ws/2002/12/secext"&gt;&lt;wsse:BinarySecurityToken valueType="String" EncodingType="wsse:Base64Binary"&gt;Shared/IDL:IceSess\/SessMgr:1\.0.IDL/Common/!ICESMS\/RESB!ICESMSLB\/RES.LB!-2977406725766301820!780297!0&lt;/wsse:BinarySecurityToken&gt;&lt;/wsse:Security&gt;&lt;/soap-env:Header&gt;&lt;soap-env:Body&gt;&lt;OTA_AirRulesRS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timeStamp="2019-09-05T12:34:49-05:00"&gt;
   &lt;stl:SystemSpecificResults&gt;
    &lt;stl:HostCommand LNIATA="222222"&gt;RDMDEADZ16OCTO00QPAZJ-LA&lt;/stl:HostCommand&gt;
   &lt;/stl:SystemSpecificResults&gt;
  &lt;/stl:Success&gt;
 &lt;/stl:ApplicationResults&gt;
 &lt;FareRuleInfo&gt;
  &lt;Header&gt;
   &lt;Line Type="Legend"&gt;
    &lt;Text&gt;V FARE BASIS     BK    FARE   TRAVEL-TICKET AP  MINMAX  RTG&lt;/Text&gt;
   &lt;/Line&gt;
   &lt;Line Type="Fare"&gt;
    &lt;Text&gt;1   O00QPAZJ       O X   100200     ----      7/?  -/12M 8000&lt;/Text&gt;
   &lt;/Line&gt;
   &lt;Line Type="Passenger Type"&gt;
    &lt;Text&gt;PASSENGER TYPE-ADT                 AUTO PRICE-YES&lt;/Text&gt;
   &lt;/Line&gt;
   &lt;Line Type="Origin Destination"&gt;
    &lt;Text&gt;FROM-MDE TO-ADZ    CXR-LA    TVL-16OCT19  RULE-QPDM IPRWD/17&lt;/Text&gt;
   &lt;/Line&gt;
   &lt;Line Type="Fare Basis"&gt;
    &lt;Text&gt;FARE BASIS-O00QPAZJ          SPECIAL FARE  DIS-E   VENDOR-ATP&lt;/Text&gt;
   &lt;/Line&gt;
   &lt;Line Type="Fare Type"&gt;
    &lt;Text&gt;FARE TYPE-SBP      OW-OW BUDGET INSTANT PURCHASE&lt;/Text&gt;
   &lt;/Line&gt;
   &lt;Line Type="Currency"&gt;
    &lt;Text&gt;COP   100200  8000  E26AUG19 D-INFINITY   FC-O00QPAZJ  FN-9O&lt;/Text&gt;
   &lt;/Line&gt;
   &lt;Line Type="System Dates"&gt;
    &lt;Text&gt;SYSTEM DATES - CREATED 25AUG19/1913  EXPIRES INFINITY&lt;/Text&gt;
   &lt;/Line&gt;
   &lt;ParsedData&gt;
    &lt;CurrencyLine&gt;
     &lt;Amount&gt;100200&lt;/Amount&gt;
     &lt;CurrencyCode&gt;COP&lt;/CurrencyCode&gt;
     &lt;Discontinue&gt;INFINITY&lt;/Discontinue&gt;
     &lt;Effective&gt;2019-08-26&lt;/Effective&gt;
     &lt;FareClass&gt;O00QPAZJ&lt;/FareClass&gt;
     &lt;RoutingNumberOrMPM&gt;8000&lt;/RoutingNumberOrMPM&gt;
     &lt;TariffDescriptionNumber&gt;9O&lt;/TariffDescriptionNumber&gt;
    &lt;/CurrencyLine&gt;
    &lt;FareBasisLine&gt;
     &lt;DisplayType Code="E"/&gt;
     &lt;FareBasis Code="O00QPAZJ"/&gt;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LocationCode="ADZ"/&gt;
     &lt;OriginLocation LocationCode="MDE"/&gt;
     &lt;Rule&gt;QPDM&lt;/Rule&gt;
     &lt;TariffDescriptionNumber&gt;IPRWD/17&lt;/TariffDescriptionNumber&gt;
     &lt;TravelDate&gt;2019-10-16&lt;/TravelDate&gt;
    &lt;/OriginDestinationLine&gt;
    &lt;PassengerTypeLine&gt;
     &lt;AutoPrice&gt;YES&lt;/AutoPrice&gt;
     &lt;PassengerType Code="ADT"/&gt;
    &lt;/PassengerTypeLine&gt;
    &lt;SystemDatesLine&gt;
     &lt;CreateDateTime&gt;2019-08-25T19:13&lt;/CreateDateTime&gt;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FOR EACH SECTOR ON THE FARE COMPONENT ARE
REQUIRED AT LEAST 7 DAYS BEFORE DEPARTURE FROM FARE
COMPONENT ORIGIN.
WHEN RESERVATIONS ARE MADE AT LEAST 1 DAY BEFORE
DEPARTURE, TICKETING MUST BE COMPLETED WITHIN 24 HOURS
AFTER RESERVATIONS ARE MADE.
OR - RESERVATIONS FOR EACH SECTOR ON THE FARE COMPONENT
ARE REQUIRED AT LEAST 7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</si>
  <si>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26bb96e-08de-48b6-952d-83f57f956889&lt;/eb:ConversationId&gt;&lt;eb:Service&gt;OTA_AirRulesLLSRQ&lt;/eb:Service&gt;&lt;eb:Action&gt;OTA_AirRulesLLSRS&lt;/eb:Action&gt;&lt;eb:MessageData&gt;&lt;eb:MessageId&gt;6869218632892710193&lt;/eb:MessageId&gt;&lt;eb:Timestamp&gt;2019-09-05T17:34:49&lt;/eb:Timestamp&gt;&lt;eb:RefToMessageId&gt;e26bb96e-08de-48b6-952d-83f57f956889&lt;/eb:RefToMessageId&gt;&lt;/eb:MessageData&gt;&lt;/eb:MessageHeader&gt;&lt;wsse:Security xmlns:wsse="http://schemas.xmlsoap.org/ws/2002/12/secext"&gt;&lt;wsse:BinarySecurityToken valueType="String" EncodingType="wsse:Base64Binary"&gt;Shared/IDL:IceSess\/SessMgr:1\.0.IDL/Common/!ICESMS\/RESB!ICESMSLB\/RES.LB!-2977406725766301820!780297!0&lt;/wsse:BinarySecurityToken&gt;&lt;/wsse:Security&gt;&lt;/soap-env:Header&gt;&lt;soap-env:Body&gt;&lt;OTA_AirRulesRS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timeStamp="2019-09-05T12:34:49-05:00"&gt;
   &lt;stl:SystemSpecificResults&gt;
    &lt;stl:HostCommand LNIATA="222222"&gt;RDADZBOG21OCTXSYSL5ZI-LA&lt;/stl:HostCommand&gt;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</si>
  <si>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-88e70a9d-8322-4abf-b534-3de1fb1dd8fe&lt;/eb:ConversationId&gt;&lt;eb:Service&gt;OTA_AirRulesLLSRQ&lt;/eb:Service&gt;&lt;eb:Action&gt;OTA_AirRulesLLSRS&lt;/eb:Action&gt;&lt;eb:MessageData&gt;&lt;eb:MessageId&gt;6909167636561590232&lt;/eb:MessageId&gt;&lt;eb:Timestamp&gt;2019-09-05T17:40:56&lt;/eb:Timestamp&gt;&lt;eb:RefToMessageId&gt;88e70a9d-8322-4abf-b534-3de1fb1dd8fe&lt;/eb:RefToMessageId&gt;&lt;/eb:MessageData&gt;&lt;/eb:MessageHeader&gt;&lt;wsse:Security xmlns:wsse="http://schemas.xmlsoap.org/ws/2002/12/secext"&gt;&lt;wsse:BinarySecurityToken valueType="String" EncodingType="wsse:Base64Binary"&gt;Shared/IDL:IceSess\/SessMgr:1\.0.IDL/Common/!ICESMS\/RESA!ICESMSLB\/RES.LB!-2977405220349251701!1001864!0&lt;/wsse:BinarySecurityToken&gt;&lt;/wsse:Security&gt;&lt;/soap-env:Header&gt;&lt;soap-env:Body&gt;&lt;OTA_AirRulesRS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timeStamp="2019-09-05T12:40:56-05:00"&gt;
   &lt;stl:SystemSpecificResults&gt;
    &lt;stl:HostCommand LNIATA="222222"&gt;RDBOGMEX10SEPQNNN6XCI-AM&lt;/stl:HostCommand&gt;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</si>
  <si>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-88e70a9d-8322-4abf-b534-3de1fb1dd8fe&lt;/eb:ConversationId&gt;&lt;eb:Service&gt;OTA_AirRulesLLSRQ&lt;/eb:Service&gt;&lt;eb:Action&gt;OTA_AirRulesLLSRS&lt;/eb:Action&gt;&lt;eb:MessageData&gt;&lt;eb:MessageId&gt;6909439636567590221&lt;/eb:MessageId&gt;&lt;eb:Timestamp&gt;2019-09-05T17:40:56&lt;/eb:Timestamp&gt;&lt;eb:RefToMessageId&gt;88e70a9d-8322-4abf-b534-3de1fb1dd8fe&lt;/eb:RefToMessageId&gt;&lt;/eb:MessageData&gt;&lt;/eb:MessageHeader&gt;&lt;wsse:Security xmlns:wsse="http://schemas.xmlsoap.org/ws/2002/12/secext"&gt;&lt;wsse:BinarySecurityToken valueType="String" EncodingType="wsse:Base64Binary"&gt;Shared/IDL:IceSess\/SessMgr:1\.0.IDL/Common/!ICESMS\/RESA!ICESMSLB\/RES.LB!-2977405220349251701!1001864!0&lt;/wsse:BinarySecurityToken&gt;&lt;/wsse:Security&gt;&lt;/soap-env:Header&gt;&lt;soap-env:Body&gt;&lt;OTA_AirRulesRS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timeStamp="2019-09-05T12:40:56-05:00"&gt;
   &lt;stl:SystemSpecificResults&gt;
    &lt;stl:HostCommand LNIATA="222222"&gt;RDSAPMEX13SEPNNNN6XCI-AM&lt;/stl:HostCommand&gt;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</si>
  <si>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ac4a3b8-33c5-441b-a2b1-5369a36bab45&lt;/eb:ConversationId&gt;&lt;eb:Service&gt;OTA_AirRulesLLSRQ&lt;/eb:Service&gt;&lt;eb:Action&gt;OTA_AirRulesLLSRS&lt;/eb:Action&gt;&lt;eb:MessageData&gt;&lt;eb:MessageId&gt;7948610732824090295&lt;/eb:MessageId&gt;&lt;eb:Timestamp&gt;2019-09-05T20:21:22&lt;/eb:Timestamp&gt;&lt;eb:RefToMessageId&gt;3ac4a3b8-33c5-441b-a2b1-5369a36bab45&lt;/eb:RefToMessageId&gt;&lt;/eb:MessageData&gt;&lt;/eb:MessageHeader&gt;&lt;wsse:Security xmlns:wsse="http://schemas.xmlsoap.org/ws/2002/12/secext"&gt;&lt;wsse:BinarySecurityToken valueType="String" EncodingType="wsse:Base64Binary"&gt;Shared/IDL:IceSess\/SessMgr:1\.0.IDL/Common/!ICESMS\/RESH!ICESMSLB\/RES.LB!-2977365791084817012!1256607!0&lt;/wsse:BinarySecurityToken&gt;&lt;/wsse:Security&gt;&lt;/soap-env:Header&gt;&lt;soap-env:Body&gt;&lt;OTA_AirRulesRS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timeStamp="2019-09-05T15:21:22-05:00"&gt;
   &lt;stl:SystemSpecificResults&gt;
    &lt;stl:HostCommand LNIATA="222222"&gt;RDBOGEYP19SEPO04QPGZJ-LA&lt;/stl:HostCommand&gt;
   &lt;/stl:SystemSpecificResults&gt;
  &lt;/stl:Success&gt;
 &lt;/stl:ApplicationResults&gt;
 &lt;FareRuleInfo&gt;
  &lt;Header&gt;
   &lt;Line Type="Legend"&gt;
    &lt;Text&gt;V FARE BASIS     BK    FARE   TRAVEL-TICKET AP  MINMAX  RTG&lt;/Text&gt;
   &lt;/Line&gt;
   &lt;Line Type="Fare"&gt;
    &lt;Text&gt;1   O04QPGZJ       O X    64600     ----     14/?  -/12M 8000&lt;/Text&gt;
   &lt;/Line&gt;
   &lt;Line Type="Passenger Type"&gt;
    &lt;Text&gt;PASSENGER TYPE-ADT                 AUTO PRICE-YES&lt;/Text&gt;
   &lt;/Line&gt;
   &lt;Line Type="Origin Destination"&gt;
    &lt;Text&gt;FROM-BOG TO-EYP    CXR-LA    TVL-19SEP19  RULE-QPDM IPRWD/17&lt;/Text&gt;
   &lt;/Line&gt;
   &lt;Line Type="Fare Basis"&gt;
    &lt;Text&gt;FARE BASIS-O04QPGZJ          SPECIAL FARE  DIS-E   VENDOR-ATP&lt;/Text&gt;
   &lt;/Line&gt;
   &lt;Line Type="Fare Type"&gt;
    &lt;Text&gt;FARE TYPE-SBP      OW-OW BUDGET INSTANT PURCHASE&lt;/Text&gt;
   &lt;/Line&gt;
   &lt;Line Type="Currency"&gt;
    &lt;Text&gt;COP    64598  8000  E26AUG19 D-INFINITY   FC-O04QPGZJ  FN-9O&lt;/Text&gt;
   &lt;/Line&gt;
   &lt;Line Type="System Dates"&gt;
    &lt;Text&gt;SYSTEM DATES - CREATED 25AUG19/1913  EXPIRES INFINITY&lt;/Text&gt;
   &lt;/Line&gt;
   &lt;ParsedData&gt;
    &lt;CurrencyLine&gt;
     &lt;Amount&gt;64598&lt;/Amount&gt;
     &lt;CurrencyCode&gt;COP&lt;/CurrencyCode&gt;
     &lt;Discontinue&gt;INFINITY&lt;/Discontinue&gt;
     &lt;Effective&gt;2019-08-26&lt;/Effective&gt;
     &lt;FareClass&gt;O04QPGZJ&lt;/FareClass&gt;
     &lt;RoutingNumberOrMPM&gt;8000&lt;/RoutingNumberOrMPM&gt;
     &lt;TariffDescriptionNumber&gt;9O&lt;/TariffDescriptionNumber&gt;
    &lt;/CurrencyLine&gt;
    &lt;FareBasisLine&gt;
     &lt;DisplayType Code="E"/&gt;
     &lt;FareBasis Code="O04QPGZJ"/&gt;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LocationCode="EYP"/&gt;
     &lt;OriginLocation LocationCode="BOG"/&gt;
     &lt;Rule&gt;QPDM&lt;/Rule&gt;
     &lt;TariffDescriptionNumber&gt;IPRWD/17&lt;/TariffDescriptionNumber&gt;
     &lt;TravelDate&gt;2019-09-19&lt;/TravelDate&gt;
    &lt;/OriginDestinationLine&gt;
    &lt;PassengerTypeLine&gt;
     &lt;AutoPrice&gt;YES&lt;/AutoPrice&gt;
     &lt;PassengerType Code="ADT"/&gt;
    &lt;/PassengerTypeLine&gt;
    &lt;SystemDatesLine&gt;
     &lt;CreateDateTime&gt;2019-08-25T19:13&lt;/CreateDateTime&gt;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&lt;Text&gt;RESERVATIONS FOR EACH SECTOR ON THE FARE COMPONENT ARE
REQUIRED AT LEAST 14 DAYS BEFORE DEPARTURE FROM FARE
COMPONENT ORIGIN.
WHEN RESERVATIONS ARE MADE AT LEAST 1 DAY BEFORE
DEPARTURE, TICKETING MUST BE COMPLETED WITHIN 24 HOURS
AFTER RESERVATIONS ARE MADE.
OR - RESERVATIONS FOR EACH SECTOR ON THE FARE COMPONENT
ARE REQUIRED AT LEAST 14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</si>
  <si>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ac4a3b8-33c5-441b-a2b1-5369a36bab45&lt;/eb:ConversationId&gt;&lt;eb:Service&gt;OTA_AirRulesLLSRQ&lt;/eb:Service&gt;&lt;eb:Action&gt;OTA_AirRulesLLSRS&lt;/eb:Action&gt;&lt;eb:MessageData&gt;&lt;eb:MessageId&gt;7947761732829780202&lt;/eb:MessageId&gt;&lt;eb:Timestamp&gt;2019-09-05T20:21:23&lt;/eb:Timestamp&gt;&lt;eb:RefToMessageId&gt;3ac4a3b8-33c5-441b-a2b1-5369a36bab45&lt;/eb:RefToMessageId&gt;&lt;/eb:MessageData&gt;&lt;/eb:MessageHeader&gt;&lt;wsse:Security xmlns:wsse="http://schemas.xmlsoap.org/ws/2002/12/secext"&gt;&lt;wsse:BinarySecurityToken valueType="String" EncodingType="wsse:Base64Binary"&gt;Shared/IDL:IceSess\/SessMgr:1\.0.IDL/Common/!ICESMS\/RESH!ICESMSLB\/RES.LB!-2977365791084817012!1256607!0&lt;/wsse:BinarySecurityToken&gt;&lt;/wsse:Security&gt;&lt;/soap-env:Header&gt;&lt;soap-env:Body&gt;&lt;OTA_AirRulesRS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timeStamp="2019-09-05T15:21:23-05:00"&gt;
   &lt;stl:SystemSpecificResults&gt;
    &lt;stl:HostCommand LNIATA="222222"&gt;RDEYPBOG30SEPG04QPMZJ-LA&lt;/stl:HostCommand&gt;
   &lt;/stl:SystemSpecificResults&gt;
  &lt;/stl:Success&gt;
 &lt;/stl:ApplicationResults&gt;
 &lt;FareRuleInfo&gt;
  &lt;Header&gt;
   &lt;Line Type="Legend"&gt;
    &lt;Text&gt;V FARE BASIS     BK    FARE   TRAVEL-TICKET AP  MINMAX  RTG&lt;/Text&gt;
   &lt;/Line&gt;
   &lt;Line Type="Fare"&gt;
    &lt;Text&gt;1   G04QPMZJ       G X    49300     ----     21/?  -/12M 8000&lt;/Text&gt;
   &lt;/Line&gt;
   &lt;Line Type="Passenger Type"&gt;
    &lt;Text&gt;PASSENGER TYPE-ADT                 AUTO PRICE-YES&lt;/Text&gt;
   &lt;/Line&gt;
   &lt;Line Type="Origin Destination"&gt;
    &lt;Text&gt;FROM-EYP TO-BOG    CXR-LA    TVL-30SEP19  RULE-QPDM IPRWD/17&lt;/Text&gt;
   &lt;/Line&gt;
   &lt;Line Type="Fare Basis"&gt;
    &lt;Text&gt;FARE BASIS-G04QPMZJ          SPECIAL FARE  DIS-E   VENDOR-ATP&lt;/Text&gt;
   &lt;/Line&gt;
   &lt;Line Type="Fare Type"&gt;
    &lt;Text&gt;FARE TYPE-SBP      OW-OW BUDGET INSTANT PURCHASE&lt;/Text&gt;
   &lt;/Line&gt;
   &lt;Line Type="Currency"&gt;
    &lt;Text&gt;COP    49300  8000  E26AUG19 D-INFINITY   FC-G04QPMZJ  FN-9O&lt;/Text&gt;
   &lt;/Line&gt;
   &lt;Line Type="System Dates"&gt;
    &lt;Text&gt;SYSTEM DATES - CREATED 25AUG19/1913  EXPIRES INFINITY&lt;/Text&gt;
   &lt;/Line&gt;
   &lt;ParsedData&gt;
    &lt;CurrencyLine&gt;
     &lt;Amount&gt;49300&lt;/Amount&gt;
     &lt;CurrencyCode&gt;COP&lt;/CurrencyCode&gt;
     &lt;Discontinue&gt;INFINITY&lt;/Discontinue&gt;
     &lt;Effective&gt;2019-08-26&lt;/Effective&gt;
     &lt;FareClass&gt;G04QPMZJ&lt;/FareClass&gt;
     &lt;RoutingNumberOrMPM&gt;8000&lt;/RoutingNumberOrMPM&gt;
     &lt;TariffDescriptionNumber&gt;9O&lt;/TariffDescriptionNumber&gt;
    &lt;/CurrencyLine&gt;
    &lt;FareBasisLine&gt;
     &lt;DisplayType Code="E"/&gt;
     &lt;FareBasis Code="G04QPMZJ"/&gt;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LocationCode="BOG"/&gt;
     &lt;OriginLocation LocationCode="EYP"/&gt;
     &lt;Rule&gt;QPDM&lt;/Rule&gt;
     &lt;TariffDescriptionNumber&gt;IPRWD/17&lt;/TariffDescriptionNumber&gt;
     &lt;TravelDate&gt;2019-09-30&lt;/TravelDate&gt;
    &lt;/OriginDestinationLine&gt;
    &lt;PassengerTypeLine&gt;
     &lt;AutoPrice&gt;YES&lt;/AutoPrice&gt;
     &lt;PassengerType Code="ADT"/&gt;
    &lt;/PassengerTypeLine&gt;
    &lt;SystemDatesLine&gt;
     &lt;CreateDateTime&gt;2019-08-25T19:13&lt;/CreateDateTime&gt;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&lt;Text&gt;RESERVATIONS FOR EACH SECTOR ON THE FARE COMPONENT ARE
REQUIRED AT LEAST 21 DAYS BEFORE DEPARTURE FROM FARE
COMPONENT ORIGIN.
WHEN RESERVATIONS ARE MADE AT LEAST 1 DAY BEFORE
DEPARTURE, TICKETING MUST BE COMPLETED WITHIN 24 HOURS
AFTER RESERVATIONS ARE MADE.
OR - RESERVATIONS FOR EACH SECTOR ON THE FARE COMPONENT
ARE REQUIRED AT LEAST 21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</si>
  <si>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-86a8b981-d575-426d-a5a1-611cc5879df8&lt;/eb:ConversationId&gt;&lt;eb:Service&gt;OTA_AirRulesLLSRQ&lt;/eb:Service&gt;&lt;eb:Action&gt;OTA_AirRulesLLSRS&lt;/eb:Action&gt;&lt;eb:MessageData&gt;&lt;eb:MessageId&gt;7302942741997750713&lt;/eb:MessageId&gt;&lt;eb:Timestamp&gt;2019-09-05T20:36:40&lt;/eb:Timestamp&gt;&lt;eb:RefToMessageId&gt;86a8b981-d575-426d-a5a1-611cc5879df8&lt;/eb:RefToMessageId&gt;&lt;/eb:MessageData&gt;&lt;/eb:MessageHeader&gt;&lt;wsse:Security xmlns:wsse="http://schemas.xmlsoap.org/ws/2002/12/secext"&gt;&lt;wsse:BinarySecurityToken valueType="String" EncodingType="wsse:Base64Binary"&gt;Shared/IDL:IceSess\/SessMgr:1\.0.IDL/Common/!ICESMS\/RESG!ICESMSLB\/RES.LB!-2977362044372598381!932174!0&lt;/wsse:BinarySecurityToken&gt;&lt;/wsse:Security&gt;&lt;/soap-env:Header&gt;&lt;soap-env:Body&gt;&lt;OTA_AirRulesRS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timeStamp="2019-09-05T15:36:40-05:00"&gt;
   &lt;stl:SystemSpecificResults&gt;
    &lt;stl:HostCommand LNIATA="222222"&gt;RDMADDXB02OCTTE1MPES1-EK&lt;/stl:HostCommand&gt;
   &lt;/stl:SystemSpecificResults&gt;
  &lt;/stl:Success&gt;
 &lt;/stl:ApplicationResults&gt;
 &lt;FareRuleInfo&gt;
  &lt;Header&gt;
   &lt;Line Type="Legend"&gt;
    &lt;Text&gt;V FARE BASIS     BK    FARE   TRAVEL-TICKET AP  MINMAX  RTG&lt;/Text&gt;
   &lt;/Line&gt;
   &lt;Line Type="Fare"&gt;
    &lt;Text&gt;1   TE1MPES1       T?R   570700        T30SE  7/?  3/ 1M EH01&lt;/Text&gt;
   &lt;/Line&gt;
   &lt;Line Type="Passenger Type"&gt;
    &lt;Text&gt;PASSENGER TYPE-ADT                 AUTO PRICE-YES&lt;/Text&gt;
   &lt;/Line&gt;
   &lt;Line Type="Origin Destination"&gt;
    &lt;Text&gt;FROM-MAD TO-DXB    CXR-EK    TVL-02OCT19  RULE-EST6 IPREUME/22&lt;/Text&gt;
   &lt;/Line&gt;
   &lt;Line Type="Fare Basis"&gt;
    &lt;Text&gt;FARE BASIS-TE1MPES1          SPECIAL FARE  DIS-E   VENDOR-ATP&lt;/Text&gt;
   &lt;/Line&gt;
   &lt;Line Type="Fare Type"&gt;
    &lt;Text&gt;FARE TYPE-XES      RT-SPECIAL EXCURSION FARE&lt;/Text&gt;
   &lt;/Line&gt;
   &lt;Line Type="Currency"&gt;
    &lt;Text&gt;EUR   152.00  1000  E09JUL19 D-INFINITY   FC-TE1MPES1  FN-39&lt;/Text&gt;
   &lt;/Line&gt;
   &lt;Line Type="System Dates"&gt;
    &lt;Text&gt;SYSTEM DATES - CREATED 08JUL19/1619  EXPIRES INFINITY&lt;/Text&gt;
   &lt;/Line&gt;
   &lt;ParsedData&gt;
    &lt;CurrencyLine&gt;
     &lt;Amount&gt;152.00&lt;/Amount&gt;
     &lt;CurrencyCode&gt;EUR&lt;/CurrencyCode&gt;
     &lt;Discontinue&gt;INFINITY&lt;/Discontinue&gt;
     &lt;Effective&gt;2019-07-09&lt;/Effective&gt;
     &lt;FareClass&gt;TE1MPES1&lt;/FareClass&gt;
     &lt;RoutingNumberOrMPM&gt;1000&lt;/RoutingNumberOrMPM&gt;
     &lt;TariffDescriptionNumber&gt;39&lt;/TariffDescriptionNumber&gt;
    &lt;/CurrencyLine&gt;
    &lt;FareBasisLine&gt;
     &lt;DisplayType Code="E"/&gt;
     &lt;FareBasis Code="TE1MPES1"/&gt;
     &lt;FareVendor&gt;ATP&lt;/FareVendor&gt;
     &lt;Text&gt;SPECIAL FARE&lt;/Text&gt;
    &lt;/FareBasisLine&gt;
    &lt;FareTypeLine&gt;
     &lt;FareDescription Code="RT"&gt;SPECIAL EXCURSION FARE&lt;/FareDescription&gt;
     &lt;FareType&gt;XES&lt;/FareType&gt;
    &lt;/FareTypeLine&gt;
    &lt;OriginDestinationLine&gt;
     &lt;Airline Code="EK"/&gt;
     &lt;DestinationLocation LocationCode="DXB"/&gt;
     &lt;OriginLocation LocationCode="MAD"/&gt;
     &lt;Rule&gt;EST6&lt;/Rule&gt;
     &lt;TariffDescriptionNumber&gt;IPREUME/22&lt;/TariffDescriptionNumber&gt;
     &lt;TravelDate&gt;2019-10-02&lt;/TravelDate&gt;
    &lt;/OriginDestinationLine&gt;
    &lt;PassengerTypeLine&gt;
     &lt;AutoPrice&gt;YES&lt;/AutoPrice&gt;
     &lt;PassengerType Code="ADT"/&gt;
    &lt;/PassengerTypeLine&gt;
    &lt;SystemDatesLine&gt;
     &lt;CreateDateTime&gt;2019-07-08T16:19&lt;/CreateDateTime&gt;
     &lt;ExpireDateTime&gt;INFINITY&lt;/ExpireDateTime&gt;
    &lt;/SystemDatesLine&gt;
   &lt;/ParsedData&gt;
  &lt;/Header&gt;
  &lt;Rules&gt;
   &lt;Paragraph RPH="50" Title="RULE APPLICATION AND OTHER CONDITIONS"&gt;
    &lt;Text&gt;NOTE - THE FOLLOWING TEXT IS INFORMATIONAL AND NOT
VALIDATED FOR AUTOPRICING.
EK - SPECIAL/SAVER/FLEX FARES
APPLICATION
CLASS OF SERVICE
THESE FARES APPLY FOR FIRST/BUSINESS/ECONOMY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PNRS WITH FICTITIOUS NAMES/TICKET NOS WILL BE
SUBJECT TO A CHARGE OF USD 50 EQUIVALENT PER
PASSENGER.
------
ALL FARE ARE SUBJECT TO CHANGE OR WITHDRAWAL
WITHOUT NOTICE. FARES ARE ONLY GUARANTEED IF
AUTOPRICED AND TICKETED IN GDS ON THE SAME DAY.
------
TICKET DEADLINE CONTROL
THE FARE QUOTE GENERATES A LAST TICKETING DATE
WHICH MAY DIFFER FROM THE TICKETING DEADLINE
CONTROL DATE MENTIONED IN THE PNR.THE MOST
RESTRICTIVE DATE APPLIES.&lt;/Text&gt;
   &lt;/Paragraph&gt;
   &lt;Paragraph RPH="01" Title="ELIGIBILITY"&gt;
    &lt;Text&gt;NO ELIGIBILITY REQUIREMENTS APPLY.&lt;/Text&gt;
   &lt;/Paragraph&gt;
   &lt;Paragraph RPH="02" Title="DAY/TIME"&gt;
    &lt;Text&gt;NO DAY/TIME TRAVEL RESTRICTIONS APPLY.&lt;/Text&gt;
   &lt;/Paragraph&gt;
   &lt;Paragraph RPH="03" Title="SEASONALITY"&gt;
    &lt;Text&gt;PERMITTED 29MAY19 THROUGH 19DEC19 OR 22DEC19 THROUGH
25DEC19 OR 31DEC19 THROUGH 01APR20 OR 05APR20 THROUGH
16JUL20 ON THE FIRST INTERNATIONAL SECTOR. SEASON IS
BASED ON DATE OF ORIGIN.&lt;/Text&gt;
   &lt;/Paragraph&gt;
   &lt;Paragraph RPH="04" Title="FLIGHT APPLICATION"&gt;
    &lt;Text&gt;THE FARE COMPONENT MUST NOT BE ON
ONE OR MORE OF THE FOLLOWING
UX FLIGHTS 3000 THROUGH 3999
UX FLIGHTS 2000 THROUGH 2999
UX FLIGHTS 8000 THROUGH 8999
9B FLIGHTS 1000 THROUGH 1400
9B FLIGHTS 001 THROUGH 999
CA FLIGHTS 1151 THROUGH 1200
CA FLIGHTS 3000 THROUGH 3999
CA FLIGHTS 4075 THROUGH 4098
CA FLIGHTS 4600 THROUGH 8900
CA FLIGHTS 9001 THROUGH 9999
IB FLIGHTS 5000 THROUGH 5999
IB FLIGHTS 7000 THROUGH 7999
FZ FLIGHTS 6000 THROUGH 7999.
AND
THE FARE COMPONENT MUST BE ON
ONE OR MORE OF THE FOLLOWING
ANY EK FLIGHT OPERATED BY EK
ANY IR FLIGHT OPERATED BY IR
ANY FZ FLIGHT OPERATED BY FZ
ET FLIGHTS 0100 THROUGH 999
ANY IB FLIGHT
ANY UX FLIGHT
ANY EK FLIGHT OPERATED BY QF
ANY 9B FLIGHT
ANY EK FLIGHT OPERATED BY FZ.&lt;/Text&gt;
   &lt;/Paragraph&gt;
   &lt;Paragraph RPH="05" Title="ADVANCE RESERVATIONS/TICKETING"&gt;
    &lt;Text&gt;CONFIRMED RESERVATIONS FOR ALL SECTORS ARE REQUIRED AT
LEAST 7 DAYS BEFORE DEPARTURE.
WHEN RESERVATIONS ARE MADE AT LEAST 14 DAYS BEFORE
DEPARTURE, TICKETING MUST BE COMPLETED WITHIN 3 DAYS
AFTER RESERVATIONS ARE MADE.
OR - CONFIRMED RESERVATIONS FOR ALL SECTORS ARE
REQUIRED AT LEAST 7 DAYS BEFORE DEPARTURE.
WHEN RESERVATIONS ARE MADE AT LEAST 9 DAYS BEFORE
DEPARTURE, TICKETING MUST BE COMPLETED WITHIN 48
HOURS AFTER RESERVATIONS ARE MADE.
OR - CONFIRMED RESERVATIONS FOR ALL SECTORS ARE
REQUIRED AT LEAST 7 DAYS BEFORE DEPARTURE.
TICKETING MUST BE COMPLETED WITHIN 24 HOURS AFTER
RESERVATIONS ARE MADE OR AT LEAST 7 DAYS BEFORE
DEPARTURE WHICHEVER IS EARLIER.
NOTE - TEXT BELOW NOT VALIDATED FOR AUTOPRICING.
EK RESERVES THE RIGHT TO CANCEL ANY PNR WHERE AN
ITINERARY DOES NOT COMPLY WITH THE BOOKING CLASS
CODE/RBD
-------
IF A TICKET IS USED OUT OF SEQUENCE EK RESERVES
THE RIGHT TO CANCEL ANY PNR OR INVALIDATE THE
REMAINING FLIGHT COUPONS.
-------
IF A PASSENGER FAILS TO TRAVEL ON A SECTOR BOOKED
EK RESERVES THE RIGHT TO CANCEL THE REMAINING EK
SECTORS.
-------
TAX /SERVICE CHARGES/GOVT .LEVIES TO BE PAID AS
APPLICABLE AT THE TIME OF TKT ISSUANCE.
-------
TICKET DEADLINE CONTROL
THE FARE QUOTE GENERATES A LAST TICKETING DATE
WHICH MAY DIFFER FROM THE TICKETING DEADLINE
CONTROL DATE MENTIONED IN THE PNR.THE MOST
RESTRICTIVE DATE APPLIES.&lt;/Text&gt;
   &lt;/Paragraph&gt;
   &lt;Paragraph RPH="06" Title="MINIMUM STAY"&gt;
    &lt;Text&gt;TRAVEL FROM TURNAROUND MUST COMMENCE NO EARLIER THAN 3
DAYS AFTER DEPARTURE FROM FARE ORIGIN.&lt;/Text&gt;
   &lt;/Paragraph&gt;
   &lt;Paragraph RPH="07" Title="MAXIMUM STAY"&gt;
    &lt;Text&gt;TRAVEL FROM LAST INTERNATIONAL STOPOVER MUST COMMENCE
NO LATER THAN 1 MONTH AFTER DEPARTURE FROM FARE
ORIGIN.&lt;/Text&gt;
   &lt;/Paragraph&gt;
   &lt;Paragraph RPH="08" Title="STOPOVERS"&gt;
    &lt;Text&gt;4 STOPOVERS PERMITTED ON THE PRICING UNIT
LIMITED TO 2 FREE AND 2 AT EUR 75.00 EACH.
1 FREE IN EACH DIRECTION
1 IN EACH DIRECTION AT EUR 75.00.
CHILD/INFANT DISCOUNTS APPLY.&lt;/Text&gt;
   &lt;/Paragraph&gt;
   &lt;Paragraph RPH="09" Title="TRANSFERS"&gt;
    &lt;Text&gt;UNLIMITED TRANSFERS PERMITTED ON THE PRICING UNIT.
FARE BREAK AND EMBEDDED SURFACE SECTORS NOT PERMITTED
ON THE FARE COMPONENT.&lt;/Text&gt;
   &lt;/Paragraph&gt;
   &lt;Paragraph RPH="10" Title="COMBINATIONS"&gt;
    &lt;Text&gt;OPEN JAWS/ROUND TRIPS/CIRCLE TRIPS
FARES MAY BE COMBINED ON A HALF ROUND TRIP BASIS
-TO FORM SINGLE OR DOUBLE OPEN JAWS
A MAXIMUM OF TWO INTERNATIONAL FARE COMPONENTS
PERMITTED.
-TO FORM ROUND TRIPS
-TO FORM CIRCLE TRIPS WITH EK FARES
A MAXIMUM OF TWO INTERNATIONAL FARE COMPONENTS
PERMITTED.
PROVIDED -
COMBINATIONS ARE WITH ANY -SES1/-FES1/-PES1/-RES1
TYPE FARES FOR CARRIER EK/FZ/SV WITH ANY RULE IN
ANY PUBLIC TARIFF.
END-ON-END
END-ON-END COMBINATIONS NOT PERMITTED. VALIDATE ALL
FARE COMPONENTS. SIDE TRIPS PERMITTED WITH NO
RESTRICTIONS.
PROVIDED -
COMBINATIONS ARE FOR CARRIER EK/FZ/SV.
COMBINATIONS ARE FOR ANY CARRIER FROM/TO ISRAEL.
COMBINATIONS ARE FOR ANY CARRIER FROM/TO DEPARTURE
OF JOURNEY ORIGIN AREA 3
OR FOR ANY CARRIER FROM/TO DEPARTURE OF JOURNEY
ORIGIN AFRICA
OR FOR ANY CARRIER FROM/TO DEPARTURE OF JOURNEY
ORIGIN MIDDLE EAST
OR FOR ANY CARRIER FROM/TO DEPARTURE OF JOURNEY
ORIGIN AREA 1.
COMBINATIONS ARE FOR ANY CARRIER BETWEEN EUROPE
AND AFRICA
OR FOR ANY CARRIER BETWEEN EUROPE AND MIDDLE EAST
OR FOR ANY CARRIER BETWEEN EUROPE AND AREA 3.
END-ON-END
END-ON-END COMBINATIONS PERMITTED. VALIDATE ALL FARE
COMPONENTS. SIDE TRIPS PERMITTED WITH NO
RESTRICTIONS. TRAVEL MUST BE VIA THE POINT OF
COMBINATION.&lt;/Text&gt;
   &lt;/Paragraph&gt;
   &lt;Paragraph RPH="11" Title="BLACKOUT DATES"&gt;
    &lt;Text&gt;INBOUND -
TRAVEL IS NOT PERMITTED 23AUG19 THROUGH 01SEP19 OR
05JAN20 THROUGH 08JAN20 FOR DEPARTURE OF FIRST
INTERNATIONAL SECTOR.&lt;/Text&gt;
   &lt;/Paragraph&gt;
   &lt;Paragraph RPH="12" Title="SURCHARGES"&gt;
    &lt;Text&gt;FARE RULE
OUTBOUND -
WEEKEND SURCHARGE OF EUR 25.00 PER FARE COMPONENT
WILL BE ADDED TO THE APPLICABLE FARE PER
ADULT,ALLOWING CHILD/INFANT DISCOUNTS ON FRI/SAT FOR
DEPARTURE OF FIRST INTERNATIONAL SECTOR.
NOTE - TEXT BELOW NOT VALIDATED FOR AUTOPRICING.
ALL Q SURCHARGES ACCRUE TO EK ONLY
AND - PEAK SURCHARGE OF EUR 35.00 PER FARE COMPONENT
WILL BE ADDED TO THE APPLICABLE FARE PER
ADULT,ALLOWING CHILD/INFANT DISCOUNTS FROM
26DEC THROUGH 27DEC FOR DEPARTURE OF FIRST
INTERNATIONAL SECTOR.
NOTE - TEXT BELOW NOT VALIDATED FOR AUTOPRICING.
ALL Q SURCHARGES ACCRUE TO EK ONLY
INBOUND -
WEEKEND SURCHARGE OF EUR 25.00 PER FARE COMPONENT
WILL BE ADDED TO THE APPLICABLE FARE PER
ADULT,ALLOWING CHILD/INFANT DISCOUNTS ON SAT/SUN FOR
DEPARTURE OF LAST INTERNATIONAL SECTOR.
NOTE - TEXT BELOW NOT VALIDATED FOR AUTOPRICING.
ALL Q SURCHARGES ACCRUE TO EK ONLY
AND - PEAK SURCHARGE OF EUR 35.00 PER FARE COMPONENT
WILL BE ADDED TO THE APPLICABLE FARE PER
ADULT,ALLOWING CHILD/INFANT DISCOUNTS FROM
05JAN THROUGH 08JAN FOR DEPARTURE OF FIRST
INTERNATIONAL SECTOR.
NOTE - TEXT BELOW NOT VALIDATED FOR AUTOPRICING.
ALL Q SURCHARGES ACCRUE TO EK ONLY
GENERAL RULE - APPLY UNLESS OTHERWISE SPECIFIED
ORIGINATING EUROPE OUTBOUND -
IF INFANT WITHOUT A SEAT PSGR UNDER 2.
OR - INCLUSIVE TOUR INFANT WITHOUT A SEAT PSGR UNDER 2.
OR - CONTRACT BULK INFANT PSGR UNDER 2.
THERE IS NO MISCELLANEOUS/OTHER SURCHARGE PER ANY
PASSENGER.
NOTE - TEXT BELOW NOT VALIDATED FOR AUTOPRICING.
ALL SURCHARGES MENTIONED ACCRUE TO EK ONLY.
ORIGINATING EUROPE OUTBOUND -
MISCELLANEOUS/OTHER SURCHARGE OF EUR 40.00 PER
DIRECTION WILL BE ADDED TO THE APPLICABLE FARE PER
ANY PASSENGER FROM 19DEC THROUGH 29DEC.
ORIGINATING EUROPE INBOUND -
IF INFANT WITHOUT A SEAT PSGR UNDER 2.
OR - INCLUSIVE TOUR INFANT WITHOUT A SEAT PSGR UNDER 2.
OR - CONTRACT BULK INFANT PSGR UNDER 2.
THERE IS NO MISCELLANEOUS/OTHER SURCHARGE PER ANY
PASSENGER.
NOTE - TEXT BELOW NOT VALIDATED FOR AUTOPRICING.
ALL SURCHARGES MENTIONED ACCRUE TO EK ONLY.
ORIGINATING EUROPE INBOUND -
MISCELLANEOUS/OTHER SURCHARGE OF EUR 40.00 PER
DIRECTION WILL BE ADDED TO THE APPLICABLE FARE PER
ANY PASSENGER FROM 02JAN THROUGH 12JAN.&lt;/Text&gt;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ON/BEFORE 30SEP19.
FARE RULE
TICKETS MUST BE ISSUED ON THE STOCK OF EK OR HR AND
MAY NOT BE SOLD IN SUDAN/IRAN/VENEZUELA/ANGOLA/
ZIMBABWE/ETHIOPIA.
OR - TICKETS MUST BE ISSUED ON THE STOCK OF EK OR QF
AND MAY NOT BE SOLD IN SUDAN/IRAN/VENEZUELA/ANGOLA/
ZIMBABWE/ETHIOPIA.&lt;/Text&gt;
   &lt;/Paragraph&gt;
   &lt;Paragraph RPH="16" Title="PENALTIES"&gt;
    &lt;Text&gt;FARE RULE
CHANGES
ANY TIME
PER TICKET CHARGE EUR 200.00.
ANY TIME
PER TICKET CHARGE EUR 300.00 FOR NO-SHOW.
CANCELLATIONS
BEFORE DEPARTURE
PER TICKET CHARGE EUR 300.00 FOR CANCEL/REFUND.
BEFORE DEPARTURE
TICKET IS NON-REFUNDABLE IN CASE OF NO-SHOW.
AFTER DEPARTURE
TICKET IS NON-REFUNDABLE IN CASE OF CANCEL/REFUND.
AFTER DEPARTURE
TICKET IS NON-REFUNDABLE IN CASE OF NO-SHOW.
NOTE - TEXT BELOW NOT VALIDATED FOR AUTOPRICING.
ONE FREE DATE CHANGE TO INBOUND JOURNEY WHEN
BOOKED OUTSIDE SYSTEM RANGE.
-------------------------------------------------
PENALTY FOR ACCESS RAIL 9B ---  ADDITIONAL
CANCELLATION POLICY -
CANCELLED TICKETS 7DAYS OR LESS BEFORE DEPARTURE
WILL SUBJECT TO A CANCELLATION FEE OF
Y CABIN EUR10 PER FARE COMPONENT.
J CABIN EUR15 PER FARE COMPONENT.
F CABIN EUR25 PER FARE COMPONENT.
THE ABOVE PENALTY TO BE COLLECTED FOR ANY
CANCELLATION DONE ON THE ACCESS RAIL BOOKING.
-------------------------------------------------
GENERAL RULE - APPLY UNLESS OTHERWISE SPECIFIED
NOTE - TEXT BELOW NOT VALIDATED FOR AUTOPRICING.
CHANGES
--------------------------------------------------
... A CHANGE IS A DATE/FLIGHT/ROUTING/BOOKING
CODE CHANGE.
... CHANGE FEE APPLIES PER PASSENGER PER
TRANSACTION.
... CHANGE FEE DOES NOT APPLY TO INFANT NOT
OCCUPYING A SEAT.
... CHD/INF WITH A SEAT DISCOUNT DOES NOT APPLY
ON THE CHANGE/REROUTING FEES.
... CHANGE IS PERMITTED WITHIN TICKET VALIDITY OF
ORIGINAL TICKET.
... CHANGES ONLY PERMITTED TO FARE OF EQUIVALENT
OR HIGHER VALUE.
--------------------------------------------------
WAIVERS
1.WAIVED FOR DEATH OF PASSENGER OR FAMILY MEMBER.
A COPY OF VALID DEATH CERTIFICATE ISSUED BY A
COMPETENT MEDICAL AUTHORITY IS REQUIRED.
FAMILY MEMBERS AS DEFINED IN EK CONDITIONS OF
CARRIAGE OR PASSENGER AIRLINE TARIFF RULE BOOK.
2.NO WAIVER APPLICABLE FOR ILLNESS OF PASSENGER
OR FAMILY MEMBER.
3.CONTACT EK OFFICE FOR WAIVERS DEFINED ABOVE.
--------------------------------------------------
CHANGES AGAINST NO SHOW
- A NO-SHOW FOR A FLIGHT IS CONSIDERED WHEN A
PASSENGER FAILS TO REPORT TO THE AIRPORT AS
BOOKED ONE HOUR BEFORE DEPARTURE OF THE
SCHEDULED FLIGHT.
- FAILURE TO UTILISE TICKET AS BOOKED ON ANY
SEGMENT OF THE ITINERARY WILL RESULT IN ALL
SUBSEQUENT SEGMENTS OF THE ITINERARY BEING
CANCELLED. IN SUCH CASES NO-SHOW FEE WILL APPLY.
- IN CASE OF NO-SHOW ONLY ONE FEE IS TO BE CHARGED
I.E. EITHER THE NO-SHOW FEE OR THE CHANGE FEE
WHICHEVER IS HIGHER AND NOT BOTH.
--------------------------------------------------
UPGRADES - APPLICABLE ONLY IF CHANGES ARE
PERMITTED.
1.UPGRADES TO HIGHER FARE IN THE SAME CABIN.
RECALCULATE THE FARE FROM THE POINT OF ORIGIN
PROVIDED THE FARE RULE CONDITIONS OF THE
HIGHER FARE ARE MET.
COLLECT THE FARE DIFFERENCE AND CHANGE FEE
APPLIES PER PASSENGER PER TRANSACTION.
IF THE UPGRADED TICKET IS SUBSEQUENTLY
CANCELLED THE ORIGINAL CHARGE WILL APPLY.
2.UPGRADES TO HIGHER FARE IN A HIGHER CABIN.
RECALCULATE THE FARE FROM THE POINT OF ORIGIN
PROVIDED THE FARE RULE CONDITIONS OF THE HIGHER
FARE ARE MET.
COLLECT THE FARE DIFFERENCE. CHANGE FEE IS
WAIVED FOR UPGRADE TO HIGHER CABIN.
IF THE UPGRADED TICKET IS SUBSEQUENTLY
CANCELLED THE ORIGINAL CHARGE WILL APPLY.
--------------------------------------------------
VOLUNTARY DOWNGRADE - NO REFUNDS IN CASE OF
VOLUNTARY DOWNGRADE.
--------------------------------------------------
PENALTY FEE APPLICATION
1.ANY TIME WHEN THIS FARE IS COMBINED WITH
ANOTHER FARE AND ONLY ONE FARE COMPONENT IS
CHANGED THE PENALTY CONDITIONS OF THE CHANGED
FARE COMPONENT WILL APPLY.
2.ANY TIME WHEN MORE THAN ONE FARE COMPONENT IS
BEING CHANGED THE HIGHEST PENALTY OF ALL
CHANGED FARE COMPONENTS WILL APPLY.
--------------------------------------------------
REPRICING CONDITIONS
A.BEFORE DEPARTURE / FULLY UNUTILISED TICKETS
IN THE EVENT OF VOLUNTARY CHANGES TO ANY
FLIGHT/DATE ON THE ITINERARY TICKET HAS TO BE
REISSUED TO FARE OF EQUIVALENT OR HIGHER
VALUE AND COLLECT ANY FARE DIFFERENCE AS AN
ADC. THE FARES FOR THE PASSENGER JOURNEY
SHALL BE RECALCULATED FROM THE POINT OF
ORIGIN BASEDON THE DATE OF REISSUE.CHANGE
FEES IF ANY TO BE COLLECTED AS PER THE
ORIGINAL FARE PAID AND SHOWN ON TICKET AS AN
OD TAX PLUS ANY ADDITIONAL TAXES.
B.AFTER DEPARTURE / PARTIALLY UTILISED TICKETS
AFTER COMMENCEMENT OF THE FIRST SECTOR OF THE
JOURNEY OR THE JOURNEY PERFORMED TILL THE
TURNAROUND / FARE BREAK POINT.
IN THE EVENT OF VOLUNTARY CHANGES AFTER
COMMENCEMENT OF TRAVEL THE FARES FOR THE
PASSENGER JOURNEY SHALL BE RECALCULATED FROM
THE POINT OF ORIGIN IN ACCORDANCE WITH THE
FARES IN EFFECT ON THE DATE OF ORIGINAL
ISSUED TICKET AND COLLECT ANY FARE DIFFERENCE
AS AN ADC PLUS THE APPLICABLE CHANGE FEE FOR
THE TICKETED FARE AS OD TAX PLUS ANY
ADDITIONAL TAXES ON THE NEW TICKET. NEW
TICKET TO BE RE-ISSUED TO FARE OF EQUIVALENT
OR HIGHER VALUE.
--------------------------------------------------
CANCELLATION / REFUNDS
... CANCELLATION / REFUND FEES ARE NOT
COMMISSIONABLE.
... CANCELLATION FEE DOES NOT APPLY TO INFANT NOT
OCCUPYING A SEAT.
--------------------------------------------------
WAIVERS
1.WAIVED FOR DEATH OF PASSENGER OR FAMILY MEMBER.
A COPY OF VALID DEATH CERTIFICATE ISSUED BY A
COMPETENT MEDICAL AUTHORITY IS REQUIRED.
FAMILY MEMBERS AS DEFINED IN EK CONDITIONS OF
CARRIAGE OR PASSENGER AIRLINE TARIFF RULE
BOOK.
2.NO WAIVER APPLICABLE FOR ILLNESS OF PASSENGER
OR FAMILY MEMBER.
3.CONTACT EK LOCAL OFFICE FOR WAIVERS DEFINED
ABOVE.
--------------------------------------------------
CANCELLATION / REFUNDS AGAINST NO SHOW.
... A NO-SHOW FOR A FLIGHT IS CONSIDERED WHEN A
PASSENGER FAILS TO REPORT AT THE AIRPORT AS
BOOKED ONE HOUR BEFORE DEPARTURE OF THE
SCHEDULED FLIGHT.
... FAILURE TO UTILISED TICKET AS BOOKED ON ANY
SEGMENT OF THE ITINERARY WILL RESULT IN ALL
SUBSEQUENT SEGMENTS OF THE ITINERARY BEING
CANCELLED. IN SUCH CASES ONLY NO-SHOW FEE
WILL APPLY AND NOT BOTH.
... NO SHOW  FEE IS NON COMMISSIONABLE.
--------------------------------------------------
CANCELLATION / REFUNDS AGAINST UPGRADES -
IF THE UPGRADED TICKET IS SUBSEQUENTLY CANCELLED
THE ORIGINAL PENALTY CHARGE WILL APPLY.
--------------------------------------------------
OUT OF SEQUENCE TICKETS -
ANYTIME TICKETS IS UTILIZED OUT OF SEQUENCE NO
REFUND WILL BE GIVEN AND/OR CARRIER IMPOSED
SURCHARGE - YQ.
--------------------------------------------------
A.WHEN OUTBOUND AND INBOUND FARES ARE REFUNDABLE.
WHEN COMBINING FARES THAT HAVE CANCELLATION
FEES THE HIGHEST CANCELLATION FEE OF EACH
CANCELLED PRICING UNIT APPLIES.
A1.BEFORE DEPARTURE / FULLY UNUTILISED TICKETS
... DEDUCT THE APPLICABLE HIGHEST CANCELLATION
FEE FROM THE TOTAL OF THE BASE FARE AND
CARRIER IMPOSED SURCHARGE - YQ AS APPLICABLE.
... REFUND THE RESIDUAL AMOUNT ALONG WITH THE
REFUNDABLE GOVERNMENT TAXES.
... CARRIER IMPOSED SERVICE CHARGE - YR/6A
THROUGH 6Z IS NOT REFUNDABLE AT ANY TIME.
A2.AFTER DEPARTURE / PARTIALLY UTILISED TICKETS -
AFTER COMMENCEMENT OF THE FIRST SECTOR OF THE
JOURNEY.
... DEDUCT THE OW FARE OF EQUAL OR HIGHER
AMOUNT THAN THE FARE PAID FOR THE PORTION OF
THE JOURNEY PERFORMED IN THE SAME OR NEXT
HIGHER RBD.
... COLLECT APPLICABLE CANCELLATION FEE AND
THE CARRIER IMPOSED SURCHARGE - YQ FOR THE
JOURNEY PERFORMED. DEDUCT NON-REFUNDABLE
TAXES.
... REFUND THE CARRIER IMPOSED SURCHARGE - YQ AND
UNUTILISED GOVERNMENT TAXES FOR THE PORTION
OF THE JOURNEY NOT PERFORMED.
... NO REFUND OF FARE AND CARRIER IMPOSED
FEES - YQ IF THE UTILISED OW FARE IS GREATER
THAN THE TICKETED FARE.
... NO REFUND OF FARE AND CARRIER IMPOSED
SURCHARGE - YQ IF JOURNEY PERFORMED BEYOND
THE TURNAROUND/FARE BREAK POINT.
... CARRIER IMPOSED SERVICE CHARGE - YR/6A
THROUGH 6Z  IS NOT REFUNDABLE AT ANY TIME.
--------------------------------------------------
B.WHEN OUTBOUND AND INBOUND FARES ARE NON -
REFUNDABLE.
... NO REFUND OF THE FARE AND CARRIER IMPOSED
FEES - YQ AND YR/6A THROUGH 6Z.
... DEDUCT NON-REFUNDABLE TAXES.
... IF NON- REFUNDABLE FARES REISSUED TO A
REFUNDABLE FARE THE ORIGINAL PAID FARE AND
CARRIER IMPOSED FEES - YQ AND YR/6A THROUGH
6Z WILL BE NON-REFUNDABLE.
--------------------------------------------------
C.COMBINATION OF REFUNDABLE AND NON-REFUNDABLE
FARES.
1.BEFORE DEPARTURE/FULLY UNUTILISED TICKETS.
... DEDUCT THE NON-REFUNDABLE FARE PAID AND THE
CANCELLATION FEE OF THE REFUNDABLE FARE.
... DEDUCT NON-REFUNDABLE TAXES.
... CARRIER IMPOSED FEES - YQ AND YR/6A THROUGH
6Z ARE NOT REFUNDABLE.
2.AFTER DEPARTURE / PARTIALLY UTILISED TICKETS -
AFTER COMMENCEMENT OF THE FIRST SECTOR OF THE
JOURNEY.
2.1 IF OUTBOUND FARE COMPONENT IS NON-
REFUNDABLE.
..... DEDUCT THE OW FARE OF EQUAL OR HIGHER
AMOUNT THAN THE FARE PAID FOR THE PORTION
OF THE JOURNEY PERFORMED IN THE SAME OR
NEXT HIGHER RBD.
..... COLLECT THE CANCELLATION FEE OF THE
REFUNDABLE FARE.
..... DEDUCT NON-REFUNDABLE TAXES.
..... NO REFUND OF FARE AND CARRIER IMPOSED
FEES - YQ IF THE UTILISED OW FARE IS GREATER
THAN THE TICKETED FARE.
..... CARRIER IMPOSED FEES YQ AND YR/6A THROUGH
6Z ARE NOT REFUNDABLE.
2.2 IF INBOUND FARE COMPONENT IS NON-REFUNDABLE.
..... NO REFUND OF THE FARE AND CARRIER IMPOSED
FEES - YQ AND YR/6A THROUGH 6Z.
..... DEDUCT NON-REFUNDABLE TAXES.
..... NO REFUND OF FARE AND CARRIER IMPOSED
SURCHARGE - YQ IF JOURNEY PERFORMED BEYOND
THE TURNAROUND/FARE BREAK POINT.
--------------------------------------------------&lt;/Text&gt;
   &lt;/Paragraph&gt;
   &lt;Paragraph RPH="17" Title="HIP/MILEAGE EXCEPTIONS"&gt;
    &lt;Text&gt;THE HIGHER INTERMEDIATE POINT RULE DOES NOT APPLY FOR
CONNECTIONS.
AND - THE HIGHER INTERMEDIATE POINT RULE DOES NOT APPLY
FOR STOPOVERS.
NOTE -
SURCHARGE AND EXCESS MILEAGE CAN BE IGNORED.
HIGHER INTERMEDIATE POINT RULE DOES NOT APPLY FOR
STOPOVERS/CONNECTIONS.
--------------------------------------------------
THESE FARES SHOULD NOT BE COMPARED/CHECKED WITH
THE FOLLOWING-
- HIGH IMMEDIATE FARE       -HIF-
- CIRCLE TRIP MINIMUM CHECK -CTM-&lt;/Text&gt;
   &lt;/Paragraph&gt;
   &lt;Paragraph RPH="18" Title="TICKET ENDORSEMENTS"&gt;
    &lt;Text&gt;THE ORIGINAL AND THE REISSUED TICKET MUST BE ANNOTATED
- WP 199537 - AND - NON-END/SAVER/REWARD UPGDS - AND -
ALLOWED WITH RESTRICTIONS - IN THE ENDORSEMENT BOX.&lt;/Text&gt;
   &lt;/Paragraph&gt;
   &lt;Paragraph RPH="19" Title="CHILDREN DISCOUNTS"&gt;
    &lt;Text&gt;CNN/ACCOMPANIED CHILD PSGR 2-11 - CHARGE 75 PERCENT OF
THE FARE.
TICKETING CODE - BASE FARE CODE PLUS CH.
MUST BE ACCOMPANIED ON ALL FLIGHTS IN THE SAME
COMPARTMENT BY ADULT PSGR 18 OR OLDER.
OR - INF/INFANT WITHOUT A SEAT PSGR UNDER 2 - CHARGE 10
PERCENT OF THE FARE.
TICKETING CODE - BASE FARE CODE PLUS IN.
MUST BE ACCOMPANIED ON ALL FLIGHTS IN THE SAME
COMPARTMENT BY ADULT PSGR 18 OR OLDER.
NOTE - TEXT BELOW NOT VALIDATED FOR AUTOPRICING.
WHEN INFANT REACHES 2 YEARS OF AGE ON/BEFORE
DEPARTURE FROM POINT OF TURNAROUND A SEAT MUST BE
BOOKED ON THE RETURN LEG AND THE APPLICABLE CHILD
FARE CHARGED ON A HALF ROUNDTRIP BASIS WITH
OUTBOUND INFANT FARE.
THE EK INFORMATION PAGE TITLED INFANTS IN THE
VARIOUS GDS REFERENCE PAGES REFLECTS THIS
INFORMATION IN DETAIL.
OR - INS/INFANT WITH A SEAT PSGR UNDER 2 - CHARGE 75
PERCENT OF THE FARE.
TICKETING CODE - BASE FARE CODE PLUS IN.
MUST BE ACCOMPANIED ON ALL FLIGHTS IN THE SAME
COMPARTMENT BY ADULT PSGR 18 OR OLDER.
OR - UNN/UNACCOMPANIED CHILD PSGR 5-11 - CHARGE 100
PERCENT OF THE FARE.
TICKETING CODE - BASE FARE CODE PLUS CH.&lt;/Text&gt;
   &lt;/Paragraph&gt;
   &lt;Paragraph RPH="20" Title="TOUR CONDUCTOR DISCOUNTS"&gt;
    &lt;Text&gt;TUR/TOUR CONDUCTOR PSGR - NO DISCOUNT.&lt;/Text&gt;
   &lt;/Paragraph&gt;
   &lt;Paragraph RPH="21" Title="AGENT DISCOUNTS"&gt;
    &lt;Text&gt;AGT/AGENT PSGR - NO DISCOUNT.&lt;/Text&gt;
   &lt;/Paragraph&gt;
   &lt;Paragraph RPH="22" Title="ALL OTHER DISCOUNTS"&gt;
    &lt;Text&gt;NOTE - TEXT BELOW NOT VALIDATED FOR AUTOPRICING.
NO OTHER DISCOUNTS PERMITTED.&lt;/Text&gt;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</si>
  <si>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-86a8b981-d575-426d-a5a1-611cc5879df8&lt;/eb:ConversationId&gt;&lt;eb:Service&gt;OTA_AirRulesLLSRQ&lt;/eb:Service&gt;&lt;eb:Action&gt;OTA_AirRulesLLSRS&lt;/eb:Action&gt;&lt;eb:MessageData&gt;&lt;eb:MessageId&gt;8042619742005030292&lt;/eb:MessageId&gt;&lt;eb:Timestamp&gt;2019-09-05T20:36:40&lt;/eb:Timestamp&gt;&lt;eb:RefToMessageId&gt;86a8b981-d575-426d-a5a1-611cc5879df8&lt;/eb:RefToMessageId&gt;&lt;/eb:MessageData&gt;&lt;/eb:MessageHeader&gt;&lt;wsse:Security xmlns:wsse="http://schemas.xmlsoap.org/ws/2002/12/secext"&gt;&lt;wsse:BinarySecurityToken valueType="String" EncodingType="wsse:Base64Binary"&gt;Shared/IDL:IceSess\/SessMgr:1\.0.IDL/Common/!ICESMS\/RESG!ICESMSLB\/RES.LB!-2977362044372598381!932174!0&lt;/wsse:BinarySecurityToken&gt;&lt;/wsse:Security&gt;&lt;/soap-env:Header&gt;&lt;soap-env:Body&gt;&lt;OTA_AirRulesRS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timeStamp="2019-09-05T15:36:40-05:00"&gt;
   &lt;stl:SystemSpecificResults&gt;
    &lt;stl:HostCommand LNIATA="222222"&gt;RDDELDXB08OCTXEL9RES1-EK&lt;/stl:HostCommand&gt;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</si>
  <si>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5c58707-3b67-484e-937f-5fb76b4a2183&lt;/eb:ConversationId&gt;&lt;eb:Service&gt;OTA_AirRulesLLSRQ&lt;/eb:Service&gt;&lt;eb:Action&gt;OTA_AirRulesLLSRS&lt;/eb:Action&gt;&lt;eb:MessageData&gt;&lt;eb:MessageId&gt;8080213745661600224&lt;/eb:MessageId&gt;&lt;eb:Timestamp&gt;2019-09-05T20:42:46&lt;/eb:Timestamp&gt;&lt;eb:RefToMessageId&gt;f5c58707-3b67-484e-937f-5fb76b4a2183&lt;/eb:RefToMessageId&gt;&lt;/eb:MessageData&gt;&lt;/eb:MessageHeader&gt;&lt;wsse:Security xmlns:wsse="http://schemas.xmlsoap.org/ws/2002/12/secext"&gt;&lt;wsse:BinarySecurityToken valueType="String" EncodingType="wsse:Base64Binary"&gt;Shared/IDL:IceSess\/SessMgr:1\.0.IDL/Common/!ICESMS\/RESF!ICESMSLB\/RES.LB!-2977360532894959989!31181!0&lt;/wsse:BinarySecurityToken&gt;&lt;/wsse:Security&gt;&lt;/soap-env:Header&gt;&lt;soap-env:Body&gt;&lt;OTA_AirRulesRS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timeStamp="2019-09-05T15:42:46-05:00"&gt;
   &lt;stl:SystemSpecificResults&gt;
    &lt;stl:HostCommand LNIATA="222222"&gt;RDPEIBOG02OCTQEESLA8K-LA&lt;/stl:HostCommand&gt;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</si>
  <si>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5c58707-3b67-484e-937f-5fb76b4a2183&lt;/eb:ConversationId&gt;&lt;eb:Service&gt;OTA_AirRulesLLSRQ&lt;/eb:Service&gt;&lt;eb:Action&gt;OTA_AirRulesLLSRS&lt;/eb:Action&gt;&lt;eb:MessageData&gt;&lt;eb:MessageId&gt;8079969745665761391&lt;/eb:MessageId&gt;&lt;eb:Timestamp&gt;2019-09-05T20:42:47&lt;/eb:Timestamp&gt;&lt;eb:RefToMessageId&gt;f5c58707-3b67-484e-937f-5fb76b4a2183&lt;/eb:RefToMessageId&gt;&lt;/eb:MessageData&gt;&lt;/eb:MessageHeader&gt;&lt;wsse:Security xmlns:wsse="http://schemas.xmlsoap.org/ws/2002/12/secext"&gt;&lt;wsse:BinarySecurityToken valueType="String" EncodingType="wsse:Base64Binary"&gt;Shared/IDL:IceSess\/SessMgr:1\.0.IDL/Common/!ICESMS\/RESF!ICESMSLB\/RES.LB!-2977360532894959989!31181!0&lt;/wsse:BinarySecurityToken&gt;&lt;/wsse:Security&gt;&lt;/soap-env:Header&gt;&lt;soap-env:Body&gt;&lt;OTA_AirRulesRS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timeStamp="2019-09-05T15:42:47-05:00"&gt;
   &lt;stl:SystemSpecificResults&gt;
    &lt;stl:HostCommand LNIATA="222222"&gt;RDANFLIM28OCTNLESLA9B-LA&lt;/stl:HostCommand&gt;
   &lt;/stl:SystemSpecificResults&gt;
  &lt;/stl:Success&gt;
 &lt;/stl:ApplicationResults&gt;
 &lt;FareRuleInfo&gt;
  &lt;Header&gt;
   &lt;Line Type="Legend"&gt;
    &lt;Text&gt;V FARE BASIS     BK    FARE   TRAVEL-TICKET AP  MINMAX  RTG&lt;/Text&gt;
   &lt;/Line&gt;
   &lt;Line Type="Fare"&gt;
    &lt;Text&gt;1   NLESLA9B       N?R   333400     ----     21/? ??/12M WH01&lt;/Text&gt;
   &lt;/Line&gt;
   &lt;Line Type="Passenger Type"&gt;
    &lt;Text&gt;PASSENGER TYPE-ADT                 AUTO PRICE-YES&lt;/Text&gt;
   &lt;/Line&gt;
   &lt;Line Type="Origin Destination"&gt;
    &lt;Text&gt;FROM-ANF TO-LIM    CXR-LA    TVL-28OCT19  RULE-YSLB IPRWI/303&lt;/Text&gt;
   &lt;/Line&gt;
   &lt;Line Type="Fare Basis"&gt;
    &lt;Text&gt;FARE BASIS-NLESLA9B          SPECIAL FARE  DIS-E   VENDOR-ATP&lt;/Text&gt;
   &lt;/Line&gt;
   &lt;Line Type="Fare Type"&gt;
    &lt;Text&gt;FARE TYPE-XAP      RT-REGULAR APEX&lt;/Text&gt;
   &lt;/Line&gt;
   &lt;Line Type="Currency"&gt;
    &lt;Text&gt;USD    98.00   MPM  E19MAR19 D-INFINITY   FC-NLESLA9B  FN-&lt;/Text&gt;
   &lt;/Line&gt;
   &lt;Line Type="System Dates"&gt;
    &lt;Text&gt;SYSTEM DATES - CREATED 18MAR19/1018  EXPIRES INFINITY&lt;/Text&gt;
   &lt;/Line&gt;
   &lt;ParsedData&gt;
    &lt;CurrencyLine&gt;
     &lt;Amount&gt;98.00&lt;/Amount&gt;
     &lt;CurrencyCode&gt;USD&lt;/CurrencyCode&gt;
     &lt;Discontinue&gt;INFINITY&lt;/Discontinue&gt;
     &lt;Effective&gt;2019-03-19&lt;/Effective&gt;
     &lt;FareClass&gt;NLESLA9B&lt;/FareClass&gt;
     &lt;RoutingNumberOrMPM&gt;MPM&lt;/RoutingNumberOrMPM&gt;
    &lt;/CurrencyLine&gt;
    &lt;FareBasisLine&gt;
     &lt;DisplayType Code="E"/&gt;
     &lt;FareBasis Code="NLESLA9B"/&gt;
     &lt;FareVendor&gt;ATP&lt;/FareVendor&gt;
     &lt;Text&gt;SPECIAL FARE&lt;/Text&gt;
    &lt;/FareBasisLine&gt;
    &lt;FareTypeLine&gt;
     &lt;FareDescription Code="RT"&gt;REGULAR APEX&lt;/FareDescription&gt;
     &lt;FareType&gt;XAP&lt;/FareType&gt;
    &lt;/FareTypeLine&gt;
    &lt;OriginDestinationLine&gt;
     &lt;Airline Code="LA"/&gt;
     &lt;DestinationLocation LocationCode="LIM"/&gt;
     &lt;OriginLocation LocationCode="ANF"/&gt;
     &lt;Rule&gt;YSLB&lt;/Rule&gt;
     &lt;TariffDescriptionNumber&gt;IPRWI/303&lt;/TariffDescriptionNumber&gt;
     &lt;TravelDate&gt;2019-10-28&lt;/TravelDate&gt;
    &lt;/OriginDestinationLine&gt;
    &lt;PassengerTypeLine&gt;
     &lt;AutoPrice&gt;YES&lt;/AutoPrice&gt;
     &lt;PassengerType Code="ADT"/&gt;
    &lt;/PassengerTypeLine&gt;
    &lt;SystemDatesLine&gt;
     &lt;CreateDateTime&gt;2019-03-18T10:18&lt;/CreateDateTime&gt;
     &lt;ExpireDateTime&gt;INFINITY&lt;/ExpireDateTime&gt;
    &lt;/SystemDatesLine&gt;
   &lt;/ParsedData&gt;
  &lt;/Header&gt;
  &lt;Rules&gt;
   &lt;Paragraph RPH="50" Title="RULE APPLICATION AND OTHER CONDITIONS"&gt;
    &lt;Text&gt;NOTE - THE FOLLOWING TEXT IS INFORMATIONAL AND NOT
VALIDATED FOR AUTOPRICING.
LIGHT FARE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&lt;Text&gt;FROM ANF -
PERMITTED 03FEB THROUGH 09JUL OR 16JUL THROUGH 11SEP
OR 16SEP THROUGH 03JAN FOR EACH TRIP. SEASON IS
BASED ON TRIP DATE.
TO ANF -
PERMITTED 05MAR THROUGH 19JUL OR 30JUL THROUGH 20SEP
OR 25SEP THROUGH 07JAN FOR EACH TRIP. SEASON IS
BASED ON TRIP DATE.&lt;/Text&gt;
   &lt;/Paragraph&gt;
   &lt;Paragraph RPH="04" Title="FLIGHT APPLICATION"&gt;
    &lt;Text&gt;THE FARE COMPONENT MUST BE ON
ONE OR MORE OF THE FOLLOWING
ANY LA FLIGHT
ANY XL FLIGHT
ANY 4M FLIGHT
ANY JJ FLIGHT
ANY PZ FLIGHT.&lt;/Text&gt;
   &lt;/Paragraph&gt;
   &lt;Paragraph RPH="05" Title="ADVANCE RESERVATIONS/TICKETING"&gt;
    &lt;Text&gt;FARE RULE
CONFIRMED RESERVATIONS FOR ALL SECTORS ARE REQUIRED AT
LEAST 21 DAYS BEFORE DEPARTURE.
GENERAL RULE - APPLY UNLESS OTHERWISE SPECIFIED
CONFIRMED RESERVATIONS ARE REQUIRED FOR ALL SECTORS.
WHEN RESERVATIONS ARE MADE AT LEAST 22 DAYS BEFORE
DEPARTURE, TICKETING MUST BE COMPLETED WITHIN 72 HOURS
AFTER RESERVATIONS ARE MADE.
OR - CONFIRMED RESERVATIONS ARE REQUIRED FOR ALL
SECTORS.
WHEN RESERVATIONS ARE MADE AT LEAST 3 DAYS BEFORE
DEPARTURE, TICKETING MUST BE COMPLETED WITHIN 24
HOURS AFTER RESERVATIONS ARE MADE.
OR - CONFIRMED RESERVATIONS ARE REQUIRED FOR ALL
SECTORS.
WHEN RESERVATIONS ARE MADE AT LEAST 6 HOURS BEFORE
DEPARTURE, TICKETING MUST BE COMPLETED AT LEAST 5
HOURS BEFORE DEPARTURE.
OR - CONFIRMED RESERVATIONS ARE REQUIRED FOR ALL
SECTORS
TICKETING MUST BE COMPLETED AT LEAST 1 HOUR BEFORE
DEPARTURE.&lt;/Text&gt;
   &lt;/Paragraph&gt;
   &lt;Paragraph RPH="06" Title="MINIMUM STAY"&gt;
    &lt;Text&gt;TRAVEL FROM LAST STOPOVER MUST COMMENCE NO EARLIER
THAN THE FIRST SAT AFTER DEPARTURE FROM FARE ORIGIN.
AND - TRAVEL FROM TURNAROUND MUST COMMENCE NO EARLIER
THAN 24 HOURS AFTER ARRIVAL AT THE TURNAROUND.
TRAVEL FROM LAST STOPOVER MUST COMMENCE NO EARLIER
THAN THE FIRST SUN AFTER DEPARTURE FROM FARE ORIGIN.
AND - TRAVEL FROM TURNAROUND MUST COMMENCE NO EARLIER
THAN 24 HOURS AFTER ARRIVAL AT THE TURNAROUND.&lt;/Text&gt;
   &lt;/Paragraph&gt;
   &lt;Paragraph RPH="07" Title="MAXIMUM STAY"&gt;
    &lt;Text&gt;TRAVEL FROM LAST STOPOVER MUST COMMENCE NO LATER THAN
12 MONTHS AFTER DEPARTURE FROM FARE ORIGIN.&lt;/Text&gt;
   &lt;/Paragraph&gt;
   &lt;Paragraph RPH="08" Title="STOPOVERS"&gt;
    &lt;Text&gt;1 FREE STOPOVER PERMITTED ON THE PRICING UNIT
1 IN GRU
1 IN CGH
1 IN VCP.
NO STOPOVER OCCURS IF PASSENGER TAKES NEXT
AVAILABLE FLIGHT WITHIN 12 HOURS.&lt;/Text&gt;
   &lt;/Paragraph&gt;
   &lt;Paragraph RPH="09" Title="TRANSFERS"&gt;
    &lt;Text&gt;4 TRANSFERS PERMITTED ON THE PRICING UNIT - 2 IN EACH
DIRECTION.
FARE BREAK AND EMBEDDED SURFACE SECTORS NOT PERMITTED
ON THE FARE COMPONENT.&lt;/Text&gt;
   &lt;/Paragraph&gt;
   &lt;Paragraph RPH="10" Title="COMBINATIONS"&gt;
    &lt;Text&gt;DOUBLE OPEN JAWS NOT PERMITTED.
END-ON-END NOT PERMITTED. SIDE TRIPS PERMITTED WITH
NO RESTRICTIONS.
OPEN JAWS/ROUND TRIPS/CIRCLE TRIPS
FARES MAY BE COMBINED ON A HALF ROUND TRIP BASIS
-TO FORM SINGLE OPEN JAWS AT THE POINT OF
DESTINATION
MILEAGE OF THE OPEN SEGMENT MUST BE EQUAL/LESS THAN
MILEAGE OF THE LONGEST FLOWN FARE COMPONENT.
-TO FORM ROUND TRIPS/CIRCLE TRIPS.
PROVIDED -
COMBINATIONS ARE WITH ANY FARE FOR CARRIER LA/XL/
4M/PZ/JJ IN ANY RULE IN THIS TARIFF.&lt;/Text&gt;
   &lt;/Paragraph&gt;
   &lt;Paragraph RPH="11" Title="BLACKOUT DATES"&gt;
    &lt;Text&gt;NO BLACKOUT DATES APPLY.&lt;/Text&gt;
   &lt;/Paragraph&gt;
   &lt;Paragraph RPH="12" Title="SURCHARGES"&gt;
    &lt;Text&gt;NO SURCHARGE REQUIREMENTS APPLY.&lt;/Text&gt;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NOT BE SOLD IN ARGENTINA.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//&lt;/Text&gt;
   &lt;/Paragraph&gt;
   &lt;Paragraph RPH="17" Title="HIP/MILEAGE EXCEPTIONS"&gt;
    &lt;Text&gt;NO HIP OR MILEAGE EXCEPTIONS APPLY.&lt;/Text&gt;
   &lt;/Paragraph&gt;
   &lt;Paragraph RPH="18" Title="TICKET ENDORSEMENTS"&gt;
    &lt;Text&gt;THE ORIGINAL TICKET MUST BE ANNOTATED - NONEND-REF/CHG
SEE PENALTY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TEXT BELOW NOT VALIDATED FOR AUTOPRICING
FOR INFANTS TURNING 2 YEARS ENROUTE- DUE TO
SAFETY REGULATIONS - A BOOKED SEAT WILL BE
REQUIRED FOR THE REMAINING PORTIONS OF THE
JOURNEY.
WHEN A SEPARATE SEAT IS REQUIRED ON A PORTION OF
THE JOURNEY - CHILD FARE HAS TO BE USED FOR THE
ENTIRE JOURNEY OR SEPARATE TICKETS MUST BE ISSUED
AT THE APPLICABLE FARE FOR EACH PORTION OF THE
JOURNEY.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CHARGE
10 PERCENT OF THE FARE.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TEXT BELOW NOT VALIDATED FOR AUTOPRICING
FOR INFANTS TURNING 2 YEARS ENROUTE- DUE TO
SAFETY REGULATIONS - A BOOKED SEAT WILL BE
REQUIRED FOR THE REMAINING PORTIONS OF THE
JOURNEY.
WHEN A SEPARATE SEAT IS REQUIRED ON A PORTION OF
THE JOURNEY - CHILD FARE HAS TO BE USED FOR THE
ENTIRE JOURNEY OR SEPARATE TICKETS MUST BE ISSUED
AT THE APPLICABLE FARE FOR EACH PORTION OF THE
JOURNEY.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CHARGE 10 PERCENT OF THE FARE.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TEXT BELOW NOT VALIDATED FOR AUTOPRICING
FOR INFANTS TURNING 2 YEARS ENROUTE- DUE TO
SAFETY REGULATIONS - A BOOKED SEAT WILL BE
REQUIRED FOR THE REMAINING PORTIONS OF THE
JOURNEY.
WHEN A SEPARATE SEAT IS REQUIRED ON A PORTION OF
THE JOURNEY - CHILD FARE HAS TO BE USED FOR THE
ENTIRE JOURNEY OR SEPARATE TICKETS MUST BE ISSUED
AT THE APPLICABLE FARE FOR EACH PORTION OF THE
JOURNEY.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TEXT BELOW NOT VALIDATED FOR AUTOPRICING
FOR INFANTS TURNING 2 YEARS ENROUTE- DUE TO
SAFETY REGULATIONS - A BOOKED SEAT WILL BE
REQUIRED FOR THE REMAINING PORTIONS OF THE
JOURNEY.
WHEN A SEPARATE SEAT IS REQUIRED ON A PORTION OF
THE JOURNEY - CHILD FARE HAS TO BE USED FOR THE
ENTIRE JOURNEY OR SEPARATE TICKETS MUST BE ISSUED
AT THE APPLICABLE FARE FOR EACH PORTION OF THE
JOURNEY.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CHARGE 10 PERCENT OF THE FARE.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TEXT BELOW NOT VALIDATED FOR AUTOPRICING
FOR INFANTS TURNING 2 YEARS ENROUTE- DUE TO
SAFETY REGULATIONS - A BOOKED SEAT WILL BE
REQUIRED FOR THE REMAINING PORTIONS OF THE
JOURNEY.
WHEN A SEPARATE SEAT IS REQUIRED ON A PORTION OF
THE JOURNEY - CHILD FARE HAS TO BE USED FOR THE
ENTIRE JOURNEY OR SEPARATE TICKETS MUST BE ISSUED
AT THE APPLICABLE FARE FOR EACH PORTION OF THE
JOURNEY.&lt;/Text&gt;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</si>
  <si>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5c58707-3b67-484e-937f-5fb76b4a2183&lt;/eb:ConversationId&gt;&lt;eb:Service&gt;OTA_AirRulesLLSRQ&lt;/eb:Service&gt;&lt;eb:Action&gt;OTA_AirRulesLLSRS&lt;/eb:Action&gt;&lt;eb:MessageData&gt;&lt;eb:MessageId&gt;8080503745688450294&lt;/eb:MessageId&gt;&lt;eb:Timestamp&gt;2019-09-05T20:42:49&lt;/eb:Timestamp&gt;&lt;eb:RefToMessageId&gt;f5c58707-3b67-484e-937f-5fb76b4a2183&lt;/eb:RefToMessageId&gt;&lt;/eb:MessageData&gt;&lt;/eb:MessageHeader&gt;&lt;wsse:Security xmlns:wsse="http://schemas.xmlsoap.org/ws/2002/12/secext"&gt;&lt;wsse:BinarySecurityToken valueType="String" EncodingType="wsse:Base64Binary"&gt;Shared/IDL:IceSess\/SessMgr:1\.0.IDL/Common/!ICESMS\/RESF!ICESMSLB\/RES.LB!-2977360532894959989!31181!0&lt;/wsse:BinarySecurityToken&gt;&lt;/wsse:Security&gt;&lt;/soap-env:Header&gt;&lt;soap-env:Body&gt;&lt;OTA_AirRulesRS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timeStamp="2019-09-05T15:42:49-05:00"&gt;
   &lt;stl:SystemSpecificResults&gt;
    &lt;stl:HostCommand LNIATA="222222"&gt;RDLIMBOG28OCTQLESLD6K-LA&lt;/stl:HostCommand&gt;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</si>
  <si>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-744ccf2c-f88b-46ec-8376-f39afef365c6&lt;/eb:ConversationId&gt;&lt;eb:Service&gt;OTA_AirRulesLLSRQ&lt;/eb:Service&gt;&lt;eb:Action&gt;OTA_AirRulesLLSRS&lt;/eb:Action&gt;&lt;eb:MessageData&gt;&lt;eb:MessageId&gt;8504057789279270193&lt;/eb:MessageId&gt;&lt;eb:Timestamp&gt;2019-09-05T21:55:28&lt;/eb:Timestamp&gt;&lt;eb:RefToMessageId&gt;744ccf2c-f88b-46ec-8376-f39afef365c6&lt;/eb:RefToMessageId&gt;&lt;/eb:MessageData&gt;&lt;/eb:MessageHeader&gt;&lt;wsse:Security xmlns:wsse="http://schemas.xmlsoap.org/ws/2002/12/secext"&gt;&lt;wsse:BinarySecurityToken valueType="String" EncodingType="wsse:Base64Binary"&gt;Shared/IDL:IceSess\/SessMgr:1\.0.IDL/Common/!ICESMS\/RESE!ICESMSLB\/RES.LB!-2977342667000024942!1230724!0&lt;/wsse:BinarySecurityToken&gt;&lt;/wsse:Security&gt;&lt;/soap-env:Header&gt;&lt;soap-env:Body&gt;&lt;OTA_AirRulesRS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timeStamp="2019-09-05T16:55:28-05:00"&gt;
   &lt;stl:SystemSpecificResults&gt;
    &lt;stl:HostCommand LNIATA="222222"&gt;RDPHLORD27DECUAA7OY0N-UA&lt;/stl:HostCommand&gt;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</si>
  <si>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-744ccf2c-f88b-46ec-8376-f39afef365c6&lt;/eb:ConversationId&gt;&lt;eb:Service&gt;OTA_AirRulesLLSRQ&lt;/eb:Service&gt;&lt;eb:Action&gt;OTA_AirRulesLLSRS&lt;/eb:Action&gt;&lt;eb:MessageData&gt;&lt;eb:MessageId&gt;7714595789283440820&lt;/eb:MessageId&gt;&lt;eb:Timestamp&gt;2019-09-05T21:55:28&lt;/eb:Timestamp&gt;&lt;eb:RefToMessageId&gt;744ccf2c-f88b-46ec-8376-f39afef365c6&lt;/eb:RefToMessageId&gt;&lt;/eb:MessageData&gt;&lt;/eb:MessageHeader&gt;&lt;wsse:Security xmlns:wsse="http://schemas.xmlsoap.org/ws/2002/12/secext"&gt;&lt;wsse:BinarySecurityToken valueType="String" EncodingType="wsse:Base64Binary"&gt;Shared/IDL:IceSess\/SessMgr:1\.0.IDL/Common/!ICESMS\/RESE!ICESMSLB\/RES.LB!-2977342667000024942!1230724!0&lt;/wsse:BinarySecurityToken&gt;&lt;/wsse:Security&gt;&lt;/soap-env:Header&gt;&lt;soap-env:Body&gt;&lt;OTA_AirRulesRS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timeStamp="2019-09-05T16:55:28-05:00"&gt;
   &lt;stl:SystemSpecificResults&gt;
    &lt;stl:HostCommand LNIATA="222222"&gt;RDPEIPTY24FEBSAA4OY0N-UA&lt;/stl:HostCommand&gt;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</si>
  <si>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-84ac5ac3-d82d-4b6b-8564-c02334eaef06&lt;/eb:ConversationId&gt;&lt;eb:Service&gt;OTA_AirRulesLLSRQ&lt;/eb:Service&gt;&lt;eb:Action&gt;OTA_AirRulesLLSRS&lt;/eb:Action&gt;&lt;eb:MessageData&gt;&lt;eb:MessageId&gt;8708809811950960233&lt;/eb:MessageId&gt;&lt;eb:Timestamp&gt;2019-09-05T22:33:15&lt;/eb:Timestamp&gt;&lt;eb:RefToMessageId&gt;84ac5ac3-d82d-4b6b-8564-c02334eaef06&lt;/eb:RefToMessageId&gt;&lt;/eb:MessageData&gt;&lt;/eb:MessageHeader&gt;&lt;wsse:Security xmlns:wsse="http://schemas.xmlsoap.org/ws/2002/12/secext"&gt;&lt;wsse:BinarySecurityToken valueType="String" EncodingType="wsse:Base64Binary"&gt;Shared/IDL:IceSess\/SessMgr:1\.0.IDL/Common/!ICESMS\/RESB!ICESMSLB\/RES.LB!-2977333380710569082!146425!0&lt;/wsse:BinarySecurityToken&gt;&lt;/wsse:Security&gt;&lt;/soap-env:Header&gt;&lt;soap-env:Body&gt;&lt;OTA_AirRulesRS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timeStamp="2019-09-05T17:33:15-05:00"&gt;
   &lt;stl:SystemSpecificResults&gt;
    &lt;stl:HostCommand LNIATA="222222"&gt;RDBOGIAH14OCTTL7RCEL-UA&lt;/stl:HostCommand&gt;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</si>
  <si>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-84ac5ac3-d82d-4b6b-8564-c02334eaef06&lt;/eb:ConversationId&gt;&lt;eb:Service&gt;OTA_AirRulesLLSRQ&lt;/eb:Service&gt;&lt;eb:Action&gt;OTA_AirRulesLLSRS&lt;/eb:Action&gt;&lt;eb:MessageData&gt;&lt;eb:MessageId&gt;8709449811955750591&lt;/eb:MessageId&gt;&lt;eb:Timestamp&gt;2019-09-05T22:33:15&lt;/eb:Timestamp&gt;&lt;eb:RefToMessageId&gt;84ac5ac3-d82d-4b6b-8564-c02334eaef06&lt;/eb:RefToMessageId&gt;&lt;/eb:MessageData&gt;&lt;/eb:MessageHeader&gt;&lt;wsse:Security xmlns:wsse="http://schemas.xmlsoap.org/ws/2002/12/secext"&gt;&lt;wsse:BinarySecurityToken valueType="String" EncodingType="wsse:Base64Binary"&gt;Shared/IDL:IceSess\/SessMgr:1\.0.IDL/Common/!ICESMS\/RESB!ICESMSLB\/RES.LB!-2977333380710569082!146425!0&lt;/wsse:BinarySecurityToken&gt;&lt;/wsse:Security&gt;&lt;/soap-env:Header&gt;&lt;soap-env:Body&gt;&lt;OTA_AirRulesRS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timeStamp="2019-09-05T17:33:15-05:00"&gt;
   &lt;stl:SystemSpecificResults&gt;
    &lt;stl:HostCommand LNIATA="222222"&gt;RDOSLFRA28OCTLL8RCEL-UA&lt;/stl:HostCommand&gt;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</si>
  <si>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cd0133e-10e6-47fc-8f6d-d70cd2280737&lt;/eb:ConversationId&gt;&lt;eb:Service&gt;OTA_AirRulesLLSRQ&lt;/eb:Service&gt;&lt;eb:Action&gt;OTA_AirRulesLLSRS&lt;/eb:Action&gt;&lt;eb:MessageData&gt;&lt;eb:MessageId&gt;8756045817417950220&lt;/eb:MessageId&gt;&lt;eb:Timestamp&gt;2019-09-05T22:42:22&lt;/eb:Timestamp&gt;&lt;eb:RefToMessageId&gt;0cd0133e-10e6-47fc-8f6d-d70cd2280737&lt;/eb:RefToMessageId&gt;&lt;/eb:MessageData&gt;&lt;/eb:MessageHeader&gt;&lt;wsse:Security xmlns:wsse="http://schemas.xmlsoap.org/ws/2002/12/secext"&gt;&lt;wsse:BinarySecurityToken valueType="String" EncodingType="wsse:Base64Binary"&gt;Shared/IDL:IceSess\/SessMgr:1\.0.IDL/Common/!ICESMS\/RESC!ICESMSLB\/RES.LB!-2977331141455543158!535290!0&lt;/wsse:BinarySecurityToken&gt;&lt;/wsse:Security&gt;&lt;/soap-env:Header&gt;&lt;soap-env:Body&gt;&lt;OTA_AirRulesRS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timeStamp="2019-09-05T17:42:22-05:00"&gt;
   &lt;stl:SystemSpecificResults&gt;
    &lt;stl:HostCommand LNIATA="222222"&gt;RDMDEMAD24SEPQLYR7L-UX&lt;/stl:HostCommand&gt;
   &lt;/stl:SystemSpecificResults&gt;
  &lt;/stl:Success&gt;
 &lt;/stl:ApplicationResults&gt;
 &lt;FareRuleInfo&gt;
  &lt;Header&gt;
   &lt;Line Type="Legend"&gt;
    &lt;Text&gt;V FARE BASIS     BK    FARE   TRAVEL-TICKET AP  MINMAX  RTG&lt;/Text&gt;
   &lt;/Line&gt;
   &lt;Line Type="Fare"&gt;
    &lt;Text&gt;1   QLYR7L         Q?R  1622300     ----      -/?  -/12M AT01&lt;/Text&gt;
   &lt;/Line&gt;
   &lt;Line Type="Passenger Type"&gt;
    &lt;Text&gt;PASSENGER TYPE-ADT                 AUTO PRICE-YES&lt;/Text&gt;
   &lt;/Line&gt;
   &lt;Line Type="Origin Destination"&gt;
    &lt;Text&gt;FROM-MDE TO-MAD    CXR-UX    TVL-24SEP19  RULE-AL11 IPRSAA2/27&lt;/Text&gt;
   &lt;/Line&gt;
   &lt;Line Type="Fare Basis"&gt;
    &lt;Text&gt;FARE BASIS-QLYR7L            SPECIAL FARE  DIS-E   VENDOR-ATP&lt;/Text&gt;
   &lt;/Line&gt;
   &lt;Line Type="Fare Type"&gt;
    &lt;Text&gt;FARE TYPE-ERU      RT-ECONOMY RT UNBUNDLED&lt;/Text&gt;
   &lt;/Line&gt;
   &lt;Line Type="Currency"&gt;
    &lt;Text&gt;USD   477.00  CONS  E02SEP19 D-INFINITY   FC-QLYR7L  FN-&lt;/Text&gt;
   &lt;/Line&gt;
   &lt;Line Type="System Dates"&gt;
    &lt;Text&gt;SYSTEM DATES - CREATED 02SEP19/0809  EXPIRES INFINITY&lt;/Text&gt;
   &lt;/Line&gt;
   &lt;ParsedData&gt;
    &lt;CurrencyLine&gt;
     &lt;Amount&gt;477.00&lt;/Amount&gt;
     &lt;CurrencyCode&gt;USD&lt;/CurrencyCode&gt;
     &lt;Discontinue&gt;INFINITY&lt;/Discontinue&gt;
     &lt;Effective&gt;2019-09-02&lt;/Effective&gt;
     &lt;FareClass&gt;QLYR7L&lt;/FareClass&gt;
     &lt;RoutingNumberOrMPM&gt;CONS&lt;/RoutingNumberOrMPM&gt;
    &lt;/CurrencyLine&gt;
    &lt;FareBasisLine&gt;
     &lt;DisplayType Code="E"/&gt;
     &lt;FareBasis Code="QLYR7L"/&gt;
     &lt;FareVendor&gt;ATP&lt;/FareVendor&gt;
     &lt;Text&gt;SPECIAL FARE&lt;/Text&gt;
    &lt;/FareBasisLine&gt;
    &lt;FareTypeLine&gt;
     &lt;FareDescription Code="RT"&gt;ECONOMY RT UNBUNDLED&lt;/FareDescription&gt;
     &lt;FareType&gt;ERU&lt;/FareType&gt;
    &lt;/FareTypeLine&gt;
    &lt;OriginDestinationLine&gt;
     &lt;Airline Code="UX"/&gt;
     &lt;DestinationLocation LocationCode="MAD"/&gt;
     &lt;OriginLocation LocationCode="MDE"/&gt;
     &lt;Rule&gt;AL11&lt;/Rule&gt;
     &lt;TariffDescriptionNumber&gt;IPRSAA2/27&lt;/TariffDescriptionNumber&gt;
     &lt;TravelDate&gt;2019-09-24&lt;/TravelDate&gt;
    &lt;/OriginDestinationLine&gt;
    &lt;PassengerTypeLine&gt;
     &lt;AutoPrice&gt;YES&lt;/AutoPrice&gt;
     &lt;PassengerType Code="ADT"/&gt;
    &lt;/PassengerTypeLine&gt;
    &lt;SystemDatesLine&gt;
     &lt;CreateDateTime&gt;2019-09-02T08:09&lt;/CreateDateTime&gt;
     &lt;ExpireDateTime&gt;INFINITY&lt;/ExpireDateTime&gt;
    &lt;/SystemDatesLine&gt;
   &lt;/ParsedData&gt;
  &lt;/Header&gt;
  &lt;Rules&gt;
   &lt;Paragraph RPH="50" Title="RULE APPLICATION AND OTHER CONDITIONS"&gt;
    &lt;Text&gt;NOTE - THE FOLLOWING TEXT IS INFORMATIONAL AND NOT
VALIDATED FOR AUTOPRICING.
UX ECONOMY LITE FARES
APPLICATION
AREA
THESE FARES APPLY
FROM AREA 1
TO AREA 2.
CLASS OF SERVICE
THESE FARES APPLY FOR ECONOMY CLASS SERVICE.
TYPES OF TRANSPORTATION
FARES GOVERNED BY THIS RULE CAN BE USED TO CREATE
ONE-WAY/ROUND-TRIP/SINGLE OPEN-JAW/DOUBLE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&lt;Text&gt;FROM COLOMBIA -
PERMITTED 04JUL THROUGH 01JAN OR 11JAN THROUGH 09JUN
FOR EACH TRANSATLANTIC SECTOR. SEASON IS BASED ON
TRIP DATE.
TO COLOMBIA -
PERMITTED 06AUG THROUGH 14DEC OR 24DEC THROUGH 01JAN
OR 07JAN THROUGH 29JUN FOR EACH TRANSATLANTIC
SECTOR. SEASON IS BASED ON TRIP DATE.&lt;/Text&gt;
   &lt;/Paragraph&gt;
   &lt;Paragraph RPH="04" Title="FLIGHT APPLICATION"&gt;
    &lt;Text&gt;THE FARE COMPONENT MUST INCLUDE TRAVEL VIA
TRANSATLANTIC SECTORS ON
ONE OR MORE OF THE FOLLOWING
ANY UX FLIGHT OPERATED BY UX.
AND
IF THE FARE COMPONENT INCLUDES TRAVEL WITHIN AREA 2
THEN THAT TRAVEL MUST BE ON
ONE OR MORE OF THE FOLLOWING
ANY UX FLIGHT OPERATED BY UX.
AND
IF THE FARE COMPONENT INCLUDES TRAVEL WITHIN AREA 1
THEN THAT TRAVEL MUST BE ON
ONE OR MORE OF THE FOLLOWING
ANY UX FLIGHT OPERATED BY UX.
AND
IF THE FARE COMPONENT INCLUDES TRAVEL BETWEEN MEX AND
MAD
BUT NOT ON NONSTOP FLIGHTS.&lt;/Text&gt;
   &lt;/Paragraph&gt;
   &lt;Paragraph RPH="05" Title="ADVANCE RESERVATIONS/TICKETING"&gt;
    &lt;Text&gt;CONFIRMED RESERVATIONS ARE REQUIRED FOR ALL SECTORS.
TICKETING MUST BE COMPLETED WITHIN 3 DAYS AFTER
RESERVATIONS ARE MADE OR AT LEAST 3 DAYS BEFORE
DEPARTURE WHICHEVER IS EARLIER.
OR - CONFIRMED RESERVATIONS FOR ALL SECTORS AND
TICKETING MUST BE COMPLETED AT THE SAME TIME.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&lt;Text&gt;IF THE FARE COMPONENT IS ON
ONE OR MORE OF THE FOLLOWING
ANY UX FLIGHT.
2 FREE STOPOVERS PERMITTED ON THE PRICING UNIT - 1
IN EACH DIRECTION.
IF THE FARE COMPONENT IS ON
ONE OR MORE OF THE FOLLOWING
ANY UX FLIGHT.
2 STOPOVERS PERMITTED ON THE PRICING UNIT - 1 IN
EACH DIRECTION AT EUR 70.00/USD 100.00 EACH.
IF THE FARE COMPONENT IS NOT ON
ONE OR MORE OF THE FOLLOWING
ANY UX FLIGHT.
NO STOPOVERS PERMITTED ON THE PRICING UNIT.&lt;/Text&gt;
   &lt;/Paragraph&gt;
   &lt;Paragraph RPH="09" Title="TRANSFERS"&gt;
    &lt;Text&gt;FARE BREAK SURFACE SECTORS NOT PERMITTED AND EMBEDDED
SURFACE SECTORS PERMITTED ON THE FARE COMPONENT.
NOTE - TEXT BELOW NOT VALIDATED FOR AUTOPRICING.
TRANSFERS LIMITTED TO THE ROUTING MAP INDICATED IN
THE FARE RECORD.&lt;/Text&gt;
   &lt;/Paragraph&gt;
   &lt;Paragraph RPH="10" Title="COMBINATIONS"&gt;
    &lt;Text&gt;CIRCLE TRIPS NOT PERMITTED.
END-ON-END
END-ON-END COMBINATIONS PERMITTED WITH INTERNATIONAL
FARES BETWEEN AREA 2 AND AREA 3. VALIDATE ALL FARE
COMPONENTS. SIDE TRIPS PERMITTED WITH NO
RESTRICTIONS.
PROVIDED -
COMBINATIONS ARE FOR CARRIER UX.
OPEN JAWS/ROUND TRIPS
FARES MAY BE COMBINED ON A HALF ROUND TRIP BASIS
-TO FORM SINGLE OR DOUBLE OPEN JAWS
MILEAGE OF THE OPEN SEGMENT MUST BE EQUAL/LESS THAN
MILEAGE OF THE SHORTEST FLOWN FARE COMPONENT.
-TO FORM ROUND TRIPS.
PROVIDED -
COMBINATIONS ARE WITH ANY FARE FOR CARRIER UX IN
RULE UZ10/UZ11/UZ13/UZ14/UZ17/UZ25 IN TARIFF
FBRA12P - BETWEEN AREA 1/2 EXCEPT USA/CA
OR RULE UZ13/UZ14/UZ25 IN TARIFF
FBRINPV - BETWEEN USA/CA-AREA 1/2/3
OR ANY RULE IN TARIFF
IPRA    - BETWEEN USA/CA-AREA 2/3 AND GUAM-AREA 2
IPREUAF - BETWEEN EUROPE-AFRICA
IPREUME - BETWEEN EUROPE-THE MIDDLE EAST
IPREURP - WITHIN EUROPE-INTERNATIONAL
IPRSAA2 - BETWEEN THE WESTERN HEMISPHERE-AREA 2
VIA ATL
OR RULE UF22 IN TARIFF
SAR2RPV - BETWEEN WESTERN HEMISPHERE-AREA 2 VIA
ATL
TAPVR   - BETWEEN AREA 1-AREA 2/3 AND GUAM-AREA 2.&lt;/Text&gt;
   &lt;/Paragraph&gt;
   &lt;Paragraph RPH="11" Title="BLACKOUT DATES"&gt;
    &lt;Text&gt;NO BLACKOUT DATES APPLY.&lt;/Text&gt;
   &lt;/Paragraph&gt;
   &lt;Paragraph RPH="12" Title="SURCHARGES"&gt;
    &lt;Text&gt;IF THE FARE COMPONENT INCLUDES TRAVEL BETWEEN FOR AND
SSA.
SECURITY SURCHARGE OF USD 80.00 PER FARE COMPONENT
WILL BE ADDED TO THE APPLICABLE FARE PER
ADULT,ALLOWING CHILD/INFANT DISCOUNTS.
IF THE FARE COMPONENT INCLUDES TRAVEL BETWEEN FOR AND
BSB.
OR
IF THE FARE COMPONENT INCLUDES TRAVEL BETWEEN FOR AND
GYN.
OR
IF THE FARE COMPONENT INCLUDES TRAVEL BETWEEN FOR AND
BHZ.
OR
IF THE FARE COMPONENT INCLUDES TRAVEL BETWEEN FOR AND
RIO.
SECURITY SURCHARGE OF USD 20.00 PER FARE COMPONENT
WILL BE ADDED TO THE APPLICABLE FARE PER
ADULT,ALLOWING CHILD/INFANT DISCOUNTS.
IF THE FARE COMPONENT INCLUDES TRAVEL BETWEEN VCE AND
ROM.
OR
IF THE FARE COMPONENT INCLUDES TRAVEL BETWEEN AHO AND
ROM.
SECURITY SURCHARGE OF EUR 90.00 PER FARE COMPONENT
WILL BE ADDED TO THE APPLICABLE FARE PER
ADULT,ALLOWING CHILD/INFANT DISCOUNTS.
IF THE FARE COMPONENT INCLUDES TRAVEL BETWEEN SAO AND
SSA.
OR
IF THE FARE COMPONENT INCLUDES TRAVEL BETWEEN SSA AND
REC.
OR
IF THE FARE COMPONENT INCLUDES TRAVEL BETWEEN REC AND
SAO.
SECURITY SURCHARGE OF USD 80.00 PER FARE COMPONENT
WILL BE ADDED TO THE APPLICABLE FARE PER
ADULT,ALLOWING CHILD/INFANT DISCOUNTS.
IF THE FARE COMPONENT INCLUDES TRAVEL BETWEEN UIO AND
CUE.
OR
IF THE FARE COMPONENT INCLUDES TRAVEL BETWEEN UIO AND
LOH.
OR
IF THE FARE COMPONENT INCLUDES TRAVEL BETWEEN UIO AND
ESM.
OR
IF THE FARE COMPONENT INCLUDES TRAVEL BETWEEN UIO AND
LGQ.
OR
IF THE FARE COMPONENT INCLUDES TRAVEL BETWEEN UIO AND
OCC.
OR
IF THE FARE COMPONENT INCLUDES TRAVEL BETWEEN UIO AND
SCY.
OR
IF THE FARE COMPONENT INCLUDES TRAVEL BETWEEN UIO AND
GPS.
OR
IF THE FARE COMPONENT INCLUDES TRAVEL BETWEEN UIO AND
MEC.
SECURITY SURCHARGE OF EUR 30.00 PER FARE COMPONENT
WILL BE ADDED TO THE APPLICABLE FARE PER
ADULT,ALLOWING CHILD/INFANT DISCOUNTS.
IF THE FARE COMPONENT INCLUDES TRAVEL BETWEEN SRZ AND
ASU.
OR
IF THE FARE COMPONENT INCLUDES TRAVEL BETWEEN MVD AND
ASU.
OR
IF THE FARE COMPONENT INCLUDES TRAVEL BETWEEN MVD AND
BUE.
SECURITY SURCHARGE OF EUR 100.00 PER FARE COMPONENT
WILL BE ADDED TO THE APPLICABLE FARE PER
ADULT,ALLOWING CHILD/INFANT DISCOUNTS.
IF THE FARE COMPONENT INCLUDES TRAVEL BETWEEN ASU AND
BUE.
SECURITY SURCHARGE OF EUR 150.00 PER FARE COMPONENT
WILL BE ADDED TO THE APPLICABLE FARE PER
ADULT,ALLOWING CHILD/INFANT DISCOUNTS.
IF THE FARE COMPONENT INCLUDES TRAVEL BETWEEN SDQ AND
HAV.
OR
IF THE FARE COMPONENT INCLUDES TRAVEL BETWEEN SDQ AND
MIA.
OR
IF THE FARE COMPONENT INCLUDES TRAVEL BETWEEN SDQ AND
SJU.
SECURITY SURCHARGE OF USD 100.00 PER FARE COMPONENT
WILL BE ADDED TO THE APPLICABLE FARE PER
ADULT,ALLOWING CHILD/INFANT DISCOUNTS.
IF THE FARE COMPONENT INCLUDES TRAVEL BETWEEN BUH AND
IAS.
SECURITY SURCHARGE OF EUR 90.00 PER FARE COMPONENT
WILL BE ADDED TO THE APPLICABLE FARE PER
ADULT,ALLOWING CHILD/INFANT DISCOUNTS.
IF THE FARE COMPONENT INCLUDES TRAVEL BETWEEN BUE AND
COR.
OR
IF THE FARE COMPONENT INCLUDES TRAVEL BETWEEN BUE AND
IGR.
OR
IF THE FARE COMPONENT INCLUDES TRAVEL BETWEEN IGR AND
COR.
OR
IF THE FARE COMPONENT INCLUDES TRAVEL BETWEEN IGR AND
ROS.
OR
IF THE FARE COMPONENT INCLUDES TRAVEL BETWEEN IGR AND
SLA.
SECURITY SURCHARGE OF USD 80.00 PER FARE COMPONENT
WILL BE ADDED TO THE APPLICABLE FARE PER
ADULT,ALLOWING CHILD/INFANT DISCOUNTS.
IF THE FARE COMPONENT INCLUDES TRAVEL BETWEEN TLV AND
AREA 2 ON
ONE OR MORE OF THE FOLLOWING
ANY LY FLIGHT.
SECURITY SURCHARGE OF USD 25.00 PER FARE COMPONENT
WILL BE ADDED TO THE APPLICABLE FARE PER
ADULT,ALLOWING CHILD/INFANT DISCOUNTS.
IF THE FARE COMPONENT INCLUDES TRAVEL BETWEEN PTY AND
CCS.
OR
IF THE FARE COMPONENT INCLUDES TRAVEL BETWEEN PTY AND
SDQ.
OR
IF THE FARE COMPONENT INCLUDES TRAVEL BETWEEN PTY AND
PUJ.
OR
IF THE FARE COMPONENT INCLUDES TRAVEL BETWEEN PTY AND
HAV.
OR
IF THE FARE COMPONENT INCLUDES TRAVEL BETWEEN PTY AND
GYE.
OR
IF THE FARE COMPONENT INCLUDES TRAVEL BETWEEN PTY AND
UIO.
OR
IF THE FARE COMPONENT INCLUDES TRAVEL BETWEEN PTY AND
BOG.
SECURITY SURCHARGE OF USD 200.00 PER FARE COMPONENT
WILL BE ADDED TO THE APPLICABLE FARE PER
ADULT,ALLOWING CHILD/INFANT DISCOUNTS.
IF THE FARE COMPONENT INCLUDES TRAVEL BETWEEN DUS AND
AMS.
SECURITY SURCHARGE OF EUR 60.00 PER FARE COMPONENT
WILL BE ADDED TO THE APPLICABLE FARE PER
ADULT,ALLOWING CHILD/INFANT DISCOUNTS.
IF THE FARE COMPONENT INCLUDES TRAVEL BETWEEN GUA AND
SAP.
SECURITY SURCHARGE OF USD 75.00 PER FARE COMPONENT
WILL BE ADDED TO THE APPLICABLE FARE PER
ADULT,ALLOWING CHILD/INFANT DISCOUNTS.
IF THE FARE COMPONENT INCLUDES TRAVEL BETWEEN UIO AND
LIM.
OR
IF THE FARE COMPONENT INCLUDES TRAVEL BETWEEN UIO AND
BOG.
OR
IF THE FARE COMPONENT INCLUDES TRAVEL BETWEEN UIO AND
CCS.
SECURITY SURCHARGE OF USD 200.00 PER FARE COMPONENT
WILL BE ADDED TO THE APPLICABLE FARE PER
ADULT,ALLOWING CHILD/INFANT DISCOUNTS.
IF THE FARE COMPONENT INCLUDES TRAVEL BETWEEN STO AND
AMS.
OR
IF THE FARE COMPONENT INCLUDES TRAVEL BETWEEN CPH AND
AMS.
OR
IF THE FARE COMPONENT INCLUDES TRAVEL BETWEEN ATH AND
ROM.
OR
IF THE FARE COMPONENT INCLUDES TRAVEL BETWEEN ATH AND
MAD ON
ONE OR MORE OF THE FOLLOWING
ANY A3 FLIGHT.
FOR TRAVEL ON/AFTER 15JUN19 AND ON/BEFORE 15SEP19
SECURITY SURCHARGE OF EUR 100.00 PER FARE
COMPONENT WILL BE ADDED TO THE APPLICABLE FARE PER
ADULT,ALLOWING CHILD/INFANT DISCOUNTS.&lt;/Text&gt;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UX AND MAY NOT
BE SOLD IN VENEZUELA. AND MAY ONLY BE SOLD IN AREA 1/
AREA 2/AREA 3.
TICKETS MAY NOT BE ISSUED BY PTA. EXTENSION OF TICKET
VALIDITY IS NOT PERMITTED.&lt;/Text&gt;
   &lt;/Paragraph&gt;
   &lt;Paragraph RPH="16" Title="PENALTIES"&gt;
    &lt;Text&gt;CANCELLATIONS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&lt;/Paragraph&gt;
   &lt;Paragraph RPH="17" Title="HIP/MILEAGE EXCEPTIONS"&gt;
    &lt;Text&gt;THE HIGHER INTERMEDIATE POINT RULE DOES NOT APPLY FOR
CONNECTIONS.
NOTE -
DMC/HIP/EXCESS OF MILEAGE WILL NOT APPLY TO THESE
FARES.
AND - THE HIGHER INTERMEDIATE POINT RULE DOES NOT APPLY
FOR STOPOVERS.
NOTE -
DMC/HIP/EXCESS OF MILEAGE WILL NOT APPLY TO THESE
FARES.&lt;/Text&gt;
   &lt;/Paragraph&gt;
   &lt;Paragraph RPH="18" Title="TICKET ENDORSEMENTS"&gt;
    &lt;Text&gt;THE ORIGINAL AND THE REISSUED TICKET MUST BE ANNOTATED
- CHGS AND REF RESTRICTED - IN THE ENDORSEMENT BOX.
AND - THE ORIGINAL AND THE REISSUED TICKET MUST BE
ANNOTATED - RESTRICTIONS APPLY - IN THE FORM OF
PAYMENT BOX.&lt;/Text&gt;
   &lt;/Paragraph&gt;
   &lt;Paragraph RPH="19" Title="CHILDREN DISCOUNTS"&gt;
    &lt;Text&gt;CNN/ACCOMPANIED CHILD PSGR 2-11 - CHARGE 75 PERCENT OF
THE FARE.
TICKET DESIGNATOR - CH.
MUST BE ACCOMPANIED ON ALL FLIGHTS IN THE SAME
COMPARTMENT BY ADULT PSGR 18 OR OLDER.
OR - UNN/UNACCOMPANIED CHILD PSGR 5-11 - CHARGE 75
PERCENT OF THE FARE.
TICKET DESIGNATOR - CH.
NOTE - TEXT BELOW NOT VALIDATED FOR AUTOPRICING.
AN ACCEPTANCE LIMIT ON THE NUMBER OF UNACCOMPANIED
CHILD WILL BE CONSIDER
OR - INS/INFANT WITH A SEAT PSGR UNDER 2 - CHARGE 75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CNE/NEGOTIATED CHILD PSGR 2-11 - CHARGE 75 PERCENT OF
THE FARE.
TICKET DESIGNATOR - CH.
MUST BE ACCOMPANIED ON ALL FLIGHTS IN THE SAME
COMPARTMENT BY NEG PSGR 18 OR OLDER.
OR - UNN/UNACCOMPANIED CHILD PSGR 5-11 - CHARGE 75
PERCENT OF THE FARE.
TICKET DESIGNATOR - CH.
NOTE - TEXT BELOW NOT VALIDATED FOR AUTOPRICING.
AN ACCEPTANCE LIMIT ON THE NUMBER OF UNACCOMPANIED
CHILD WILL BE CONSIDER
OR - INE/NEGOTIATED INFANT PSGR UNDER 2 - CHARGE 75
PERCENT OF THE FARE.
TICKET DESIGNATOR - IN.
MUST BE ACCOMPANIED ON ALL FLIGHTS IN THE SAME
COMPARTMENT BY NEG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NEG PSGR 18 OR OLDER.
JNN/CONTRACT BULK CHILD PSGR 2-11 - CHARGE 75 PERCENT
OF THE FARE.
TICKET DESIGNATOR - CH.
MUST BE ACCOMPANIED ON ALL FLIGHTS IN THE SAME
COMPARTMENT BY ADULT PSGR 18 OR OLDER.
OR - UNN/UNACCOMPANIED CHILD PSGR 5-11 - CHARGE 75
PERCENT OF THE FARE.
TICKET DESIGNATOR - CH.
NOTE - TEXT BELOW NOT VALIDATED FOR AUTOPRICING.
AN ACCEPTANCE LIMIT ON THE NUMBER OF UNACCOMPANIED
CHILD WILL BE CONSIDER
OR - JNS/CONTRACT BULK INFANT WITH A SEAT PSGR UNDER 2
- CHARGE 75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JNF/CONTRACT BULK INFANT PSGR UNDER 2 - CHARGE
10 PERCENT OF THE FARE.
TICKET DESIGNATOR - IN.
MUST BE ACCOMPANIED ON ALL FLIGHTS IN THE SAME
COMPARTMENT BY ADULT PSGR 18 OR OLDER.
INN/INDIVIDUAL INCLUSIVE TOUR CHILD PSGR 2-11 - CHARGE
75 PERCENT OF THE FARE.
TICKET DESIGNATOR - CH.
MUST BE ACCOMPANIED ON ALL FLIGHTS IN THE SAME
COMPARTMENT BY INDIVIDUAL INCLUSIVE TOUR PSGR 18
OR OLDER.
OR - ITU/INDIVIDUAL INCLUSIVE TOUR UNACCOMPANIED CHILD
5-11 - CHARGE 75 PERCENT OF THE FARE.
TICKET DESIGNATOR - CH.
NOTE - TEXT BELOW NOT VALIDATED FOR AUTOPRICING.
AN ACCEPTANCE LIMIT ON THE NUMBER OF UNACCOMPANIED
CHILD WILL BE CONSIDER
OR - ITS/INCLUSIVE TOUR INFANT WITH A SEAT PSGR UNDER 2
- CHARGE 75 PERCENT OF THE FARE.
TICKET DESIGNATOR - IN.
MUST BE ACCOMPANIED ON ALL FLIGHTS IN THE SAME
COMPARTMENT BY INDIVIDUAL INCLUSIVE TOUR PSGR
18 OR OLDER.
NOTE - TEXT BELOW NOT VALIDATED FOR AUTOPRICING.
AN INFANT UNDER TWO YEARS WHO MAY TURN 2 YEARS
OF AGE BEFORE THE END OF THE TRIP MUST PAY A
CHILD FARE FOR THE ENTIRE JOURNEY
OR - 1ST ITF/INCLUSIVE TOUR INFANT WITHOUT A SEAT PSGR
UNDER 2 - CHARGE 10 PERCENT OF THE FARE.
TICKET DESIGNATOR - IN.
MUST BE ACCOMPANIED ON ALL FLIGHTS IN THE SAME
COMPARTMENT BY INDIVIDUAL INCLUSIVE TOUR PSGR
18 OR OLDER.
VFN/VISIT FRIENDS/RELATIVES CHILD PSGR 2-11 - CHARGE
75 PERCENT OF THE FARE.
TICKET DESIGNATOR - CH.
MUST BE ACCOMPANIED ON ALL FLIGHTS IN THE SAME
COMPARTMENT BY VISIT FRIENDS/RELATIVES PSGR 18 OR
OLDER.
OR - VFS/VISIT FRIENDS/RELATIVES INFANT WITH A SEAT
UNDER 2 - CHARGE 75 PERCENT OF THE FARE.
TICKET DESIGNATOR - IN.
MUST BE ACCOMPANIED ON ALL FLIGHTS IN THE SAME
COMPARTMENT BY VISIT FRIENDS/RELATIVES PSGR 18
OR OLDER.
NOTE - TEXT BELOW NOT VALIDATED FOR AUTOPRICING.
AN INFANT UNDER TWO YEARS WHO MAY TURN 2 YEARS
OF AGE BEFORE THE END OF THE TRIP MUST PAY A
CHILD FARE FOR THE ENTIRE JOURNEY
OR - 1ST VFF/VISIT FRIENDS/RELATIVES INFANT WITHOUT A
SEAT PSGR UNDER 2 - CHARGE 10 PERCENT OF THE
FARE.
TICKET DESIGNATOR - IN.
MUST BE ACCOMPANIED ON ALL FLIGHTS IN THE SAME
COMPARTMENT BY VISIT FRIENDS/RELATIVES PSGR 18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 ADDONS FOR INFORMATION ONLY **
FARE--RT
PUBLISHED AMOUNT   CONVERTED AMOUNT
ADDON      CITIES  F/B      CUR                VIA NUC
ADDON ORG  MDE-BOG G*****   USD         0.00   USD        0.00
ATP ZONE 500     ADD-ON TARIFF WARBSAT/969
PUBLISHED  BOG-MAD QLYR7L   USD       477.00   USD      477.00
USD CONVERTED TO COP USING BSR 1 USD - 3401.04000000 COP&lt;/Text&gt;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</si>
  <si>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cd0133e-10e6-47fc-8f6d-d70cd2280737&lt;/eb:ConversationId&gt;&lt;eb:Service&gt;OTA_AirRulesLLSRQ&lt;/eb:Service&gt;&lt;eb:Action&gt;OTA_AirRulesLLSRS&lt;/eb:Action&gt;&lt;eb:MessageData&gt;&lt;eb:MessageId&gt;8757063817422930203&lt;/eb:MessageId&gt;&lt;eb:Timestamp&gt;2019-09-05T22:42:22&lt;/eb:Timestamp&gt;&lt;eb:RefToMessageId&gt;0cd0133e-10e6-47fc-8f6d-d70cd2280737&lt;/eb:RefToMessageId&gt;&lt;/eb:MessageData&gt;&lt;/eb:MessageHeader&gt;&lt;wsse:Security xmlns:wsse="http://schemas.xmlsoap.org/ws/2002/12/secext"&gt;&lt;wsse:BinarySecurityToken valueType="String" EncodingType="wsse:Base64Binary"&gt;Shared/IDL:IceSess\/SessMgr:1\.0.IDL/Common/!ICESMS\/RESC!ICESMSLB\/RES.LB!-2977331141455543158!535290!0&lt;/wsse:BinarySecurityToken&gt;&lt;/wsse:Security&gt;&lt;/soap-env:Header&gt;&lt;soap-env:Body&gt;&lt;OTA_AirRulesRS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timeStamp="2019-09-05T17:42:22-05:00"&gt;
   &lt;stl:SystemSpecificResults&gt;
    &lt;stl:HostCommand LNIATA="222222"&gt;RDMADMDE26NOVZVUELA5L-UX&lt;/stl:HostCommand&gt;
   &lt;/stl:SystemSpecificResults&gt;
  &lt;/stl:Success&gt;
  &lt;stl:Warning type="BusinessLogic"&gt;
   &lt;stl:SystemSpecificResults&gt;
    &lt;stl:Message&gt;                                  C15JN                        &lt;/stl:Message&gt;
    &lt;stl:ShortText&gt;WARN.SWS.HOST.WARNING_RESPONSE&lt;/stl:ShortText&gt;
   &lt;/stl:SystemSpecificResults&gt;
  &lt;/stl:Warning&gt;
 &lt;/stl:ApplicationResults&gt;
 &lt;FareRuleInfo&gt;
  &lt;Header&gt;
   &lt;Line Type="Legend"&gt;
    &lt;Text&gt;V FARE BASIS     BK    FARE   TRAVEL-TICKET AP  MINMAX  RTG&lt;/Text&gt;
   &lt;/Line&gt;
   &lt;Line Type="Fare"&gt;
    &lt;Text&gt;1   ZVUELA5L       Z?R   525600 D31MR  T16SE  -/?  5/ 90 AT01&lt;/Text&gt;
   &lt;/Line&gt;
   &lt;Line Type="Passenger Type"&gt;
    &lt;Text&gt;PASSENGER TYPE-ADT                 AUTO PRICE-YES&lt;/Text&gt;
   &lt;/Line&gt;
   &lt;Line Type="Origin Destination"&gt;
    &lt;Text&gt;FROM-MAD TO-MDE    CXR-UX    TVL-26NOV19  RULE-OF01 IPRSAA2/27&lt;/Text&gt;
   &lt;/Line&gt;
   &lt;Line Type="Fare Basis"&gt;
    &lt;Text&gt;FARE BASIS-ZVUELA5L          SPECIAL FARE  DIS-E   VENDOR-ATP&lt;/Text&gt;
   &lt;/Line&gt;
   &lt;Line Type="Fare Type"&gt;
    &lt;Text&gt;FARE TYPE-ERU      RT-ECONOMY RT UNBUNDLED&lt;/Text&gt;
   &lt;/Line&gt;
   &lt;Line Type="Currency"&gt;
    &lt;Text&gt;EUR   140.00  1001  E31AUG19 D31MAR20   FC-ZVUELA5L  FN-33&lt;/Text&gt;
   &lt;/Line&gt;
   &lt;Line Type="System Dates"&gt;
    &lt;Text&gt;SYSTEM DATES - CREATED 02SEP19/0519  EXPIRES INFINITY&lt;/Text&gt;
   &lt;/Line&gt;
   &lt;ParsedData&gt;
    &lt;CurrencyLine&gt;
     &lt;Amount&gt;140.00&lt;/Amount&gt;
     &lt;CurrencyCode&gt;EUR&lt;/CurrencyCode&gt;
     &lt;Discontinue&gt;2020-03-31&lt;/Discontinue&gt;
     &lt;Effective&gt;2019-08-31&lt;/Effective&gt;
     &lt;FareClass&gt;ZVUELA5L&lt;/FareClass&gt;
     &lt;RoutingNumberOrMPM&gt;1001&lt;/RoutingNumberOrMPM&gt;
     &lt;TariffDescriptionNumber&gt;33&lt;/TariffDescriptionNumber&gt;
    &lt;/CurrencyLine&gt;
    &lt;FareBasisLine&gt;
     &lt;DisplayType Code="E"/&gt;
     &lt;FareBasis Code="ZVUELA5L"/&gt;
     &lt;FareVendor&gt;ATP&lt;/FareVendor&gt;
     &lt;Text&gt;SPECIAL FARE&lt;/Text&gt;
    &lt;/FareBasisLine&gt;
    &lt;FareTypeLine&gt;
     &lt;FareDescription Code="RT"&gt;ECONOMY RT UNBUNDLED&lt;/FareDescription&gt;
     &lt;FareType&gt;ERU&lt;/FareType&gt;
    &lt;/FareTypeLine&gt;
    &lt;OriginDestinationLine&gt;
     &lt;Airline Code="UX"/&gt;
     &lt;DestinationLocation LocationCode="MDE"/&gt;
     &lt;OriginLocation LocationCode="MAD"/&gt;
     &lt;Rule&gt;OF01&lt;/Rule&gt;
     &lt;TariffDescriptionNumber&gt;IPRSAA2/27&lt;/TariffDescriptionNumber&gt;
     &lt;TravelDate&gt;2019-11-26&lt;/TravelDate&gt;
    &lt;/OriginDestinationLine&gt;
    &lt;PassengerTypeLine&gt;
     &lt;AutoPrice&gt;YES&lt;/AutoPrice&gt;
     &lt;PassengerType Code="ADT"/&gt;
    &lt;/PassengerTypeLine&gt;
    &lt;SystemDatesLine&gt;
     &lt;CreateDateTime&gt;2019-09-02T05:19&lt;/CreateDateTime&gt;
     &lt;ExpireDateTime&gt;INFINITY&lt;/ExpireDateTime&gt;
    &lt;/SystemDatesLine&gt;
   &lt;/ParsedData&gt;
  &lt;/Header&gt;
  &lt;Rules&gt;
   &lt;Paragraph RPH="50" Title="RULE APPLICATION AND OTHER CONDITIONS"&gt;
    &lt;Text&gt;NOTE - THE FOLLOWING TEXT IS INFORMATIONAL AND NOT
VALIDATED FOR AUTOPRICING.
SPECIAL PROMOTIONAL FARE
APPLICATION
AREA
THESE FARES APPLY
BETWEEN AREA 2 AND AREA 1.
CLASS OF SERVICE
THESE FARES APPLY FOR ECONOMY CLASS SERVICE.
TYPES OF TRANSPORTATION
THIS RULE GOVERNS ROUND-TRIP FARES.
FARES GOVERNED BY THIS RULE CAN BE USED TO CREATE
ROUND-TRIP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INCLUDE TRAVEL VIA
TRANSATLANTIC SECTORS ON
ONE OR MORE OF THE FOLLOWING
ANY UX FLIGHT OPERATED BY UX.
AND
IF THE FARE COMPONENT INCLUDES TRAVEL WITHIN AREA 2
THEN THAT TRAVEL MUST BE ON
ONE OR MORE OF THE FOLLOWING
ANY UX FLIGHT OPERATED BY UX.
AND
IF THE FARE COMPONENT INCLUDES TRAVEL WITHIN AREA 1
THEN THAT TRAVEL MUST BE ON
ONE OR MORE OF THE FOLLOWING
ANY UX FLIGHT OPERATED BY UX.
AND
IF THE FARE COMPONENT INCLUDES TRAVEL BETWEEN MEX AND
MAD
BUT NOT ON NONSTOP FLIGHTS.&lt;/Text&gt;
   &lt;/Paragraph&gt;
   &lt;Paragraph RPH="05" Title="ADVANCE RESERVATIONS/TICKETING"&gt;
    &lt;Text&gt;CONFIRMED RESERVATIONS ARE REQUIRED FOR ALL SECTORS.
WHEN RESERVATIONS ARE MADE AT LEAST 2 DAYS BEFORE
DEPARTURE, TICKETING MUST BE COMPLETED WITHIN 72 HOURS
AFTER RESERVATIONS ARE MADE.
OR - CONFIRMED RESERVATIONS FOR ALL SECTORS AND
TICKETING MUST BE COMPLETED AT THE SAME TIME.
NOTE - TEXT BELOW NOT VALIDATED FOR AUTOPRICING.
DIFFERENCE COULD EXIST BETWEEN THE CRS
LAST TICKETING DATE AND TTL ROBOT REMARK.
THE MOST RESTRICTIVE DATE PREVAILS.&lt;/Text&gt;
   &lt;/Paragraph&gt;
   &lt;Paragraph RPH="06" Title="MINIMUM STAY"&gt;
    &lt;Text&gt;TRAVEL FROM LAST STOPOVER MUST COMMENCE NO EARLIER
THAN 5 DAYS AFTER DEPARTURE FROM FARE ORIGIN.&lt;/Text&gt;
   &lt;/Paragraph&gt;
   &lt;Paragraph RPH="07" Title="MAXIMUM STAY"&gt;
    &lt;Text&gt;TRAVEL FROM LAST STOPOVER MUST COMMENCE NO LATER THAN
90 DAYS AFTER DEPARTURE FROM FARE ORIGIN.&lt;/Text&gt;
   &lt;/Paragraph&gt;
   &lt;Paragraph RPH="08" Title="STOPOVERS"&gt;
    &lt;Text&gt;NO STOPOVERS PERMITTED ON THE PRICING UNIT.&lt;/Text&gt;
   &lt;/Paragraph&gt;
   &lt;Paragraph RPH="09" Title="TRANSFERS"&gt;
    &lt;Text&gt;FARE BREAK SURFACE SECTORS NOT PERMITTED AND EMBEDDED
SURFACE SECTORS PERMITTED ON THE FARE COMPONENT.
NOTE - TEXT BELOW NOT VALIDATED FOR AUTOPRICING.
TRANSFERS LIMITTED TO THE ROUTING MAP INDICATED IN
THE FARE RECORD.&lt;/Text&gt;
   &lt;/Paragraph&gt;
   &lt;Paragraph RPH="10" Title="COMBINATIONS"&gt;
    &lt;Text&gt;CIRCLE TRIPS NOT PERMITTED.
END-ON-END NOT PERMITTED. SIDE TRIPS NOT PERMITTED.
OPEN JAWS/ROUND TRIPS
FARES MAY BE COMBINED ON A HALF ROUND TRIP BASIS
-TO FORM SINGLE OR DOUBLE OPEN JAWS
MILEAGE OF THE OPEN SEGMENT MUST BE EQUAL/LESS THAN
MILEAGE OF THE SHORTEST FLOWN FARE COMPONENT.
-TO FORM ROUND TRIPS.
PROVIDED -
COMBINATIONS ARE WITH ANY FARE FOR CARRIER UX IN
RULE UP41/UP5L/UZ10/UZ11/UZ14/UZ17/UZ5L IN TARIFF
FBRA12P - BETWEEN AREA 1/2 EXCEPT USA/CA
OR RULE UP41/UP5L/UZ14/UZ5L IN TARIFF
FBRINPV - BETWEEN USA/CA-AREA 1/2/3
OR ANY RULE IN TARIFF
IPRA    - BETWEEN USA/CA-AREA 2/3 AND GUAM-AREA 2
IPREUAF - BETWEEN EUROPE-AFRICA
IPREUME - BETWEEN EUROPE-THE MIDDLE EAST
IPREURP - WITHIN EUROPE-INTERNATIONAL
IPRSAA2 - BETWEEN THE WESTERN HEMISPHERE-AREA 2
VIA ATL.&lt;/Text&gt;
   &lt;/Paragraph&gt;
   &lt;Paragraph RPH="11" Title="BLACKOUT DATES"&gt;
    &lt;Text&gt;ORIGINATING AREA 2 OUTBOUND -
TRAVEL IS NOT PERMITTED 14DEC19 THROUGH 30DEC19 OR
03APR20 THROUGH 08APR20.
ORIGINATING AREA 2 INBOUND -
TRAVEL IS NOT PERMITTED 01JAN20 THROUGH 13JAN20 OR
10APR20 THROUGH 13APR20.
ORIGINATING COLOMBIA OUTBOUND -
TRAVEL IS NOT PERMITTED 14DEC19 THROUGH 06JAN20 OR
10APR20 THROUGH 13APR20.
ORIGINATING COLOMBIA INBOUND -
TRAVEL IS NOT PERMITTED 14DEC19 THROUGH 07JAN20 OR
03APR20 THROUGH 08APR20.&lt;/Text&gt;
   &lt;/Paragraph&gt;
   &lt;Paragraph RPH="12" Title="SURCHARGES"&gt;
    &lt;Text&gt;IF THE FARE COMPONENT INCLUDES TRAVEL BETWEEN FOR AND
SSA.
SECURITY SURCHARGE OF USD 80.00 PER FARE COMPONENT
WILL BE ADDED TO THE APPLICABLE FARE PER
ADULT,ALLOWING CHILD/INFANT DISCOUNTS.
IF THE FARE COMPONENT INCLUDES TRAVEL BETWEEN FOR AND
BSB.
OR
IF THE FARE COMPONENT INCLUDES TRAVEL BETWEEN FOR AND
GYN.
OR
IF THE FARE COMPONENT INCLUDES TRAVEL BETWEEN FOR AND
BHZ.
OR
IF THE FARE COMPONENT INCLUDES TRAVEL BETWEEN FOR AND
RIO.
SECURITY SURCHARGE OF USD 20.00 PER FARE COMPONENT
WILL BE ADDED TO THE APPLICABLE FARE PER
ADULT,ALLOWING CHILD/INFANT DISCOUNTS.
IF THE FARE COMPONENT INCLUDES TRAVEL BETWEEN VCE AND
ROM.
OR
IF THE FARE COMPONENT INCLUDES TRAVEL BETWEEN AHO AND
ROM.
SECURITY SURCHARGE OF EUR 90.00 PER FARE COMPONENT
WILL BE ADDED TO THE APPLICABLE FARE PER
ADULT,ALLOWING CHILD/INFANT DISCOUNTS.
IF THE FARE COMPONENT INCLUDES TRAVEL BETWEEN SAO AND
SSA.
OR
IF THE FARE COMPONENT INCLUDES TRAVEL BETWEEN SSA AND
REC.
OR
IF THE FARE COMPONENT INCLUDES TRAVEL BETWEEN REC AND
SAO.
SECURITY SURCHARGE OF USD 80.00 PER FARE COMPONENT
WILL BE ADDED TO THE APPLICABLE FARE PER
ADULT,ALLOWING CHILD/INFANT DISCOUNTS.
IF THE FARE COMPONENT INCLUDES TRAVEL BETWEEN UIO AND
CUE.
OR
IF THE FARE COMPONENT INCLUDES TRAVEL BETWEEN UIO AND
LOH.
OR
IF THE FARE COMPONENT INCLUDES TRAVEL BETWEEN UIO AND
ESM.
OR
IF THE FARE COMPONENT INCLUDES TRAVEL BETWEEN UIO AND
LGQ.
OR
IF THE FARE COMPONENT INCLUDES TRAVEL BETWEEN UIO AND
OCC.
OR
IF THE FARE COMPONENT INCLUDES TRAVEL BETWEEN UIO AND
SCY.
OR
IF THE FARE COMPONENT INCLUDES TRAVEL BETWEEN UIO AND
GPS.
OR
IF THE FARE COMPONENT INCLUDES TRAVEL BETWEEN UIO AND
MEC.
SECURITY SURCHARGE OF EUR 30.00 PER FARE COMPONENT
WILL BE ADDED TO THE APPLICABLE FARE PER
ADULT,ALLOWING CHILD/INFANT DISCOUNTS.
IF THE FARE COMPONENT INCLUDES TRAVEL BETWEEN SRZ AND
ASU.
OR
IF THE FARE COMPONENT INCLUDES TRAVEL BETWEEN MVD AND
ASU.
OR
IF THE FARE COMPONENT INCLUDES TRAVEL BETWEEN MVD AND
BUE.
SECURITY SURCHARGE OF EUR 100.00 PER FARE COMPONENT
WILL BE ADDED TO THE APPLICABLE FARE PER
ADULT,ALLOWING CHILD/INFANT DISCOUNTS.
IF THE FARE COMPONENT INCLUDES TRAVEL BETWEEN ASU AND
BUE.
SECURITY SURCHARGE OF EUR 150.00 PER FARE COMPONENT
WILL BE ADDED TO THE APPLICABLE FARE PER
ADULT,ALLOWING CHILD/INFANT DISCOUNTS.
IF THE FARE COMPONENT INCLUDES TRAVEL BETWEEN SDQ AND
HAV.
OR
IF THE FARE COMPONENT INCLUDES TRAVEL BETWEEN SDQ AND
MIA.
OR
IF THE FARE COMPONENT INCLUDES TRAVEL BETWEEN SDQ AND
SJU.
SECURITY SURCHARGE OF USD 100.00 PER FARE COMPONENT
WILL BE ADDED TO THE APPLICABLE FARE PER
ADULT,ALLOWING CHILD/INFANT DISCOUNTS.
IF THE FARE COMPONENT INCLUDES TRAVEL BETWEEN BUH AND
IAS.
SECURITY SURCHARGE OF EUR 90.00 PER FARE COMPONENT
WILL BE ADDED TO THE APPLICABLE FARE PER
ADULT,ALLOWING CHILD/INFANT DISCOUNTS.
IF THE FARE COMPONENT INCLUDES TRAVEL BETWEEN BUE AND
COR.
OR
IF THE FARE COMPONENT INCLUDES TRAVEL BETWEEN BUE AND
IGR.
OR
IF THE FARE COMPONENT INCLUDES TRAVEL BETWEEN IGR AND
COR.
OR
IF THE FARE COMPONENT INCLUDES TRAVEL BETWEEN IGR AND
ROS.
OR
IF THE FARE COMPONENT INCLUDES TRAVEL BETWEEN IGR AND
SLA.
SECURITY SURCHARGE OF USD 80.00 PER FARE COMPONENT
WILL BE ADDED TO THE APPLICABLE FARE PER
ADULT,ALLOWING CHILD/INFANT DISCOUNTS.
IF THE FARE COMPONENT INCLUDES TRAVEL BETWEEN TLV AND
AREA 2 ON
ONE OR MORE OF THE FOLLOWING
ANY LY FLIGHT.
SECURITY SURCHARGE OF USD 25.00 PER FARE COMPONENT
WILL BE ADDED TO THE APPLICABLE FARE PER
ADULT,ALLOWING CHILD/INFANT DISCOUNTS.
IF THE FARE COMPONENT INCLUDES TRAVEL BETWEEN PTY AND
CCS.
OR
IF THE FARE COMPONENT INCLUDES TRAVEL BETWEEN PTY AND
SDQ.
OR
IF THE FARE COMPONENT INCLUDES TRAVEL BETWEEN PTY AND
PUJ.
OR
IF THE FARE COMPONENT INCLUDES TRAVEL BETWEEN PTY AND
HAV.
OR
IF THE FARE COMPONENT INCLUDES TRAVEL BETWEEN PTY AND
GYE.
OR
IF THE FARE COMPONENT INCLUDES TRAVEL BETWEEN PTY AND
UIO.
OR
IF THE FARE COMPONENT INCLUDES TRAVEL BETWEEN PTY AND
BOG.
SECURITY SURCHARGE OF USD 200.00 PER FARE COMPONENT
WILL BE ADDED TO THE APPLICABLE FARE PER
ADULT,ALLOWING CHILD/INFANT DISCOUNTS.
IF THE FARE COMPONENT INCLUDES TRAVEL BETWEEN DUS AND
AMS.
SECURITY SURCHARGE OF EUR 60.00 PER FARE COMPONENT
WILL BE ADDED TO THE APPLICABLE FARE PER
ADULT,ALLOWING CHILD/INFANT DISCOUNTS.
IF THE FARE COMPONENT INCLUDES TRAVEL BETWEEN GUA AND
SAP.
SECURITY SURCHARGE OF USD 75.00 PER FARE COMPONENT
WILL BE ADDED TO THE APPLICABLE FARE PER
ADULT,ALLOWING CHILD/INFANT DISCOUNTS.
IF THE FARE COMPONENT INCLUDES TRAVEL BETWEEN UIO AND
LIM.
OR
IF THE FARE COMPONENT INCLUDES TRAVEL BETWEEN UIO AND
BOG.
OR
IF THE FARE COMPONENT INCLUDES TRAVEL BETWEEN UIO AND
CCS.
SECURITY SURCHARGE OF USD 200.00 PER FARE COMPONENT
WILL BE ADDED TO THE APPLICABLE FARE PER
ADULT,ALLOWING CHILD/INFANT DISCOUNTS.
IF THE FARE COMPONENT INCLUDES TRAVEL BETWEEN STO AND
AMS.
OR
IF THE FARE COMPONENT INCLUDES TRAVEL BETWEEN CPH AND
AMS.
OR
IF THE FARE COMPONENT INCLUDES TRAVEL BETWEEN ATH AND
ROM.
OR
IF THE FARE COMPONENT INCLUDES TRAVEL BETWEEN ATH AND
MAD ON
ONE OR MORE OF THE FOLLOWING
ANY A3 FLIGHT.
FOR TRAVEL ON/AFTER 15JUN19 AND ON/BEFORE 15SEP19
SECURITY SURCHARGE OF EUR 100.00 PER FARE
COMPONENT WILL BE ADDED TO THE APPLICABLE FARE PER
ADULT,ALLOWING CHILD/INFANT DISCOUNTS.&lt;/Text&gt;
   &lt;/Paragraph&gt;
   &lt;Paragraph RPH="13" Title="ACCOMPANIED TRAVEL"&gt;
    &lt;Text&gt;ACCOMPANIED TRAVEL NOT REQUIRED.&lt;/Text&gt;
   &lt;/Paragraph&gt;
   &lt;Paragraph RPH="14" Title="TRAVEL RESTRICTIONS"&gt;
    &lt;Text&gt;VALID FOR TRAVEL COMMENCING ON/AFTER 31AUG19 AND ON/
BEFORE 31MAR20. ALL TRAVEL MUST BE COMPLETED BY
MIDNIGHT ON 15JUN20.&lt;/Text&gt;
   &lt;/Paragraph&gt;
   &lt;Paragraph RPH="15" Title="SALES RESTRICTIONS"&gt;
    &lt;Text&gt;FOOTNOTE RULE
RESERVATIONS MUST BE MADE ON/AFTER 31AUG19 AND ON/
BEFORE 16SEP19.
TICKETS MUST BE ISSUED ON/AFTER 31AUG19 AND ON/BEFORE
16SEP19.
GENERAL RULE - APPLY UNLESS OTHERWISE SPECIFIED
TICKETS MUST BE ISSUED ON THE STOCK OF UX AND MAY NOT
BE SOLD IN VENEZUELA. AND MAY ONLY BE SOLD IN AREA 1/
AREA 2/AREA 3.
TICKETS MAY NOT BE ISSUED BY PTA. EXTENSION OF TICKET
VALIDITY IS NOT PERMITTED.&lt;/Text&gt;
   &lt;/Paragraph&gt;
   &lt;Paragraph RPH="16" Title="PENALTIES"&gt;
    &lt;Text&gt;CANCELLATIONS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&lt;/Paragraph&gt;
   &lt;Paragraph RPH="17" Title="HIP/MILEAGE EXCEPTIONS"&gt;
    &lt;Text&gt;THE HIGHER INTERMEDIATE POINT RULE DOES NOT APPLY FOR
CONNECTIONS.
NOTE -
DMC/HIP/EXCESS OF MILEAGE WILL NOT APPLY TO THESE
FARES.
AND - THE HIGHER INTERMEDIATE POINT RULE DOES NOT APPLY
FOR STOPOVERS.
NOTE -
DMC/HIP/EXCESS OF MILEAGE WILL NOT APPLY TO THESE
FARES.&lt;/Text&gt;
   &lt;/Paragraph&gt;
   &lt;Paragraph RPH="18" Title="TICKET ENDORSEMENTS"&gt;
    &lt;Text&gt;THE ORIGINAL AND THE REISSUED TICKET MUST BE ANNOTATED
- CHGS AND REF RESTRICTED - IN THE ENDORSEMENT BOX.
AND - THE ORIGINAL AND THE REISSUED TICKET MUST BE
ANNOTATED - RESTRICTIONS APPLY - IN THE FORM OF
PAYMENT BOX.&lt;/Text&gt;
   &lt;/Paragraph&gt;
   &lt;Paragraph RPH="19" Title="CHILDREN DISCOUNTS"&gt;
    &lt;Text&gt;CNN/ACCOMPANIED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INS/INFANT WITH A SEAT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CNE/NEGOTIATED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INE/NEGOTIATED INFANT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JNN/CONTRACT BULK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INS/INFANT WITH A SEAT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JNF/CONTRACT BULK INFANT PSGR UNDER 2 - CHARGE
10 PERCENT OF THE FARE.
TICKET DESIGNATOR - IN.
MUST BE ACCOMPANIED ON ALL FLIGHTS IN THE SAME
COMPARTMENT BY ADULT PSGR 18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</si>
  <si>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defd390-1736-4057-a4db-8ba50dd13768&lt;/eb:ConversationId&gt;&lt;eb:Service&gt;OTA_AirRulesLLSRQ&lt;/eb:Service&gt;&lt;eb:Action&gt;OTA_AirRulesLLSRS&lt;/eb:Action&gt;&lt;eb:MessageData&gt;&lt;eb:MessageId&gt;8843009827412670232&lt;/eb:MessageId&gt;&lt;eb:Timestamp&gt;2019-09-05T22:59:01&lt;/eb:Timestamp&gt;&lt;eb:RefToMessageId&gt;bdefd390-1736-4057-a4db-8ba50dd13768&lt;/eb:RefToMessageId&gt;&lt;/eb:MessageData&gt;&lt;/eb:MessageHeader&gt;&lt;wsse:Security xmlns:wsse="http://schemas.xmlsoap.org/ws/2002/12/secext"&gt;&lt;wsse:BinarySecurityToken valueType="String" EncodingType="wsse:Base64Binary"&gt;Shared/IDL:IceSess\/SessMgr:1\.0.IDL/Common/!ICESMS\/RESD!ICESMSLB\/RES.LB!-2977327047625844606!1914899!0&lt;/wsse:BinarySecurityToken&gt;&lt;/wsse:Security&gt;&lt;/soap-env:Header&gt;&lt;soap-env:Body&gt;&lt;OTA_AirRulesRS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timeStamp="2019-09-05T17:59:01-05:00"&gt;
   &lt;stl:SystemSpecificResults&gt;
    &lt;stl:HostCommand LNIATA="222222"&gt;RDMDEPTY16OCTLAA2OZ2S-CM&lt;/stl:HostCommand&gt;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</si>
  <si>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-696d2236-f39a-45f9-a66f-568edd439434&lt;/eb:ConversationId&gt;&lt;eb:Service&gt;OTA_AirRulesLLSRQ&lt;/eb:Service&gt;&lt;eb:Action&gt;OTA_AirRulesLLSRS&lt;/eb:Action&gt;&lt;eb:MessageData&gt;&lt;eb:MessageId&gt;4877252515182350811&lt;/eb:MessageId&gt;&lt;eb:Timestamp&gt;2019-09-06T14:18:38&lt;/eb:Timestamp&gt;&lt;eb:RefToMessageId&gt;696d2236-f39a-45f9-a66f-568edd439434&lt;/eb:RefToMessageId&gt;&lt;/eb:MessageData&gt;&lt;/eb:MessageHeader&gt;&lt;wsse:Security xmlns:wsse="http://schemas.xmlsoap.org/ws/2002/12/secext"&gt;&lt;wsse:BinarySecurityToken valueType="String" EncodingType="wsse:Base64Binary"&gt;Shared/IDL:IceSess\/SessMgr:1\.0.IDL/Common/!ICESMS\/RESB!ICESMSLB\/RES.LB!-2977101043315665792!1349129!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timeStamp="2019-09-06T09:18:38-05:00"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</si>
  <si>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-59f1eeef-15d1-4f76-9e68-7e78c3e2b617&lt;/eb:ConversationId&gt;&lt;eb:Service&gt;OTA_AirRulesLLSRQ&lt;/eb:Service&gt;&lt;eb:Action&gt;OTA_AirRulesLLSRS&lt;/eb:Action&gt;&lt;eb:MessageData&gt;&lt;eb:MessageId&gt;5344110515181690290&lt;/eb:MessageId&gt;&lt;eb:Timestamp&gt;2019-09-06T14:18:38&lt;/eb:Timestamp&gt;&lt;eb:RefToMessageId&gt;59f1eeef-15d1-4f76-9e68-7e78c3e2b617&lt;/eb:RefToMessageId&gt;&lt;/eb:MessageData&gt;&lt;/eb:MessageHeader&gt;&lt;wsse:Security xmlns:wsse="http://schemas.xmlsoap.org/ws/2002/12/secext"&gt;&lt;wsse:BinarySecurityToken valueType="String" EncodingType="wsse:Base64Binary"&gt;Shared/IDL:IceSess\/SessMgr:1\.0.IDL/Common/!ICESMS\/RESF!ICESMSLB\/RES.LB!-2977101043313186685!1082653!0&lt;/wsse:BinarySecurityToken&gt;&lt;/wsse:Security&gt;&lt;/soap-env:Header&gt;&lt;soap-env:Body&gt;&lt;OTA_AirRulesRS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timeStamp="2019-09-06T09:18:38-05:00"&gt;
   &lt;stl:SystemSpecificResults&gt;
    &lt;stl:HostCommand LNIATA="222222"&gt;RDBOGATL18SEPXHNJ3NBQ-DL&lt;/stl:HostCommand&gt;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</si>
  <si>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27bc060-7979-42a9-98be-0b00d8b07b99&lt;/eb:ConversationId&gt;&lt;eb:Service&gt;OTA_AirRulesLLSRQ&lt;/eb:Service&gt;&lt;eb:Action&gt;OTA_AirRulesLLSRS&lt;/eb:Action&gt;&lt;eb:MessageData&gt;&lt;eb:MessageId&gt;5344595515184510214&lt;/eb:MessageId&gt;&lt;eb:Timestamp&gt;2019-09-06T14:18:38&lt;/eb:Timestamp&gt;&lt;eb:RefToMessageId&gt;b27bc060-7979-42a9-98be-0b00d8b07b99&lt;/eb:RefToMessageId&gt;&lt;/eb:MessageData&gt;&lt;/eb:MessageHeader&gt;&lt;wsse:Security xmlns:wsse="http://schemas.xmlsoap.org/ws/2002/12/secext"&gt;&lt;wsse:BinarySecurityToken valueType="String" EncodingType="wsse:Base64Binary"&gt;Shared/IDL:IceSess\/SessMgr:1\.0.IDL/Common/!ICESMS\/RESE!ICESMSLB\/RES.LB!-2977101042051338613!1026044!0&lt;/wsse:BinarySecurityToken&gt;&lt;/wsse:Security&gt;&lt;/soap-env:Header&gt;&lt;soap-env:Body&gt;&lt;OTA_AirRulesRS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timeStamp="2019-09-06T09:18:38-05:00"&gt;
   &lt;stl:SystemSpecificResults&gt;
    &lt;stl:HostCommand LNIATA="222222"&gt;RDMEXGDL06SEPG1ULL-4O&lt;/stl:HostCommand&gt;
   &lt;/stl:SystemSpecificResults&gt;
  &lt;/stl:Success&gt;
 &lt;/stl:ApplicationResults&gt;
 &lt;DuplicateFareInfo&gt;
  &lt;Text&gt;MEX-GDL       CXR-4O       FRI 06SEP19                     COP
THE FOLLOWING CARRIERS ALSO PUBLISH FARES MEX-GDL:
6A AM CM H1 K0 MX TA U0 VB VW Y4
//SEE FQHELP FOR INFORMATION ABOUT THE NEW FARE DISPLAYS//
ALL FEES/TAXES/SVC CHARGES INCLUDED WHEN ITINERARY PRICED
SURCHARGE FOR PAPER TICKET MAY BE ADDED WHEN ITIN PRICED
USD CONVERTED TO COP USING BSR 1 USD - 3377.39000000 COP
V FARE BASIS     BK    FARE   TRAVEL-TICKET AP  MINMAX  RTG
1   G1ULL          G X   109600 D11DE         -/?  -/  -    1
2   G1ULL          G X   133800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</si>
  <si>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-59f1eeef-15d1-4f76-9e68-7e78c3e2b617&lt;/eb:ConversationId&gt;&lt;eb:Service&gt;OTA_AirRulesLLSRQ&lt;/eb:Service&gt;&lt;eb:Action&gt;OTA_AirRulesLLSRS&lt;/eb:Action&gt;&lt;eb:MessageData&gt;&lt;eb:MessageId&gt;5344044515188360231&lt;/eb:MessageId&gt;&lt;eb:Timestamp&gt;2019-09-06T14:18:39&lt;/eb:Timestamp&gt;&lt;eb:RefToMessageId&gt;59f1eeef-15d1-4f76-9e68-7e78c3e2b617&lt;/eb:RefToMessageId&gt;&lt;/eb:MessageData&gt;&lt;/eb:MessageHeader&gt;&lt;wsse:Security xmlns:wsse="http://schemas.xmlsoap.org/ws/2002/12/secext"&gt;&lt;wsse:BinarySecurityToken valueType="String" EncodingType="wsse:Base64Binary"&gt;Shared/IDL:IceSess\/SessMgr:1\.0.IDL/Common/!ICESMS\/RESF!ICESMSLB\/RES.LB!-2977101043313186685!1082653!0&lt;/wsse:BinarySecurityToken&gt;&lt;/wsse:Security&gt;&lt;/soap-env:Header&gt;&lt;soap-env:Body&gt;&lt;OTA_AirRulesRS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timeStamp="2019-09-06T09:18:39-05:00"&gt;
   &lt;stl:SystemSpecificResults&gt;
    &lt;stl:HostCommand LNIATA="222222"&gt;RDLEXATL22SEPXLNJ3NBQ-DL&lt;/stl:HostCommand&gt;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</si>
  <si>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faa4ee5-2c84-49f5-8256-6dcea0a850e8&lt;/eb:ConversationId&gt;&lt;eb:Service&gt;OTA_AirRulesLLSRQ&lt;/eb:Service&gt;&lt;eb:Action&gt;OTA_AirRulesLLSRS&lt;/eb:Action&gt;&lt;eb:MessageData&gt;&lt;eb:MessageId&gt;5344848515192320590&lt;/eb:MessageId&gt;&lt;eb:Timestamp&gt;2019-09-06T14:18:39&lt;/eb:Timestamp&gt;&lt;eb:RefToMessageId&gt;bfaa4ee5-2c84-49f5-8256-6dcea0a850e8&lt;/eb:RefToMessageId&gt;&lt;/eb:MessageData&gt;&lt;/eb:MessageHeader&gt;&lt;wsse:Security xmlns:wsse="http://schemas.xmlsoap.org/ws/2002/12/secext"&gt;&lt;wsse:BinarySecurityToken valueType="String" EncodingType="wsse:Base64Binary"&gt;Shared/IDL:IceSess\/SessMgr:1\.0.IDL/Common/!ICESMS\/RESC!ICESMSLB\/RES.LB!-2977101038891849337!1691186!0&lt;/wsse:BinarySecurityToken&gt;&lt;/wsse:Security&gt;&lt;/soap-env:Header&gt;&lt;soap-env:Body&gt;&lt;OTA_AirRulesRS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timeStamp="2019-09-06T09:18:39-05:00"&gt;
   &lt;stl:SystemSpecificResults&gt;
    &lt;stl:HostCommand LNIATA="222222"&gt;RDPEIBOG06OCTZES00RI4-AV&lt;/stl:HostCommand&gt;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</si>
  <si>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faa4ee5-2c84-49f5-8256-6dcea0a850e8&lt;/eb:ConversationId&gt;&lt;eb:Service&gt;OTA_AirRulesLLSRQ&lt;/eb:Service&gt;&lt;eb:Action&gt;OTA_AirRulesLLSRS&lt;/eb:Action&gt;&lt;eb:MessageData&gt;&lt;eb:MessageId&gt;4877351515197050721&lt;/eb:MessageId&gt;&lt;eb:Timestamp&gt;2019-09-06T14:18:39&lt;/eb:Timestamp&gt;&lt;eb:RefToMessageId&gt;bfaa4ee5-2c84-49f5-8256-6dcea0a850e8&lt;/eb:RefToMessageId&gt;&lt;/eb:MessageData&gt;&lt;/eb:MessageHeader&gt;&lt;wsse:Security xmlns:wsse="http://schemas.xmlsoap.org/ws/2002/12/secext"&gt;&lt;wsse:BinarySecurityToken valueType="String" EncodingType="wsse:Base64Binary"&gt;Shared/IDL:IceSess\/SessMgr:1\.0.IDL/Common/!ICESMS\/RESC!ICESMSLB\/RES.LB!-2977101038891849337!1691186!0&lt;/wsse:BinarySecurityToken&gt;&lt;/wsse:Security&gt;&lt;/soap-env:Header&gt;&lt;soap-env:Body&gt;&lt;OTA_AirRulesRS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timeStamp="2019-09-06T09:18:39-05:00"&gt;
   &lt;stl:SystemSpecificResults&gt;
    &lt;stl:HostCommand LNIATA="222222"&gt;RDADZBOG11OCTLES00RI4-AV&lt;/stl:HostCommand&gt;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</si>
  <si>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faa4ee5-2c84-49f5-8256-6dcea0a850e8&lt;/eb:ConversationId&gt;&lt;eb:Service&gt;OTA_AirRulesLLSRQ&lt;/eb:Service&gt;&lt;eb:Action&gt;OTA_AirRulesLLSRS&lt;/eb:Action&gt;&lt;eb:MessageData&gt;&lt;eb:MessageId&gt;5344937515201410224&lt;/eb:MessageId&gt;&lt;eb:Timestamp&gt;2019-09-06T14:18:40&lt;/eb:Timestamp&gt;&lt;eb:RefToMessageId&gt;bfaa4ee5-2c84-49f5-8256-6dcea0a850e8&lt;/eb:RefToMessageId&gt;&lt;/eb:MessageData&gt;&lt;/eb:MessageHeader&gt;&lt;wsse:Security xmlns:wsse="http://schemas.xmlsoap.org/ws/2002/12/secext"&gt;&lt;wsse:BinarySecurityToken valueType="String" EncodingType="wsse:Base64Binary"&gt;Shared/IDL:IceSess\/SessMgr:1\.0.IDL/Common/!ICESMS\/RESC!ICESMSLB\/RES.LB!-2977101038891849337!1691186!0&lt;/wsse:BinarySecurityToken&gt;&lt;/wsse:Security&gt;&lt;/soap-env:Header&gt;&lt;soap-env:Body&gt;&lt;OTA_AirRulesRS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timeStamp="2019-09-06T09:18:40-05:00"&gt;
   &lt;stl:SystemSpecificResults&gt;
    &lt;stl:HostCommand LNIATA="222222"&gt;RDPEIBOG06OCTZES00RI4/CH33-AV&lt;/stl:HostCommand&gt;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</si>
  <si>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faa4ee5-2c84-49f5-8256-6dcea0a850e8&lt;/eb:ConversationId&gt;&lt;eb:Service&gt;OTA_AirRulesLLSRQ&lt;/eb:Service&gt;&lt;eb:Action&gt;OTA_AirRulesLLSRS&lt;/eb:Action&gt;&lt;eb:MessageData&gt;&lt;eb:MessageId&gt;4877527515206500820&lt;/eb:MessageId&gt;&lt;eb:Timestamp&gt;2019-09-06T14:18:40&lt;/eb:Timestamp&gt;&lt;eb:RefToMessageId&gt;bfaa4ee5-2c84-49f5-8256-6dcea0a850e8&lt;/eb:RefToMessageId&gt;&lt;/eb:MessageData&gt;&lt;/eb:MessageHeader&gt;&lt;wsse:Security xmlns:wsse="http://schemas.xmlsoap.org/ws/2002/12/secext"&gt;&lt;wsse:BinarySecurityToken valueType="String" EncodingType="wsse:Base64Binary"&gt;Shared/IDL:IceSess\/SessMgr:1\.0.IDL/Common/!ICESMS\/RESC!ICESMSLB\/RES.LB!-2977101038891849337!1691186!0&lt;/wsse:BinarySecurityToken&gt;&lt;/wsse:Security&gt;&lt;/soap-env:Header&gt;&lt;soap-env:Body&gt;&lt;OTA_AirRulesRS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timeStamp="2019-09-06T09:18:40-05:00"&gt;
   &lt;stl:SystemSpecificResults&gt;
    &lt;stl:HostCommand LNIATA="222222"&gt;RDADZBOG11OCTLES00RI4/CH33-AV&lt;/stl:HostCommand&gt;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</si>
  <si>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a1ac6ec-d142-4306-9bd2-c30b15db3108&lt;/eb:ConversationId&gt;&lt;eb:Service&gt;OTA_AirRulesLLSRQ&lt;/eb:Service&gt;&lt;eb:Action&gt;OTA_AirRulesLLSRS&lt;/eb:Action&gt;&lt;eb:MessageData&gt;&lt;eb:MessageId&gt;5355875516138630201&lt;/eb:MessageId&gt;&lt;eb:Timestamp&gt;2019-09-06T14:20:14&lt;/eb:Timestamp&gt;&lt;eb:RefToMessageId&gt;6a1ac6ec-d142-4306-9bd2-c30b15db3108&lt;/eb:RefToMessageId&gt;&lt;/eb:MessageData&gt;&lt;/eb:MessageHeader&gt;&lt;wsse:Security xmlns:wsse="http://schemas.xmlsoap.org/ws/2002/12/secext"&gt;&lt;wsse:BinarySecurityToken valueType="String" EncodingType="wsse:Base64Binary"&gt;Shared/IDL:IceSess\/SessMgr:1\.0.IDL/Common/!ICESMS\/RESC!ICESMSLB\/RES.LB!-2977100651242949498!1724986!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timeStamp="2019-09-06T09:20:14-05:00"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</si>
  <si>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b313b7b-a057-4e51-8a5e-01499064ad94&lt;/eb:ConversationId&gt;&lt;eb:Service&gt;OTA_AirRulesLLSRQ&lt;/eb:Service&gt;&lt;eb:Action&gt;OTA_AirRulesLLSRS&lt;/eb:Action&gt;&lt;eb:MessageData&gt;&lt;eb:MessageId&gt;5338548517053510863&lt;/eb:MessageId&gt;&lt;eb:Timestamp&gt;2019-09-06T14:21:45&lt;/eb:Timestamp&gt;&lt;eb:RefToMessageId&gt;cb313b7b-a057-4e51-8a5e-01499064ad94&lt;/eb:RefToMessageId&gt;&lt;/eb:MessageData&gt;&lt;/eb:MessageHeader&gt;&lt;wsse:Security xmlns:wsse="http://schemas.xmlsoap.org/ws/2002/12/secext"&gt;&lt;wsse:BinarySecurityToken valueType="String" EncodingType="wsse:Base64Binary"&gt;Shared/IDL:IceSess\/SessMgr:1\.0.IDL/Common/!ICESMS\/RESB!ICESMSLB\/RES.LB!-2977100276317507702!1403297!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timeStamp="2019-09-06T09:21:45-05:00"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</si>
  <si>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e9bed57-7d01-42d8-8bed-4cf35ef9a942&lt;/eb:ConversationId&gt;&lt;eb:Service&gt;OTA_AirRulesLLSRQ&lt;/eb:Service&gt;&lt;eb:Action&gt;OTA_AirRulesLLSRS&lt;/eb:Action&gt;&lt;eb:MessageData&gt;&lt;eb:MessageId&gt;4907517517978140711&lt;/eb:MessageId&gt;&lt;eb:Timestamp&gt;2019-09-06T14:23:18&lt;/eb:Timestamp&gt;&lt;eb:RefToMessageId&gt;4e9bed57-7d01-42d8-8bed-4cf35ef9a942&lt;/eb:RefToMessageId&gt;&lt;/eb:MessageData&gt;&lt;/eb:MessageHeader&gt;&lt;wsse:Security xmlns:wsse="http://schemas.xmlsoap.org/ws/2002/12/secext"&gt;&lt;wsse:BinarySecurityToken valueType="String" EncodingType="wsse:Base64Binary"&gt;Shared/IDL:IceSess\/SessMgr:1\.0.IDL/Common/!ICESMS\/RESH!ICESMSLB\/RES.LB!-2977099897724624245!800903!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timeStamp="2019-09-06T09:23:18-05:00"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</si>
  <si>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e5f9a6a-258e-4ac6-b14f-e10946e277d1&lt;/eb:ConversationId&gt;&lt;eb:Service&gt;OTA_AirRulesLLSRQ&lt;/eb:Service&gt;&lt;eb:Action&gt;OTA_AirRulesLLSRS&lt;/eb:Action&gt;&lt;eb:MessageData&gt;&lt;eb:MessageId&gt;5389317518903471222&lt;/eb:MessageId&gt;&lt;eb:Timestamp&gt;2019-09-06T14:24:50&lt;/eb:Timestamp&gt;&lt;eb:RefToMessageId&gt;9e5f9a6a-258e-4ac6-b14f-e10946e277d1&lt;/eb:RefToMessageId&gt;&lt;/eb:MessageData&gt;&lt;/eb:MessageHeader&gt;&lt;wsse:Security xmlns:wsse="http://schemas.xmlsoap.org/ws/2002/12/secext"&gt;&lt;wsse:BinarySecurityToken valueType="String" EncodingType="wsse:Base64Binary"&gt;Shared/IDL:IceSess\/SessMgr:1\.0.IDL/Common/!ICESMS\/RESH!ICESMSLB\/RES.LB!-2977099518786161017!833415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timeStamp="2019-09-06T09:24:50-05:00"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</si>
  <si>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b6103a7-3509-4a75-b446-c28da99ddb36&lt;/eb:ConversationId&gt;&lt;eb:Service&gt;OTA_AirRulesLLSRQ&lt;/eb:Service&gt;&lt;eb:Action&gt;OTA_AirRulesLLSRS&lt;/eb:Action&gt;&lt;eb:MessageData&gt;&lt;eb:MessageId&gt;5400557519825761223&lt;/eb:MessageId&gt;&lt;eb:Timestamp&gt;2019-09-06T14:26:22&lt;/eb:Timestamp&gt;&lt;eb:RefToMessageId&gt;2b6103a7-3509-4a75-b446-c28da99ddb36&lt;/eb:RefToMessageId&gt;&lt;/eb:MessageData&gt;&lt;/eb:MessageHeader&gt;&lt;wsse:Security xmlns:wsse="http://schemas.xmlsoap.org/ws/2002/12/secext"&gt;&lt;wsse:BinarySecurityToken valueType="String" EncodingType="wsse:Base64Binary"&gt;Shared/IDL:IceSess\/SessMgr:1\.0.IDL/Common/!ICESMS\/RESF!ICESMSLB\/RES.LB!-2977099140926781811!1235445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timeStamp="2019-09-06T09:26:22-05:00"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</si>
  <si>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-07528b4e-7b2f-47c1-bee6-e48243928991&lt;/eb:ConversationId&gt;&lt;eb:Service&gt;OTA_AirRulesLLSRQ&lt;/eb:Service&gt;&lt;eb:Action&gt;OTA_AirRulesLLSRS&lt;/eb:Action&gt;&lt;eb:MessageData&gt;&lt;eb:MessageId&gt;5445587523494821223&lt;/eb:MessageId&gt;&lt;eb:Timestamp&gt;2019-09-06T14:32:29&lt;/eb:Timestamp&gt;&lt;eb:RefToMessageId&gt;07528b4e-7b2f-47c1-bee6-e48243928991&lt;/eb:RefToMessageId&gt;&lt;/eb:MessageData&gt;&lt;/eb:MessageHeader&gt;&lt;wsse:Security xmlns:wsse="http://schemas.xmlsoap.org/ws/2002/12/secext"&gt;&lt;wsse:BinarySecurityToken valueType="String" EncodingType="wsse:Base64Binary"&gt;Shared/IDL:IceSess\/SessMgr:1\.0.IDL/Common/!ICESMS\/RESF!ICESMSLB\/RES.LB!-2977097638566665855!1376869!0&lt;/wsse:BinarySecurityToken&gt;&lt;/wsse:Security&gt;&lt;/soap-env:Header&gt;&lt;soap-env:Body&gt;&lt;OTA_AirRulesRS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timeStamp="2019-09-06T09:32:29-05:00"&gt;
   &lt;stl:SystemSpecificResults&gt;
    &lt;stl:HostCommand LNIATA="222222"&gt;RDBOGCTG30SEPG00QP5ZJ-LA&lt;/stl:HostCommand&gt;
   &lt;/stl:SystemSpecificResults&gt;
  &lt;/stl:Success&gt;
 &lt;/stl:ApplicationResults&gt;
 &lt;FareRuleInfo&gt;
  &lt;Header&gt;
   &lt;Line Type="Legend"&gt;
    &lt;Text&gt;V FARE BASIS     BK    FARE   TRAVEL-TICKET AP  MINMAX  RTG&lt;/Text&gt;
   &lt;/Line&gt;
   &lt;Line Type="Fare"&gt;
    &lt;Text&gt;1   G00QP5ZJ       G X    53800     ----      -/?  -/12M 8000&lt;/Text&gt;
   &lt;/Line&gt;
   &lt;Line Type="Passenger Type"&gt;
    &lt;Text&gt;PASSENGER TYPE-ADT                 AUTO PRICE-YES&lt;/Text&gt;
   &lt;/Line&gt;
   &lt;Line Type="Origin Destination"&gt;
    &lt;Text&gt;FROM-BOG TO-CTG    CXR-LA    TVL-30SEP19  RULE-QPDM IPRWD/17&lt;/Text&gt;
   &lt;/Line&gt;
   &lt;Line Type="Fare Basis"&gt;
    &lt;Text&gt;FARE BASIS-G00QP5ZJ          SPECIAL FARE  DIS-E   VENDOR-ATP&lt;/Text&gt;
   &lt;/Line&gt;
   &lt;Line Type="Fare Type"&gt;
    &lt;Text&gt;FARE TYPE-SBP      OW-OW BUDGET INSTANT PURCHASE&lt;/Text&gt;
   &lt;/Line&gt;
   &lt;Line Type="Currency"&gt;
    &lt;Text&gt;COP    53752  8000  E26AUG19 D-INFINITY   FC-G00QP5ZJ  FN-9O&lt;/Text&gt;
   &lt;/Line&gt;
   &lt;Line Type="System Dates"&gt;
    &lt;Text&gt;SYSTEM DATES - CREATED 25AUG19/1913  EXPIRES INFINITY&lt;/Text&gt;
   &lt;/Line&gt;
   &lt;ParsedData&gt;
    &lt;CurrencyLine&gt;
     &lt;Amount&gt;53752&lt;/Amount&gt;
     &lt;CurrencyCode&gt;COP&lt;/CurrencyCode&gt;
     &lt;Discontinue&gt;INFINITY&lt;/Discontinue&gt;
     &lt;Effective&gt;2019-08-26&lt;/Effective&gt;
     &lt;FareClass&gt;G00QP5ZJ&lt;/FareClass&gt;
     &lt;RoutingNumberOrMPM&gt;8000&lt;/RoutingNumberOrMPM&gt;
     &lt;TariffDescriptionNumber&gt;9O&lt;/TariffDescriptionNumber&gt;
    &lt;/CurrencyLine&gt;
    &lt;FareBasisLine&gt;
     &lt;DisplayType Code="E"/&gt;
     &lt;FareBasis Code="G00QP5ZJ"/&gt;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LocationCode="CTG"/&gt;
     &lt;OriginLocation LocationCode="BOG"/&gt;
     &lt;Rule&gt;QPDM&lt;/Rule&gt;
     &lt;TariffDescriptionNumber&gt;IPRWD/17&lt;/TariffDescriptionNumber&gt;
     &lt;TravelDate&gt;2019-09-30&lt;/TravelDate&gt;
    &lt;/OriginDestinationLine&gt;
    &lt;PassengerTypeLine&gt;
     &lt;AutoPrice&gt;YES&lt;/AutoPrice&gt;
     &lt;PassengerType Code="ADT"/&gt;
    &lt;/PassengerTypeLine&gt;
    &lt;SystemDatesLine&gt;
     &lt;CreateDateTime&gt;2019-08-25T19:13&lt;/CreateDateTime&gt;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&lt;Text&gt;FROM BOG -
TRAVEL IS NOT PERMITTED 28FEB THROUGH 03MAR OR ON
22MAR OR 11APR THROUGH 18APR OR ON 31MAY OR 03OCT
THROUGH 12OCT OR ON 01NOV OR ON 08NOV OR 29NOV
THROUGH 26JAN OF THE NEXT YEAR.
TO BOG -
TRAVEL IS NOT PERMITTED 03MAR THROUGH 07MAR OR ON
25MAR OR 19APR THROUGH 23APR OR ON 03JUN OR 13OCT
THROUGH 15OCT OR ON 04NOV OR ON 11NOV OR 29NOV
THROUGH 26JAN OF THE NEXT YEAR.&lt;/Text&gt;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</si>
  <si>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-07528b4e-7b2f-47c1-bee6-e48243928991&lt;/eb:ConversationId&gt;&lt;eb:Service&gt;OTA_AirRulesLLSRQ&lt;/eb:Service&gt;&lt;eb:Action&gt;OTA_AirRulesLLSRS&lt;/eb:Action&gt;&lt;eb:MessageData&gt;&lt;eb:MessageId&gt;4968312523501820824&lt;/eb:MessageId&gt;&lt;eb:Timestamp&gt;2019-09-06T14:32:30&lt;/eb:Timestamp&gt;&lt;eb:RefToMessageId&gt;07528b4e-7b2f-47c1-bee6-e48243928991&lt;/eb:RefToMessageId&gt;&lt;/eb:MessageData&gt;&lt;/eb:MessageHeader&gt;&lt;wsse:Security xmlns:wsse="http://schemas.xmlsoap.org/ws/2002/12/secext"&gt;&lt;wsse:BinarySecurityToken valueType="String" EncodingType="wsse:Base64Binary"&gt;Shared/IDL:IceSess\/SessMgr:1\.0.IDL/Common/!ICESMS\/RESF!ICESMSLB\/RES.LB!-2977097638566665855!1376869!0&lt;/wsse:BinarySecurityToken&gt;&lt;/wsse:Security&gt;&lt;/soap-env:Header&gt;&lt;soap-env:Body&gt;&lt;OTA_AirRulesRS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timeStamp="2019-09-06T09:32:30-05:00"&gt;
   &lt;stl:SystemSpecificResults&gt;
    &lt;stl:HostCommand LNIATA="222222"&gt;RDCTGBOG04OCTO00QP5ZJ-LA&lt;/stl:HostCommand&gt;
   &lt;/stl:SystemSpecificResults&gt;
  &lt;/stl:Success&gt;
 &lt;/stl:ApplicationResults&gt;
 &lt;FareRuleInfo&gt;
  &lt;Header&gt;
   &lt;Line Type="Legend"&gt;
    &lt;Text&gt;V FARE BASIS     BK    FARE   TRAVEL-TICKET AP  MINMAX  RTG&lt;/Text&gt;
   &lt;/Line&gt;
   &lt;Line Type="Fare"&gt;
    &lt;Text&gt;1   O00QP5ZJ       O X    74300     ----      -/?  -/12M 8000&lt;/Text&gt;
   &lt;/Line&gt;
   &lt;Line Type="Passenger Type"&gt;
    &lt;Text&gt;PASSENGER TYPE-ADT                 AUTO PRICE-YES&lt;/Text&gt;
   &lt;/Line&gt;
   &lt;Line Type="Origin Destination"&gt;
    &lt;Text&gt;FROM-CTG TO-BOG    CXR-LA    TVL-04OCT19  RULE-QPDM IPRWD/17&lt;/Text&gt;
   &lt;/Line&gt;
   &lt;Line Type="Fare Basis"&gt;
    &lt;Text&gt;FARE BASIS-O00QP5ZJ          SPECIAL FARE  DIS-E   VENDOR-ATP&lt;/Text&gt;
   &lt;/Line&gt;
   &lt;Line Type="Fare Type"&gt;
    &lt;Text&gt;FARE TYPE-SBP      OW-OW BUDGET INSTANT PURCHASE&lt;/Text&gt;
   &lt;/Line&gt;
   &lt;Line Type="Currency"&gt;
    &lt;Text&gt;COP    74279  8000  E26AUG19 D-INFINITY   FC-O00QP5ZJ  FN-9O&lt;/Text&gt;
   &lt;/Line&gt;
   &lt;Line Type="System Dates"&gt;
    &lt;Text&gt;SYSTEM DATES - CREATED 25AUG19/1913  EXPIRES INFINITY&lt;/Text&gt;
   &lt;/Line&gt;
   &lt;ParsedData&gt;
    &lt;CurrencyLine&gt;
     &lt;Amount&gt;74279&lt;/Amount&gt;
     &lt;CurrencyCode&gt;COP&lt;/CurrencyCode&gt;
     &lt;Discontinue&gt;INFINITY&lt;/Discontinue&gt;
     &lt;Effective&gt;2019-08-26&lt;/Effective&gt;
     &lt;FareClass&gt;O00QP5ZJ&lt;/FareClass&gt;
     &lt;RoutingNumberOrMPM&gt;8000&lt;/RoutingNumberOrMPM&gt;
     &lt;TariffDescriptionNumber&gt;9O&lt;/TariffDescriptionNumber&gt;
    &lt;/CurrencyLine&gt;
    &lt;FareBasisLine&gt;
     &lt;DisplayType Code="E"/&gt;
     &lt;FareBasis Code="O00QP5ZJ"/&gt;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LocationCode="BOG"/&gt;
     &lt;OriginLocation LocationCode="CTG"/&gt;
     &lt;Rule&gt;QPDM&lt;/Rule&gt;
     &lt;TariffDescriptionNumber&gt;IPRWD/17&lt;/TariffDescriptionNumber&gt;
     &lt;TravelDate&gt;2019-10-04&lt;/TravelDate&gt;
    &lt;/OriginDestinationLine&gt;
    &lt;PassengerTypeLine&gt;
     &lt;AutoPrice&gt;YES&lt;/AutoPrice&gt;
     &lt;PassengerType Code="ADT"/&gt;
    &lt;/PassengerTypeLine&gt;
    &lt;SystemDatesLine&gt;
     &lt;CreateDateTime&gt;2019-08-25T19:13&lt;/CreateDateTime&gt;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</si>
  <si>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-0268165a-bf56-4c00-9dea-34cbf545d6c9&lt;/eb:ConversationId&gt;&lt;eb:Service&gt;OTA_AirRulesLLSRQ&lt;/eb:Service&gt;&lt;eb:Action&gt;OTA_AirRulesLLSRS&lt;/eb:Action&gt;&lt;eb:MessageData&gt;&lt;eb:MessageId&gt;5479379526268170870&lt;/eb:MessageId&gt;&lt;eb:Timestamp&gt;2019-09-06T14:37:07&lt;/eb:Timestamp&gt;&lt;eb:RefToMessageId&gt;0268165a-bf56-4c00-9dea-34cbf545d6c9&lt;/eb:RefToMessageId&gt;&lt;/eb:MessageData&gt;&lt;/eb:MessageHeader&gt;&lt;wsse:Security xmlns:wsse="http://schemas.xmlsoap.org/ws/2002/12/secext"&gt;&lt;wsse:BinarySecurityToken valueType="String" EncodingType="wsse:Base64Binary"&gt;Shared/IDL:IceSess\/SessMgr:1\.0.IDL/Common/!ICESMS\/RESD!ICESMSLB\/RES.LB!-2977096507099402875!1139115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timeStamp="2019-09-06T09:37:07-05:00"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</si>
  <si>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-83a45ff7-7e92-40a6-93cf-4d6b8d3532ce&lt;/eb:ConversationId&gt;&lt;eb:Service&gt;OTA_AirRulesLLSRQ&lt;/eb:Service&gt;&lt;eb:Action&gt;OTA_AirRulesLLSRS&lt;/eb:Action&gt;&lt;eb:MessageData&gt;&lt;eb:MessageId&gt;5489751527193460200&lt;/eb:MessageId&gt;&lt;eb:Timestamp&gt;2019-09-06T14:38:39&lt;/eb:Timestamp&gt;&lt;eb:RefToMessageId&gt;83a45ff7-7e92-40a6-93cf-4d6b8d3532ce&lt;/eb:RefToMessageId&gt;&lt;/eb:MessageData&gt;&lt;/eb:MessageHeader&gt;&lt;wsse:Security xmlns:wsse="http://schemas.xmlsoap.org/ws/2002/12/secext"&gt;&lt;wsse:BinarySecurityToken valueType="String" EncodingType="wsse:Base64Binary"&gt;Shared/IDL:IceSess\/SessMgr:1\.0.IDL/Common/!ICESMS\/RESG!ICESMSLB\/RES.LB!-2977096123070653805!248278!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timeStamp="2019-09-06T09:38:39-05:00"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</si>
  <si>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cad2347-07b4-44ee-9ba3-b211b0ec2873&lt;/eb:ConversationId&gt;&lt;eb:Service&gt;OTA_AirRulesLLSRQ&lt;/eb:Service&gt;&lt;eb:Action&gt;OTA_AirRulesLLSRS&lt;/eb:Action&gt;&lt;eb:MessageData&gt;&lt;eb:MessageId&gt;5500969528115860252&lt;/eb:MessageId&gt;&lt;eb:Timestamp&gt;2019-09-06T14:40:11&lt;/eb:Timestamp&gt;&lt;eb:RefToMessageId&gt;3cad2347-07b4-44ee-9ba3-b211b0ec2873&lt;/eb:RefToMessageId&gt;&lt;/eb:MessageData&gt;&lt;/eb:MessageHeader&gt;&lt;wsse:Security xmlns:wsse="http://schemas.xmlsoap.org/ws/2002/12/secext"&gt;&lt;wsse:BinarySecurityToken valueType="String" EncodingType="wsse:Base64Binary"&gt;Shared/IDL:IceSess\/SessMgr:1\.0.IDL/Common/!ICESMS\/RESH!ICESMSLB\/RES.LB!-2977095745326944893!1135175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timeStamp="2019-09-06T09:40:11-05:00"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</si>
  <si>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-85956fca-3542-4534-bced-10ad59aecad1&lt;/eb:ConversationId&gt;&lt;eb:Service&gt;OTA_AirRulesLLSRQ&lt;/eb:Service&gt;&lt;eb:Action&gt;OTA_AirRulesLLSRS&lt;/eb:Action&gt;&lt;eb:MessageData&gt;&lt;eb:MessageId&gt;5512144529042160293&lt;/eb:MessageId&gt;&lt;eb:Timestamp&gt;2019-09-06T14:41:44&lt;/eb:Timestamp&gt;&lt;eb:RefToMessageId&gt;85956fca-3542-4534-bced-10ad59aecad1&lt;/eb:RefToMessageId&gt;&lt;/eb:MessageData&gt;&lt;/eb:MessageHeader&gt;&lt;wsse:Security xmlns:wsse="http://schemas.xmlsoap.org/ws/2002/12/secext"&gt;&lt;wsse:BinarySecurityToken valueType="String" EncodingType="wsse:Base64Binary"&gt;Shared/IDL:IceSess\/SessMgr:1\.0.IDL/Common/!ICESMS\/RESA!ICESMSLB\/RES.LB!-2977095366110063737!177864!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timeStamp="2019-09-06T09:41:44-05:00"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</si>
  <si>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114c7ad-3158-4b0b-b37b-c54a72365ba6&lt;/eb:ConversationId&gt;&lt;eb:Service&gt;OTA_AirRulesLLSRQ&lt;/eb:Service&gt;&lt;eb:Action&gt;OTA_AirRulesLLSRS&lt;/eb:Action&gt;&lt;eb:MessageData&gt;&lt;eb:MessageId&gt;5523227529982850233&lt;/eb:MessageId&gt;&lt;eb:Timestamp&gt;2019-09-06T14:43:18&lt;/eb:Timestamp&gt;&lt;eb:RefToMessageId&gt;d114c7ad-3158-4b0b-b37b-c54a72365ba6&lt;/eb:RefToMessageId&gt;&lt;/eb:MessageData&gt;&lt;/eb:MessageHeader&gt;&lt;wsse:Security xmlns:wsse="http://schemas.xmlsoap.org/ws/2002/12/secext"&gt;&lt;wsse:BinarySecurityToken valueType="String" EncodingType="wsse:Base64Binary"&gt;Shared/IDL:IceSess\/SessMgr:1\.0.IDL/Common/!ICESMS\/RESD!ICESMSLB\/RES.LB!-2977094980669608305!1263451!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timeStamp="2019-09-06T09:43:18-05:00"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</si>
  <si>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-1746eea2-2a4b-476a-9f04-c0535f39e307&lt;/eb:ConversationId&gt;&lt;eb:Service&gt;OTA_AirRulesLLSRQ&lt;/eb:Service&gt;&lt;eb:Action&gt;OTA_AirRulesLLSRS&lt;/eb:Action&gt;&lt;eb:MessageData&gt;&lt;eb:MessageId&gt;5523968530002761393&lt;/eb:MessageId&gt;&lt;eb:Timestamp&gt;2019-09-06T14:43:20&lt;/eb:Timestamp&gt;&lt;eb:RefToMessageId&gt;1746eea2-2a4b-476a-9f04-c0535f39e307&lt;/eb:RefToMessageId&gt;&lt;/eb:MessageData&gt;&lt;/eb:MessageHeader&gt;&lt;wsse:Security xmlns:wsse="http://schemas.xmlsoap.org/ws/2002/12/secext"&gt;&lt;wsse:BinarySecurityToken valueType="String" EncodingType="wsse:Base64Binary"&gt;Shared/IDL:IceSess\/SessMgr:1\.0.IDL/Common/!ICESMS\/RESG!ICESMSLB\/RES.LB!-2977094972610039409!339886!0&lt;/wsse:BinarySecurityToken&gt;&lt;/wsse:Security&gt;&lt;/soap-env:Header&gt;&lt;soap-env:Body&gt;&lt;OTA_AirRulesRS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timeStamp="2019-09-06T09:43:20-05:00"&gt;
   &lt;stl:SystemSpecificResults&gt;
    &lt;stl:HostCommand LNIATA="222222"&gt;RDMDECTG07NOVO00SE5ZJ-LA&lt;/stl:HostCommand&gt;
   &lt;/stl:SystemSpecificResults&gt;
  &lt;/stl:Success&gt;
 &lt;/stl:ApplicationResults&gt;
 &lt;FareRuleInfo&gt;
  &lt;Header&gt;
   &lt;Line Type="Legend"&gt;
    &lt;Text&gt;V FARE BASIS     BK    FARE   TRAVEL-TICKET AP  MINMAX  RTG&lt;/Text&gt;
   &lt;/Line&gt;
   &lt;Line Type="Fare"&gt;
    &lt;Text&gt;1   O00SE5ZJ       O X   102400     ----      -/?  -/12M 8000&lt;/Text&gt;
   &lt;/Line&gt;
   &lt;Line Type="Passenger Type"&gt;
    &lt;Text&gt;PASSENGER TYPE-ADT                 AUTO PRICE-YES&lt;/Text&gt;
   &lt;/Line&gt;
   &lt;Line Type="Origin Destination"&gt;
    &lt;Text&gt;FROM-MDE TO-CTG    CXR-LA    TVL-07NOV19  RULE-SEDM IPRWD/17&lt;/Text&gt;
   &lt;/Line&gt;
   &lt;Line Type="Fare Basis"&gt;
    &lt;Text&gt;FARE BASIS-O00SE5ZJ          SPECIAL FARE  DIS-E   VENDOR-ATP&lt;/Text&gt;
   &lt;/Line&gt;
   &lt;Line Type="Fare Type"&gt;
    &lt;Text&gt;FARE TYPE-XOX      OW-ECONOMY CLASS ONE WAY EXCURSION FARE&lt;/Text&gt;
   &lt;/Line&gt;
   &lt;Line Type="Currency"&gt;
    &lt;Text&gt;COP   102400  8000  E26AUG19 D-INFINITY   FC-O00SE5ZJ  FN-9O&lt;/Text&gt;
   &lt;/Line&gt;
   &lt;Line Type="System Dates"&gt;
    &lt;Text&gt;SYSTEM DATES - CREATED 25AUG19/1913  EXPIRES INFINITY&lt;/Text&gt;
   &lt;/Line&gt;
   &lt;ParsedData&gt;
    &lt;CurrencyLine&gt;
     &lt;Amount&gt;102400&lt;/Amount&gt;
     &lt;CurrencyCode&gt;COP&lt;/CurrencyCode&gt;
     &lt;Discontinue&gt;INFINITY&lt;/Discontinue&gt;
     &lt;Effective&gt;2019-08-26&lt;/Effective&gt;
     &lt;FareClass&gt;O00SE5ZJ&lt;/FareClass&gt;
     &lt;RoutingNumberOrMPM&gt;8000&lt;/RoutingNumberOrMPM&gt;
     &lt;TariffDescriptionNumber&gt;9O&lt;/TariffDescriptionNumber&gt;
    &lt;/CurrencyLine&gt;
    &lt;FareBasisLine&gt;
     &lt;DisplayType Code="E"/&gt;
     &lt;FareBasis Code="O00SE5ZJ"/&gt;
     &lt;FareVendor&gt;ATP&lt;/FareVendor&gt;
     &lt;Text&gt;SPECIAL FARE&lt;/Text&gt;
    &lt;/FareBasisLine&gt;
    &lt;FareTypeLine&gt;
     &lt;FareDescription Code="OW"&gt;ECONOMY CLASS ONE WAY EXCURSION FARE&lt;/FareDescription&gt;
     &lt;FareType&gt;XOX&lt;/FareType&gt;
    &lt;/FareTypeLine&gt;
    &lt;OriginDestinationLine&gt;
     &lt;Airline Code="LA"/&gt;
     &lt;DestinationLocation LocationCode="CTG"/&gt;
     &lt;OriginLocation LocationCode="MDE"/&gt;
     &lt;Rule&gt;SEDM&lt;/Rule&gt;
     &lt;TariffDescriptionNumber&gt;IPRWD/17&lt;/TariffDescriptionNumber&gt;
     &lt;TravelDate&gt;2019-11-07&lt;/TravelDate&gt;
    &lt;/OriginDestinationLine&gt;
    &lt;PassengerTypeLine&gt;
     &lt;AutoPrice&gt;YES&lt;/AutoPrice&gt;
     &lt;PassengerType Code="ADT"/&gt;
    &lt;/PassengerTypeLine&gt;
    &lt;SystemDatesLine&gt;
     &lt;CreateDateTime&gt;2019-08-25T19:13&lt;/CreateDateTime&gt;
     &lt;ExpireDateTime&gt;INFINITY&lt;/ExpireDateTime&gt;
    &lt;/SystemDatesLine&gt;
   &lt;/ParsedData&gt;
  &lt;/Header&gt;
  &lt;Rules&gt;
   &lt;Paragraph RPH="50" Title="RULE APPLICATION AND OTHER CONDITIONS"&gt;
    &lt;Text&gt;NOTE - THE FOLLOWING TEXT IS INFORMATIONAL AND NOT
VALIDATED FOR AUTOPRICING.
FARE ECONOMY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-SE/-SP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&lt;/Paragraph&gt;
   &lt;Paragraph RPH="17" Title="HIP/MILEAGE EXCEPTIONS"&gt;
    &lt;Text&gt;NO HIP OR MILEAGE EXCEPTIONS APPLY.&lt;/Text&gt;
   &lt;/Paragraph&gt;
   &lt;Paragraph RPH="18" Title="TICKET ENDORSEMENTS"&gt;
    &lt;Text&gt;THE ORIGINAL AND THE REISSUED TICKET MUST BE ANNOTATED
- REF/CHG FEE APPLIES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JNN/CONTRACT BULK CHILD PSGR 2-11 - CHARGE 67
PERCENT OF THE FARE.
TICKET DESIGNATOR - CH AND PERCENT APPLIED.
MUST BE ACCOMPANIED ON ALL FLIGHTS IN THE SAME
COMPARTMENT BY CONTRACT BULK ADULT PSGR 12 OR
OLDER.
OR - JNS/CONTRACT BULK INFANT WITH A SEAT PSGR UNDER 2
- CHARGE 67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CNE/NEGOTIATED CHILD PSGR 2-11 - CHARGE 67 PERCENT
OF THE FARE.
TICKET DESIGNATOR - CH AND PERCENT APPLIED.
MUST BE ACCOMPANIED ON ALL FLIGHTS IN THE SAME
COMPARTMENT BY NEG PSGR 12 OR OLDER.
OR - INE/NEGOTIATED INFANT PSGR UNDER 2 - CHARGE 67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INN/INDIVIDUAL INCLUSIVE TOUR CHILD PSGR 2-11 -
CHARGE 67 PERCENT OF THE FARE.
TICKET DESIGNATOR - CH AND PERCENT APPLIED.
MUST BE ACCOMPANIED ON ALL FLIGHTS IN THE SAME
COMPARTMENT BY INDIVIDUAL INCLUSIVE TOUR PSGR
12 OR OLDER.
OR - ITS/INCLUSIVE TOUR INFANT WITH A SEAT PSGR UNDER 2
- CHARGE 67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CNN/ACCOMPANIED CHILD PSGR 2-11 - CHARGE 67
PERCENT OF THE FARE.
TICKET DESIGNATOR - CH AND PERCENT APPLIED.
MUST BE ACCOMPANIED ON ALL FLIGHTS IN THE SAME
COMPARTMENT BY PFA PSGR 12 OR OLDER.
OR - INS/INFANT WITH A SEAT PSGR UNDER 2 - CHARGE 67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</si>
  <si>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-6291f748-5ea6-4fa9-aa47-afe5c82a9299&lt;/eb:ConversationId&gt;&lt;eb:Service&gt;OTA_AirRulesLLSRQ&lt;/eb:Service&gt;&lt;eb:Action&gt;OTA_AirRulesLLSRS&lt;/eb:Action&gt;&lt;eb:MessageData&gt;&lt;eb:MessageId&gt;5049148530958370702&lt;/eb:MessageId&gt;&lt;eb:Timestamp&gt;2019-09-06T14:44:56&lt;/eb:Timestamp&gt;&lt;eb:RefToMessageId&gt;6291f748-5ea6-4fa9-aa47-afe5c82a9299&lt;/eb:RefToMessageId&gt;&lt;/eb:MessageData&gt;&lt;/eb:MessageHeader&gt;&lt;wsse:Security xmlns:wsse="http://schemas.xmlsoap.org/ws/2002/12/secext"&gt;&lt;wsse:BinarySecurityToken valueType="String" EncodingType="wsse:Base64Binary"&gt;Shared/IDL:IceSess\/SessMgr:1\.0.IDL/Common/!ICESMS\/RESH!ICESMSLB\/RES.LB!-2977094581097113467!1237895!0&lt;/wsse:BinarySecurityToken&gt;&lt;/wsse:Security&gt;&lt;/soap-env:Header&gt;&lt;soap-env:Body&gt;&lt;OTA_AirRulesRS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timeStamp="2019-09-06T09:44:56-05:00"&gt;
   &lt;stl:SystemSpecificResults&gt;
    &lt;stl:HostCommand LNIATA="222222"&gt;RDBOGIAH07SEPPNA3A9EN-UA&lt;/stl:HostCommand&gt;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</si>
  <si>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-01096d69-f041-4675-be51-72cda54ef860&lt;/eb:ConversationId&gt;&lt;eb:Service&gt;OTA_AirRulesLLSRQ&lt;/eb:Service&gt;&lt;eb:Action&gt;OTA_AirRulesLLSRS&lt;/eb:Action&gt;&lt;eb:MessageData&gt;&lt;eb:MessageId&gt;5098781535556060713&lt;/eb:MessageId&gt;&lt;eb:Timestamp&gt;2019-09-06T14:52:35&lt;/eb:Timestamp&gt;&lt;eb:RefToMessageId&gt;01096d69-f041-4675-be51-72cda54ef860&lt;/eb:RefToMessageId&gt;&lt;/eb:MessageData&gt;&lt;/eb:MessageHeader&gt;&lt;wsse:Security xmlns:wsse="http://schemas.xmlsoap.org/ws/2002/12/secext"&gt;&lt;wsse:BinarySecurityToken valueType="String" EncodingType="wsse:Base64Binary"&gt;Shared/IDL:IceSess\/SessMgr:1\.0.IDL/Common/!ICESMS\/RESC!ICESMSLB\/RES.LB!-2977092697904451950!366098!0&lt;/wsse:BinarySecurityToken&gt;&lt;/wsse:Security&gt;&lt;/soap-env:Header&gt;&lt;soap-env:Body&gt;&lt;OTA_AirRulesRS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timeStamp="2019-09-06T09:52:35-05:00"&gt;
   &lt;stl:SystemSpecificResults&gt;
    &lt;stl:HostCommand LNIATA="222222"&gt;RDBOGCUN23SEPZZF14TCO-AV&lt;/stl:HostCommand&gt;
   &lt;/stl:SystemSpecificResults&gt;
  &lt;/stl:Success&gt;
 &lt;/stl:ApplicationResults&gt;
 &lt;FareRuleInfo&gt;
  &lt;Header&gt;
   &lt;Line Type="Legend"&gt;
    &lt;Text&gt;V FARE BASIS     BK    FARE   TRAVEL-TICKET AP  MINMAX  RTG&lt;/Text&gt;
   &lt;/Line&gt;
   &lt;Line Type="Fare"&gt;
    &lt;Text&gt;1  ¤ZZF14TCO       Z R   594500        T31DE 14/7 ??/ 30 WH01&lt;/Text&gt;
   &lt;/Line&gt;
   &lt;Line Type="Passenger Type"&gt;
    &lt;Text&gt;PASSENGER TYPE-ITX                 AUTO PRICE-YES&lt;/Text&gt;
   &lt;/Line&gt;
   &lt;Line Type="Origin Destination"&gt;
    &lt;Text&gt;FROM-BOG TO-CUN    CXR-AV    TVL-23SEP19  RULE-8YWW WHFIPVR/939&lt;/Text&gt;
   &lt;/Line&gt;
   &lt;Line Type="Fare Basis"&gt;
    &lt;Text&gt;FARE BASIS-ZZF14TCO          NORMAL FARE  DIS-L   VENDOR-ATP&lt;/Text&gt;
   &lt;/Line&gt;
   &lt;Line Type="Fare Type"&gt;
    &lt;Text&gt;FARE TYPE-PIT      RT-INDIVIDUAL INCLUSIVE TOUR FARE&lt;/Text&gt;
   &lt;/Line&gt;
   &lt;Line Type="Currency"&gt;
    &lt;Text&gt;USD   176.00  0093  E03JAN19 D-INFINITY   FC-ZZF14TCO  FN-8&lt;/Text&gt;
   &lt;/Line&gt;
   &lt;Line Type="System Dates"&gt;
    &lt;Text&gt;SYSTEM DATES - CREATED 02JAN19/0619  EXPIRES INFINITY&lt;/Text&gt;
   &lt;/Line&gt;
   &lt;ParsedData&gt;
    &lt;CurrencyLine&gt;
     &lt;Amount&gt;176.00&lt;/Amount&gt;
     &lt;CurrencyCode&gt;USD&lt;/CurrencyCode&gt;
     &lt;Discontinue&gt;INFINITY&lt;/Discontinue&gt;
     &lt;Effective&gt;2019-01-03&lt;/Effective&gt;
     &lt;FareClass&gt;ZZF14TCO&lt;/FareClass&gt;
     &lt;RoutingNumberOrMPM&gt;0093&lt;/RoutingNumberOrMPM&gt;
     &lt;TariffDescriptionNumber&gt;8&lt;/TariffDescriptionNumber&gt;
    &lt;/CurrencyLine&gt;
    &lt;FareBasisLine&gt;
     &lt;DisplayType Code="L"/&gt;
     &lt;FareBasis Code="ZZF14TCO"/&gt;
     &lt;FareVendor&gt;ATP&lt;/FareVendor&gt;
     &lt;Text&gt;NORMAL FARE&lt;/Text&gt;
    &lt;/FareBasisLine&gt;
    &lt;FareTypeLine&gt;
     &lt;FareDescription Code="RT"&gt;INDIVIDUAL INCLUSIVE TOUR FARE&lt;/FareDescription&gt;
     &lt;FareType&gt;PIT&lt;/FareType&gt;
    &lt;/FareTypeLine&gt;
    &lt;OriginDestinationLine&gt;
     &lt;Airline Code="AV"/&gt;
     &lt;DestinationLocation LocationCode="CUN"/&gt;
     &lt;OriginLocation LocationCode="BOG"/&gt;
     &lt;Rule&gt;8YWW&lt;/Rule&gt;
     &lt;TariffDescriptionNumber&gt;WHFIPVR/939&lt;/TariffDescriptionNumber&gt;
     &lt;TravelDate&gt;2019-09-23&lt;/TravelDate&gt;
    &lt;/OriginDestinationLine&gt;
    &lt;PassengerTypeLine&gt;
     &lt;AutoPrice&gt;YES&lt;/AutoPrice&gt;
     &lt;PassengerType Code="ITX"/&gt;
    &lt;/PassengerTypeLine&gt;
    &lt;SystemDatesLine&gt;
     &lt;CreateDateTime&gt;2019-01-02T06:19&lt;/CreateDateTime&gt;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WITHIN
AREA 1
APPLICATION
CLASS OF SERVICE
THESE FARES APPLY FOR ECONOMY CLASS SERVICE.
TYPES OF TRANSPORTATION
THIS RULE GOVERNS ONE-WAY AND ROUND-TRIP FARES.
FARES GOVERNED BY THIS RULE CAN BE USED TO CREATE
ONE-WAY/ROUND-TRIP/SINGLE 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AV FLIGHT OPERATED BY AM.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&lt;Text&gt;CONFIRMED RESERVATIONS FOR ALL SECTORS ARE REQUIRED AT
LEAST 14 DAYS BEFORE DEPARTURE.
TICKETING MUST BE COMPLETED WITHIN 168 HOURS AFTER
RESERVATIONS ARE MADE OR AT LEAST 14 DAYS BEFORE
DEPARTURE WHICHEVER IS EARLIER.&lt;/Text&gt;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&lt;Text&gt;UNLIMITED STOPOVERS PERMITTED ON THE PRICING UNIT
LIMITED TO 2 FREE AND UNLIMITED AT USD 65.00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 AND MAXIMUM
STAY.
PROVIDED -
COMBINATIONS ARE WITH ANY FARE FOR CARRIER AV/LR/
TA IN RULE 8YWW/AIRW IN ANY TARIFF.&lt;/Text&gt;
   &lt;/Paragraph&gt;
   &lt;Paragraph RPH="11" Title="BLACKOUT DATES"&gt;
    &lt;Text&gt;FROM CUN -
TRAVEL IS NOT PERMITTED 10OCT19 THROUGH 14OCT19 OR
08APR20 THROUGH 12APR20 OR 08OCT20 THROUGH 12OCT20
OR 06JUL THROUGH 28JUL OR 01JAN THROUGH 15JAN.
TO CUN -
TRAVEL IS NOT PERMITTED 04OCT19 THROUGH 06OCT19 OR
02APR20 THROUGH 05APR20 OR 02OCT20 THROUGH 04OCT20
OR 30JUN THROUGH 20JUL OR 26DEC THROUGH 12JAN OF THE
NEXT YEAR.&lt;/Text&gt;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63.20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CUN -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ON/BEFORE 31DEC19.&lt;/Text&gt;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&lt;Text&gt;INN/INDIVIDUAL INCLUSIVE TOUR CHILD PSGR 2-11 - CHARGE
67 PERCENT OF THE FARE.
TICKET DESIGNATOR - CH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</si>
  <si>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6549fb7-1025-450b-8b5b-9a6f7d2b9230&lt;/eb:ConversationId&gt;&lt;eb:Service&gt;OTA_AirRulesLLSRQ&lt;/eb:Service&gt;&lt;eb:Action&gt;OTA_AirRulesLLSRS&lt;/eb:Action&gt;&lt;eb:MessageData&gt;&lt;eb:MessageId&gt;5597553536119170201&lt;/eb:MessageId&gt;&lt;eb:Timestamp&gt;2019-09-06T14:53:32&lt;/eb:Timestamp&gt;&lt;eb:RefToMessageId&gt;a6549fb7-1025-450b-8b5b-9a6f7d2b9230&lt;/eb:RefToMessageId&gt;&lt;/eb:MessageData&gt;&lt;/eb:MessageHeader&gt;&lt;wsse:Security xmlns:wsse="http://schemas.xmlsoap.org/ws/2002/12/secext"&gt;&lt;wsse:BinarySecurityToken valueType="String" EncodingType="wsse:Base64Binary"&gt;Shared/IDL:IceSess\/SessMgr:1\.0.IDL/Common/!ICESMS\/RESC!ICESMSLB\/RES.LB!-2977092466993682809!386522!0&lt;/wsse:BinarySecurityToken&gt;&lt;/wsse:Security&gt;&lt;/soap-env:Header&gt;&lt;soap-env:Body&gt;&lt;OTA_AirRulesRS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timeStamp="2019-09-06T09:53:32-05:00"&gt;
   &lt;stl:SystemSpecificResults&gt;
    &lt;stl:HostCommand LNIATA="222222"&gt;RDPEIBOG14MARAON0NQM3-AV&lt;/stl:HostCommand&gt;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</si>
  <si>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-60796b0e-08cd-4c13-8473-e14d18463cb3&lt;/eb:ConversationId&gt;&lt;eb:Service&gt;OTA_AirRulesLLSRQ&lt;/eb:Service&gt;&lt;eb:Action&gt;OTA_AirRulesLLSRS&lt;/eb:Action&gt;&lt;eb:MessageData&gt;&lt;eb:MessageId&gt;5608108537038980203&lt;/eb:MessageId&gt;&lt;eb:Timestamp&gt;2019-09-06T14:55:04&lt;/eb:Timestamp&gt;&lt;eb:RefToMessageId&gt;60796b0e-08cd-4c13-8473-e14d18463cb3&lt;/eb:RefToMessageId&gt;&lt;/eb:MessageData&gt;&lt;/eb:MessageHeader&gt;&lt;wsse:Security xmlns:wsse="http://schemas.xmlsoap.org/ws/2002/12/secext"&gt;&lt;wsse:BinarySecurityToken valueType="String" EncodingType="wsse:Base64Binary"&gt;Shared/IDL:IceSess\/SessMgr:1\.0.IDL/Common/!ICESMS\/RESG!ICESMSLB\/RES.LB!-2977092090271759487!580310!0&lt;/wsse:BinarySecurityToken&gt;&lt;/wsse:Security&gt;&lt;/soap-env:Header&gt;&lt;soap-env:Body&gt;&lt;OTA_AirRulesRS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timeStamp="2019-09-06T09:55:04-05:00"&gt;
   &lt;stl:SystemSpecificResults&gt;
    &lt;stl:HostCommand LNIATA="222222"&gt;RDCLOBOG29SEPSDL0NNM3U/TO-AV&lt;/stl:HostCommand&gt;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</si>
  <si>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-60796b0e-08cd-4c13-8473-e14d18463cb3&lt;/eb:ConversationId&gt;&lt;eb:Service&gt;OTA_AirRulesLLSRQ&lt;/eb:Service&gt;&lt;eb:Action&gt;OTA_AirRulesLLSRS&lt;/eb:Action&gt;&lt;eb:MessageData&gt;&lt;eb:MessageId&gt;5607513537042960250&lt;/eb:MessageId&gt;&lt;eb:Timestamp&gt;2019-09-06T14:55:04&lt;/eb:Timestamp&gt;&lt;eb:RefToMessageId&gt;60796b0e-08cd-4c13-8473-e14d18463cb3&lt;/eb:RefToMessageId&gt;&lt;/eb:MessageData&gt;&lt;/eb:MessageHeader&gt;&lt;wsse:Security xmlns:wsse="http://schemas.xmlsoap.org/ws/2002/12/secext"&gt;&lt;wsse:BinarySecurityToken valueType="String" EncodingType="wsse:Base64Binary"&gt;Shared/IDL:IceSess\/SessMgr:1\.0.IDL/Common/!ICESMS\/RESG!ICESMSLB\/RES.LB!-2977092090271759487!580310!0&lt;/wsse:BinarySecurityToken&gt;&lt;/wsse:Security&gt;&lt;/soap-env:Header&gt;&lt;soap-env:Body&gt;&lt;OTA_AirRulesRS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timeStamp="2019-09-06T09:55:04-05:00"&gt;
   &lt;stl:SystemSpecificResults&gt;
    &lt;stl:HostCommand LNIATA="222222"&gt;RDMADPTY09OCTAON0NQM3U/TO-AV&lt;/stl:HostCommand&gt;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</si>
  <si>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def45bc-a4f7-4ec2-ae5d-81b82afc90b5&lt;/eb:ConversationId&gt;&lt;eb:Service&gt;OTA_AirRulesLLSRQ&lt;/eb:Service&gt;&lt;eb:Action&gt;OTA_AirRulesLLSRS&lt;/eb:Action&gt;&lt;eb:MessageData&gt;&lt;eb:MessageId&gt;5123809537984860691&lt;/eb:MessageId&gt;&lt;eb:Timestamp&gt;2019-09-06T14:56:38&lt;/eb:Timestamp&gt;&lt;eb:RefToMessageId&gt;8def45bc-a4f7-4ec2-ae5d-81b82afc90b5&lt;/eb:RefToMessageId&gt;&lt;/eb:MessageData&gt;&lt;/eb:MessageHeader&gt;&lt;wsse:Security xmlns:wsse="http://schemas.xmlsoap.org/ws/2002/12/secext"&gt;&lt;wsse:BinarySecurityToken valueType="String" EncodingType="wsse:Base64Binary"&gt;Shared/IDL:IceSess\/SessMgr:1\.0.IDL/Common/!ICESMS\/RESF!ICESMSLB\/RES.LB!-2977091702837045874!1847901!0&lt;/wsse:BinarySecurityToken&gt;&lt;/wsse:Security&gt;&lt;/soap-env:Header&gt;&lt;soap-env:Body&gt;&lt;OTA_AirRulesRS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timeStamp="2019-09-06T09:56:38-05:00"&gt;
   &lt;stl:SystemSpecificResults&gt;
    &lt;stl:HostCommand LNIATA="222222"&gt;RDBGABOG17SEPOSXQP5ZJ-LA&lt;/stl:HostCommand&gt;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</si>
  <si>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def45bc-a4f7-4ec2-ae5d-81b82afc90b5&lt;/eb:ConversationId&gt;&lt;eb:Service&gt;OTA_AirRulesLLSRQ&lt;/eb:Service&gt;&lt;eb:Action&gt;OTA_AirRulesLLSRS&lt;/eb:Action&gt;&lt;eb:MessageData&gt;&lt;eb:MessageId&gt;5618417537989710240&lt;/eb:MessageId&gt;&lt;eb:Timestamp&gt;2019-09-06T14:56:39&lt;/eb:Timestamp&gt;&lt;eb:RefToMessageId&gt;8def45bc-a4f7-4ec2-ae5d-81b82afc90b5&lt;/eb:RefToMessageId&gt;&lt;/eb:MessageData&gt;&lt;/eb:MessageHeader&gt;&lt;wsse:Security xmlns:wsse="http://schemas.xmlsoap.org/ws/2002/12/secext"&gt;&lt;wsse:BinarySecurityToken valueType="String" EncodingType="wsse:Base64Binary"&gt;Shared/IDL:IceSess\/SessMgr:1\.0.IDL/Common/!ICESMS\/RESF!ICESMSLB\/RES.LB!-2977091702837045874!1847901!0&lt;/wsse:BinarySecurityToken&gt;&lt;/wsse:Security&gt;&lt;/soap-env:Header&gt;&lt;soap-env:Body&gt;&lt;OTA_AirRulesRS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timeStamp="2019-09-06T09:56:39-05:00"&gt;
   &lt;stl:SystemSpecificResults&gt;
    &lt;stl:HostCommand LNIATA="222222"&gt;RDCLOBOG21SEPGSXQP5ZJ-LA&lt;/stl:HostCommand&gt;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</si>
  <si>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-360bc56b-1a61-492c-9a44-4874e9cce614&lt;/eb:ConversationId&gt;&lt;eb:Service&gt;OTA_AirRulesLLSRQ&lt;/eb:Service&gt;&lt;eb:Action&gt;OTA_AirRulesLLSRS&lt;/eb:Action&gt;&lt;eb:MessageData&gt;&lt;eb:MessageId&gt;5618735538004250230&lt;/eb:MessageId&gt;&lt;eb:Timestamp&gt;2019-09-06T14:56:40&lt;/eb:Timestamp&gt;&lt;eb:RefToMessageId&gt;360bc56b-1a61-492c-9a44-4874e9cce614&lt;/eb:RefToMessageId&gt;&lt;/eb:MessageData&gt;&lt;/eb:MessageHeader&gt;&lt;wsse:Security xmlns:wsse="http://schemas.xmlsoap.org/ws/2002/12/secext"&gt;&lt;wsse:BinarySecurityToken valueType="String" EncodingType="wsse:Base64Binary"&gt;Shared/IDL:IceSess\/SessMgr:1\.0.IDL/Common/!ICESMS\/RESG!ICESMSLB\/RES.LB!-2977091694907303025!605598!0&lt;/wsse:BinarySecurityToken&gt;&lt;/wsse:Security&gt;&lt;/soap-env:Header&gt;&lt;soap-env:Body&gt;&lt;OTA_AirRulesRS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timeStamp="2019-09-06T09:56:40-05:00"&gt;
   &lt;stl:SystemSpecificResults&gt;
    &lt;stl:HostCommand LNIATA="222222"&gt;RDBOGFRA13OCTKNCZKO-LH&lt;/stl:HostCommand&gt;
   &lt;/stl:SystemSpecificResults&gt;
  &lt;/stl:Success&gt;
  &lt;stl:Warning type="BusinessLogic"&gt;
   &lt;stl:SystemSpecificResults&gt;
    &lt;stl:Message&gt;                                  D30JN                        &lt;/stl:Message&gt;
    &lt;stl:ShortText&gt;WARN.SWS.HOST.WARNING_RESPONSE&lt;/stl:ShortText&gt;
   &lt;/stl:SystemSpecificResults&gt;
  &lt;/stl:Warning&gt;
 &lt;/stl:ApplicationResults&gt;
 &lt;FareRuleInfo&gt;
  &lt;Header&gt;
   &lt;Line Type="Legend"&gt;
    &lt;Text&gt;V FARE BASIS     BK    FARE   TRAVEL-TICKET AP  MINMAX  RTG&lt;/Text&gt;
   &lt;/Line&gt;
   &lt;Line Type="Fare"&gt;
    &lt;Text&gt;1   KNCZKO         K R  1347600 E01OC  T11SE  -/?  6/ 3M AT01&lt;/Text&gt;
   &lt;/Line&gt;
   &lt;Line Type="Passenger Type"&gt;
    &lt;Text&gt;PASSENGER TYPE-ADT                 AUTO PRICE-YES&lt;/Text&gt;
   &lt;/Line&gt;
   &lt;Line Type="Origin Destination"&gt;
    &lt;Text&gt;FROM-BOG TO-FRA    CXR-LH    TVL-13OCT19  RULE-APCO IPRSAA2/27&lt;/Text&gt;
   &lt;/Line&gt;
   &lt;Line Type="Fare Basis"&gt;
    &lt;Text&gt;FARE BASIS-KNCZKO            SPECIAL FARE  DIS-E   VENDOR-ATP&lt;/Text&gt;
   &lt;/Line&gt;
   &lt;Line Type="Fare Type"&gt;
    &lt;Text&gt;FARE TYPE-XPV      RT-2ND LEVEL INSTANT PURCHASE NONREF&lt;/Text&gt;
   &lt;/Line&gt;
   &lt;Line Type="Currency"&gt;
    &lt;Text&gt;USD   399.00  6001  E01OCT19 D30JUN20   FC-KNCZKO  FN-8S&lt;/Text&gt;
   &lt;/Line&gt;
   &lt;Line Type="System Dates"&gt;
    &lt;Text&gt;SYSTEM DATES - CREATED 31AUG19/0209  EXPIRES INFINITY&lt;/Text&gt;
   &lt;/Line&gt;
   &lt;ParsedData&gt;
    &lt;CurrencyLine&gt;
     &lt;Amount&gt;399.00&lt;/Amount&gt;
     &lt;CurrencyCode&gt;USD&lt;/CurrencyCode&gt;
     &lt;Discontinue&gt;2020-06-30&lt;/Discontinue&gt;
     &lt;Effective&gt;2019-10-01&lt;/Effective&gt;
     &lt;FareClass&gt;KNCZKO&lt;/FareClass&gt;
     &lt;RoutingNumberOrMPM&gt;6001&lt;/RoutingNumberOrMPM&gt;
     &lt;TariffDescriptionNumber&gt;8S&lt;/TariffDescriptionNumber&gt;
    &lt;/CurrencyLine&gt;
    &lt;FareBasisLine&gt;
     &lt;DisplayType Code="E"/&gt;
     &lt;FareBasis Code="KNCZKO"/&gt;
     &lt;FareVendor&gt;ATP&lt;/FareVendor&gt;
     &lt;Text&gt;SPECIAL FARE&lt;/Text&gt;
    &lt;/FareBasisLine&gt;
    &lt;FareTypeLine&gt;
     &lt;FareDescription Code="RT"&gt;2ND LEVEL INSTANT PURCHASE NONREF&lt;/FareDescription&gt;
     &lt;FareType&gt;XPV&lt;/FareType&gt;
    &lt;/FareTypeLine&gt;
    &lt;OriginDestinationLine&gt;
     &lt;Airline Code="LH"/&gt;
     &lt;DestinationLocation LocationCode="FRA"/&gt;
     &lt;OriginLocation LocationCode="BOG"/&gt;
     &lt;Rule&gt;APCO&lt;/Rule&gt;
     &lt;TariffDescriptionNumber&gt;IPRSAA2/27&lt;/TariffDescriptionNumber&gt;
     &lt;TravelDate&gt;2019-10-13&lt;/TravelDate&gt;
    &lt;/OriginDestinationLine&gt;
    &lt;PassengerTypeLine&gt;
     &lt;AutoPrice&gt;YES&lt;/AutoPrice&gt;
     &lt;PassengerType Code="ADT"/&gt;
    &lt;/PassengerTypeLine&gt;
    &lt;SystemDatesLine&gt;
     &lt;CreateDateTime&gt;2019-08-31T02:09&lt;/CreateDateTime&gt;
     &lt;ExpireDateTime&gt;INFINITY&lt;/ExpireDateTime&gt;
    &lt;/SystemDatesLine&gt;
   &lt;/ParsedData&gt;
  &lt;/Header&gt;
  &lt;Rules&gt;
   &lt;Paragraph RPH="50" Title="RULE APPLICATION AND OTHER CONDITIONS"&gt;
    &lt;Text&gt;NOTE - THE FOLLOWING TEXT IS INFORMATIONAL AND NOT
VALIDATED FOR AUTOPRICING.
LUFTHANSA PROMOTION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FLIGHTS.THE NUMBER OF SEATS
WHICH THE CARRIER SHALL MAKE AVAILABLE ON A GIVEN
FLIGHT WILL BE DETERMINED BY THE CARRIERS BEST
JUDGMENT.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BETWEEN AREA 1
AND AREA 2
THEN THAT TRAVEL MUST BE ON
ONE OR MORE OF THE FOLLOWING
ANY LH FLIGHT OPERATED BY LH
ANY LH FLIGHT OPERATED BY LX
ANY LH FLIGHT OPERATED BY OS
ANY LH FLIGHT OPERATED BY EN
ANY LH FLIGHT OPERATED BY EW.&lt;/Text&gt;
   &lt;/Paragraph&gt;
   &lt;Paragraph RPH="05" Title="ADVANCE RESERVATIONS/TICKETING"&gt;
    &lt;Text&gt;CONFIRMED RESERVATIONS ARE REQUIRED FOR ALL SECTORS.
WHEN RESERVATIONS ARE MADE AT LEAST 24 HOURS BEFORE
DEPARTURE, TICKETING MUST BE COMPLETED WITHIN 12 HOURS
AFTER RESERVATIONS ARE MADE.
OR - CONFIRMED RESERVATIONS FOR ALL SECTORS AND
TICKETING MUST BE COMPLETED AT THE SAME TIME.
NOTE - TEXT BELOW NOT VALIDATED FOR AUTOPRICING.
V24
DUE TO AUTOMATED TICKETING DEADLINE CONTROL
DIFFERENCE COULD EXIST BETWEEN THE FARE RULE
LAST TICKETING DATE AND THE SYSTEM GENERATED
TICKETING DEADLINE MESSAGE.
THE MORE RESTRICTIVE TICKETING DEADLINE APPLIES.
--------------------------------------------------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&lt;Text&gt;TRAVEL FROM TURNAROUND MUST COMMENCE NO EARLIER THAN 6
DAYS AFTER DEPARTURE FROM FARE ORIGIN.&lt;/Text&gt;
   &lt;/Paragraph&gt;
   &lt;Paragraph RPH="07" Title="MAXIMUM STAY"&gt;
    &lt;Text&gt;TRAVEL FROM LAST STOPOVER MUST COMMENCE NO LATER THAN
3 MONTHS AFTER DEPARTURE FROM FARE ORIGIN.&lt;/Text&gt;
   &lt;/Paragraph&gt;
   &lt;Paragraph RPH="08" Title="STOPOVERS"&gt;
    &lt;Text&gt;STOPOVERS NOT PERMITTED ON THE FARE COMPONENT.&lt;/Text&gt;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ROUND TRIPS/CIRCLE TRIPS
FARES MAY BE COMBINED ON A HALF ROUND TRIP BASIS
-TO FORM ROUND TRIPS
-TO FORM CIRCLE TRIPS
A MAXIMUM OF TWO INTERNATIONAL FARE COMPONENTS
PERMITTED.
PROVIDED -
COMBINATIONS ARE WITH ANY FARE FOR CARRIER LH/OS/
LX/SN/EW IN ANY RULE IN ANY TARIFF.&lt;/Text&gt;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&lt;Text&gt;VALID FOR TRAVEL COMMENCING ON/AFTER 01OCT19 AND ON/
BEFORE 30JUN20.&lt;/Text&gt;
   &lt;/Paragraph&gt;
   &lt;Paragraph RPH="15" Title="SALES RESTRICTIONS"&gt;
    &lt;Text&gt;FOOTNOTE RULE
TICKETS MUST BE ISSUED ON/BEFORE 11SEP19.
GENERAL RULE - APPLY UNLESS OTHERWISE SPECIFIED
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TICKET IS NON-REFUNDABLE.
WAIVED FOR DEATH OF PASSENGER OR FAMILY MEMBER.
NOTE - TEXT BELOW NOT VALIDATED FOR AUTOPRICING.
WAIVERS MUST BE EVIDENCED BY DEATH CERTIFICATE
-----------------------------------------------
REFUND PERMITTED BEFORE DEPARTURE IN CASE OF
REJECTION OF VISA. EMBASSY STATEMENT REQUIRED.
-----------------------------------------------
REFUND RULES APPLY PER PRICING UNIT.
-----------------------------------------------
WHEN COMBINING NON-REFUNDABLE FARES WITH
REFUNDABLE FARES -
1. THE MOST RESTRICTIVE CANCELLATION CONDITION
APPLIES TO THE ENTIRE PRICING UNIT.
2. THE HIGHEST CANCELLATION PENALTY WITHIN THE
PRICING UNIT WILL BE CHARGED.
-----------------------------------------------
REFUND FOR PARTLY USED TICKET -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NOT PERMITTED.
-----------------------------------------------
GERMAN AVIATION SECURITY CHARGE IS POTENTIALLY
REFUNDABLE FOR TRANSFER PASSENGERS ARRIVING FROM
COUNTRIES US/CA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100 PERCENT
OF THE FARE.
TICKET DESIGNATOR - CH AND PERCENT APPLIED.
NOTE - TEXT BELOW NOT VALIDATED FOR AUTOPRICING.
FOR CHILDREN TURNING 12 YEARS ENROUTE - ADULT FARE
HAS TO BE USED FOR THE ENTIRE JOURNEY.
OR - INS/INFANT WITH A SEAT PSGR UNDER 2 - CHARGE 100
PERCENT OF THE FARE.
TICKET DESIGNATOR - CH AND PERCENT APPLIED.
OR - INF/INFANT WITHOUT A SEAT PSGR UNDER 2 - CHARGE 10
PERCENT OF THE FARE.
TICKET DESIGNATOR - IN AND PERCENT APPLIED.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100 PERCENT OF THE FARE.
TICKET DESIGNATOR - CH AND PERCENT APPLIED.
NOTE - TEXT BELOW NOT VALIDATED FOR AUTOPRICING.
UNACCOMPANIED CHILD UNDER 5 YEARS OF AGE WILL NOT
BE ACCEPTED FOR CARRIAGE. SERVICE CHARGE FOR
UNACCOMPANIED CHILD APPLIES.FOR FURTHER INFO
PLEASE CHECK GGAIRLHPT11INFO.&lt;/Text&gt;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</si>
  <si>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-17d61baa-6e55-4a17-933b-7893e15a1b1e&lt;/eb:ConversationId&gt;&lt;eb:Service&gt;OTA_AirRulesLLSRQ&lt;/eb:Service&gt;&lt;eb:Action&gt;OTA_AirRulesLLSRS&lt;/eb:Action&gt;&lt;eb:MessageData&gt;&lt;eb:MessageId&gt;5619492538020480294&lt;/eb:MessageId&gt;&lt;eb:Timestamp&gt;2019-09-06T14:56:42&lt;/eb:Timestamp&gt;&lt;eb:RefToMessageId&gt;17d61baa-6e55-4a17-933b-7893e15a1b1e&lt;/eb:RefToMessageId&gt;&lt;/eb:MessageData&gt;&lt;/eb:MessageHeader&gt;&lt;wsse:Security xmlns:wsse="http://schemas.xmlsoap.org/ws/2002/12/secext"&gt;&lt;wsse:BinarySecurityToken valueType="String" EncodingType="wsse:Base64Binary"&gt;Shared/IDL:IceSess\/SessMgr:1\.0.IDL/Common/!ICESMS\/RESD!ICESMSLB\/RES.LB!-2977091688240485758!1529715!0&lt;/wsse:BinarySecurityToken&gt;&lt;/wsse:Security&gt;&lt;/soap-env:Header&gt;&lt;soap-env:Body&gt;&lt;OTA_AirRulesRS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timeStamp="2019-09-06T09:56:42-05:00"&gt;
   &lt;stl:SystemSpecificResults&gt;
    &lt;stl:HostCommand LNIATA="222222"&gt;RDBGABOG17SEPOSXQP5ZJ-LA&lt;/stl:HostCommand&gt;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</si>
  <si>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-17d61baa-6e55-4a17-933b-7893e15a1b1e&lt;/eb:ConversationId&gt;&lt;eb:Service&gt;OTA_AirRulesLLSRQ&lt;/eb:Service&gt;&lt;eb:Action&gt;OTA_AirRulesLLSRS&lt;/eb:Action&gt;&lt;eb:MessageData&gt;&lt;eb:MessageId&gt;5619454538024660213&lt;/eb:MessageId&gt;&lt;eb:Timestamp&gt;2019-09-06T14:56:42&lt;/eb:Timestamp&gt;&lt;eb:RefToMessageId&gt;17d61baa-6e55-4a17-933b-7893e15a1b1e&lt;/eb:RefToMessageId&gt;&lt;/eb:MessageData&gt;&lt;/eb:MessageHeader&gt;&lt;wsse:Security xmlns:wsse="http://schemas.xmlsoap.org/ws/2002/12/secext"&gt;&lt;wsse:BinarySecurityToken valueType="String" EncodingType="wsse:Base64Binary"&gt;Shared/IDL:IceSess\/SessMgr:1\.0.IDL/Common/!ICESMS\/RESD!ICESMSLB\/RES.LB!-2977091688240485758!1529715!0&lt;/wsse:BinarySecurityToken&gt;&lt;/wsse:Security&gt;&lt;/soap-env:Header&gt;&lt;soap-env:Body&gt;&lt;OTA_AirRulesRS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timeStamp="2019-09-06T09:56:42-05:00"&gt;
   &lt;stl:SystemSpecificResults&gt;
    &lt;stl:HostCommand LNIATA="222222"&gt;RDCLOBOG21SEPGSXQP5ZJ-LA&lt;/stl:HostCommand&gt;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</si>
  <si>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ab34373-b7a5-439d-a504-ff91fffcfae2&lt;/eb:ConversationId&gt;&lt;eb:Service&gt;OTA_AirRulesLLSRQ&lt;/eb:Service&gt;&lt;eb:Action&gt;OTA_AirRulesLLSRS&lt;/eb:Action&gt;&lt;eb:MessageData&gt;&lt;eb:MessageId&gt;5143839539886210810&lt;/eb:MessageId&gt;&lt;eb:Timestamp&gt;2019-09-06T14:59:49&lt;/eb:Timestamp&gt;&lt;eb:RefToMessageId&gt;cab34373-b7a5-439d-a504-ff91fffcfae2&lt;/eb:RefToMessageId&gt;&lt;/eb:MessageData&gt;&lt;/eb:MessageHeader&gt;&lt;wsse:Security xmlns:wsse="http://schemas.xmlsoap.org/ws/2002/12/secext"&gt;&lt;wsse:BinarySecurityToken valueType="String" EncodingType="wsse:Base64Binary"&gt;Shared/IDL:IceSess\/SessMgr:1\.0.IDL/Common/!ICESMS\/RESE!ICESMSLB\/RES.LB!-2977090924106205299!1844524!0&lt;/wsse:BinarySecurityToken&gt;&lt;/wsse:Security&gt;&lt;/soap-env:Header&gt;&lt;soap-env:Body&gt;&lt;OTA_AirRulesRS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timeStamp="2019-09-06T09:59:49-05:00"&gt;
   &lt;stl:SystemSpecificResults&gt;
    &lt;stl:HostCommand LNIATA="222222"&gt;RDMDEMEX08DECTUL-4O&lt;/stl:HostCommand&gt;
   &lt;/stl:SystemSpecificResults&gt;
  &lt;/stl:Success&gt;
 &lt;/stl:ApplicationResults&gt;
 &lt;FareRuleInfo&gt;
  &lt;Header&gt;
   &lt;Line Type="Legend"&gt;
    &lt;Text&gt;V FARE BASIS     BK    FARE   TRAVEL-TICKET AP  MINMAX  RTG&lt;/Text&gt;
   &lt;/Line&gt;
   &lt;Line Type="Fare"&gt;
    &lt;Text&gt;1   TUL            T X   282000 D11DE         -/?  -/  - WH01&lt;/Text&gt;
   &lt;/Line&gt;
   &lt;Line Type="Passenger Type"&gt;
    &lt;Text&gt;PASSENGER TYPE-ADT                 AUTO PRICE-YES&lt;/Text&gt;
   &lt;/Line&gt;
   &lt;Line Type="Origin Destination"&gt;
    &lt;Text&gt;FROM-MDE TO-MEX    CXR-4O    TVL-08DEC19  RULE-9660 IPRWI/303&lt;/Text&gt;
   &lt;/Line&gt;
   &lt;Line Type="Fare Basis"&gt;
    &lt;Text&gt;FARE BASIS-TUL               SPECIAL FARE  DIS-N   VENDOR-ATP&lt;/Text&gt;
   &lt;/Line&gt;
   &lt;Line Type="Fare Type"&gt;
    &lt;Text&gt;FARE TYPE-XPS      OW-2ND LEVEL INSTANT PURCHASE&lt;/Text&gt;
   &lt;/Line&gt;
   &lt;Line Type="Currency"&gt;
    &lt;Text&gt;USD    83.48  0001  E10JUL19 D10JUL19   FC-TUL  FN-L&lt;/Text&gt;
   &lt;/Line&gt;
   &lt;Line Type="System Dates"&gt;
    &lt;Text&gt;SYSTEM DATES - CREATED 09JUL19/2317  EXPIRES INFINITY&lt;/Text&gt;
   &lt;/Line&gt;
   &lt;ParsedData&gt;
    &lt;CurrencyLine&gt;
     &lt;Amount&gt;83.48&lt;/Amount&gt;
     &lt;CurrencyCode&gt;USD&lt;/CurrencyCode&gt;
     &lt;Discontinue&gt;2019-07-10&lt;/Discontinue&gt;
     &lt;Effective&gt;2019-07-10&lt;/Effective&gt;
     &lt;FareClass&gt;TUL&lt;/FareClass&gt;
     &lt;RoutingNumberOrMPM&gt;0001&lt;/RoutingNumberOrMPM&gt;
     &lt;TariffDescriptionNumber&gt;L&lt;/TariffDescriptionNumber&gt;
    &lt;/CurrencyLine&gt;
    &lt;FareBasisLine&gt;
     &lt;DisplayType Code="N"/&gt;
     &lt;FareBasis Code="TUL"/&gt;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LocationCode="MEX"/&gt;
     &lt;OriginLocation LocationCode="MDE"/&gt;
     &lt;Rule&gt;9660&lt;/Rule&gt;
     &lt;TariffDescriptionNumber&gt;IPRWI/303&lt;/TariffDescriptionNumber&gt;
     &lt;TravelDate&gt;2019-12-08&lt;/TravelDate&gt;
    &lt;/OriginDestinationLine&gt;
    &lt;PassengerTypeLine&gt;
     &lt;AutoPrice&gt;YES&lt;/AutoPrice&gt;
     &lt;PassengerType Code="ADT"/&gt;
    &lt;/PassengerTypeLine&gt;
    &lt;SystemDatesLine&gt;
     &lt;CreateDateTime&gt;2019-07-09T23:17&lt;/CreateDateTime&gt;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</si>
  <si>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ab34373-b7a5-439d-a504-ff91fffcfae2&lt;/eb:ConversationId&gt;&lt;eb:Service&gt;OTA_AirRulesLLSRQ&lt;/eb:Service&gt;&lt;eb:Action&gt;OTA_AirRulesLLSRS&lt;/eb:Action&gt;&lt;eb:MessageData&gt;&lt;eb:MessageId&gt;5143878539895570843&lt;/eb:MessageId&gt;&lt;eb:Timestamp&gt;2019-09-06T14:59:49&lt;/eb:Timestamp&gt;&lt;eb:RefToMessageId&gt;cab34373-b7a5-439d-a504-ff91fffcfae2&lt;/eb:RefToMessageId&gt;&lt;/eb:MessageData&gt;&lt;/eb:MessageHeader&gt;&lt;wsse:Security xmlns:wsse="http://schemas.xmlsoap.org/ws/2002/12/secext"&gt;&lt;wsse:BinarySecurityToken valueType="String" EncodingType="wsse:Base64Binary"&gt;Shared/IDL:IceSess\/SessMgr:1\.0.IDL/Common/!ICESMS\/RESE!ICESMSLB\/RES.LB!-2977090924106205299!1844524!0&lt;/wsse:BinarySecurityToken&gt;&lt;/wsse:Security&gt;&lt;/soap-env:Header&gt;&lt;soap-env:Body&gt;&lt;OTA_AirRulesRS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timeStamp="2019-09-06T09:59:49-05:00"&gt;
   &lt;stl:SystemSpecificResults&gt;
    &lt;stl:HostCommand LNIATA="222222"&gt;RDMEXGDL09DECFUUL-4O&lt;/stl:HostCommand&gt;
   &lt;/stl:SystemSpecificResults&gt;
  &lt;/stl:Success&gt;
 &lt;/stl:ApplicationResults&gt;
 &lt;DuplicateFareInfo&gt;
  &lt;Text&gt;MEX-GDL       CXR-4O       MON 09DEC19                     COP
THE FOLLOWING CARRIERS ALSO PUBLISH FARES MEX-GDL:
6A AM CM H1 K0 MX TA U0 VB VW Y4
//SEE FQHELP FOR INFORMATION ABOUT THE NEW FARE DISPLAYS//
ALL FEES/TAXES/SVC CHARGES INCLUDED WHEN ITINERARY PRICED
SURCHARGE FOR PAPER TICKET MAY BE ADDED WHEN ITIN PRICED
USD CONVERTED TO COP USING BSR 1 USD - 3377.39000000 COP
V FARE BASIS     BK    FARE   TRAVEL-TICKET AP  MINMAX  RTG
1   FUUL           F X    29900 D11DE         -/?  -/  -    1
2   FUUL           F X    56800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</si>
  <si>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ab34373-b7a5-439d-a504-ff91fffcfae2&lt;/eb:ConversationId&gt;&lt;eb:Service&gt;OTA_AirRulesLLSRQ&lt;/eb:Service&gt;&lt;eb:Action&gt;OTA_AirRulesLLSRS&lt;/eb:Action&gt;&lt;eb:MessageData&gt;&lt;eb:MessageId&gt;5143881539899810722&lt;/eb:MessageId&gt;&lt;eb:Timestamp&gt;2019-09-06T14:59:50&lt;/eb:Timestamp&gt;&lt;eb:RefToMessageId&gt;cab34373-b7a5-439d-a504-ff91fffcfae2&lt;/eb:RefToMessageId&gt;&lt;/eb:MessageData&gt;&lt;/eb:MessageHeader&gt;&lt;wsse:Security xmlns:wsse="http://schemas.xmlsoap.org/ws/2002/12/secext"&gt;&lt;wsse:BinarySecurityToken valueType="String" EncodingType="wsse:Base64Binary"&gt;Shared/IDL:IceSess\/SessMgr:1\.0.IDL/Common/!ICESMS\/RESE!ICESMSLB\/RES.LB!-2977090924106205299!1844524!0&lt;/wsse:BinarySecurityToken&gt;&lt;/wsse:Security&gt;&lt;/soap-env:Header&gt;&lt;soap-env:Body&gt;&lt;OTA_AirRulesRS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timeStamp="2019-09-06T09:59:50-05:00"&gt;
   &lt;stl:SystemSpecificResults&gt;
    &lt;stl:HostCommand LNIATA="222222"&gt;RDMEXBOG16DECOHLL-4O&lt;/stl:HostCommand&gt;
   &lt;/stl:SystemSpecificResults&gt;
  &lt;/stl:Success&gt;
 &lt;/stl:ApplicationResults&gt;
 &lt;FareRuleInfo&gt;
  &lt;Header&gt;
   &lt;Line Type="Legend"&gt;
    &lt;Text&gt;V FARE BASIS     BK    FARE   TRAVEL-TICKET AP  MINMAX  RTG&lt;/Text&gt;
   &lt;/Line&gt;
   &lt;Line Type="Fare"&gt;
    &lt;Text&gt;1   OHLL           O X   543800 E12DE  D07JA  -/?  -/  - WH01&lt;/Text&gt;
   &lt;/Line&gt;
   &lt;Line Type="Passenger Type"&gt;
    &lt;Text&gt;PASSENGER TYPE-ADT                 AUTO PRICE-YES&lt;/Text&gt;
   &lt;/Line&gt;
   &lt;Line Type="Origin Destination"&gt;
    &lt;Text&gt;FROM-MEX TO-BOG    CXR-4O    TVL-16DEC19  RULE-9440 IPRWI/303&lt;/Text&gt;
   &lt;/Line&gt;
   &lt;Line Type="Fare Basis"&gt;
    &lt;Text&gt;FARE BASIS-OHLL              SPECIAL FARE  DIS-E   VENDOR-ATP&lt;/Text&gt;
   &lt;/Line&gt;
   &lt;Line Type="Fare Type"&gt;
    &lt;Text&gt;FARE TYPE-XPN      OW-INSTANT PURCHASE NONREFUNDABLE-TYPE FARES&lt;/Text&gt;
   &lt;/Line&gt;
   &lt;Line Type="Currency"&gt;
    &lt;Text&gt;USD   161.00  0001  E16MAR19 D11AUG19   FC-OHLL  FN-3H&lt;/Text&gt;
   &lt;/Line&gt;
   &lt;Line Type="System Dates"&gt;
    &lt;Text&gt;SYSTEM DATES - CREATED 15MAR19/1219  EXPIRES INFINITY&lt;/Text&gt;
   &lt;/Line&gt;
   &lt;ParsedData&gt;
    &lt;CurrencyLine&gt;
     &lt;Amount&gt;161.00&lt;/Amount&gt;
     &lt;CurrencyCode&gt;USD&lt;/CurrencyCode&gt;
     &lt;Discontinue&gt;2019-08-11&lt;/Discontinue&gt;
     &lt;Effective&gt;2019-03-16&lt;/Effective&gt;
     &lt;FareClass&gt;OHLL&lt;/FareClass&gt;
     &lt;RoutingNumberOrMPM&gt;0001&lt;/RoutingNumberOrMPM&gt;
     &lt;TariffDescriptionNumber&gt;3H&lt;/TariffDescriptionNumber&gt;
    &lt;/CurrencyLine&gt;
    &lt;FareBasisLine&gt;
     &lt;DisplayType Code="E"/&gt;
     &lt;FareBasis Code="OHLL"/&gt;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LocationCode="BOG"/&gt;
     &lt;OriginLocation LocationCode="MEX"/&gt;
     &lt;Rule&gt;9440&lt;/Rule&gt;
     &lt;TariffDescriptionNumber&gt;IPRWI/303&lt;/TariffDescriptionNumber&gt;
     &lt;TravelDate&gt;2019-12-16&lt;/TravelDate&gt;
    &lt;/OriginDestinationLine&gt;
    &lt;PassengerTypeLine&gt;
     &lt;AutoPrice&gt;YES&lt;/AutoPrice&gt;
     &lt;PassengerType Code="ADT"/&gt;
    &lt;/PassengerTypeLine&gt;
    &lt;SystemDatesLine&gt;
     &lt;CreateDateTime&gt;2019-03-15T12:19&lt;/CreateDateTime&gt;
     &lt;ExpireDateTime&gt;INFINITY&lt;/ExpireDateTime&gt;
    &lt;/SystemDatesLine&gt;
   &lt;/ParsedData&gt;
  &lt;/Header&gt;
  &lt;Rules&gt;
   &lt;Paragraph RPH="50" Title="RULE APPLICATION AND OTHER CONDITIONS"&gt;
    &lt;Text&gt;NOTE - THE FOLLOWING TEXT IS INFORMATIONAL AND NOT
VALIDATED FOR AUTOPRICING.
HIGH SEASON FARES
APPLICATION
AREA
THESE FARES APPLY AREA 1.
CLASS OF SERVICE
THESE FARES APPLY FOR ECONOMY CLASS SERVICE.
TYPES OF TRANSPORTATION
THIS RULE GOVERNS ONE-WAY FARES.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11AUG19
OR - VALID FOR TRAVEL COMMENCING ON EACH TRIP ON/AFTER
12DEC19 AND ON/BEFORE 07JAN20
OR - VALID FOR TRAVEL COMMENCING ON EACH TRIP ON/AFTER
02APR20 AND ON/BEFORE 21APR20
OR - VALID FOR TRAVEL COMMENCING ON EACH TRIP ON/AFTER
02JUL20 AND ON/BEFORE 16AUG20
OR - VALID FOR TRAVEL COMMENCING ON EACH TRIP ON/AFTER
10DEC20 AND ON/BEFORE 31DEC20.&lt;/Text&gt;
   &lt;/Paragraph&gt;
   &lt;Paragraph RPH="15" Title="SALES RESTRICTIONS"&gt;
    &lt;Text&gt;NO SALES RESTRICTIONS APPLY.&lt;/Text&gt;
   &lt;/Paragraph&gt;
   &lt;Paragraph RPH="16" Title="PENALTIES"&gt;
    &lt;Text&gt;CONFIRMED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
NOTE - TEXT BELOW NOT VALIDATED FOR AUTOPRICING.
PROOF OF AGE MUST BE PRESENTED AT TIME
OF TICKETING AND DURING TRAVEL.
ALL TRAVEL MUST BE VIA 4O SERVICES.&lt;/Text&gt;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</si>
  <si>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71467e4-4d06-4e72-96d8-be8c9cf7d6cd&lt;/eb:ConversationId&gt;&lt;eb:Service&gt;OTA_AirRulesLLSRQ&lt;/eb:Service&gt;&lt;eb:Action&gt;OTA_AirRulesLLSRS&lt;/eb:Action&gt;&lt;eb:MessageData&gt;&lt;eb:MessageId&gt;5675121542661830191&lt;/eb:MessageId&gt;&lt;eb:Timestamp&gt;2019-09-06T15:04:26&lt;/eb:Timestamp&gt;&lt;eb:RefToMessageId&gt;d71467e4-4d06-4e72-96d8-be8c9cf7d6cd&lt;/eb:RefToMessageId&gt;&lt;/eb:MessageData&gt;&lt;/eb:MessageHeader&gt;&lt;wsse:Security xmlns:wsse="http://schemas.xmlsoap.org/ws/2002/12/secext"&gt;&lt;wsse:BinarySecurityToken valueType="String" EncodingType="wsse:Base64Binary"&gt;Shared/IDL:IceSess\/SessMgr:1\.0.IDL/Common/!ICESMS\/RESH!ICESMSLB\/RES.LB!-2977089787358304892!1638303!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timeStamp="2019-09-06T10:04:26-05:00"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</si>
  <si>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e05979a-8905-42bf-8658-0c77ef932caa&lt;/eb:ConversationId&gt;&lt;eb:Service&gt;OTA_AirRulesLLSRQ&lt;/eb:Service&gt;&lt;eb:Action&gt;OTA_AirRulesLLSRS&lt;/eb:Action&gt;&lt;eb:MessageData&gt;&lt;eb:MessageId&gt;5675313542677500203&lt;/eb:MessageId&gt;&lt;eb:Timestamp&gt;2019-09-06T15:04:28&lt;/eb:Timestamp&gt;&lt;eb:RefToMessageId&gt;2e05979a-8905-42bf-8658-0c77ef932caa&lt;/eb:RefToMessageId&gt;&lt;/eb:MessageData&gt;&lt;/eb:MessageHeader&gt;&lt;wsse:Security xmlns:wsse="http://schemas.xmlsoap.org/ws/2002/12/secext"&gt;&lt;wsse:BinarySecurityToken valueType="String" EncodingType="wsse:Base64Binary"&gt;Shared/IDL:IceSess\/SessMgr:1\.0.IDL/Common/!ICESMS\/RESD!ICESMSLB\/RES.LB!-2977089780849099380!1691059!0&lt;/wsse:BinarySecurityToken&gt;&lt;/wsse:Security&gt;&lt;/soap-env:Header&gt;&lt;soap-env:Body&gt;&lt;OTA_AirRulesRS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timeStamp="2019-09-06T10:04:28-05:00"&gt;
   &lt;stl:SystemSpecificResults&gt;
    &lt;stl:HostCommand LNIATA="222222"&gt;RDBOGCLO06SEPQ00QP5ZJ-LA&lt;/stl:HostCommand&gt;
   &lt;/stl:SystemSpecificResults&gt;
  &lt;/stl:Success&gt;
 &lt;/stl:ApplicationResults&gt;
 &lt;FareRuleInfo&gt;
  &lt;Header&gt;
   &lt;Line Type="Legend"&gt;
    &lt;Text&gt;V FARE BASIS     BK    FARE   TRAVEL-TICKET AP  MINMAX  RTG&lt;/Text&gt;
   &lt;/Line&gt;
   &lt;Line Type="Fare"&gt;
    &lt;Text&gt;1   Q00QP5ZJ       Q X    59000     ----      -/?  -/12M 8000&lt;/Text&gt;
   &lt;/Line&gt;
   &lt;Line Type="Passenger Type"&gt;
    &lt;Text&gt;PASSENGER TYPE-ADT                 AUTO PRICE-YES&lt;/Text&gt;
   &lt;/Line&gt;
   &lt;Line Type="Origin Destination"&gt;
    &lt;Text&gt;FROM-BOG TO-CLO    CXR-LA    TVL-06SEP19  RULE-QPDM IPRWD/17&lt;/Text&gt;
   &lt;/Line&gt;
   &lt;Line Type="Fare Basis"&gt;
    &lt;Text&gt;FARE BASIS-Q00QP5ZJ          SPECIAL FARE  DIS-E   VENDOR-ATP&lt;/Text&gt;
   &lt;/Line&gt;
   &lt;Line Type="Fare Type"&gt;
    &lt;Text&gt;FARE TYPE-SBP      OW-OW BUDGET INSTANT PURCHASE&lt;/Text&gt;
   &lt;/Line&gt;
   &lt;Line Type="Currency"&gt;
    &lt;Text&gt;COP    58920  8000  E03SEP19 D-INFINITY   FC-Q00QP5ZJ  FN-9O&lt;/Text&gt;
   &lt;/Line&gt;
   &lt;Line Type="System Dates"&gt;
    &lt;Text&gt;SYSTEM DATES - CREATED 02SEP19/1809  EXPIRES INFINITY&lt;/Text&gt;
   &lt;/Line&gt;
   &lt;ParsedData&gt;
    &lt;CurrencyLine&gt;
     &lt;Amount&gt;58920&lt;/Amount&gt;
     &lt;CurrencyCode&gt;COP&lt;/CurrencyCode&gt;
     &lt;Discontinue&gt;INFINITY&lt;/Discontinue&gt;
     &lt;Effective&gt;2019-09-03&lt;/Effective&gt;
     &lt;FareClass&gt;Q00QP5ZJ&lt;/FareClass&gt;
     &lt;RoutingNumberOrMPM&gt;8000&lt;/RoutingNumberOrMPM&gt;
     &lt;TariffDescriptionNumber&gt;9O&lt;/TariffDescriptionNumber&gt;
    &lt;/CurrencyLine&gt;
    &lt;FareBasisLine&gt;
     &lt;DisplayType Code="E"/&gt;
     &lt;FareBasis Code="Q00QP5ZJ"/&gt;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LocationCode="CLO"/&gt;
     &lt;OriginLocation LocationCode="BOG"/&gt;
     &lt;Rule&gt;QPDM&lt;/Rule&gt;
     &lt;TariffDescriptionNumber&gt;IPRWD/17&lt;/TariffDescriptionNumber&gt;
     &lt;TravelDate&gt;2019-09-06&lt;/TravelDate&gt;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</si>
  <si>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e05979a-8905-42bf-8658-0c77ef932caa&lt;/eb:ConversationId&gt;&lt;eb:Service&gt;OTA_AirRulesLLSRQ&lt;/eb:Service&gt;&lt;eb:Action&gt;OTA_AirRulesLLSRS&lt;/eb:Action&gt;&lt;eb:MessageData&gt;&lt;eb:MessageId&gt;5174499542682710810&lt;/eb:MessageId&gt;&lt;eb:Timestamp&gt;2019-09-06T15:04:28&lt;/eb:Timestamp&gt;&lt;eb:RefToMessageId&gt;2e05979a-8905-42bf-8658-0c77ef932caa&lt;/eb:RefToMessageId&gt;&lt;/eb:MessageData&gt;&lt;/eb:MessageHeader&gt;&lt;wsse:Security xmlns:wsse="http://schemas.xmlsoap.org/ws/2002/12/secext"&gt;&lt;wsse:BinarySecurityToken valueType="String" EncodingType="wsse:Base64Binary"&gt;Shared/IDL:IceSess\/SessMgr:1\.0.IDL/Common/!ICESMS\/RESD!ICESMSLB\/RES.LB!-2977089780849099380!1691059!0&lt;/wsse:BinarySecurityToken&gt;&lt;/wsse:Security&gt;&lt;/soap-env:Header&gt;&lt;soap-env:Body&gt;&lt;OTA_AirRulesRS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timeStamp="2019-09-06T10:04:28-05:00"&gt;
   &lt;stl:SystemSpecificResults&gt;
    &lt;stl:HostCommand LNIATA="222222"&gt;RDCLOBOG09SEPO00QP8ZJ-LA&lt;/stl:HostCommand&gt;
   &lt;/stl:SystemSpecificResults&gt;
  &lt;/stl:Success&gt;
 &lt;/stl:ApplicationResults&gt;
 &lt;FareRuleInfo&gt;
  &lt;Header&gt;
   &lt;Line Type="Legend"&gt;
    &lt;Text&gt;V FARE BASIS     BK    FARE   TRAVEL-TICKET AP  MINMAX  RTG&lt;/Text&gt;
   &lt;/Line&gt;
   &lt;Line Type="Fare"&gt;
    &lt;Text&gt;1   O00QP8ZJ       O X    45000     ----      3/?  -/12M 8000&lt;/Text&gt;
   &lt;/Line&gt;
   &lt;Line Type="Passenger Type"&gt;
    &lt;Text&gt;PASSENGER TYPE-ADT                 AUTO PRICE-YES&lt;/Text&gt;
   &lt;/Line&gt;
   &lt;Line Type="Origin Destination"&gt;
    &lt;Text&gt;FROM-CLO TO-BOG    CXR-LA    TVL-09SEP19  RULE-QPDM IPRWD/17&lt;/Text&gt;
   &lt;/Line&gt;
   &lt;Line Type="Fare Basis"&gt;
    &lt;Text&gt;FARE BASIS-O00QP8ZJ          SPECIAL FARE  DIS-E   VENDOR-ATP&lt;/Text&gt;
   &lt;/Line&gt;
   &lt;Line Type="Fare Type"&gt;
    &lt;Text&gt;FARE TYPE-SBP      OW-OW BUDGET INSTANT PURCHASE&lt;/Text&gt;
   &lt;/Line&gt;
   &lt;Line Type="Currency"&gt;
    &lt;Text&gt;COP    45000  8000  E03SEP19 D-INFINITY   FC-O00QP8ZJ  FN-9O&lt;/Text&gt;
   &lt;/Line&gt;
   &lt;Line Type="System Dates"&gt;
    &lt;Text&gt;SYSTEM DATES - CREATED 02SEP19/1810  EXPIRES INFINITY&lt;/Text&gt;
   &lt;/Line&gt;
   &lt;ParsedData&gt;
    &lt;CurrencyLine&gt;
     &lt;Amount&gt;45000&lt;/Amount&gt;
     &lt;CurrencyCode&gt;COP&lt;/CurrencyCode&gt;
     &lt;Discontinue&gt;INFINITY&lt;/Discontinue&gt;
     &lt;Effective&gt;2019-09-03&lt;/Effective&gt;
     &lt;FareClass&gt;O00QP8ZJ&lt;/FareClass&gt;
     &lt;RoutingNumberOrMPM&gt;8000&lt;/RoutingNumberOrMPM&gt;
     &lt;TariffDescriptionNumber&gt;9O&lt;/TariffDescriptionNumber&gt;
    &lt;/CurrencyLine&gt;
    &lt;FareBasisLine&gt;
     &lt;DisplayType Code="E"/&gt;
     &lt;FareBasis Code="O00QP8ZJ"/&gt;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LocationCode="BOG"/&gt;
     &lt;OriginLocation LocationCode="CLO"/&gt;
     &lt;Rule&gt;QPDM&lt;/Rule&gt;
     &lt;TariffDescriptionNumber&gt;IPRWD/17&lt;/TariffDescriptionNumber&gt;
     &lt;TravelDate&gt;2019-09-09&lt;/TravelDate&gt;
    &lt;/OriginDestinationLine&gt;
    &lt;PassengerTypeLine&gt;
     &lt;AutoPrice&gt;YES&lt;/AutoPrice&gt;
     &lt;PassengerType Code="ADT"/&gt;
    &lt;/PassengerTypeLine&gt;
    &lt;SystemDatesLine&gt;
     &lt;CreateDateTime&gt;2019-09-02T18:10&lt;/CreateDateTime&gt;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FOR EACH SECTOR ON THE FARE COMPONENT ARE
REQUIRED AT LEAST 3 DAYS BEFORE DEPARTURE FROM FARE
COMPONENT ORIGIN.
WHEN RESERVATIONS ARE MADE AT LEAST 1 DAY BEFORE
DEPARTURE, TICKETING MUST BE COMPLETED WITHIN 24 HOURS
AFTER RESERVATIONS ARE MADE.
OR - RESERVATIONS FOR EACH SECTOR ON THE FARE COMPONENT
ARE REQUIRED AT LEAST 3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</si>
  <si>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ce83603-58af-4a03-b95c-c2a2d1b4ecb1&lt;/eb:ConversationId&gt;&lt;eb:Service&gt;OTA_AirRulesLLSRQ&lt;/eb:Service&gt;&lt;eb:Action&gt;OTA_AirRulesLLSRS&lt;/eb:Action&gt;&lt;eb:MessageData&gt;&lt;eb:MessageId&gt;5174617542700900722&lt;/eb:MessageId&gt;&lt;eb:Timestamp&gt;2019-09-06T15:04:30&lt;/eb:Timestamp&gt;&lt;eb:RefToMessageId&gt;1ce83603-58af-4a03-b95c-c2a2d1b4ecb1&lt;/eb:RefToMessageId&gt;&lt;/eb:MessageData&gt;&lt;/eb:MessageHeader&gt;&lt;wsse:Security xmlns:wsse="http://schemas.xmlsoap.org/ws/2002/12/secext"&gt;&lt;wsse:BinarySecurityToken valueType="String" EncodingType="wsse:Base64Binary"&gt;Shared/IDL:IceSess\/SessMgr:1\.0.IDL/Common/!ICESMS\/RESC!ICESMSLB\/RES.LB!-2977089771278362490!607946!0&lt;/wsse:BinarySecurityToken&gt;&lt;/wsse:Security&gt;&lt;/soap-env:Header&gt;&lt;soap-env:Body&gt;&lt;OTA_AirRulesRS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timeStamp="2019-09-06T10:04:30-05:00"&gt;
   &lt;stl:SystemSpecificResults&gt;
    &lt;stl:HostCommand LNIATA="222222"&gt;RDBOGCLO06SEPQ00QP5ZJ-LA&lt;/stl:HostCommand&gt;
   &lt;/stl:SystemSpecificResults&gt;
  &lt;/stl:Success&gt;
 &lt;/stl:ApplicationResults&gt;
 &lt;FareRuleInfo&gt;
  &lt;Header&gt;
   &lt;Line Type="Legend"&gt;
    &lt;Text&gt;V FARE BASIS     BK    FARE   TRAVEL-TICKET AP  MINMAX  RTG&lt;/Text&gt;
   &lt;/Line&gt;
   &lt;Line Type="Fare"&gt;
    &lt;Text&gt;1   Q00QP5ZJ       Q X    59000     ----      -/?  -/12M 8000&lt;/Text&gt;
   &lt;/Line&gt;
   &lt;Line Type="Passenger Type"&gt;
    &lt;Text&gt;PASSENGER TYPE-ADT                 AUTO PRICE-YES&lt;/Text&gt;
   &lt;/Line&gt;
   &lt;Line Type="Origin Destination"&gt;
    &lt;Text&gt;FROM-BOG TO-CLO    CXR-LA    TVL-06SEP19  RULE-QPDM IPRWD/17&lt;/Text&gt;
   &lt;/Line&gt;
   &lt;Line Type="Fare Basis"&gt;
    &lt;Text&gt;FARE BASIS-Q00QP5ZJ          SPECIAL FARE  DIS-E   VENDOR-ATP&lt;/Text&gt;
   &lt;/Line&gt;
   &lt;Line Type="Fare Type"&gt;
    &lt;Text&gt;FARE TYPE-SBP      OW-OW BUDGET INSTANT PURCHASE&lt;/Text&gt;
   &lt;/Line&gt;
   &lt;Line Type="Currency"&gt;
    &lt;Text&gt;COP    58920  8000  E03SEP19 D-INFINITY   FC-Q00QP5ZJ  FN-9O&lt;/Text&gt;
   &lt;/Line&gt;
   &lt;Line Type="System Dates"&gt;
    &lt;Text&gt;SYSTEM DATES - CREATED 02SEP19/1809  EXPIRES INFINITY&lt;/Text&gt;
   &lt;/Line&gt;
   &lt;ParsedData&gt;
    &lt;CurrencyLine&gt;
     &lt;Amount&gt;58920&lt;/Amount&gt;
     &lt;CurrencyCode&gt;COP&lt;/CurrencyCode&gt;
     &lt;Discontinue&gt;INFINITY&lt;/Discontinue&gt;
     &lt;Effective&gt;2019-09-03&lt;/Effective&gt;
     &lt;FareClass&gt;Q00QP5ZJ&lt;/FareClass&gt;
     &lt;RoutingNumberOrMPM&gt;8000&lt;/RoutingNumberOrMPM&gt;
     &lt;TariffDescriptionNumber&gt;9O&lt;/TariffDescriptionNumber&gt;
    &lt;/CurrencyLine&gt;
    &lt;FareBasisLine&gt;
     &lt;DisplayType Code="E"/&gt;
     &lt;FareBasis Code="Q00QP5ZJ"/&gt;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LocationCode="CLO"/&gt;
     &lt;OriginLocation LocationCode="BOG"/&gt;
     &lt;Rule&gt;QPDM&lt;/Rule&gt;
     &lt;TariffDescriptionNumber&gt;IPRWD/17&lt;/TariffDescriptionNumber&gt;
     &lt;TravelDate&gt;2019-09-06&lt;/TravelDate&gt;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</si>
  <si>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ce83603-58af-4a03-b95c-c2a2d1b4ecb1&lt;/eb:ConversationId&gt;&lt;eb:Service&gt;OTA_AirRulesLLSRQ&lt;/eb:Service&gt;&lt;eb:Action&gt;OTA_AirRulesLLSRS&lt;/eb:Action&gt;&lt;eb:MessageData&gt;&lt;eb:MessageId&gt;5675676542706640540&lt;/eb:MessageId&gt;&lt;eb:Timestamp&gt;2019-09-06T15:04:30&lt;/eb:Timestamp&gt;&lt;eb:RefToMessageId&gt;1ce83603-58af-4a03-b95c-c2a2d1b4ecb1&lt;/eb:RefToMessageId&gt;&lt;/eb:MessageData&gt;&lt;/eb:MessageHeader&gt;&lt;wsse:Security xmlns:wsse="http://schemas.xmlsoap.org/ws/2002/12/secext"&gt;&lt;wsse:BinarySecurityToken valueType="String" EncodingType="wsse:Base64Binary"&gt;Shared/IDL:IceSess\/SessMgr:1\.0.IDL/Common/!ICESMS\/RESC!ICESMSLB\/RES.LB!-2977089771278362490!607946!0&lt;/wsse:BinarySecurityToken&gt;&lt;/wsse:Security&gt;&lt;/soap-env:Header&gt;&lt;soap-env:Body&gt;&lt;OTA_AirRulesRS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timeStamp="2019-09-06T10:04:30-05:00"&gt;
   &lt;stl:SystemSpecificResults&gt;
    &lt;stl:HostCommand LNIATA="222222"&gt;RDCLOBOG09SEPO00QP8ZJ-LA&lt;/stl:HostCommand&gt;
   &lt;/stl:SystemSpecificResults&gt;
  &lt;/stl:Success&gt;
 &lt;/stl:ApplicationResults&gt;
 &lt;FareRuleInfo&gt;
  &lt;Header&gt;
   &lt;Line Type="Legend"&gt;
    &lt;Text&gt;V FARE BASIS     BK    FARE   TRAVEL-TICKET AP  MINMAX  RTG&lt;/Text&gt;
   &lt;/Line&gt;
   &lt;Line Type="Fare"&gt;
    &lt;Text&gt;1   O00QP8ZJ       O X    45000     ----      3/?  -/12M 8000&lt;/Text&gt;
   &lt;/Line&gt;
   &lt;Line Type="Passenger Type"&gt;
    &lt;Text&gt;PASSENGER TYPE-ADT                 AUTO PRICE-YES&lt;/Text&gt;
   &lt;/Line&gt;
   &lt;Line Type="Origin Destination"&gt;
    &lt;Text&gt;FROM-CLO TO-BOG    CXR-LA    TVL-09SEP19  RULE-QPDM IPRWD/17&lt;/Text&gt;
   &lt;/Line&gt;
   &lt;Line Type="Fare Basis"&gt;
    &lt;Text&gt;FARE BASIS-O00QP8ZJ          SPECIAL FARE  DIS-E   VENDOR-ATP&lt;/Text&gt;
   &lt;/Line&gt;
   &lt;Line Type="Fare Type"&gt;
    &lt;Text&gt;FARE TYPE-SBP      OW-OW BUDGET INSTANT PURCHASE&lt;/Text&gt;
   &lt;/Line&gt;
   &lt;Line Type="Currency"&gt;
    &lt;Text&gt;COP    45000  8000  E03SEP19 D-INFINITY   FC-O00QP8ZJ  FN-9O&lt;/Text&gt;
   &lt;/Line&gt;
   &lt;Line Type="System Dates"&gt;
    &lt;Text&gt;SYSTEM DATES - CREATED 02SEP19/1810  EXPIRES INFINITY&lt;/Text&gt;
   &lt;/Line&gt;
   &lt;ParsedData&gt;
    &lt;CurrencyLine&gt;
     &lt;Amount&gt;45000&lt;/Amount&gt;
     &lt;CurrencyCode&gt;COP&lt;/CurrencyCode&gt;
     &lt;Discontinue&gt;INFINITY&lt;/Discontinue&gt;
     &lt;Effective&gt;2019-09-03&lt;/Effective&gt;
     &lt;FareClass&gt;O00QP8ZJ&lt;/FareClass&gt;
     &lt;RoutingNumberOrMPM&gt;8000&lt;/RoutingNumberOrMPM&gt;
     &lt;TariffDescriptionNumber&gt;9O&lt;/TariffDescriptionNumber&gt;
    &lt;/CurrencyLine&gt;
    &lt;FareBasisLine&gt;
     &lt;DisplayType Code="E"/&gt;
     &lt;FareBasis Code="O00QP8ZJ"/&gt;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LocationCode="BOG"/&gt;
     &lt;OriginLocation LocationCode="CLO"/&gt;
     &lt;Rule&gt;QPDM&lt;/Rule&gt;
     &lt;TariffDescriptionNumber&gt;IPRWD/17&lt;/TariffDescriptionNumber&gt;
     &lt;TravelDate&gt;2019-09-09&lt;/TravelDate&gt;
    &lt;/OriginDestinationLine&gt;
    &lt;PassengerTypeLine&gt;
     &lt;AutoPrice&gt;YES&lt;/AutoPrice&gt;
     &lt;PassengerType Code="ADT"/&gt;
    &lt;/PassengerTypeLine&gt;
    &lt;SystemDatesLine&gt;
     &lt;CreateDateTime&gt;2019-09-02T18:10&lt;/CreateDateTime&gt;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FOR EACH SECTOR ON THE FARE COMPONENT ARE
REQUIRED AT LEAST 3 DAYS BEFORE DEPARTURE FROM FARE
COMPONENT ORIGIN.
WHEN RESERVATIONS ARE MADE AT LEAST 1 DAY BEFORE
DEPARTURE, TICKETING MUST BE COMPLETED WITHIN 24 HOURS
AFTER RESERVATIONS ARE MADE.
OR - RESERVATIONS FOR EACH SECTOR ON THE FARE COMPONENT
ARE REQUIRED AT LEAST 3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</si>
  <si>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-2263cce5-2e9e-454f-a4a6-d9aac45c9bf8&lt;/eb:ConversationId&gt;&lt;eb:Service&gt;OTA_AirRulesLLSRQ&lt;/eb:Service&gt;&lt;eb:Action&gt;OTA_AirRulesLLSRS&lt;/eb:Action&gt;&lt;eb:MessageData&gt;&lt;eb:MessageId&gt;5675836542727671391&lt;/eb:MessageId&gt;&lt;eb:Timestamp&gt;2019-09-06T15:04:33&lt;/eb:Timestamp&gt;&lt;eb:RefToMessageId&gt;2263cce5-2e9e-454f-a4a6-d9aac45c9bf8&lt;/eb:RefToMessageId&gt;&lt;/eb:MessageData&gt;&lt;/eb:MessageHeader&gt;&lt;wsse:Security xmlns:wsse="http://schemas.xmlsoap.org/ws/2002/12/secext"&gt;&lt;wsse:BinarySecurityToken valueType="String" EncodingType="wsse:Base64Binary"&gt;Shared/IDL:IceSess\/SessMgr:1\.0.IDL/Common/!ICESMS\/RESB!ICESMSLB\/RES.LB!-2977089760869631866!267801!0&lt;/wsse:BinarySecurityToken&gt;&lt;/wsse:Security&gt;&lt;/soap-env:Header&gt;&lt;soap-env:Body&gt;&lt;OTA_AirRulesRS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timeStamp="2019-09-06T10:04:33-05:00"&gt;
   &lt;stl:SystemSpecificResults&gt;
    &lt;stl:HostCommand LNIATA="222222"&gt;RDBOGCLO06SEPQ00QP5ZJ-LA&lt;/stl:HostCommand&gt;
   &lt;/stl:SystemSpecificResults&gt;
  &lt;/stl:Success&gt;
 &lt;/stl:ApplicationResults&gt;
 &lt;FareRuleInfo&gt;
  &lt;Header&gt;
   &lt;Line Type="Legend"&gt;
    &lt;Text&gt;V FARE BASIS     BK    FARE   TRAVEL-TICKET AP  MINMAX  RTG&lt;/Text&gt;
   &lt;/Line&gt;
   &lt;Line Type="Fare"&gt;
    &lt;Text&gt;1   Q00QP5ZJ       Q X    59000     ----      -/?  -/12M 8000&lt;/Text&gt;
   &lt;/Line&gt;
   &lt;Line Type="Passenger Type"&gt;
    &lt;Text&gt;PASSENGER TYPE-ADT                 AUTO PRICE-YES&lt;/Text&gt;
   &lt;/Line&gt;
   &lt;Line Type="Origin Destination"&gt;
    &lt;Text&gt;FROM-BOG TO-CLO    CXR-LA    TVL-06SEP19  RULE-QPDM IPRWD/17&lt;/Text&gt;
   &lt;/Line&gt;
   &lt;Line Type="Fare Basis"&gt;
    &lt;Text&gt;FARE BASIS-Q00QP5ZJ          SPECIAL FARE  DIS-E   VENDOR-ATP&lt;/Text&gt;
   &lt;/Line&gt;
   &lt;Line Type="Fare Type"&gt;
    &lt;Text&gt;FARE TYPE-SBP      OW-OW BUDGET INSTANT PURCHASE&lt;/Text&gt;
   &lt;/Line&gt;
   &lt;Line Type="Currency"&gt;
    &lt;Text&gt;COP    58920  8000  E03SEP19 D-INFINITY   FC-Q00QP5ZJ  FN-9O&lt;/Text&gt;
   &lt;/Line&gt;
   &lt;Line Type="System Dates"&gt;
    &lt;Text&gt;SYSTEM DATES - CREATED 02SEP19/1809  EXPIRES INFINITY&lt;/Text&gt;
   &lt;/Line&gt;
   &lt;ParsedData&gt;
    &lt;CurrencyLine&gt;
     &lt;Amount&gt;58920&lt;/Amount&gt;
     &lt;CurrencyCode&gt;COP&lt;/CurrencyCode&gt;
     &lt;Discontinue&gt;INFINITY&lt;/Discontinue&gt;
     &lt;Effective&gt;2019-09-03&lt;/Effective&gt;
     &lt;FareClass&gt;Q00QP5ZJ&lt;/FareClass&gt;
     &lt;RoutingNumberOrMPM&gt;8000&lt;/RoutingNumberOrMPM&gt;
     &lt;TariffDescriptionNumber&gt;9O&lt;/TariffDescriptionNumber&gt;
    &lt;/CurrencyLine&gt;
    &lt;FareBasisLine&gt;
     &lt;DisplayType Code="E"/&gt;
     &lt;FareBasis Code="Q00QP5ZJ"/&gt;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LocationCode="CLO"/&gt;
     &lt;OriginLocation LocationCode="BOG"/&gt;
     &lt;Rule&gt;QPDM&lt;/Rule&gt;
     &lt;TariffDescriptionNumber&gt;IPRWD/17&lt;/TariffDescriptionNumber&gt;
     &lt;TravelDate&gt;2019-09-06&lt;/TravelDate&gt;
    &lt;/OriginDestinationLine&gt;
    &lt;PassengerTypeLine&gt;
     &lt;AutoPrice&gt;YES&lt;/AutoPrice&gt;
     &lt;PassengerType Code="ADT"/&gt;
    &lt;/PassengerTypeLine&gt;
    &lt;SystemDatesLine&gt;
     &lt;CreateDateTime&gt;2019-09-02T18:09&lt;/CreateDateTime&gt;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</si>
  <si>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-2263cce5-2e9e-454f-a4a6-d9aac45c9bf8&lt;/eb:ConversationId&gt;&lt;eb:Service&gt;OTA_AirRulesLLSRQ&lt;/eb:Service&gt;&lt;eb:Action&gt;OTA_AirRulesLLSRS&lt;/eb:Action&gt;&lt;eb:MessageData&gt;&lt;eb:MessageId&gt;5676015542734180540&lt;/eb:MessageId&gt;&lt;eb:Timestamp&gt;2019-09-06T15:04:33&lt;/eb:Timestamp&gt;&lt;eb:RefToMessageId&gt;2263cce5-2e9e-454f-a4a6-d9aac45c9bf8&lt;/eb:RefToMessageId&gt;&lt;/eb:MessageData&gt;&lt;/eb:MessageHeader&gt;&lt;wsse:Security xmlns:wsse="http://schemas.xmlsoap.org/ws/2002/12/secext"&gt;&lt;wsse:BinarySecurityToken valueType="String" EncodingType="wsse:Base64Binary"&gt;Shared/IDL:IceSess\/SessMgr:1\.0.IDL/Common/!ICESMS\/RESB!ICESMSLB\/RES.LB!-2977089760869631866!267801!0&lt;/wsse:BinarySecurityToken&gt;&lt;/wsse:Security&gt;&lt;/soap-env:Header&gt;&lt;soap-env:Body&gt;&lt;OTA_AirRulesRS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timeStamp="2019-09-06T10:04:33-05:00"&gt;
   &lt;stl:SystemSpecificResults&gt;
    &lt;stl:HostCommand LNIATA="222222"&gt;RDCLOBOG09SEPO00QP8ZJ-LA&lt;/stl:HostCommand&gt;
   &lt;/stl:SystemSpecificResults&gt;
  &lt;/stl:Success&gt;
 &lt;/stl:ApplicationResults&gt;
 &lt;FareRuleInfo&gt;
  &lt;Header&gt;
   &lt;Line Type="Legend"&gt;
    &lt;Text&gt;V FARE BASIS     BK    FARE   TRAVEL-TICKET AP  MINMAX  RTG&lt;/Text&gt;
   &lt;/Line&gt;
   &lt;Line Type="Fare"&gt;
    &lt;Text&gt;1   O00QP8ZJ       O X    45000     ----      3/?  -/12M 8000&lt;/Text&gt;
   &lt;/Line&gt;
   &lt;Line Type="Passenger Type"&gt;
    &lt;Text&gt;PASSENGER TYPE-ADT                 AUTO PRICE-YES&lt;/Text&gt;
   &lt;/Line&gt;
   &lt;Line Type="Origin Destination"&gt;
    &lt;Text&gt;FROM-CLO TO-BOG    CXR-LA    TVL-09SEP19  RULE-QPDM IPRWD/17&lt;/Text&gt;
   &lt;/Line&gt;
   &lt;Line Type="Fare Basis"&gt;
    &lt;Text&gt;FARE BASIS-O00QP8ZJ          SPECIAL FARE  DIS-E   VENDOR-ATP&lt;/Text&gt;
   &lt;/Line&gt;
   &lt;Line Type="Fare Type"&gt;
    &lt;Text&gt;FARE TYPE-SBP      OW-OW BUDGET INSTANT PURCHASE&lt;/Text&gt;
   &lt;/Line&gt;
   &lt;Line Type="Currency"&gt;
    &lt;Text&gt;COP    45000  8000  E03SEP19 D-INFINITY   FC-O00QP8ZJ  FN-9O&lt;/Text&gt;
   &lt;/Line&gt;
   &lt;Line Type="System Dates"&gt;
    &lt;Text&gt;SYSTEM DATES - CREATED 02SEP19/1810  EXPIRES INFINITY&lt;/Text&gt;
   &lt;/Line&gt;
   &lt;ParsedData&gt;
    &lt;CurrencyLine&gt;
     &lt;Amount&gt;45000&lt;/Amount&gt;
     &lt;CurrencyCode&gt;COP&lt;/CurrencyCode&gt;
     &lt;Discontinue&gt;INFINITY&lt;/Discontinue&gt;
     &lt;Effective&gt;2019-09-03&lt;/Effective&gt;
     &lt;FareClass&gt;O00QP8ZJ&lt;/FareClass&gt;
     &lt;RoutingNumberOrMPM&gt;8000&lt;/RoutingNumberOrMPM&gt;
     &lt;TariffDescriptionNumber&gt;9O&lt;/TariffDescriptionNumber&gt;
    &lt;/CurrencyLine&gt;
    &lt;FareBasisLine&gt;
     &lt;DisplayType Code="E"/&gt;
     &lt;FareBasis Code="O00QP8ZJ"/&gt;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LocationCode="BOG"/&gt;
     &lt;OriginLocation LocationCode="CLO"/&gt;
     &lt;Rule&gt;QPDM&lt;/Rule&gt;
     &lt;TariffDescriptionNumber&gt;IPRWD/17&lt;/TariffDescriptionNumber&gt;
     &lt;TravelDate&gt;2019-09-09&lt;/TravelDate&gt;
    &lt;/OriginDestinationLine&gt;
    &lt;PassengerTypeLine&gt;
     &lt;AutoPrice&gt;YES&lt;/AutoPrice&gt;
     &lt;PassengerType Code="ADT"/&gt;
    &lt;/PassengerTypeLine&gt;
    &lt;SystemDatesLine&gt;
     &lt;CreateDateTime&gt;2019-09-02T18:10&lt;/CreateDateTime&gt;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FOR EACH SECTOR ON THE FARE COMPONENT ARE
REQUIRED AT LEAST 3 DAYS BEFORE DEPARTURE FROM FARE
COMPONENT ORIGIN.
WHEN RESERVATIONS ARE MADE AT LEAST 1 DAY BEFORE
DEPARTURE, TICKETING MUST BE COMPLETED WITHIN 24 HOURS
AFTER RESERVATIONS ARE MADE.
OR - RESERVATIONS FOR EACH SECTOR ON THE FARE COMPONENT
ARE REQUIRED AT LEAST 3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</si>
  <si>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7846726-2d35-4d44-95b1-bdc04e71348e&lt;/eb:ConversationId&gt;&lt;eb:Service&gt;OTA_AirRulesLLSRQ&lt;/eb:Service&gt;&lt;eb:Action&gt;OTA_AirRulesLLSRS&lt;/eb:Action&gt;&lt;eb:MessageData&gt;&lt;eb:MessageId&gt;5686955543669220551&lt;/eb:MessageId&gt;&lt;eb:Timestamp&gt;2019-09-06T15:06:07&lt;/eb:Timestamp&gt;&lt;eb:RefToMessageId&gt;a7846726-2d35-4d44-95b1-bdc04e71348e&lt;/eb:RefToMessageId&gt;&lt;/eb:MessageData&gt;&lt;/eb:MessageHeader&gt;&lt;wsse:Security xmlns:wsse="http://schemas.xmlsoap.org/ws/2002/12/secext"&gt;&lt;wsse:BinarySecurityToken valueType="String" EncodingType="wsse:Base64Binary"&gt;Shared/IDL:IceSess\/SessMgr:1\.0.IDL/Common/!ICESMS\/RESF!ICESMSLB\/RES.LB!-2977089374677827197!48101!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timeStamp="2019-09-06T10:06:07-05:00"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</si>
  <si>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-64a51d37-077a-48e9-ba02-d0db04ea8823&lt;/eb:ConversationId&gt;&lt;eb:Service&gt;OTA_AirRulesLLSRQ&lt;/eb:Service&gt;&lt;eb:Action&gt;OTA_AirRulesLLSRS&lt;/eb:Action&gt;&lt;eb:MessageData&gt;&lt;eb:MessageId&gt;5185004543684230692&lt;/eb:MessageId&gt;&lt;eb:Timestamp&gt;2019-09-06T15:06:08&lt;/eb:Timestamp&gt;&lt;eb:RefToMessageId&gt;64a51d37-077a-48e9-ba02-d0db04ea8823&lt;/eb:RefToMessageId&gt;&lt;/eb:MessageData&gt;&lt;/eb:MessageHeader&gt;&lt;wsse:Security xmlns:wsse="http://schemas.xmlsoap.org/ws/2002/12/secext"&gt;&lt;wsse:BinarySecurityToken valueType="String" EncodingType="wsse:Base64Binary"&gt;Shared/IDL:IceSess\/SessMgr:1\.0.IDL/Common/!ICESMS\/RESC!ICESMSLB\/RES.LB!-2977089368608748672!645834!0&lt;/wsse:BinarySecurityToken&gt;&lt;/wsse:Security&gt;&lt;/soap-env:Header&gt;&lt;soap-env:Body&gt;&lt;OTA_AirRulesRS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timeStamp="2019-09-06T10:06:08-05:00"&gt;
   &lt;stl:SystemSpecificResults&gt;
    &lt;stl:HostCommand LNIATA="222222"&gt;RDBOGBAQ06SEPZES00RIQ-AV&lt;/stl:HostCommand&gt;
   &lt;/stl:SystemSpecificResults&gt;
  &lt;/stl:Success&gt;
 &lt;/stl:ApplicationResults&gt;
 &lt;FareRuleInfo&gt;
  &lt;Header&gt;
   &lt;Line Type="Legend"&gt;
    &lt;Text&gt;V FARE BASIS     BK    FARE   TRAVEL-TICKET AP  MINMAX  RTG&lt;/Text&gt;
   &lt;/Line&gt;
   &lt;Line Type="Fare"&gt;
    &lt;Text&gt;1I  ZES00RIQ       Z X   112700 DC31DE T31MR  -/1  -/365  200&lt;/Text&gt;
   &lt;/Line&gt;
   &lt;Line Type="Passenger Type"&gt;
    &lt;Text&gt;PASSENGER TYPE-ADT                 AUTO PRICE-YES&lt;/Text&gt;
   &lt;/Line&gt;
   &lt;Line Type="Origin Destination"&gt;
    &lt;Text&gt;FROM-BOG TO-BAQ    CXR-AV    TVL-06SEP19  RULE-DOEC IPRWD/17&lt;/Text&gt;
   &lt;/Line&gt;
   &lt;Line Type="Fare Basis"&gt;
    &lt;Text&gt;FARE BASIS-ZES00RIQ          SPECIAL FARE  DIS-E   VENDOR-ATP&lt;/Text&gt;
   &lt;/Line&gt;
   &lt;Line Type="Fare Type"&gt;
    &lt;Text&gt;FARE TYPE-XEX      OW-REGULAR EXCURSION&lt;/Text&gt;
   &lt;/Line&gt;
   &lt;Line Type="Currency"&gt;
    &lt;Text&gt;COP   112700  0200  E06SEP19 D31DEC20   FC-ZES00RIQ  FN-11&lt;/Text&gt;
   &lt;/Line&gt;
   &lt;Line Type="System Dates"&gt;
    &lt;Text&gt;SYSTEM DATES - CREATED 05SEP19/1517  EXPIRES INFINITY&lt;/Text&gt;
   &lt;/Line&gt;
   &lt;ParsedData&gt;
    &lt;CurrencyLine&gt;
     &lt;Amount&gt;112700&lt;/Amount&gt;
     &lt;CurrencyCode&gt;COP&lt;/CurrencyCode&gt;
     &lt;Discontinue&gt;2020-12-31&lt;/Discontinue&gt;
     &lt;Effective&gt;2019-09-06&lt;/Effective&gt;
     &lt;FareClass&gt;ZES00RIQ&lt;/FareClass&gt;
     &lt;RoutingNumberOrMPM&gt;0200&lt;/RoutingNumberOrMPM&gt;
     &lt;TariffDescriptionNumber&gt;11&lt;/TariffDescriptionNumber&gt;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LocationCode="BAQ"/&gt;
     &lt;OriginLocation LocationCode="BOG"/&gt;
     &lt;Rule&gt;DOEC&lt;/Rule&gt;
     &lt;TariffDescriptionNumber&gt;IPRWD/17&lt;/TariffDescriptionNumber&gt;
     &lt;TravelDate&gt;2019-09-06&lt;/TravelDate&gt;
    &lt;/OriginDestinationLine&gt;
    &lt;PassengerTypeLine&gt;
     &lt;AutoPrice&gt;YES&lt;/AutoPrice&gt;
     &lt;PassengerType Code="ADT"/&gt;
    &lt;/PassengerTypeLine&gt;
    &lt;SystemDatesLine&gt;
     &lt;CreateDateTime&gt;2019-09-05T15:17&lt;/CreateDateTime&gt;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OR
430AM TO 459AM OR 500AM TO 529AM OR 530AM TO 559AM
OR 600AM TO 629AM SAT/SUN OR 630AM TO 659AM SAT/SUN
OR 700AM TO 729AM SAT/SUN OR 730AM TO 759AM SAT/SUN
OR 800AM TO 829AM OR 830AM TO 859AM OR 900AM TO
929AM OR 930AM TO 959AM OR 1000AM TO 1029AM OR
1030AM TO 1059AM OR 1100AM TO 1129AM OR 1130AM TO
1159AM OR NOON TO 1229PM OR 1230PM TO 1259PM SAT/SUN/
MON/TUE/WED OR 100PM TO 129PM SAT/SUN/MON/TUE/WED OR
130PM TO 159PM SAT/SUN/MON/TUE/WED OR 200PM TO 229PM
SAT/SUN/MON/TUE/WED OR 230PM TO 259PM SAT/SUN/MON/
TUE/WED OR 300PM TO 329PM SAT/SUN/MON/TUE OR 330PM
TO 359PM SAT/SUN/MON/TUE OR 400PM TO 429PM SAT/SUN/
MON/TUE OR 430PM TO 459PM SAT/SUN/MON/TUE OR 500PM
TO 529PM SAT/SUN/MON/TUE OR 530PM TO 559PM SAT/SUN/
MON/TUE OR 600PM TO 629PM SAT/SUN/MON/TUE OR 630PM
TO 659PM SAT/SUN/MON/TUE OR 700PM TO 729PM SAT/SUN/
MON/TUE OR 730PM TO 759PM SAT/SUN/MON/TUE OR 800PM
TO 829PM SAT/SUN/MON/TUE OR 830PM TO 859PM SAT/SUN/
MON/TUE OR 900PM TO 929PM SAT/SUN/MON/TUE OR 930PM
TO 959PM SAT/SUN/MON/TUE OR 1000PM TO 1029PM OR
1030PM TO 1059PM OR 1100PM TO 1129PM OR 1130PM TO
1159PM DAILY.
TO BOG -
PERMITTED MIDNIGHT TO 359AM OR 400AM TO 429AM OR
430AM TO 459AM OR 500AM TO 529AM OR 530AM TO 559AM
OR 600AM TO 629AM OR 630AM TO 659AM OR 700AM TO
729AM TUE/WED/THU/FRI/SAT/SUN OR 730AM TO 759AM TUE/
WED/THU/FRI/SAT/SUN OR 800AM TO 829AM TUE/WED/THU/
FRI/SAT/SUN OR 830AM TO 859AM OR 900AM TO 929AM OR
930AM TO 959AM OR 1000AM TO 1029AM OR 1030AM TO
1059AM OR 1100AM TO 1129AM OR 1130AM TO 1159AM OR
NOON TO 1229PM OR 1230PM TO 1259PM OR 100PM TO 129PM
OR 130PM TO 159PM SAT/SUN/MON OR 200PM TO 229PM SAT/
SUN/MON OR 230PM TO 259PM SAT/SUN/MON OR 300PM TO
329PM SAT/SUN/MON OR 330PM TO 359PM SAT/SUN/MON OR
400PM TO 429PM SAT/SUN/MON OR 430PM TO 459PM SAT/SUN/
MON OR 500PM TO 529PM SAT/SUN/MON OR 530PM TO 559PM
SAT/SUN/MON OR 600PM TO 629PM SAT/SUN/MON OR 630PM
TO 659PM SAT/SUN/MON OR 700PM TO 729PM SAT/SUN/MON
OR 730PM TO 759PM SAT/SUN/MON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</si>
  <si>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-64a51d37-077a-48e9-ba02-d0db04ea8823&lt;/eb:ConversationId&gt;&lt;eb:Service&gt;OTA_AirRulesLLSRQ&lt;/eb:Service&gt;&lt;eb:Action&gt;OTA_AirRulesLLSRS&lt;/eb:Action&gt;&lt;eb:MessageData&gt;&lt;eb:MessageId&gt;5687217543690090202&lt;/eb:MessageId&gt;&lt;eb:Timestamp&gt;2019-09-06T15:06:09&lt;/eb:Timestamp&gt;&lt;eb:RefToMessageId&gt;64a51d37-077a-48e9-ba02-d0db04ea8823&lt;/eb:RefToMessageId&gt;&lt;/eb:MessageData&gt;&lt;/eb:MessageHeader&gt;&lt;wsse:Security xmlns:wsse="http://schemas.xmlsoap.org/ws/2002/12/secext"&gt;&lt;wsse:BinarySecurityToken valueType="String" EncodingType="wsse:Base64Binary"&gt;Shared/IDL:IceSess\/SessMgr:1\.0.IDL/Common/!ICESMS\/RESC!ICESMSLB\/RES.LB!-2977089368608748672!645834!0&lt;/wsse:BinarySecurityToken&gt;&lt;/wsse:Security&gt;&lt;/soap-env:Header&gt;&lt;soap-env:Body&gt;&lt;OTA_AirRulesRS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timeStamp="2019-09-06T10:06:09-05:00"&gt;
   &lt;stl:SystemSpecificResults&gt;
    &lt;stl:HostCommand LNIATA="222222"&gt;RDBAQBOG08SEPSZS00RIQ-AV&lt;/stl:HostCommand&gt;
   &lt;/stl:SystemSpecificResults&gt;
  &lt;/stl:Success&gt;
 &lt;/stl:ApplicationResults&gt;
 &lt;FareRuleInfo&gt;
  &lt;Header&gt;
   &lt;Line Type="Legend"&gt;
    &lt;Text&gt;V FARE BASIS     BK    FARE   TRAVEL-TICKET AP  MINMAX  RTG&lt;/Text&gt;
   &lt;/Line&gt;
   &lt;Line Type="Fare"&gt;
    &lt;Text&gt;1I  SZS00RIQ       S X    79100 DC31DE T31MR  -/0  -/365  200&lt;/Text&gt;
   &lt;/Line&gt;
   &lt;Line Type="Passenger Type"&gt;
    &lt;Text&gt;PASSENGER TYPE-ADT                 AUTO PRICE-YES&lt;/Text&gt;
   &lt;/Line&gt;
   &lt;Line Type="Origin Destination"&gt;
    &lt;Text&gt;FROM-BAQ TO-BOG    CXR-AV    TVL-08SEP19  RULE-DOSP IPRWD/17&lt;/Text&gt;
   &lt;/Line&gt;
   &lt;Line Type="Fare Basis"&gt;
    &lt;Text&gt;FARE BASIS-SZS00RIQ          SPECIAL FARE  DIS-E   VENDOR-ATP&lt;/Text&gt;
   &lt;/Line&gt;
   &lt;Line Type="Fare Type"&gt;
    &lt;Text&gt;FARE TYPE-XEX      OW-REGULAR EXCURSION&lt;/Text&gt;
   &lt;/Line&gt;
   &lt;Line Type="Currency"&gt;
    &lt;Text&gt;COP    79100  0200  E06SEP19 D31DEC20   FC-SZS00RIQ  FN-V&lt;/Text&gt;
   &lt;/Line&gt;
   &lt;Line Type="System Dates"&gt;
    &lt;Text&gt;SYSTEM DATES - CREATED 05SEP19/1517  EXPIRES INFINITY&lt;/Text&gt;
   &lt;/Line&gt;
   &lt;ParsedData&gt;
    &lt;CurrencyLine&gt;
     &lt;Amount&gt;79100&lt;/Amount&gt;
     &lt;CurrencyCode&gt;COP&lt;/CurrencyCode&gt;
     &lt;Discontinue&gt;2020-12-31&lt;/Discontinue&gt;
     &lt;Effective&gt;2019-09-06&lt;/Effective&gt;
     &lt;FareClass&gt;SZS00RIQ&lt;/FareClass&gt;
     &lt;RoutingNumberOrMPM&gt;0200&lt;/RoutingNumberOrMPM&gt;
     &lt;TariffDescriptionNumber&gt;V&lt;/TariffDescriptionNumber&gt;
    &lt;/CurrencyLine&gt;
    &lt;FareBasisLine&gt;
     &lt;DisplayType Code="E"/&gt;
     &lt;FareBasis Code="SZS00RIQ"/&gt;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LocationCode="BAQ"/&gt;
     &lt;Rule&gt;DOSP&lt;/Rule&gt;
     &lt;TariffDescriptionNumber&gt;IPRWD/17&lt;/TariffDescriptionNumber&gt;
     &lt;TravelDate&gt;2019-09-08&lt;/TravelDate&gt;
    &lt;/OriginDestinationLine&gt;
    &lt;PassengerTypeLine&gt;
     &lt;AutoPrice&gt;YES&lt;/AutoPrice&gt;
     &lt;PassengerType Code="ADT"/&gt;
    &lt;/PassengerTypeLine&gt;
    &lt;SystemDatesLine&gt;
     &lt;CreateDateTime&gt;2019-09-05T15:17&lt;/CreateDateTime&gt;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SUN OR
430AM TO 459AM SUN OR 500AM TO 529AM SUN OR 530AM TO
559AM SUN OR 600AM TO 629AM SUN OR 630AM TO 659AM
SUN OR 700AM TO 729AM SUN OR 730AM TO 759AM SUN OR
800AM TO 829AM SUN OR 830AM TO 859AM SUN OR 900AM TO
929AM SUN OR 930AM TO 959AM SUN OR 1000AM TO 1029AM
SAT/SUN/MON/TUE/WED OR 1030AM TO 1059AM SAT/SUN/MON/
TUE/WED OR 1100AM TO 1129AM SAT/SUN/MON/TUE/WED OR
1130AM TO 1159AM SAT/SUN/MON/TUE/WED OR NOON TO
1229PM SAT/SUN/MON/TUE/WED OR 1230PM TO 1259PM SAT/
SUN/MON/TUE/WED OR 100PM TO 129PM SAT/SUN/MON/TUE/
WED OR 130PM TO 159PM SAT/SUN/MON/TUE/WED OR 200PM
TO 229PM SAT/SUN/MON/TUE/WED OR 230PM TO 259PM SAT/
SUN/MON/TUE/WED OR 730PM TO 759PM SAT/SUN/MON/TUE OR
800PM TO 829PM SAT/SUN/MON/TUE OR 830PM TO 859PM SAT/
SUN/MON/TUE OR 900PM TO 929PM SAT/SUN/MON/TUE OR
930PM TO 959PM SAT/SUN/MON/TUE OR 1000PM TO 1029PM
SAT/SUN/MON/TUE/WED OR 1030PM TO 1059PM SAT/SUN/MON/
TUE/WED OR 1100PM TO 1129PM SAT/SUN/MON/TUE/WED OR
1130PM TO 1159PM SAT/SUN/MON/TUE/WED.
TO BOG -
PERMITTED MIDNIGHT TO 359AM OR 400AM TO 429AM OR
430AM TO 459AM SAT/SUN OR 500AM TO 529AM SAT/SUN OR
530AM TO 559AM SAT/SUN OR 600AM TO 629AM SAT/SUN OR
630AM TO 659AM SAT/SUN OR 700AM TO 729AM SAT/SUN OR
730AM TO 759AM SAT/SUN OR 800AM TO 829AM SAT/SUN OR
830AM TO 859AM TUE/WED/THU/FRI/SAT/SUN OR 900AM TO
929AM TUE/WED/THU/FRI/SAT/SUN OR 930AM TO 959AM TUE/
WED/THU/FRI/SAT/SUN OR 1000AM TO 1029AM TUE/WED/THU/
FRI/SAT/SUN OR 1030AM TO 1059AM TUE/WED/THU/FRI/SAT/
SUN OR 1100AM TO 1129AM TUE/WED/THU/FRI/SAT/SUN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&lt;Text&gt;FROM BOG -
TRAVEL IS NOT PERMITTED ON 16AUG19 OR 04OCT19
THROUGH 05OCT19 OR ON 11OCT19 OR ON 01NOV19 OR ON
08NOV19 OR 15DEC19 THROUGH 31DEC19 OR ON 03JAN20 OR
21FEB20 THROUGH 22FEB20 OR ON 20MAR20 OR ON 03APR20
OR ON 08APR20 OR ON 30APR20 OR ON 22MAY20 OR ON
12JUN20 OR ON 19JUN20 OR ON 26JUN20 OR ON 17JUL20 OR
ON 06AUG20 OR ON 14AUG20 OR ON 02OCT20 OR ON 09OCT20
OR ON 30OCT20 OR ON 13NOV20 OR 15DEC20 THROUGH
31DEC20.
TO BOG -
TRAVEL IS NOT PERMITTED ON 19AUG19 OR 11OCT19
THROUGH 14OCT19 OR ON 04NOV19 OR ON 11NOV19 OR ON
01JAN20 OR ON 06JAN20 OR 23FEB20 THROUGH 27FEB20 OR
ON 12APR20 OR ON 03MAY20 OR ON 15JUN20 OR ON 22JUN20
OR ON 29JUN20 OR ON 20JUL20 OR ON 09AUG20 OR ON
17AUG20 OR 11OCT20 THROUGH 12OCT20 OR ON 02NOV20 OR
ON 16NOV20 OR 15DEC20 THROUGH 31DEC20.&lt;/Text&gt;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</si>
  <si>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-47076400-a735-44ec-bfc6-0181a432d95b&lt;/eb:ConversationId&gt;&lt;eb:Service&gt;OTA_AirRulesLLSRQ&lt;/eb:Service&gt;&lt;eb:Action&gt;OTA_AirRulesLLSRS&lt;/eb:Action&gt;&lt;eb:MessageData&gt;&lt;eb:MessageId&gt;5195240544662620812&lt;/eb:MessageId&gt;&lt;eb:Timestamp&gt;2019-09-06T15:07:46&lt;/eb:Timestamp&gt;&lt;eb:RefToMessageId&gt;47076400-a735-44ec-bfc6-0181a432d95b&lt;/eb:RefToMessageId&gt;&lt;/eb:MessageData&gt;&lt;/eb:MessageHeader&gt;&lt;wsse:Security xmlns:wsse="http://schemas.xmlsoap.org/ws/2002/12/secext"&gt;&lt;wsse:BinarySecurityToken valueType="String" EncodingType="wsse:Base64Binary"&gt;Shared/IDL:IceSess\/SessMgr:1\.0.IDL/Common/!ICESMS\/RESD!ICESMSLB\/RES.LB!-2977088967822838908!1750235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timeStamp="2019-09-06T10:07:46-05:00"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</si>
  <si>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8e83d4c-bb93-4e63-a580-95704e077199&lt;/eb:ConversationId&gt;&lt;eb:Service&gt;OTA_AirRulesLLSRQ&lt;/eb:Service&gt;&lt;eb:Action&gt;OTA_AirRulesLLSRS&lt;/eb:Action&gt;&lt;eb:MessageData&gt;&lt;eb:MessageId&gt;5698973544681000723&lt;/eb:MessageId&gt;&lt;eb:Timestamp&gt;2019-09-06T15:07:48&lt;/eb:Timestamp&gt;&lt;eb:RefToMessageId&gt;a8e83d4c-bb93-4e63-a580-95704e077199&lt;/eb:RefToMessageId&gt;&lt;/eb:MessageData&gt;&lt;/eb:MessageHeader&gt;&lt;wsse:Security xmlns:wsse="http://schemas.xmlsoap.org/ws/2002/12/secext"&gt;&lt;wsse:BinarySecurityToken valueType="String" EncodingType="wsse:Base64Binary"&gt;Shared/IDL:IceSess\/SessMgr:1\.0.IDL/Common/!ICESMS\/RESE!ICESMSLB\/RES.LB!-2977088960309759867!12028!0&lt;/wsse:BinarySecurityToken&gt;&lt;/wsse:Security&gt;&lt;/soap-env:Header&gt;&lt;soap-env:Body&gt;&lt;OTA_AirRulesRS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timeStamp="2019-09-06T10:07:48-05:00"&gt;
   &lt;stl:SystemSpecificResults&gt;
    &lt;stl:HostCommand LNIATA="222222"&gt;RDBOGHAV08OCTZEF07TCO-AV&lt;/stl:HostCommand&gt;
   &lt;/stl:SystemSpecificResults&gt;
  &lt;/stl:Success&gt;
 &lt;/stl:ApplicationResults&gt;
 &lt;FareRuleInfo&gt;
  &lt;Header&gt;
   &lt;Line Type="Legend"&gt;
    &lt;Text&gt;V FARE BASIS     BK    FARE   TRAVEL-TICKET AP  MINMAX  RTG&lt;/Text&gt;
   &lt;/Line&gt;
   &lt;Line Type="Fare"&gt;
    &lt;Text&gt;1  ¤ZEF07TCO       Z R   418800        T31DE  7/? ??/ 30 WH01&lt;/Text&gt;
   &lt;/Line&gt;
   &lt;Line Type="Passenger Type"&gt;
    &lt;Text&gt;PASSENGER TYPE-ITX                 AUTO PRICE-YES&lt;/Text&gt;
   &lt;/Line&gt;
   &lt;Line Type="Origin Destination"&gt;
    &lt;Text&gt;FROM-BOG TO-HAV    CXR-AV    TVL-08OCT19  RULE-8YWW WHFIPVR/939&lt;/Text&gt;
   &lt;/Line&gt;
   &lt;Line Type="Fare Basis"&gt;
    &lt;Text&gt;FARE BASIS-ZEF07TCO          NORMAL FARE  DIS-L   VENDOR-ATP&lt;/Text&gt;
   &lt;/Line&gt;
   &lt;Line Type="Fare Type"&gt;
    &lt;Text&gt;FARE TYPE-PIT      RT-INDIVIDUAL INCLUSIVE TOUR FARE&lt;/Text&gt;
   &lt;/Line&gt;
   &lt;Line Type="Currency"&gt;
    &lt;Text&gt;USD   124.00  0093  E03JAN19 D-INFINITY   FC-ZEF07TCO  FN-8&lt;/Text&gt;
   &lt;/Line&gt;
   &lt;Line Type="System Dates"&gt;
    &lt;Text&gt;SYSTEM DATES - CREATED 02JAN19/0619  EXPIRES INFINITY&lt;/Text&gt;
   &lt;/Line&gt;
   &lt;ParsedData&gt;
    &lt;CurrencyLine&gt;
     &lt;Amount&gt;124.00&lt;/Amount&gt;
     &lt;CurrencyCode&gt;USD&lt;/CurrencyCode&gt;
     &lt;Discontinue&gt;INFINITY&lt;/Discontinue&gt;
     &lt;Effective&gt;2019-01-03&lt;/Effective&gt;
     &lt;FareClass&gt;ZEF07TCO&lt;/FareClass&gt;
     &lt;RoutingNumberOrMPM&gt;0093&lt;/RoutingNumberOrMPM&gt;
     &lt;TariffDescriptionNumber&gt;8&lt;/TariffDescriptionNumber&gt;
    &lt;/CurrencyLine&gt;
    &lt;FareBasisLine&gt;
     &lt;DisplayType Code="L"/&gt;
     &lt;FareBasis Code="ZEF07TCO"/&gt;
     &lt;FareVendor&gt;ATP&lt;/FareVendor&gt;
     &lt;Text&gt;NORMAL FARE&lt;/Text&gt;
    &lt;/FareBasisLine&gt;
    &lt;FareTypeLine&gt;
     &lt;FareDescription Code="RT"&gt;INDIVIDUAL INCLUSIVE TOUR FARE&lt;/FareDescription&gt;
     &lt;FareType&gt;PIT&lt;/FareType&gt;
    &lt;/FareTypeLine&gt;
    &lt;OriginDestinationLine&gt;
     &lt;Airline Code="AV"/&gt;
     &lt;DestinationLocation LocationCode="HAV"/&gt;
     &lt;OriginLocation LocationCode="BOG"/&gt;
     &lt;Rule&gt;8YWW&lt;/Rule&gt;
     &lt;TariffDescriptionNumber&gt;WHFIPVR/939&lt;/TariffDescriptionNumber&gt;
     &lt;TravelDate&gt;2019-10-08&lt;/TravelDate&gt;
    &lt;/OriginDestinationLine&gt;
    &lt;PassengerTypeLine&gt;
     &lt;AutoPrice&gt;YES&lt;/AutoPrice&gt;
     &lt;PassengerType Code="ITX"/&gt;
    &lt;/PassengerTypeLine&gt;
    &lt;SystemDatesLine&gt;
     &lt;CreateDateTime&gt;2019-01-02T06:19&lt;/CreateDateTime&gt;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WITHIN
AREA 1
APPLICATION
CLASS OF SERVICE
THESE FARES APPLY FOR ECONOMY CLASS SERVICE.
TYPES OF TRANSPORTATION
THIS RULE GOVERNS ONE-WAY AND ROUND-TRIP FARES.
FARES GOVERNED BY THIS RULE CAN BE USED TO CREATE
ONE-WAY/ROUND-TRIP/SINGLE 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&lt;Text&gt;CONFIRMED RESERVATIONS FOR ALL SECTORS ARE REQUIRED AT
LEAST 7 DAYS BEFORE DEPARTURE.
WHEN RESERVATIONS ARE MADE AT LEAST 14 DAYS BEFORE
DEPARTURE, TICKETING MUST BE COMPLETED WITHIN 168
HOURS AFTER RESERVATIONS ARE MADE OR AT LEAST 7 DAYS
BEFORE DEPARTURE WHICHEVER IS EARLIER.
OR - CONFIRMED RESERVATIONS FOR ALL SECTORS ARE
REQUIRED AT LEAST 7 DAYS BEFORE DEPARTURE.
WHEN RESERVATIONS ARE MADE AT LEAST 7 DAYS BEFORE
DEPARTURE, TICKETING MUST BE COMPLETED WITHIN 72
HOURS AFTER RESERVATIONS ARE MADE OR AT LEAST 7
DAYS BEFORE DEPARTURE WHICHEVER IS EARLIER.&lt;/Text&gt;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&lt;Text&gt;UNLIMITED STOPOVERS PERMITTED ON THE PRICING UNIT
LIMITED TO 2 FREE AND UNLIMITED AT USD 65.00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 AND MAXIMUM
STAY.
PROVIDED -
COMBINATIONS ARE WITH ANY FARE FOR CARRIER AV/LR/
TA IN RULE 8YWW/AIRW IN ANY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93.00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CUBA -
FUEL SURCHARGE OF USD 83.00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ON/BEFORE 31DEC19.&lt;/Text&gt;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&lt;Text&gt;INN/INDIVIDUAL INCLUSIVE TOUR CHILD PSGR 2-11 - CHARGE
67 PERCENT OF THE FARE.
TICKET DESIGNATOR - CH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</si>
  <si>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8e83d4c-bb93-4e63-a580-95704e077199&lt;/eb:ConversationId&gt;&lt;eb:Service&gt;OTA_AirRulesLLSRQ&lt;/eb:Service&gt;&lt;eb:Action&gt;OTA_AirRulesLLSRS&lt;/eb:Action&gt;&lt;eb:MessageData&gt;&lt;eb:MessageId&gt;5698969544686490211&lt;/eb:MessageId&gt;&lt;eb:Timestamp&gt;2019-09-06T15:07:48&lt;/eb:Timestamp&gt;&lt;eb:RefToMessageId&gt;a8e83d4c-bb93-4e63-a580-95704e077199&lt;/eb:RefToMessageId&gt;&lt;/eb:MessageData&gt;&lt;/eb:MessageHeader&gt;&lt;wsse:Security xmlns:wsse="http://schemas.xmlsoap.org/ws/2002/12/secext"&gt;&lt;wsse:BinarySecurityToken valueType="String" EncodingType="wsse:Base64Binary"&gt;Shared/IDL:IceSess\/SessMgr:1\.0.IDL/Common/!ICESMS\/RESE!ICESMSLB\/RES.LB!-2977088960309759867!12028!0&lt;/wsse:BinarySecurityToken&gt;&lt;/wsse:Security&gt;&lt;/soap-env:Header&gt;&lt;soap-env:Body&gt;&lt;OTA_AirRulesRS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timeStamp="2019-09-06T10:07:48-05:00"&gt;
   &lt;stl:SystemSpecificResults&gt;
    &lt;stl:HostCommand LNIATA="222222"&gt;RDHAVBOG13OCTOEF00TCO-AV&lt;/stl:HostCommand&gt;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</si>
  <si>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8dba937-2111-4066-9680-ed2f036f6110&lt;/eb:ConversationId&gt;&lt;eb:Service&gt;OTA_AirRulesLLSRQ&lt;/eb:Service&gt;&lt;eb:Action&gt;OTA_AirRulesLLSRS&lt;/eb:Action&gt;&lt;eb:MessageData&gt;&lt;eb:MessageId&gt;5699161544706740235&lt;/eb:MessageId&gt;&lt;eb:Timestamp&gt;2019-09-06T15:07:51&lt;/eb:Timestamp&gt;&lt;eb:RefToMessageId&gt;a8dba937-2111-4066-9680-ed2f036f6110&lt;/eb:RefToMessageId&gt;&lt;/eb:MessageData&gt;&lt;/eb:MessageHeader&gt;&lt;wsse:Security xmlns:wsse="http://schemas.xmlsoap.org/ws/2002/12/secext"&gt;&lt;wsse:BinarySecurityToken valueType="String" EncodingType="wsse:Base64Binary"&gt;Shared/IDL:IceSess\/SessMgr:1\.0.IDL/Common/!ICESMS\/RESE!ICESMSLB\/RES.LB!-2977088949795905141!8684!0&lt;/wsse:BinarySecurityToken&gt;&lt;/wsse:Security&gt;&lt;/soap-env:Header&gt;&lt;soap-env:Body&gt;&lt;OTA_AirRulesRS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timeStamp="2019-09-06T10:07:51-05:00"&gt;
   &lt;stl:SystemSpecificResults&gt;
    &lt;stl:HostCommand LNIATA="222222"&gt;RDBOGHAV08OCTZEF07TCO-AV&lt;/stl:HostCommand&gt;
   &lt;/stl:SystemSpecificResults&gt;
  &lt;/stl:Success&gt;
 &lt;/stl:ApplicationResults&gt;
 &lt;FareRuleInfo&gt;
  &lt;Header&gt;
   &lt;Line Type="Legend"&gt;
    &lt;Text&gt;V FARE BASIS     BK    FARE   TRAVEL-TICKET AP  MINMAX  RTG&lt;/Text&gt;
   &lt;/Line&gt;
   &lt;Line Type="Fare"&gt;
    &lt;Text&gt;1  ¤ZEF07TCO       Z R   418800        T31DE  7/? ??/ 30 WH01&lt;/Text&gt;
   &lt;/Line&gt;
   &lt;Line Type="Passenger Type"&gt;
    &lt;Text&gt;PASSENGER TYPE-ITX                 AUTO PRICE-YES&lt;/Text&gt;
   &lt;/Line&gt;
   &lt;Line Type="Origin Destination"&gt;
    &lt;Text&gt;FROM-BOG TO-HAV    CXR-AV    TVL-08OCT19  RULE-8YWW WHFIPVR/939&lt;/Text&gt;
   &lt;/Line&gt;
   &lt;Line Type="Fare Basis"&gt;
    &lt;Text&gt;FARE BASIS-ZEF07TCO          NORMAL FARE  DIS-L   VENDOR-ATP&lt;/Text&gt;
   &lt;/Line&gt;
   &lt;Line Type="Fare Type"&gt;
    &lt;Text&gt;FARE TYPE-PIT      RT-INDIVIDUAL INCLUSIVE TOUR FARE&lt;/Text&gt;
   &lt;/Line&gt;
   &lt;Line Type="Currency"&gt;
    &lt;Text&gt;USD   124.00  0093  E03JAN19 D-INFINITY   FC-ZEF07TCO  FN-8&lt;/Text&gt;
   &lt;/Line&gt;
   &lt;Line Type="System Dates"&gt;
    &lt;Text&gt;SYSTEM DATES - CREATED 02JAN19/0619  EXPIRES INFINITY&lt;/Text&gt;
   &lt;/Line&gt;
   &lt;ParsedData&gt;
    &lt;CurrencyLine&gt;
     &lt;Amount&gt;124.00&lt;/Amount&gt;
     &lt;CurrencyCode&gt;USD&lt;/CurrencyCode&gt;
     &lt;Discontinue&gt;INFINITY&lt;/Discontinue&gt;
     &lt;Effective&gt;2019-01-03&lt;/Effective&gt;
     &lt;FareClass&gt;ZEF07TCO&lt;/FareClass&gt;
     &lt;RoutingNumberOrMPM&gt;0093&lt;/RoutingNumberOrMPM&gt;
     &lt;TariffDescriptionNumber&gt;8&lt;/TariffDescriptionNumber&gt;
    &lt;/CurrencyLine&gt;
    &lt;FareBasisLine&gt;
     &lt;DisplayType Code="L"/&gt;
     &lt;FareBasis Code="ZEF07TCO"/&gt;
     &lt;FareVendor&gt;ATP&lt;/FareVendor&gt;
     &lt;Text&gt;NORMAL FARE&lt;/Text&gt;
    &lt;/FareBasisLine&gt;
    &lt;FareTypeLine&gt;
     &lt;FareDescription Code="RT"&gt;INDIVIDUAL INCLUSIVE TOUR FARE&lt;/FareDescription&gt;
     &lt;FareType&gt;PIT&lt;/FareType&gt;
    &lt;/FareTypeLine&gt;
    &lt;OriginDestinationLine&gt;
     &lt;Airline Code="AV"/&gt;
     &lt;DestinationLocation LocationCode="HAV"/&gt;
     &lt;OriginLocation LocationCode="BOG"/&gt;
     &lt;Rule&gt;8YWW&lt;/Rule&gt;
     &lt;TariffDescriptionNumber&gt;WHFIPVR/939&lt;/TariffDescriptionNumber&gt;
     &lt;TravelDate&gt;2019-10-08&lt;/TravelDate&gt;
    &lt;/OriginDestinationLine&gt;
    &lt;PassengerTypeLine&gt;
     &lt;AutoPrice&gt;YES&lt;/AutoPrice&gt;
     &lt;PassengerType Code="ITX"/&gt;
    &lt;/PassengerTypeLine&gt;
    &lt;SystemDatesLine&gt;
     &lt;CreateDateTime&gt;2019-01-02T06:19&lt;/CreateDateTime&gt;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WITHIN
AREA 1
APPLICATION
CLASS OF SERVICE
THESE FARES APPLY FOR ECONOMY CLASS SERVICE.
TYPES OF TRANSPORTATION
THIS RULE GOVERNS ONE-WAY AND ROUND-TRIP FARES.
FARES GOVERNED BY THIS RULE CAN BE USED TO CREATE
ONE-WAY/ROUND-TRIP/SINGLE 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&lt;Text&gt;CONFIRMED RESERVATIONS FOR ALL SECTORS ARE REQUIRED AT
LEAST 7 DAYS BEFORE DEPARTURE.
WHEN RESERVATIONS ARE MADE AT LEAST 14 DAYS BEFORE
DEPARTURE, TICKETING MUST BE COMPLETED WITHIN 168
HOURS AFTER RESERVATIONS ARE MADE OR AT LEAST 7 DAYS
BEFORE DEPARTURE WHICHEVER IS EARLIER.
OR - CONFIRMED RESERVATIONS FOR ALL SECTORS ARE
REQUIRED AT LEAST 7 DAYS BEFORE DEPARTURE.
WHEN RESERVATIONS ARE MADE AT LEAST 7 DAYS BEFORE
DEPARTURE, TICKETING MUST BE COMPLETED WITHIN 72
HOURS AFTER RESERVATIONS ARE MADE OR AT LEAST 7
DAYS BEFORE DEPARTURE WHICHEVER IS EARLIER.&lt;/Text&gt;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&lt;Text&gt;UNLIMITED STOPOVERS PERMITTED ON THE PRICING UNIT
LIMITED TO 2 FREE AND UNLIMITED AT USD 65.00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 AND MAXIMUM
STAY.
PROVIDED -
COMBINATIONS ARE WITH ANY FARE FOR CARRIER AV/LR/
TA IN RULE 8YWW/AIRW IN ANY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93.00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CUBA -
FUEL SURCHARGE OF USD 83.00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ON/BEFORE 31DEC19.&lt;/Text&gt;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&lt;Text&gt;INN/INDIVIDUAL INCLUSIVE TOUR CHILD PSGR 2-11 - CHARGE
67 PERCENT OF THE FARE.
TICKET DESIGNATOR - CH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</si>
  <si>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8dba937-2111-4066-9680-ed2f036f6110&lt;/eb:ConversationId&gt;&lt;eb:Service&gt;OTA_AirRulesLLSRQ&lt;/eb:Service&gt;&lt;eb:Action&gt;OTA_AirRulesLLSRS&lt;/eb:Action&gt;&lt;eb:MessageData&gt;&lt;eb:MessageId&gt;5699327544713080691&lt;/eb:MessageId&gt;&lt;eb:Timestamp&gt;2019-09-06T15:07:51&lt;/eb:Timestamp&gt;&lt;eb:RefToMessageId&gt;a8dba937-2111-4066-9680-ed2f036f6110&lt;/eb:RefToMessageId&gt;&lt;/eb:MessageData&gt;&lt;/eb:MessageHeader&gt;&lt;wsse:Security xmlns:wsse="http://schemas.xmlsoap.org/ws/2002/12/secext"&gt;&lt;wsse:BinarySecurityToken valueType="String" EncodingType="wsse:Base64Binary"&gt;Shared/IDL:IceSess\/SessMgr:1\.0.IDL/Common/!ICESMS\/RESE!ICESMSLB\/RES.LB!-2977088949795905141!8684!0&lt;/wsse:BinarySecurityToken&gt;&lt;/wsse:Security&gt;&lt;/soap-env:Header&gt;&lt;soap-env:Body&gt;&lt;OTA_AirRulesRS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timeStamp="2019-09-06T10:07:51-05:00"&gt;
   &lt;stl:SystemSpecificResults&gt;
    &lt;stl:HostCommand LNIATA="222222"&gt;RDHAVBOG13OCTOEF00TCO-AV&lt;/stl:HostCommand&gt;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</si>
  <si>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ad95621-5aa9-45b9-8f9a-4e76f28f9e09&lt;/eb:ConversationId&gt;&lt;eb:Service&gt;OTA_AirRulesLLSRQ&lt;/eb:Service&gt;&lt;eb:Action&gt;OTA_AirRulesLLSRS&lt;/eb:Action&gt;&lt;eb:MessageData&gt;&lt;eb:MessageId&gt;5699568544730620720&lt;/eb:MessageId&gt;&lt;eb:Timestamp&gt;2019-09-06T15:07:53&lt;/eb:Timestamp&gt;&lt;eb:RefToMessageId&gt;fad95621-5aa9-45b9-8f9a-4e76f28f9e09&lt;/eb:RefToMessageId&gt;&lt;/eb:MessageData&gt;&lt;/eb:MessageHeader&gt;&lt;wsse:Security xmlns:wsse="http://schemas.xmlsoap.org/ws/2002/12/secext"&gt;&lt;wsse:BinarySecurityToken valueType="String" EncodingType="wsse:Base64Binary"&gt;Shared/IDL:IceSess\/SessMgr:1\.0.IDL/Common/!ICESMS\/RESG!ICESMSLB\/RES.LB!-2977088939975919488!825046!0&lt;/wsse:BinarySecurityToken&gt;&lt;/wsse:Security&gt;&lt;/soap-env:Header&gt;&lt;soap-env:Body&gt;&lt;OTA_AirRulesRS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timeStamp="2019-09-06T10:07:53-05:00"&gt;
   &lt;stl:SystemSpecificResults&gt;
    &lt;stl:HostCommand LNIATA="222222"&gt;RDBOGHAV08OCTZEF07TCO-AV&lt;/stl:HostCommand&gt;
   &lt;/stl:SystemSpecificResults&gt;
  &lt;/stl:Success&gt;
 &lt;/stl:ApplicationResults&gt;
 &lt;FareRuleInfo&gt;
  &lt;Header&gt;
   &lt;Line Type="Legend"&gt;
    &lt;Text&gt;V FARE BASIS     BK    FARE   TRAVEL-TICKET AP  MINMAX  RTG&lt;/Text&gt;
   &lt;/Line&gt;
   &lt;Line Type="Fare"&gt;
    &lt;Text&gt;1  ¤ZEF07TCO       Z R   418800        T31DE  7/? ??/ 30 WH01&lt;/Text&gt;
   &lt;/Line&gt;
   &lt;Line Type="Passenger Type"&gt;
    &lt;Text&gt;PASSENGER TYPE-ITX                 AUTO PRICE-YES&lt;/Text&gt;
   &lt;/Line&gt;
   &lt;Line Type="Origin Destination"&gt;
    &lt;Text&gt;FROM-BOG TO-HAV    CXR-AV    TVL-08OCT19  RULE-8YWW WHFIPVR/939&lt;/Text&gt;
   &lt;/Line&gt;
   &lt;Line Type="Fare Basis"&gt;
    &lt;Text&gt;FARE BASIS-ZEF07TCO          NORMAL FARE  DIS-L   VENDOR-ATP&lt;/Text&gt;
   &lt;/Line&gt;
   &lt;Line Type="Fare Type"&gt;
    &lt;Text&gt;FARE TYPE-PIT      RT-INDIVIDUAL INCLUSIVE TOUR FARE&lt;/Text&gt;
   &lt;/Line&gt;
   &lt;Line Type="Currency"&gt;
    &lt;Text&gt;USD   124.00  0093  E03JAN19 D-INFINITY   FC-ZEF07TCO  FN-8&lt;/Text&gt;
   &lt;/Line&gt;
   &lt;Line Type="System Dates"&gt;
    &lt;Text&gt;SYSTEM DATES - CREATED 02JAN19/0619  EXPIRES INFINITY&lt;/Text&gt;
   &lt;/Line&gt;
   &lt;ParsedData&gt;
    &lt;CurrencyLine&gt;
     &lt;Amount&gt;124.00&lt;/Amount&gt;
     &lt;CurrencyCode&gt;USD&lt;/CurrencyCode&gt;
     &lt;Discontinue&gt;INFINITY&lt;/Discontinue&gt;
     &lt;Effective&gt;2019-01-03&lt;/Effective&gt;
     &lt;FareClass&gt;ZEF07TCO&lt;/FareClass&gt;
     &lt;RoutingNumberOrMPM&gt;0093&lt;/RoutingNumberOrMPM&gt;
     &lt;TariffDescriptionNumber&gt;8&lt;/TariffDescriptionNumber&gt;
    &lt;/CurrencyLine&gt;
    &lt;FareBasisLine&gt;
     &lt;DisplayType Code="L"/&gt;
     &lt;FareBasis Code="ZEF07TCO"/&gt;
     &lt;FareVendor&gt;ATP&lt;/FareVendor&gt;
     &lt;Text&gt;NORMAL FARE&lt;/Text&gt;
    &lt;/FareBasisLine&gt;
    &lt;FareTypeLine&gt;
     &lt;FareDescription Code="RT"&gt;INDIVIDUAL INCLUSIVE TOUR FARE&lt;/FareDescription&gt;
     &lt;FareType&gt;PIT&lt;/FareType&gt;
    &lt;/FareTypeLine&gt;
    &lt;OriginDestinationLine&gt;
     &lt;Airline Code="AV"/&gt;
     &lt;DestinationLocation LocationCode="HAV"/&gt;
     &lt;OriginLocation LocationCode="BOG"/&gt;
     &lt;Rule&gt;8YWW&lt;/Rule&gt;
     &lt;TariffDescriptionNumber&gt;WHFIPVR/939&lt;/TariffDescriptionNumber&gt;
     &lt;TravelDate&gt;2019-10-08&lt;/TravelDate&gt;
    &lt;/OriginDestinationLine&gt;
    &lt;PassengerTypeLine&gt;
     &lt;AutoPrice&gt;YES&lt;/AutoPrice&gt;
     &lt;PassengerType Code="ITX"/&gt;
    &lt;/PassengerTypeLine&gt;
    &lt;SystemDatesLine&gt;
     &lt;CreateDateTime&gt;2019-01-02T06:19&lt;/CreateDateTime&gt;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WITHIN
AREA 1
APPLICATION
CLASS OF SERVICE
THESE FARES APPLY FOR ECONOMY CLASS SERVICE.
TYPES OF TRANSPORTATION
THIS RULE GOVERNS ONE-WAY AND ROUND-TRIP FARES.
FARES GOVERNED BY THIS RULE CAN BE USED TO CREATE
ONE-WAY/ROUND-TRIP/SINGLE 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&lt;Text&gt;CONFIRMED RESERVATIONS FOR ALL SECTORS ARE REQUIRED AT
LEAST 7 DAYS BEFORE DEPARTURE.
WHEN RESERVATIONS ARE MADE AT LEAST 14 DAYS BEFORE
DEPARTURE, TICKETING MUST BE COMPLETED WITHIN 168
HOURS AFTER RESERVATIONS ARE MADE OR AT LEAST 7 DAYS
BEFORE DEPARTURE WHICHEVER IS EARLIER.
OR - CONFIRMED RESERVATIONS FOR ALL SECTORS ARE
REQUIRED AT LEAST 7 DAYS BEFORE DEPARTURE.
WHEN RESERVATIONS ARE MADE AT LEAST 7 DAYS BEFORE
DEPARTURE, TICKETING MUST BE COMPLETED WITHIN 72
HOURS AFTER RESERVATIONS ARE MADE OR AT LEAST 7
DAYS BEFORE DEPARTURE WHICHEVER IS EARLIER.&lt;/Text&gt;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&lt;Text&gt;UNLIMITED STOPOVERS PERMITTED ON THE PRICING UNIT
LIMITED TO 2 FREE AND UNLIMITED AT USD 65.00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 AND MAXIMUM
STAY.
PROVIDED -
COMBINATIONS ARE WITH ANY FARE FOR CARRIER AV/LR/
TA IN RULE 8YWW/AIRW IN ANY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FARE
COMPONENT PER ANY PASSENGER.
ORIGINATING COLOMBIA -
FUEL SURCHARGE OF USD 93.00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
ORIGINATING CUBA -
FUEL SURCHARGE OF USD 83.00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ON/BEFORE 31DEC19.&lt;/Text&gt;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&lt;Text&gt;INN/INDIVIDUAL INCLUSIVE TOUR CHILD PSGR 2-11 - CHARGE
67 PERCENT OF THE FARE.
TICKET DESIGNATOR - CH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</si>
  <si>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ad95621-5aa9-45b9-8f9a-4e76f28f9e09&lt;/eb:ConversationId&gt;&lt;eb:Service&gt;OTA_AirRulesLLSRQ&lt;/eb:Service&gt;&lt;eb:Action&gt;OTA_AirRulesLLSRS&lt;/eb:Action&gt;&lt;eb:MessageData&gt;&lt;eb:MessageId&gt;5699512544735780591&lt;/eb:MessageId&gt;&lt;eb:Timestamp&gt;2019-09-06T15:07:53&lt;/eb:Timestamp&gt;&lt;eb:RefToMessageId&gt;fad95621-5aa9-45b9-8f9a-4e76f28f9e09&lt;/eb:RefToMessageId&gt;&lt;/eb:MessageData&gt;&lt;/eb:MessageHeader&gt;&lt;wsse:Security xmlns:wsse="http://schemas.xmlsoap.org/ws/2002/12/secext"&gt;&lt;wsse:BinarySecurityToken valueType="String" EncodingType="wsse:Base64Binary"&gt;Shared/IDL:IceSess\/SessMgr:1\.0.IDL/Common/!ICESMS\/RESG!ICESMSLB\/RES.LB!-2977088939975919488!825046!0&lt;/wsse:BinarySecurityToken&gt;&lt;/wsse:Security&gt;&lt;/soap-env:Header&gt;&lt;soap-env:Body&gt;&lt;OTA_AirRulesRS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timeStamp="2019-09-06T10:07:53-05:00"&gt;
   &lt;stl:SystemSpecificResults&gt;
    &lt;stl:HostCommand LNIATA="222222"&gt;RDHAVBOG13OCTOEF00TCO-AV&lt;/stl:HostCommand&gt;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</si>
  <si>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-58c72d97-64b8-4ace-9590-7b30561a4e7e&lt;/eb:ConversationId&gt;&lt;eb:Service&gt;OTA_AirRulesLLSRQ&lt;/eb:Service&gt;&lt;eb:Action&gt;OTA_AirRulesLLSRS&lt;/eb:Action&gt;&lt;eb:MessageData&gt;&lt;eb:MessageId&gt;5205778545672800832&lt;/eb:MessageId&gt;&lt;eb:Timestamp&gt;2019-09-06T15:09:28&lt;/eb:Timestamp&gt;&lt;eb:RefToMessageId&gt;58c72d97-64b8-4ace-9590-7b30561a4e7e&lt;/eb:RefToMessageId&gt;&lt;/eb:MessageData&gt;&lt;/eb:MessageHeader&gt;&lt;wsse:Security xmlns:wsse="http://schemas.xmlsoap.org/ws/2002/12/secext"&gt;&lt;wsse:BinarySecurityToken valueType="String" EncodingType="wsse:Base64Binary"&gt;Shared/IDL:IceSess\/SessMgr:1\.0.IDL/Common/!ICESMS\/RESE!ICESMSLB\/RES.LB!-2977088554045604974!49716!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timeStamp="2019-09-06T10:09:27-05:00"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</si>
  <si>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c3a3b13-fe5f-49a4-a76f-48e387bc117d&lt;/eb:ConversationId&gt;&lt;eb:Service&gt;OTA_AirRulesLLSRQ&lt;/eb:Service&gt;&lt;eb:Action&gt;OTA_AirRulesLLSRS&lt;/eb:Action&gt;&lt;eb:MessageData&gt;&lt;eb:MessageId&gt;5206049545693790830&lt;/eb:MessageId&gt;&lt;eb:Timestamp&gt;2019-09-06T15:09:29&lt;/eb:Timestamp&gt;&lt;eb:RefToMessageId&gt;1c3a3b13-fe5f-49a4-a76f-48e387bc117d&lt;/eb:RefToMessageId&gt;&lt;/eb:MessageData&gt;&lt;/eb:MessageHeader&gt;&lt;wsse:Security xmlns:wsse="http://schemas.xmlsoap.org/ws/2002/12/secext"&gt;&lt;wsse:BinarySecurityToken valueType="String" EncodingType="wsse:Base64Binary"&gt;Shared/IDL:IceSess\/SessMgr:1\.0.IDL/Common/!ICESMS\/RESC!ICESMSLB\/RES.LB!-2977088545510582895!724442!0&lt;/wsse:BinarySecurityToken&gt;&lt;/wsse:Security&gt;&lt;/soap-env:Header&gt;&lt;soap-env:Body&gt;&lt;OTA_AirRulesRS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timeStamp="2019-09-06T10:09:29-05:00"&gt;
   &lt;stl:SystemSpecificResults&gt;
    &lt;stl:HostCommand LNIATA="222222"&gt;RDCLOMAD08OCTSZP2MKIR-AV&lt;/stl:HostCommand&gt;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</si>
  <si>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c3a3b13-fe5f-49a4-a76f-48e387bc117d&lt;/eb:ConversationId&gt;&lt;eb:Service&gt;OTA_AirRulesLLSRQ&lt;/eb:Service&gt;&lt;eb:Action&gt;OTA_AirRulesLLSRS&lt;/eb:Action&gt;&lt;eb:MessageData&gt;&lt;eb:MessageId&gt;5710800545699440552&lt;/eb:MessageId&gt;&lt;eb:Timestamp&gt;2019-09-06T15:09:30&lt;/eb:Timestamp&gt;&lt;eb:RefToMessageId&gt;1c3a3b13-fe5f-49a4-a76f-48e387bc117d&lt;/eb:RefToMessageId&gt;&lt;/eb:MessageData&gt;&lt;/eb:MessageHeader&gt;&lt;wsse:Security xmlns:wsse="http://schemas.xmlsoap.org/ws/2002/12/secext"&gt;&lt;wsse:BinarySecurityToken valueType="String" EncodingType="wsse:Base64Binary"&gt;Shared/IDL:IceSess\/SessMgr:1\.0.IDL/Common/!ICESMS\/RESC!ICESMSLB\/RES.LB!-2977088545510582895!724442!0&lt;/wsse:BinarySecurityToken&gt;&lt;/wsse:Security&gt;&lt;/soap-env:Header&gt;&lt;soap-env:Body&gt;&lt;OTA_AirRulesRS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timeStamp="2019-09-06T10:09:30-05:00"&gt;
   &lt;stl:SystemSpecificResults&gt;
    &lt;stl:HostCommand LNIATA="222222"&gt;RDMADCLO31OCTUZP2MZGR-AV&lt;/stl:HostCommand&gt;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</si>
  <si>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f35ae3a-58d5-4e80-ad76-6646f3365d70&lt;/eb:ConversationId&gt;&lt;eb:Service&gt;OTA_AirRulesLLSRQ&lt;/eb:Service&gt;&lt;eb:Action&gt;OTA_AirRulesLLSRS&lt;/eb:Action&gt;&lt;eb:MessageData&gt;&lt;eb:MessageId&gt;5710434545718180221&lt;/eb:MessageId&gt;&lt;eb:Timestamp&gt;2019-09-06T15:09:32&lt;/eb:Timestamp&gt;&lt;eb:RefToMessageId&gt;ef35ae3a-58d5-4e80-ad76-6646f3365d70&lt;/eb:RefToMessageId&gt;&lt;/eb:MessageData&gt;&lt;/eb:MessageHeader&gt;&lt;wsse:Security xmlns:wsse="http://schemas.xmlsoap.org/ws/2002/12/secext"&gt;&lt;wsse:BinarySecurityToken valueType="String" EncodingType="wsse:Base64Binary"&gt;Shared/IDL:IceSess\/SessMgr:1\.0.IDL/Common/!ICESMS\/RESG!ICESMSLB\/RES.LB!-2977088535548677746!863262!0&lt;/wsse:BinarySecurityToken&gt;&lt;/wsse:Security&gt;&lt;/soap-env:Header&gt;&lt;soap-env:Body&gt;&lt;OTA_AirRulesRS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timeStamp="2019-09-06T10:09:32-05:00"&gt;
   &lt;stl:SystemSpecificResults&gt;
    &lt;stl:HostCommand LNIATA="222222"&gt;RDBOGMAD10NOVZVUELA-UX&lt;/stl:HostCommand&gt;
   &lt;/stl:SystemSpecificResults&gt;
  &lt;/stl:Success&gt;
  &lt;stl:Warning type="BusinessLogic"&gt;
   &lt;stl:SystemSpecificResults&gt;
    &lt;stl:Message&gt;                                  C15JN                        &lt;/stl:Message&gt;
    &lt;stl:ShortText&gt;WARN.SWS.HOST.WARNING_RESPONSE&lt;/stl:ShortText&gt;
   &lt;/stl:SystemSpecificResults&gt;
  &lt;/stl:Warning&gt;
 &lt;/stl:ApplicationResults&gt;
 &lt;FareRuleInfo&gt;
  &lt;Header&gt;
   &lt;Line Type="Legend"&gt;
    &lt;Text&gt;V FARE BASIS     BK    FARE   TRAVEL-TICKET AP  MINMAX  RTG&lt;/Text&gt;
   &lt;/Line&gt;
   &lt;Line Type="Fare"&gt;
    &lt;Text&gt;1   ZVUELA         Z?R   689000 D31MR  T16SE  -/?  5/ 90 AT01&lt;/Text&gt;
   &lt;/Line&gt;
   &lt;Line Type="Passenger Type"&gt;
    &lt;Text&gt;PASSENGER TYPE-ADT                 AUTO PRICE-YES&lt;/Text&gt;
   &lt;/Line&gt;
   &lt;Line Type="Origin Destination"&gt;
    &lt;Text&gt;FROM-BOG TO-MAD    CXR-UX    TVL-10NOV19  RULE-OF01 IPRSAA2/27&lt;/Text&gt;
   &lt;/Line&gt;
   &lt;Line Type="Fare Basis"&gt;
    &lt;Text&gt;FARE BASIS-ZVUELA            SPECIAL FARE  DIS-E   VENDOR-ATP&lt;/Text&gt;
   &lt;/Line&gt;
   &lt;Line Type="Fare Type"&gt;
    &lt;Text&gt;FARE TYPE-XPX      RT-INSTANT PURCHASE FARE&lt;/Text&gt;
   &lt;/Line&gt;
   &lt;Line Type="Currency"&gt;
    &lt;Text&gt;USD   204.00  1001  E31AUG19 D31MAR20   FC-ZVUELA  FN-33&lt;/Text&gt;
   &lt;/Line&gt;
   &lt;Line Type="System Dates"&gt;
    &lt;Text&gt;SYSTEM DATES - CREATED 30AUG19/0614  EXPIRES INFINITY&lt;/Text&gt;
   &lt;/Line&gt;
   &lt;ParsedData&gt;
    &lt;CurrencyLine&gt;
     &lt;Amount&gt;204.00&lt;/Amount&gt;
     &lt;CurrencyCode&gt;USD&lt;/CurrencyCode&gt;
     &lt;Discontinue&gt;2020-03-31&lt;/Discontinue&gt;
     &lt;Effective&gt;2019-08-31&lt;/Effective&gt;
     &lt;FareClass&gt;ZVUELA&lt;/FareClass&gt;
     &lt;RoutingNumberOrMPM&gt;1001&lt;/RoutingNumberOrMPM&gt;
     &lt;TariffDescriptionNumber&gt;33&lt;/TariffDescriptionNumber&gt;
    &lt;/CurrencyLine&gt;
    &lt;FareBasisLine&gt;
     &lt;DisplayType Code="E"/&gt;
     &lt;FareBasis Code="ZVUELA"/&gt;
     &lt;FareVendor&gt;ATP&lt;/FareVendor&gt;
     &lt;Text&gt;SPECIAL FARE&lt;/Text&gt;
    &lt;/FareBasisLine&gt;
    &lt;FareTypeLine&gt;
     &lt;FareDescription Code="RT"&gt;INSTANT PURCHASE FARE&lt;/FareDescription&gt;
     &lt;FareType&gt;XPX&lt;/FareType&gt;
    &lt;/FareTypeLine&gt;
    &lt;OriginDestinationLine&gt;
     &lt;Airline Code="UX"/&gt;
     &lt;DestinationLocation LocationCode="MAD"/&gt;
     &lt;OriginLocation LocationCode="BOG"/&gt;
     &lt;Rule&gt;OF01&lt;/Rule&gt;
     &lt;TariffDescriptionNumber&gt;IPRSAA2/27&lt;/TariffDescriptionNumber&gt;
     &lt;TravelDate&gt;2019-11-10&lt;/TravelDate&gt;
    &lt;/OriginDestinationLine&gt;
    &lt;PassengerTypeLine&gt;
     &lt;AutoPrice&gt;YES&lt;/AutoPrice&gt;
     &lt;PassengerType Code="ADT"/&gt;
    &lt;/PassengerTypeLine&gt;
    &lt;SystemDatesLine&gt;
     &lt;CreateDateTime&gt;2019-08-30T06:14&lt;/CreateDateTime&gt;
     &lt;ExpireDateTime&gt;INFINITY&lt;/ExpireDateTime&gt;
    &lt;/SystemDatesLine&gt;
   &lt;/ParsedData&gt;
  &lt;/Header&gt;
  &lt;Rules&gt;
   &lt;Paragraph RPH="50" Title="RULE APPLICATION AND OTHER CONDITIONS"&gt;
    &lt;Text&gt;NOTE - THE FOLLOWING TEXT IS INFORMATIONAL AND NOT
VALIDATED FOR AUTOPRICING.
SPECIAL PROMOTIONAL FARE
APPLICATION
AREA
THESE FARES APPLY
BETWEEN AREA 2 AND AREA 1.
CLASS OF SERVICE
THESE FARES APPLY FOR ECONOMY CLASS SERVICE.
TYPES OF TRANSPORTATION
THIS RULE GOVERNS ROUND-TRIP FARES.
FARES GOVERNED BY THIS RULE CAN BE USED TO CREATE
ROUND-TRIP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BETWEEN MAD AND
ROM
THEN THAT TRAVEL MUST BE ON
ONE OR MORE OF THE FOLLOWING
ANY UX FLIGHT OPERATED BY UX.
AND
THE FARE COMPONENT MUST INCLUDE TRAVEL VIA
TRANSATLANTIC SECTORS ON
ONE OR MORE OF THE FOLLOWING
ANY UX FLIGHT OPERATED BY UX.
AND
IF THE FARE COMPONENT INCLUDES TRAVEL WITHIN AREA 2
THEN THAT TRAVEL MUST BE ON
ONE OR MORE OF THE FOLLOWING
ANY UX FLIGHT
ANY 9B FLIGHT
ANY A3 FLIGHT
ANY AB FLIGHT
ANY AZ FLIGHT
ANY KL FLIGHT
ANY LG FLIGHT
ANY LO FLIGHT
ANY ME FLIGHT
ANY SK FLIGHT
ANY SU FLIGHT
ANY TK FLIGHT
ANY ET FLIGHT
LY FLIGHTS 0300 THROUGH 0399
OK FLIGHTS 0700 THROUGH 0799.
AND
IF THE FARE COMPONENT INCLUDES TRAVEL WITHIN AREA 1
THEN THAT TRAVEL MUST BE ON
ONE OR MORE OF THE FOLLOWING
ANY UX FLIGHT
ANY 5Q FLIGHT
ANY 5U FLIGHT
ANY AD FLIGHT
ANY AR FLIGHT
ANY CC FLIGHT
ANY CM FLIGHT
ANY CU FLIGHT
ANY EQ FLIGHT
ANY G3 FLIGHT
ANY P9 FLIGHT
ANY Z8 FLIGHT
ANY DL FLIGHT
ANY BB FLIGHT
ANY 7N FLIGHT.
AND
IF THE FARE COMPONENT INCLUDES TRAVEL BETWEEN MEX AND
MAD
BUT NOT ON NONSTOP FLIGHTS.&lt;/Text&gt;
   &lt;/Paragraph&gt;
   &lt;Paragraph RPH="05" Title="ADVANCE RESERVATIONS/TICKETING"&gt;
    &lt;Text&gt;CONFIRMED RESERVATIONS ARE REQUIRED FOR ALL SECTORS.
WHEN RESERVATIONS ARE MADE AT LEAST 2 DAYS BEFORE
DEPARTURE, TICKETING MUST BE COMPLETED WITHIN 72 HOURS
AFTER RESERVATIONS ARE MADE.
OR - CONFIRMED RESERVATIONS FOR ALL SECTORS AND
TICKETING MUST BE COMPLETED AT THE SAME TIME.
NOTE - TEXT BELOW NOT VALIDATED FOR AUTOPRICING.
DIFFERENCE COULD EXIST BETWEEN THE CRS
LAST TICKETING DATE AND TTL ROBOT REMARK.
THE MOST RESTRICTIVE DATE PREVAILS.&lt;/Text&gt;
   &lt;/Paragraph&gt;
   &lt;Paragraph RPH="06" Title="MINIMUM STAY"&gt;
    &lt;Text&gt;TRAVEL FROM LAST STOPOVER MUST COMMENCE NO EARLIER
THAN 5 DAYS AFTER DEPARTURE FROM FARE ORIGIN.&lt;/Text&gt;
   &lt;/Paragraph&gt;
   &lt;Paragraph RPH="07" Title="MAXIMUM STAY"&gt;
    &lt;Text&gt;TRAVEL FROM LAST STOPOVER MUST COMMENCE NO LATER THAN
90 DAYS AFTER DEPARTURE FROM FARE ORIGIN.&lt;/Text&gt;
   &lt;/Paragraph&gt;
   &lt;Paragraph RPH="08" Title="STOPOVERS"&gt;
    &lt;Text&gt;NO STOPOVERS PERMITTED ON THE PRICING UNIT.&lt;/Text&gt;
   &lt;/Paragraph&gt;
   &lt;Paragraph RPH="09" Title="TRANSFERS"&gt;
    &lt;Text&gt;FARE BREAK SURFACE SECTORS NOT PERMITTED AND EMBEDDED
SURFACE SECTORS PERMITTED ON THE FARE COMPONENT.
NOTE - TEXT BELOW NOT VALIDATED FOR AUTOPRICING.
TRANSFERS LIMITTED TO THE ROUTING MAP INDICATED IN
THE FARE RECORD.&lt;/Text&gt;
   &lt;/Paragraph&gt;
   &lt;Paragraph RPH="10" Title="COMBINATIONS"&gt;
    &lt;Text&gt;CIRCLE TRIPS NOT PERMITTED.
END-ON-END NOT PERMITTED. SIDE TRIPS NOT PERMITTED.
OPEN JAWS/ROUND TRIPS
FARES MAY BE COMBINED ON A HALF ROUND TRIP BASIS
-TO FORM SINGLE OR DOUBLE OPEN JAWS
MILEAGE OF THE OPEN SEGMENT MUST BE EQUAL/LESS THAN
MILEAGE OF THE SHORTEST FLOWN FARE COMPONENT.
-TO FORM ROUND TRIPS.
PROVIDED -
COMBINATIONS ARE WITH ANY FARE FOR CARRIER UX IN
RULE UP41/UP5L/UZ10/UZ11/UZ14/UZ17/UZ5L IN TARIFF
FBRA12P - BETWEEN AREA 1/2 EXCEPT USA/CA
OR RULE UP41/UP5L/UZ14/UZ5L IN TARIFF
FBRINPV - BETWEEN USA/CA-AREA 1/2/3
OR ANY RULE IN TARIFF
IPRA    - BETWEEN USA/CA-AREA 2/3 AND GUAM-AREA 2
IPREUAF - BETWEEN EUROPE-AFRICA
IPREUME - BETWEEN EUROPE-THE MIDDLE EAST
IPREURP - WITHIN EUROPE-INTERNATIONAL
IPRSAA2 - BETWEEN THE WESTERN HEMISPHERE-AREA 2
VIA ATL.&lt;/Text&gt;
   &lt;/Paragraph&gt;
   &lt;Paragraph RPH="11" Title="BLACKOUT DATES"&gt;
    &lt;Text&gt;ORIGINATING AREA 2 OUTBOUND -
TRAVEL IS NOT PERMITTED 14DEC19 THROUGH 30DEC19 OR
03APR20 THROUGH 08APR20.
ORIGINATING AREA 2 INBOUND -
TRAVEL IS NOT PERMITTED 01JAN20 THROUGH 13JAN20 OR
10APR20 THROUGH 13APR20.
ORIGINATING COLOMBIA OUTBOUND -
TRAVEL IS NOT PERMITTED 14DEC19 THROUGH 06JAN20 OR
10APR20 THROUGH 13APR20.
ORIGINATING COLOMBIA INBOUND -
TRAVEL IS NOT PERMITTED 14DEC19 THROUGH 07JAN20 OR
03APR20 THROUGH 08APR20.&lt;/Text&gt;
   &lt;/Paragraph&gt;
   &lt;Paragraph RPH="12" Title="SURCHARGES"&gt;
    &lt;Text&gt;IF THE FARE COMPONENT INCLUDES TRAVEL BETWEEN FOR AND
SSA.
SECURITY SURCHARGE OF USD 80.00 PER FARE COMPONENT
WILL BE ADDED TO THE APPLICABLE FARE PER
ADULT,ALLOWING CHILD/INFANT DISCOUNTS.
IF THE FARE COMPONENT INCLUDES TRAVEL BETWEEN FOR AND
BSB.
OR
IF THE FARE COMPONENT INCLUDES TRAVEL BETWEEN FOR AND
GYN.
OR
IF THE FARE COMPONENT INCLUDES TRAVEL BETWEEN FOR AND
BHZ.
OR
IF THE FARE COMPONENT INCLUDES TRAVEL BETWEEN FOR AND
RIO.
SECURITY SURCHARGE OF USD 20.00 PER FARE COMPONENT
WILL BE ADDED TO THE APPLICABLE FARE PER
ADULT,ALLOWING CHILD/INFANT DISCOUNTS.
IF THE FARE COMPONENT INCLUDES TRAVEL BETWEEN VCE AND
ROM.
OR
IF THE FARE COMPONENT INCLUDES TRAVEL BETWEEN AHO AND
ROM.
SECURITY SURCHARGE OF EUR 90.00 PER FARE COMPONENT
WILL BE ADDED TO THE APPLICABLE FARE PER
ADULT,ALLOWING CHILD/INFANT DISCOUNTS.
IF THE FARE COMPONENT INCLUDES TRAVEL BETWEEN SAO AND
SSA.
OR
IF THE FARE COMPONENT INCLUDES TRAVEL BETWEEN SSA AND
REC.
OR
IF THE FARE COMPONENT INCLUDES TRAVEL BETWEEN REC AND
SAO.
SECURITY SURCHARGE OF USD 80.00 PER FARE COMPONENT
WILL BE ADDED TO THE APPLICABLE FARE PER
ADULT,ALLOWING CHILD/INFANT DISCOUNTS.
IF THE FARE COMPONENT INCLUDES TRAVEL BETWEEN UIO AND
CUE.
OR
IF THE FARE COMPONENT INCLUDES TRAVEL BETWEEN UIO AND
LOH.
OR
IF THE FARE COMPONENT INCLUDES TRAVEL BETWEEN UIO AND
ESM.
OR
IF THE FARE COMPONENT INCLUDES TRAVEL BETWEEN UIO AND
LGQ.
OR
IF THE FARE COMPONENT INCLUDES TRAVEL BETWEEN UIO AND
OCC.
OR
IF THE FARE COMPONENT INCLUDES TRAVEL BETWEEN UIO AND
SCY.
OR
IF THE FARE COMPONENT INCLUDES TRAVEL BETWEEN UIO AND
GPS.
OR
IF THE FARE COMPONENT INCLUDES TRAVEL BETWEEN UIO AND
MEC.
SECURITY SURCHARGE OF EUR 30.00 PER FARE COMPONENT
WILL BE ADDED TO THE APPLICABLE FARE PER
ADULT,ALLOWING CHILD/INFANT DISCOUNTS.
IF THE FARE COMPONENT INCLUDES TRAVEL BETWEEN SRZ AND
ASU.
SECURITY SURCHARGE OF USD 150.00 PER FARE COMPONENT
WILL BE ADDED TO THE APPLICABLE FARE PER
ADULT,ALLOWING CHILD/INFANT DISCOUNTS.
IF THE FARE COMPONENT INCLUDES TRAVEL BETWEEN MVD AND
ASU.
SECURITY SURCHARGE OF USD 200.00 PER FARE COMPONENT
WILL BE ADDED TO THE APPLICABLE FARE PER
ADULT,ALLOWING CHILD/INFANT DISCOUNTS.
IF THE FARE COMPONENT INCLUDES TRAVEL BETWEEN MVD AND
BUE.
SECURITY SURCHARGE OF USD 100.00 PER FARE COMPONENT
WILL BE ADDED TO THE APPLICABLE FARE PER
ADULT,ALLOWING CHILD/INFANT DISCOUNTS.
IF THE FARE COMPONENT INCLUDES TRAVEL BETWEEN ASU AND
BUE.
SECURITY SURCHARGE OF USD 150.00 PER FARE COMPONENT
WILL BE ADDED TO THE APPLICABLE FARE PER
ADULT,ALLOWING CHILD/INFANT DISCOUNTS.
IF THE FARE COMPONENT INCLUDES TRAVEL BETWEEN MVD AND
SAO.
SECURITY SURCHARGE OF USD 175.00 PER FARE COMPONENT
WILL BE ADDED TO THE APPLICABLE FARE PER
ADULT,ALLOWING CHILD/INFANT DISCOUNTS.
IF THE FARE COMPONENT INCLUDES TRAVEL BETWEEN SDQ AND
HAV.
OR
IF THE FARE COMPONENT INCLUDES TRAVEL BETWEEN SDQ AND
MIA.
OR
IF THE FARE COMPONENT INCLUDES TRAVEL BETWEEN SDQ AND
SJU.
SECURITY SURCHARGE OF USD 100.00 PER FARE COMPONENT
WILL BE ADDED TO THE APPLICABLE FARE PER
ADULT,ALLOWING CHILD/INFANT DISCOUNTS.
IF THE FARE COMPONENT INCLUDES TRAVEL BETWEEN BUH AND
IAS.
SECURITY SURCHARGE OF EUR 90.00 PER FARE COMPONENT
WILL BE ADDED TO THE APPLICABLE FARE PER
ADULT,ALLOWING CHILD/INFANT DISCOUNTS.
IF THE FARE COMPONENT INCLUDES TRAVEL BETWEEN BUE AND
COR.
OR
IF THE FARE COMPONENT INCLUDES TRAVEL BETWEEN BUE AND
IGR.
OR
IF THE FARE COMPONENT INCLUDES TRAVEL BETWEEN IGR AND
COR.
OR
IF THE FARE COMPONENT INCLUDES TRAVEL BETWEEN IGR AND
ROS.
OR
IF THE FARE COMPONENT INCLUDES TRAVEL BETWEEN IGR AND
SLA.
SECURITY SURCHARGE OF USD 80.00 PER FARE COMPONENT
WILL BE ADDED TO THE APPLICABLE FARE PER
ADULT,ALLOWING CHILD/INFANT DISCOUNTS.
IF THE FARE COMPONENT INCLUDES TRAVEL BETWEEN TLV AND
AREA 2 ON
ONE OR MORE OF THE FOLLOWING
ANY LY FLIGHT.
SECURITY SURCHARGE OF USD 25.00 PER FARE COMPONENT
WILL BE ADDED TO THE APPLICABLE FARE PER
ADULT,ALLOWING CHILD/INFANT DISCOUNTS.
IF THE FARE COMPONENT INCLUDES TRAVEL BETWEEN PTY AND
CCS.
OR
IF THE FARE COMPONENT INCLUDES TRAVEL BETWEEN PTY AND
SDQ.
OR
IF THE FARE COMPONENT INCLUDES TRAVEL BETWEEN PTY AND
PUJ.
OR
IF THE FARE COMPONENT INCLUDES TRAVEL BETWEEN PTY AND
HAV.
OR
IF THE FARE COMPONENT INCLUDES TRAVEL BETWEEN PTY AND
GYE.
OR
IF THE FARE COMPONENT INCLUDES TRAVEL BETWEEN PTY AND
UIO.
OR
IF THE FARE COMPONENT INCLUDES TRAVEL BETWEEN PTY AND
BOG.
SECURITY SURCHARGE OF USD 200.00 PER FARE COMPONENT
WILL BE ADDED TO THE APPLICABLE FARE PER
ADULT,ALLOWING CHILD/INFANT DISCOUNTS.
IF THE FARE COMPONENT INCLUDES TRAVEL BETWEEN DUS AND
AMS.
SECURITY SURCHARGE OF EUR 60.00 PER FARE COMPONENT
WILL BE ADDED TO THE APPLICABLE FARE PER
ADULT,ALLOWING CHILD/INFANT DISCOUNTS.
IF THE FARE COMPONENT INCLUDES TRAVEL BETWEEN GUA AND
SAP.
SECURITY SURCHARGE OF USD 75.00 PER FARE COMPONENT
WILL BE ADDED TO THE APPLICABLE FARE PER
ADULT,ALLOWING CHILD/INFANT DISCOUNTS.
IF THE FARE COMPONENT INCLUDES TRAVEL BETWEEN UIO AND
LIM.
OR
IF THE FARE COMPONENT INCLUDES TRAVEL BETWEEN UIO AND
BOG.
OR
IF THE FARE COMPONENT INCLUDES TRAVEL BETWEEN UIO AND
CCS.
SECURITY SURCHARGE OF USD 200.00 PER FARE COMPONENT
WILL BE ADDED TO THE APPLICABLE FARE PER
ADULT,ALLOWING CHILD/INFANT DISCOUNTS.
IF THE FARE COMPONENT INCLUDES TRAVEL BETWEEN STO AND
AMS.
OR
IF THE FARE COMPONENT INCLUDES TRAVEL BETWEEN CPH AND
AMS.
OR
IF THE FARE COMPONENT INCLUDES TRAVEL BETWEEN ATH AND
ROM.
OR
IF THE FARE COMPONENT INCLUDES TRAVEL BETWEEN ATH AND
MAD ON
ONE OR MORE OF THE FOLLOWING
ANY A3 FLIGHT.
FOR TRAVEL ON/AFTER 15JUN19 AND ON/BEFORE 15SEP19
SECURITY SURCHARGE OF EUR 100.00 PER FARE
COMPONENT WILL BE ADDED TO THE APPLICABLE FARE PER
ADULT,ALLOWING CHILD/INFANT DISCOUNTS.&lt;/Text&gt;
   &lt;/Paragraph&gt;
   &lt;Paragraph RPH="13" Title="ACCOMPANIED TRAVEL"&gt;
    &lt;Text&gt;ACCOMPANIED TRAVEL NOT REQUIRED.&lt;/Text&gt;
   &lt;/Paragraph&gt;
   &lt;Paragraph RPH="14" Title="TRAVEL RESTRICTIONS"&gt;
    &lt;Text&gt;VALID FOR TRAVEL COMMENCING ON/AFTER 31AUG19 AND ON/
BEFORE 31MAR20. ALL TRAVEL MUST BE COMPLETED BY
MIDNIGHT ON 15JUN20.&lt;/Text&gt;
   &lt;/Paragraph&gt;
   &lt;Paragraph RPH="15" Title="SALES RESTRICTIONS"&gt;
    &lt;Text&gt;FOOTNOTE RULE
RESERVATIONS MUST BE MADE ON/AFTER 31AUG19 AND ON/
BEFORE 16SEP19.
TICKETS MUST BE ISSUED ON/AFTER 31AUG19 AND ON/BEFORE
16SEP19.
GENERAL RULE - APPLY UNLESS OTHERWISE SPECIFIED
TICKETS MUST BE ISSUED ON THE STOCK OF UX AND MAY NOT
BE SOLD IN VENEZUELA. AND MAY ONLY BE SOLD IN AREA 1/
AREA 2/AREA 3.
TICKETS MAY NOT BE ISSUED BY PTA. EXTENSION OF TICKET
VALIDITY IS NOT PERMITTED.&lt;/Text&gt;
   &lt;/Paragraph&gt;
   &lt;Paragraph RPH="16" Title="PENALTIES"&gt;
    &lt;Text&gt;CANCELLATIONS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&lt;/Paragraph&gt;
   &lt;Paragraph RPH="17" Title="HIP/MILEAGE EXCEPTIONS"&gt;
    &lt;Text&gt;THE HIGHER INTERMEDIATE POINT RULE DOES NOT APPLY FOR
CONNECTIONS.
NOTE -
DMC/HIP/EXCESS OF MILEAGE WILL NOT APPLY TO THESE
FARES.
AND - THE HIGHER INTERMEDIATE POINT RULE DOES NOT APPLY
FOR STOPOVERS.
NOTE -
DMC/HIP/EXCESS OF MILEAGE WILL NOT APPLY TO THESE
FARES.&lt;/Text&gt;
   &lt;/Paragraph&gt;
   &lt;Paragraph RPH="18" Title="TICKET ENDORSEMENTS"&gt;
    &lt;Text&gt;THE ORIGINAL AND THE REISSUED TICKET MUST BE ANNOTATED
- CHGS AND REF RESTRICTED - IN THE ENDORSEMENT BOX.
AND - THE ORIGINAL AND THE REISSUED TICKET MUST BE
ANNOTATED - RESTRICTIONS APPLY - IN THE FORM OF
PAYMENT BOX.&lt;/Text&gt;
   &lt;/Paragraph&gt;
   &lt;Paragraph RPH="19" Title="CHILDREN DISCOUNTS"&gt;
    &lt;Text&gt;CNN/ACCOMPANIED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INS/INFANT WITH A SEAT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CNE/NEGOTIATED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INE/NEGOTIATED INFANT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JNN/CONTRACT BULK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INS/INFANT WITH A SEAT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JNF/CONTRACT BULK INFANT PSGR UNDER 2 - CHARGE
10 PERCENT OF THE FARE.
TICKET DESIGNATOR - IN.
MUST BE ACCOMPANIED ON ALL FLIGHTS IN THE SAME
COMPARTMENT BY ADULT PSGR 18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</si>
  <si>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f35ae3a-58d5-4e80-ad76-6646f3365d70&lt;/eb:ConversationId&gt;&lt;eb:Service&gt;OTA_AirRulesLLSRQ&lt;/eb:Service&gt;&lt;eb:Action&gt;OTA_AirRulesLLSRS&lt;/eb:Action&gt;&lt;eb:MessageData&gt;&lt;eb:MessageId&gt;5710428545724440192&lt;/eb:MessageId&gt;&lt;eb:Timestamp&gt;2019-09-06T15:09:32&lt;/eb:Timestamp&gt;&lt;eb:RefToMessageId&gt;ef35ae3a-58d5-4e80-ad76-6646f3365d70&lt;/eb:RefToMessageId&gt;&lt;/eb:MessageData&gt;&lt;/eb:MessageHeader&gt;&lt;wsse:Security xmlns:wsse="http://schemas.xmlsoap.org/ws/2002/12/secext"&gt;&lt;wsse:BinarySecurityToken valueType="String" EncodingType="wsse:Base64Binary"&gt;Shared/IDL:IceSess\/SessMgr:1\.0.IDL/Common/!ICESMS\/RESG!ICESMSLB\/RES.LB!-2977088535548677746!863262!0&lt;/wsse:BinarySecurityToken&gt;&lt;/wsse:Security&gt;&lt;/soap-env:Header&gt;&lt;soap-env:Body&gt;&lt;OTA_AirRulesRS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timeStamp="2019-09-06T10:09:32-05:00"&gt;
   &lt;stl:SystemSpecificResults&gt;
    &lt;stl:HostCommand LNIATA="222222"&gt;RDMADBOG21NOVNVUELA-UX&lt;/stl:HostCommand&gt;
   &lt;/stl:SystemSpecificResults&gt;
  &lt;/stl:Success&gt;
  &lt;stl:Warning type="BusinessLogic"&gt;
   &lt;stl:SystemSpecificResults&gt;
    &lt;stl:Message&gt;                                  C15JN                        &lt;/stl:Message&gt;
    &lt;stl:ShortText&gt;WARN.SWS.HOST.WARNING_RESPONSE&lt;/stl:ShortText&gt;
   &lt;/stl:SystemSpecificResults&gt;
  &lt;/stl:Warning&gt;
 &lt;/stl:ApplicationResults&gt;
 &lt;FareRuleInfo&gt;
  &lt;Header&gt;
   &lt;Line Type="Legend"&gt;
    &lt;Text&gt;V FARE BASIS     BK    FARE   TRAVEL-TICKET AP  MINMAX  RTG&lt;/Text&gt;
   &lt;/Line&gt;
   &lt;Line Type="Fare"&gt;
    &lt;Text&gt;1   NVUELA         N?R  1085800 D31MR  T16SE  -/?  5/ 90 AT01&lt;/Text&gt;
   &lt;/Line&gt;
   &lt;Line Type="Passenger Type"&gt;
    &lt;Text&gt;PASSENGER TYPE-ADT                 AUTO PRICE-YES&lt;/Text&gt;
   &lt;/Line&gt;
   &lt;Line Type="Origin Destination"&gt;
    &lt;Text&gt;FROM-MAD TO-BOG    CXR-UX    TVL-21NOV19  RULE-OF01 IPRSAA2/27&lt;/Text&gt;
   &lt;/Line&gt;
   &lt;Line Type="Fare Basis"&gt;
    &lt;Text&gt;FARE BASIS-NVUELA            SPECIAL FARE  DIS-E   VENDOR-ATP&lt;/Text&gt;
   &lt;/Line&gt;
   &lt;Line Type="Fare Type"&gt;
    &lt;Text&gt;FARE TYPE-XPX      RT-INSTANT PURCHASE FARE&lt;/Text&gt;
   &lt;/Line&gt;
   &lt;Line Type="Currency"&gt;
    &lt;Text&gt;EUR   290.00  1001  E31AUG19 D31MAR20   FC-NVUELA  FN-33&lt;/Text&gt;
   &lt;/Line&gt;
   &lt;Line Type="System Dates"&gt;
    &lt;Text&gt;SYSTEM DATES - CREATED 02SEP19/1014  EXPIRES INFINITY&lt;/Text&gt;
   &lt;/Line&gt;
   &lt;ParsedData&gt;
    &lt;CurrencyLine&gt;
     &lt;Amount&gt;290.00&lt;/Amount&gt;
     &lt;CurrencyCode&gt;EUR&lt;/CurrencyCode&gt;
     &lt;Discontinue&gt;2020-03-31&lt;/Discontinue&gt;
     &lt;Effective&gt;2019-08-31&lt;/Effective&gt;
     &lt;FareClass&gt;NVUELA&lt;/FareClass&gt;
     &lt;RoutingNumberOrMPM&gt;1001&lt;/RoutingNumberOrMPM&gt;
     &lt;TariffDescriptionNumber&gt;33&lt;/TariffDescriptionNumber&gt;
    &lt;/CurrencyLine&gt;
    &lt;FareBasisLine&gt;
     &lt;DisplayType Code="E"/&gt;
     &lt;FareBasis Code="NVUELA"/&gt;
     &lt;FareVendor&gt;ATP&lt;/FareVendor&gt;
     &lt;Text&gt;SPECIAL FARE&lt;/Text&gt;
    &lt;/FareBasisLine&gt;
    &lt;FareTypeLine&gt;
     &lt;FareDescription Code="RT"&gt;INSTANT PURCHASE FARE&lt;/FareDescription&gt;
     &lt;FareType&gt;XPX&lt;/FareType&gt;
    &lt;/FareTypeLine&gt;
    &lt;OriginDestinationLine&gt;
     &lt;Airline Code="UX"/&gt;
     &lt;DestinationLocation LocationCode="BOG"/&gt;
     &lt;OriginLocation LocationCode="MAD"/&gt;
     &lt;Rule&gt;OF01&lt;/Rule&gt;
     &lt;TariffDescriptionNumber&gt;IPRSAA2/27&lt;/TariffDescriptionNumber&gt;
     &lt;TravelDate&gt;2019-11-21&lt;/TravelDate&gt;
    &lt;/OriginDestinationLine&gt;
    &lt;PassengerTypeLine&gt;
     &lt;AutoPrice&gt;YES&lt;/AutoPrice&gt;
     &lt;PassengerType Code="ADT"/&gt;
    &lt;/PassengerTypeLine&gt;
    &lt;SystemDatesLine&gt;
     &lt;CreateDateTime&gt;2019-09-02T10:14&lt;/CreateDateTime&gt;
     &lt;ExpireDateTime&gt;INFINITY&lt;/ExpireDateTime&gt;
    &lt;/SystemDatesLine&gt;
   &lt;/ParsedData&gt;
  &lt;/Header&gt;
  &lt;Rules&gt;
   &lt;Paragraph RPH="50" Title="RULE APPLICATION AND OTHER CONDITIONS"&gt;
    &lt;Text&gt;NOTE - THE FOLLOWING TEXT IS INFORMATIONAL AND NOT
VALIDATED FOR AUTOPRICING.
SPECIAL PROMOTIONAL FARE
APPLICATION
AREA
THESE FARES APPLY
BETWEEN AREA 2 AND AREA 1.
CLASS OF SERVICE
THESE FARES APPLY FOR ECONOMY CLASS SERVICE.
TYPES OF TRANSPORTATION
THIS RULE GOVERNS ROUND-TRIP FARES.
FARES GOVERNED BY THIS RULE CAN BE USED TO CREATE
ROUND-TRIP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BETWEEN MAD AND
ROM
THEN THAT TRAVEL MUST BE ON
ONE OR MORE OF THE FOLLOWING
ANY UX FLIGHT OPERATED BY UX.
AND
THE FARE COMPONENT MUST INCLUDE TRAVEL VIA
TRANSATLANTIC SECTORS ON
ONE OR MORE OF THE FOLLOWING
ANY UX FLIGHT OPERATED BY UX.
AND
IF THE FARE COMPONENT INCLUDES TRAVEL WITHIN AREA 2
THEN THAT TRAVEL MUST BE ON
ONE OR MORE OF THE FOLLOWING
ANY UX FLIGHT
ANY 9B FLIGHT
ANY A3 FLIGHT
ANY AB FLIGHT
ANY AZ FLIGHT
ANY KL FLIGHT
ANY LG FLIGHT
ANY LO FLIGHT
ANY ME FLIGHT
ANY SK FLIGHT
ANY SU FLIGHT
ANY TK FLIGHT
ANY ET FLIGHT
LY FLIGHTS 0300 THROUGH 0399
OK FLIGHTS 0700 THROUGH 0799.
AND
IF THE FARE COMPONENT INCLUDES TRAVEL WITHIN AREA 1
THEN THAT TRAVEL MUST BE ON
ONE OR MORE OF THE FOLLOWING
ANY UX FLIGHT
ANY 5Q FLIGHT
ANY 5U FLIGHT
ANY AD FLIGHT
ANY AR FLIGHT
ANY CC FLIGHT
ANY CM FLIGHT
ANY CU FLIGHT
ANY EQ FLIGHT
ANY G3 FLIGHT
ANY P9 FLIGHT
ANY Z8 FLIGHT
ANY DL FLIGHT
ANY BB FLIGHT
ANY 7N FLIGHT.
AND
IF THE FARE COMPONENT INCLUDES TRAVEL BETWEEN MEX AND
MAD
BUT NOT ON NONSTOP FLIGHTS.&lt;/Text&gt;
   &lt;/Paragraph&gt;
   &lt;Paragraph RPH="05" Title="ADVANCE RESERVATIONS/TICKETING"&gt;
    &lt;Text&gt;CONFIRMED RESERVATIONS ARE REQUIRED FOR ALL SECTORS.
WHEN RESERVATIONS ARE MADE AT LEAST 2 DAYS BEFORE
DEPARTURE, TICKETING MUST BE COMPLETED WITHIN 72 HOURS
AFTER RESERVATIONS ARE MADE.
OR - CONFIRMED RESERVATIONS FOR ALL SECTORS AND
TICKETING MUST BE COMPLETED AT THE SAME TIME.
NOTE - TEXT BELOW NOT VALIDATED FOR AUTOPRICING.
DIFFERENCE COULD EXIST BETWEEN THE CRS
LAST TICKETING DATE AND TTL ROBOT REMARK.
THE MOST RESTRICTIVE DATE PREVAILS.&lt;/Text&gt;
   &lt;/Paragraph&gt;
   &lt;Paragraph RPH="06" Title="MINIMUM STAY"&gt;
    &lt;Text&gt;TRAVEL FROM LAST STOPOVER MUST COMMENCE NO EARLIER
THAN 5 DAYS AFTER DEPARTURE FROM FARE ORIGIN.&lt;/Text&gt;
   &lt;/Paragraph&gt;
   &lt;Paragraph RPH="07" Title="MAXIMUM STAY"&gt;
    &lt;Text&gt;TRAVEL FROM LAST STOPOVER MUST COMMENCE NO LATER THAN
90 DAYS AFTER DEPARTURE FROM FARE ORIGIN.&lt;/Text&gt;
   &lt;/Paragraph&gt;
   &lt;Paragraph RPH="08" Title="STOPOVERS"&gt;
    &lt;Text&gt;NO STOPOVERS PERMITTED ON THE PRICING UNIT.&lt;/Text&gt;
   &lt;/Paragraph&gt;
   &lt;Paragraph RPH="09" Title="TRANSFERS"&gt;
    &lt;Text&gt;FARE BREAK SURFACE SECTORS NOT PERMITTED AND EMBEDDED
SURFACE SECTORS PERMITTED ON THE FARE COMPONENT.
NOTE - TEXT BELOW NOT VALIDATED FOR AUTOPRICING.
TRANSFERS LIMITTED TO THE ROUTING MAP INDICATED IN
THE FARE RECORD.&lt;/Text&gt;
   &lt;/Paragraph&gt;
   &lt;Paragraph RPH="10" Title="COMBINATIONS"&gt;
    &lt;Text&gt;CIRCLE TRIPS NOT PERMITTED.
END-ON-END NOT PERMITTED. SIDE TRIPS NOT PERMITTED.
OPEN JAWS/ROUND TRIPS
FARES MAY BE COMBINED ON A HALF ROUND TRIP BASIS
-TO FORM SINGLE OR DOUBLE OPEN JAWS
MILEAGE OF THE OPEN SEGMENT MUST BE EQUAL/LESS THAN
MILEAGE OF THE SHORTEST FLOWN FARE COMPONENT.
-TO FORM ROUND TRIPS.
PROVIDED -
COMBINATIONS ARE WITH ANY FARE FOR CARRIER UX IN
RULE UP41/UP5L/UZ10/UZ11/UZ14/UZ17/UZ5L IN TARIFF
FBRA12P - BETWEEN AREA 1/2 EXCEPT USA/CA
OR RULE UP41/UP5L/UZ14/UZ5L IN TARIFF
FBRINPV - BETWEEN USA/CA-AREA 1/2/3
OR ANY RULE IN TARIFF
IPRA    - BETWEEN USA/CA-AREA 2/3 AND GUAM-AREA 2
IPREUAF - BETWEEN EUROPE-AFRICA
IPREUME - BETWEEN EUROPE-THE MIDDLE EAST
IPREURP - WITHIN EUROPE-INTERNATIONAL
IPRSAA2 - BETWEEN THE WESTERN HEMISPHERE-AREA 2
VIA ATL.&lt;/Text&gt;
   &lt;/Paragraph&gt;
   &lt;Paragraph RPH="11" Title="BLACKOUT DATES"&gt;
    &lt;Text&gt;ORIGINATING AREA 2 OUTBOUND -
TRAVEL IS NOT PERMITTED 14DEC19 THROUGH 30DEC19 OR
03APR20 THROUGH 08APR20.
ORIGINATING AREA 2 INBOUND -
TRAVEL IS NOT PERMITTED 01JAN20 THROUGH 13JAN20 OR
10APR20 THROUGH 13APR20.
ORIGINATING COLOMBIA OUTBOUND -
TRAVEL IS NOT PERMITTED 14DEC19 THROUGH 06JAN20 OR
10APR20 THROUGH 13APR20.
ORIGINATING COLOMBIA INBOUND -
TRAVEL IS NOT PERMITTED 14DEC19 THROUGH 07JAN20 OR
03APR20 THROUGH 08APR20.&lt;/Text&gt;
   &lt;/Paragraph&gt;
   &lt;Paragraph RPH="12" Title="SURCHARGES"&gt;
    &lt;Text&gt;IF THE FARE COMPONENT INCLUDES TRAVEL BETWEEN FOR AND
SSA.
SECURITY SURCHARGE OF USD 80.00 PER FARE COMPONENT
WILL BE ADDED TO THE APPLICABLE FARE PER
ADULT,ALLOWING CHILD/INFANT DISCOUNTS.
IF THE FARE COMPONENT INCLUDES TRAVEL BETWEEN FOR AND
BSB.
OR
IF THE FARE COMPONENT INCLUDES TRAVEL BETWEEN FOR AND
GYN.
OR
IF THE FARE COMPONENT INCLUDES TRAVEL BETWEEN FOR AND
BHZ.
OR
IF THE FARE COMPONENT INCLUDES TRAVEL BETWEEN FOR AND
RIO.
SECURITY SURCHARGE OF USD 20.00 PER FARE COMPONENT
WILL BE ADDED TO THE APPLICABLE FARE PER
ADULT,ALLOWING CHILD/INFANT DISCOUNTS.
IF THE FARE COMPONENT INCLUDES TRAVEL BETWEEN VCE AND
ROM.
OR
IF THE FARE COMPONENT INCLUDES TRAVEL BETWEEN AHO AND
ROM.
SECURITY SURCHARGE OF EUR 90.00 PER FARE COMPONENT
WILL BE ADDED TO THE APPLICABLE FARE PER
ADULT,ALLOWING CHILD/INFANT DISCOUNTS.
IF THE FARE COMPONENT INCLUDES TRAVEL BETWEEN SAO AND
SSA.
OR
IF THE FARE COMPONENT INCLUDES TRAVEL BETWEEN SSA AND
REC.
OR
IF THE FARE COMPONENT INCLUDES TRAVEL BETWEEN REC AND
SAO.
SECURITY SURCHARGE OF USD 80.00 PER FARE COMPONENT
WILL BE ADDED TO THE APPLICABLE FARE PER
ADULT,ALLOWING CHILD/INFANT DISCOUNTS.
IF THE FARE COMPONENT INCLUDES TRAVEL BETWEEN UIO AND
CUE.
OR
IF THE FARE COMPONENT INCLUDES TRAVEL BETWEEN UIO AND
LOH.
OR
IF THE FARE COMPONENT INCLUDES TRAVEL BETWEEN UIO AND
ESM.
OR
IF THE FARE COMPONENT INCLUDES TRAVEL BETWEEN UIO AND
LGQ.
OR
IF THE FARE COMPONENT INCLUDES TRAVEL BETWEEN UIO AND
OCC.
OR
IF THE FARE COMPONENT INCLUDES TRAVEL BETWEEN UIO AND
SCY.
OR
IF THE FARE COMPONENT INCLUDES TRAVEL BETWEEN UIO AND
GPS.
OR
IF THE FARE COMPONENT INCLUDES TRAVEL BETWEEN UIO AND
MEC.
SECURITY SURCHARGE OF EUR 30.00 PER FARE COMPONENT
WILL BE ADDED TO THE APPLICABLE FARE PER
ADULT,ALLOWING CHILD/INFANT DISCOUNTS.
IF THE FARE COMPONENT INCLUDES TRAVEL BETWEEN SRZ AND
ASU.
SECURITY SURCHARGE OF USD 150.00 PER FARE COMPONENT
WILL BE ADDED TO THE APPLICABLE FARE PER
ADULT,ALLOWING CHILD/INFANT DISCOUNTS.
IF THE FARE COMPONENT INCLUDES TRAVEL BETWEEN MVD AND
ASU.
SECURITY SURCHARGE OF USD 200.00 PER FARE COMPONENT
WILL BE ADDED TO THE APPLICABLE FARE PER
ADULT,ALLOWING CHILD/INFANT DISCOUNTS.
IF THE FARE COMPONENT INCLUDES TRAVEL BETWEEN MVD AND
BUE.
SECURITY SURCHARGE OF USD 100.00 PER FARE COMPONENT
WILL BE ADDED TO THE APPLICABLE FARE PER
ADULT,ALLOWING CHILD/INFANT DISCOUNTS.
IF THE FARE COMPONENT INCLUDES TRAVEL BETWEEN ASU AND
BUE.
SECURITY SURCHARGE OF USD 150.00 PER FARE COMPONENT
WILL BE ADDED TO THE APPLICABLE FARE PER
ADULT,ALLOWING CHILD/INFANT DISCOUNTS.
IF THE FARE COMPONENT INCLUDES TRAVEL BETWEEN MVD AND
SAO.
SECURITY SURCHARGE OF USD 175.00 PER FARE COMPONENT
WILL BE ADDED TO THE APPLICABLE FARE PER
ADULT,ALLOWING CHILD/INFANT DISCOUNTS.
IF THE FARE COMPONENT INCLUDES TRAVEL BETWEEN SDQ AND
HAV.
OR
IF THE FARE COMPONENT INCLUDES TRAVEL BETWEEN SDQ AND
MIA.
OR
IF THE FARE COMPONENT INCLUDES TRAVEL BETWEEN SDQ AND
SJU.
SECURITY SURCHARGE OF USD 100.00 PER FARE COMPONENT
WILL BE ADDED TO THE APPLICABLE FARE PER
ADULT,ALLOWING CHILD/INFANT DISCOUNTS.
IF THE FARE COMPONENT INCLUDES TRAVEL BETWEEN BUH AND
IAS.
SECURITY SURCHARGE OF EUR 90.00 PER FARE COMPONENT
WILL BE ADDED TO THE APPLICABLE FARE PER
ADULT,ALLOWING CHILD/INFANT DISCOUNTS.
IF THE FARE COMPONENT INCLUDES TRAVEL BETWEEN BUE AND
COR.
OR
IF THE FARE COMPONENT INCLUDES TRAVEL BETWEEN BUE AND
IGR.
OR
IF THE FARE COMPONENT INCLUDES TRAVEL BETWEEN IGR AND
COR.
OR
IF THE FARE COMPONENT INCLUDES TRAVEL BETWEEN IGR AND
ROS.
OR
IF THE FARE COMPONENT INCLUDES TRAVEL BETWEEN IGR AND
SLA.
SECURITY SURCHARGE OF USD 80.00 PER FARE COMPONENT
WILL BE ADDED TO THE APPLICABLE FARE PER
ADULT,ALLOWING CHILD/INFANT DISCOUNTS.
IF THE FARE COMPONENT INCLUDES TRAVEL BETWEEN TLV AND
AREA 2 ON
ONE OR MORE OF THE FOLLOWING
ANY LY FLIGHT.
SECURITY SURCHARGE OF USD 25.00 PER FARE COMPONENT
WILL BE ADDED TO THE APPLICABLE FARE PER
ADULT,ALLOWING CHILD/INFANT DISCOUNTS.
IF THE FARE COMPONENT INCLUDES TRAVEL BETWEEN PTY AND
CCS.
OR
IF THE FARE COMPONENT INCLUDES TRAVEL BETWEEN PTY AND
SDQ.
OR
IF THE FARE COMPONENT INCLUDES TRAVEL BETWEEN PTY AND
PUJ.
OR
IF THE FARE COMPONENT INCLUDES TRAVEL BETWEEN PTY AND
HAV.
OR
IF THE FARE COMPONENT INCLUDES TRAVEL BETWEEN PTY AND
GYE.
OR
IF THE FARE COMPONENT INCLUDES TRAVEL BETWEEN PTY AND
UIO.
OR
IF THE FARE COMPONENT INCLUDES TRAVEL BETWEEN PTY AND
BOG.
SECURITY SURCHARGE OF USD 200.00 PER FARE COMPONENT
WILL BE ADDED TO THE APPLICABLE FARE PER
ADULT,ALLOWING CHILD/INFANT DISCOUNTS.
IF THE FARE COMPONENT INCLUDES TRAVEL BETWEEN DUS AND
AMS.
SECURITY SURCHARGE OF EUR 60.00 PER FARE COMPONENT
WILL BE ADDED TO THE APPLICABLE FARE PER
ADULT,ALLOWING CHILD/INFANT DISCOUNTS.
IF THE FARE COMPONENT INCLUDES TRAVEL BETWEEN GUA AND
SAP.
SECURITY SURCHARGE OF USD 75.00 PER FARE COMPONENT
WILL BE ADDED TO THE APPLICABLE FARE PER
ADULT,ALLOWING CHILD/INFANT DISCOUNTS.
IF THE FARE COMPONENT INCLUDES TRAVEL BETWEEN UIO AND
LIM.
OR
IF THE FARE COMPONENT INCLUDES TRAVEL BETWEEN UIO AND
BOG.
OR
IF THE FARE COMPONENT INCLUDES TRAVEL BETWEEN UIO AND
CCS.
SECURITY SURCHARGE OF USD 200.00 PER FARE COMPONENT
WILL BE ADDED TO THE APPLICABLE FARE PER
ADULT,ALLOWING CHILD/INFANT DISCOUNTS.
IF THE FARE COMPONENT INCLUDES TRAVEL BETWEEN STO AND
AMS.
OR
IF THE FARE COMPONENT INCLUDES TRAVEL BETWEEN CPH AND
AMS.
OR
IF THE FARE COMPONENT INCLUDES TRAVEL BETWEEN ATH AND
ROM.
OR
IF THE FARE COMPONENT INCLUDES TRAVEL BETWEEN ATH AND
MAD ON
ONE OR MORE OF THE FOLLOWING
ANY A3 FLIGHT.
FOR TRAVEL ON/AFTER 15JUN19 AND ON/BEFORE 15SEP19
SECURITY SURCHARGE OF EUR 100.00 PER FARE
COMPONENT WILL BE ADDED TO THE APPLICABLE FARE PER
ADULT,ALLOWING CHILD/INFANT DISCOUNTS.&lt;/Text&gt;
   &lt;/Paragraph&gt;
   &lt;Paragraph RPH="13" Title="ACCOMPANIED TRAVEL"&gt;
    &lt;Text&gt;ACCOMPANIED TRAVEL NOT REQUIRED.&lt;/Text&gt;
   &lt;/Paragraph&gt;
   &lt;Paragraph RPH="14" Title="TRAVEL RESTRICTIONS"&gt;
    &lt;Text&gt;VALID FOR TRAVEL COMMENCING ON/AFTER 31AUG19 AND ON/
BEFORE 31MAR20. ALL TRAVEL MUST BE COMPLETED BY
MIDNIGHT ON 15JUN20.&lt;/Text&gt;
   &lt;/Paragraph&gt;
   &lt;Paragraph RPH="15" Title="SALES RESTRICTIONS"&gt;
    &lt;Text&gt;FOOTNOTE RULE
RESERVATIONS MUST BE MADE ON/AFTER 31AUG19 AND ON/
BEFORE 16SEP19.
TICKETS MUST BE ISSUED ON/AFTER 31AUG19 AND ON/BEFORE
16SEP19.
GENERAL RULE - APPLY UNLESS OTHERWISE SPECIFIED
TICKETS MUST BE ISSUED ON THE STOCK OF UX AND MAY NOT
BE SOLD IN VENEZUELA. AND MAY ONLY BE SOLD IN AREA 1/
AREA 2/AREA 3.
TICKETS MAY NOT BE ISSUED BY PTA. EXTENSION OF TICKET
VALIDITY IS NOT PERMITTED.&lt;/Text&gt;
   &lt;/Paragraph&gt;
   &lt;Paragraph RPH="16" Title="PENALTIES"&gt;
    &lt;Text&gt;CANCELLATIONS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&lt;/Paragraph&gt;
   &lt;Paragraph RPH="17" Title="HIP/MILEAGE EXCEPTIONS"&gt;
    &lt;Text&gt;THE HIGHER INTERMEDIATE POINT RULE DOES NOT APPLY FOR
CONNECTIONS.
NOTE -
DMC/HIP/EXCESS OF MILEAGE WILL NOT APPLY TO THESE
FARES.
AND - THE HIGHER INTERMEDIATE POINT RULE DOES NOT APPLY
FOR STOPOVERS.
NOTE -
DMC/HIP/EXCESS OF MILEAGE WILL NOT APPLY TO THESE
FARES.&lt;/Text&gt;
   &lt;/Paragraph&gt;
   &lt;Paragraph RPH="18" Title="TICKET ENDORSEMENTS"&gt;
    &lt;Text&gt;THE ORIGINAL AND THE REISSUED TICKET MUST BE ANNOTATED
- CHGS AND REF RESTRICTED - IN THE ENDORSEMENT BOX.
AND - THE ORIGINAL AND THE REISSUED TICKET MUST BE
ANNOTATED - RESTRICTIONS APPLY - IN THE FORM OF
PAYMENT BOX.&lt;/Text&gt;
   &lt;/Paragraph&gt;
   &lt;Paragraph RPH="19" Title="CHILDREN DISCOUNTS"&gt;
    &lt;Text&gt;CNN/ACCOMPANIED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INS/INFANT WITH A SEAT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CNE/NEGOTIATED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INE/NEGOTIATED INFANT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JNN/CONTRACT BULK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INS/INFANT WITH A SEAT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JNF/CONTRACT BULK INFANT PSGR UNDER 2 - CHARGE
10 PERCENT OF THE FARE.
TICKET DESIGNATOR - IN.
MUST BE ACCOMPANIED ON ALL FLIGHTS IN THE SAME
COMPARTMENT BY ADULT PSGR 18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</si>
  <si>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600fcfb-9c13-4528-b5ab-f758327b1cf9&lt;/eb:ConversationId&gt;&lt;eb:Service&gt;OTA_AirRulesLLSRQ&lt;/eb:Service&gt;&lt;eb:Action&gt;OTA_AirRulesLLSRS&lt;/eb:Action&gt;&lt;eb:MessageData&gt;&lt;eb:MessageId&gt;5721856546657190621&lt;/eb:MessageId&gt;&lt;eb:Timestamp&gt;2019-09-06T15:11:05&lt;/eb:Timestamp&gt;&lt;eb:RefToMessageId&gt;f600fcfb-9c13-4528-b5ab-f758327b1cf9&lt;/eb:RefToMessageId&gt;&lt;/eb:MessageData&gt;&lt;/eb:MessageHeader&gt;&lt;wsse:Security xmlns:wsse="http://schemas.xmlsoap.org/ws/2002/12/secext"&gt;&lt;wsse:BinarySecurityToken valueType="String" EncodingType="wsse:Base64Binary"&gt;Shared/IDL:IceSess\/SessMgr:1\.0.IDL/Common/!ICESMS\/RESH!ICESMSLB\/RES.LB!-2977088150833658227!1780335!0&lt;/wsse:BinarySecurityToken&gt;&lt;/wsse:Security&gt;&lt;/soap-env:Header&gt;&lt;soap-env:Body&gt;&lt;soap-env:Fault&gt;&lt;faultcode&gt;soap-env:Client.Validation&lt;/faultcode&gt;&lt;faultstring&gt;ERR.SWS.CLIENT.VALIDATION_FAILED&lt;/faultstring&gt;&lt;detail&gt;&lt;stl:ApplicationResults xmlns:stl="http://services.sabre.com/STL/v01" status="NotProcessed"&gt;&lt;stl:Error timeStamp="2019-09-06T10:11:05-05:00" type="Validation"&gt;&lt;stl:SystemSpecificResults&gt;&lt;stl:Message&gt;cvc-complex-type.2.3: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</si>
  <si>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e33dcbb-f54f-4713-a432-cdeef5220531&lt;/eb:ConversationId&gt;&lt;eb:Service&gt;OTA_AirRulesLLSRQ&lt;/eb:Service&gt;&lt;eb:Action&gt;OTA_AirRulesLLSRS&lt;/eb:Action&gt;&lt;eb:MessageData&gt;&lt;eb:MessageId&gt;7912810752781030590&lt;/eb:MessageId&gt;&lt;eb:Timestamp&gt;2019-09-06T20:54:38&lt;/eb:Timestamp&gt;&lt;eb:RefToMessageId&gt;0e33dcbb-f54f-4713-a432-cdeef5220531&lt;/eb:RefToMessageId&gt;&lt;/eb:MessageData&gt;&lt;/eb:MessageHeader&gt;&lt;wsse:Security xmlns:wsse="http://schemas.xmlsoap.org/ws/2002/12/secext"&gt;&lt;wsse:BinarySecurityToken valueType="String" EncodingType="wsse:Base64Binary"&gt;Shared/IDL:IceSess\/SessMgr:1\.0.IDL/Common/!ICESMS\/RESC!ICESMSLB\/RES.LB!-2977003722333241201!1226578!0&lt;/wsse:BinarySecurityToken&gt;&lt;/wsse:Security&gt;&lt;/soap-env:Header&gt;&lt;soap-env:Body&gt;&lt;OTA_AirRulesRS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timeStamp="2019-09-06T15:54:38-05:00"&gt;
   &lt;stl:SystemSpecificResults&gt;
    &lt;stl:HostCommand LNIATA="222222"&gt;RDBOGPEI06SEPZES00RIQ-AV&lt;/stl:HostCommand&gt;
   &lt;/stl:SystemSpecificResults&gt;
  &lt;/stl:Success&gt;
 &lt;/stl:ApplicationResults&gt;
 &lt;FareRuleInfo&gt;
  &lt;Header&gt;
   &lt;Line Type="Legend"&gt;
    &lt;Text&gt;V FARE BASIS     BK    FARE   TRAVEL-TICKET AP  MINMAX  RTG&lt;/Text&gt;
   &lt;/Line&gt;
   &lt;Line Type="Fare"&gt;
    &lt;Text&gt;1A  ZES00RIQ       Z X   149000 DC31DE T31MR  -/1  -/365  200&lt;/Text&gt;
   &lt;/Line&gt;
   &lt;Line Type="Passenger Type"&gt;
    &lt;Text&gt;PASSENGER TYPE-ADT                 AUTO PRICE-YES&lt;/Text&gt;
   &lt;/Line&gt;
   &lt;Line Type="Origin Destination"&gt;
    &lt;Text&gt;FROM-BOG TO-PEI    CXR-AV    TVL-06SEP19  RULE-DOEC IPRWD/17&lt;/Text&gt;
   &lt;/Line&gt;
   &lt;Line Type="Fare Basis"&gt;
    &lt;Text&gt;FARE BASIS-ZES00RIQ          SPECIAL FARE  DIS-E   VENDOR-ATP&lt;/Text&gt;
   &lt;/Line&gt;
   &lt;Line Type="Fare Type"&gt;
    &lt;Text&gt;FARE TYPE-XEX      OW-REGULAR EXCURSION&lt;/Text&gt;
   &lt;/Line&gt;
   &lt;Line Type="Currency"&gt;
    &lt;Text&gt;COP   149000  0200  E06SEP19 D31DEC20   FC-ZES00RIQ  FN-11&lt;/Text&gt;
   &lt;/Line&gt;
   &lt;Line Type="System Dates"&gt;
    &lt;Text&gt;SYSTEM DATES - CREATED 05SEP19/1612  EXPIRES INFINITY&lt;/Text&gt;
   &lt;/Line&gt;
   &lt;ParsedData&gt;
    &lt;CurrencyLine&gt;
     &lt;Amount&gt;149000&lt;/Amount&gt;
     &lt;CurrencyCode&gt;COP&lt;/CurrencyCode&gt;
     &lt;Discontinue&gt;2020-12-31&lt;/Discontinue&gt;
     &lt;Effective&gt;2019-09-06&lt;/Effective&gt;
     &lt;FareClass&gt;ZES00RIQ&lt;/FareClass&gt;
     &lt;RoutingNumberOrMPM&gt;0200&lt;/RoutingNumberOrMPM&gt;
     &lt;TariffDescriptionNumber&gt;11&lt;/TariffDescriptionNumber&gt;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LocationCode="PEI"/&gt;
     &lt;OriginLocation LocationCode="BOG"/&gt;
     &lt;Rule&gt;DOEC&lt;/Rule&gt;
     &lt;TariffDescriptionNumber&gt;IPRWD/17&lt;/TariffDescriptionNumber&gt;
     &lt;TravelDate&gt;2019-09-06&lt;/TravelDate&gt;
    &lt;/OriginDestinationLine&gt;
    &lt;PassengerTypeLine&gt;
     &lt;AutoPrice&gt;YES&lt;/AutoPrice&gt;
     &lt;PassengerType Code="ADT"/&gt;
    &lt;/PassengerTypeLine&gt;
    &lt;SystemDatesLine&gt;
     &lt;CreateDateTime&gt;2019-09-05T16:12&lt;/CreateDateTime&gt;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SAT/
SUN OR 430AM TO 459AM SAT/SUN OR 500AM TO 529AM SAT/
SUN OR 530AM TO 559AM SAT/SUN OR 600AM TO 629AM SAT/
SUN OR 630AM TO 659AM SAT/SUN OR 700AM TO 729AM SAT/
SUN OR 730AM TO 759AM SAT/SUN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OR 430PM
TO 459PM OR 500PM TO 529PM OR 530PM TO 559PM OR
600PM TO 629PM OR 630PM TO 659PM OR 700PM TO 729PM
OR 730PM TO 759PM OR 800PM TO 829PM OR 830PM TO
859PM OR 900PM TO 929PM OR 930PM TO 959PM OR 1000PM
TO 1029PM OR 1030PM TO 1059PM OR 1100PM TO 1129PM OR
1130PM TO 1159PM DAILY.
TO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SAT/SUN/
MON/TUE/WED/THU OR 430PM TO 459PM SAT/SUN/MON/TUE/
WED/THU OR 500PM TO 529PM SAT/SUN/MON/TUE/WED/THU OR
530PM TO 559PM SAT/SUN/MON/TUE/WED/THU OR 600PM TO
629PM SAT/SUN/MON/TUE/WED/THU OR 630PM TO 659PM SAT/
SUN/MON/TUE/WED/THU OR 700PM TO 729PM OR 730PM TO
759PM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ANY CARRIER IN ANY RULE IN
THIS TARIFF.
OPEN JAWS
FARES MAY BE COMBINED ON A HALF ROUND TRIP BASIS
-TO FORM SINGLE OPEN JAWS
MILEAGE OF THE OPEN SEGMENT MUST BE EQUAL/LESS THAN
MILEAGE OF THE SHORTEST FLOWN FARE COMPONENT.
OPEN JAWS NOTE -
WHEN COMBINED WITH OTHER FARES TO FORM ROUND /
OPEN JAW TRIPS THE MOST RESTRICTIVE CONDITIONS
APPLY.THESE INCLUDE ADVANCE RESERVATION/
TICKETING REQUIREMENTS/MINIMUM STAY/MAXIMUM STAY/
AND STOPOVERS.
PROVIDED -
THE OPEN SEGMENT MUST BE
-BETWEEN POINTS IN ANY TWO OF THE FOLLOWING
LOCALES-
AXM/MZL/PEI COMBINATIONS ARE WITH ANY FARE FOR
CARRIER AV/LR/TA IN ANY RULE IN TARIFF
IPRWD   - WITHIN AREA 1 - CENTRAL/SOUTH AMERICA/
MEXICO AND CARIBBEAN.
ROUND TRIPS/CIRCLE TRIPS
FARES MAY BE COMBINED ON A HALF ROUND TRIP BASIS
/ROUND TRIPS
-TO FORM CIRCLE TRIPS.
ROUND TRIPS NOTE -
WHEN COMBINED WITH OTHER FARES TO FORM ROUND /
OPEN JAW TRIPS THE MOST RESTRICTIVE CONDITIONS
APPLY.THESE INCLUDE ADVANCE RESERVATION/
TICKETING REQUIREMENTS/MINIMUM STAY/MAXIMUM STAY/
AND STOPOVERS.
PROVIDED -
COMBINATIONS ARE WITH ANY FARE FOR CARRIER AV/LR/
TA IN ANY RULE IN TARIFF
IPRWD   - WITHIN AREA 1 - CENTRAL/SOUTH AMERICA/
MEXICO AND CARIBBEAN.&lt;/Text&gt;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</si>
  <si>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a96fdee-933a-4701-aaf6-ef896151a5cf&lt;/eb:ConversationId&gt;&lt;eb:Service&gt;OTA_AirRulesLLSRQ&lt;/eb:Service&gt;&lt;eb:Action&gt;OTA_AirRulesLLSRS&lt;/eb:Action&gt;&lt;eb:MessageData&gt;&lt;eb:MessageId&gt;7938824755589480191&lt;/eb:MessageId&gt;&lt;eb:Timestamp&gt;2019-09-06T20:59:19&lt;/eb:Timestamp&gt;&lt;eb:RefToMessageId&gt;da96fdee-933a-4701-aaf6-ef896151a5cf&lt;/eb:RefToMessageId&gt;&lt;/eb:MessageData&gt;&lt;/eb:MessageHeader&gt;&lt;wsse:Security xmlns:wsse="http://schemas.xmlsoap.org/ws/2002/12/secext"&gt;&lt;wsse:BinarySecurityToken valueType="String" EncodingType="wsse:Base64Binary"&gt;Shared/IDL:IceSess\/SessMgr:1\.0.IDL/Common/!ICESMS\/RESG!ICESMSLB\/RES.LB!-2977002571944599679!1256454!0&lt;/wsse:BinarySecurityToken&gt;&lt;/wsse:Security&gt;&lt;/soap-env:Header&gt;&lt;soap-env:Body&gt;&lt;OTA_AirRulesRS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timeStamp="2019-09-06T15:59:19-05:00"&gt;
   &lt;stl:SystemSpecificResults&gt;
    &lt;stl:HostCommand LNIATA="222222"&gt;RDBOGPEI06SEPZES00RIQ-AV&lt;/stl:HostCommand&gt;
   &lt;/stl:SystemSpecificResults&gt;
  &lt;/stl:Success&gt;
 &lt;/stl:ApplicationResults&gt;
 &lt;FareRuleInfo&gt;
  &lt;Header&gt;
   &lt;Line Type="Legend"&gt;
    &lt;Text&gt;V FARE BASIS     BK    FARE   TRAVEL-TICKET AP  MINMAX  RTG&lt;/Text&gt;
   &lt;/Line&gt;
   &lt;Line Type="Fare"&gt;
    &lt;Text&gt;1A  ZES00RIQ       Z X   149000 DC31DE T31MR  -/1  -/365  200&lt;/Text&gt;
   &lt;/Line&gt;
   &lt;Line Type="Passenger Type"&gt;
    &lt;Text&gt;PASSENGER TYPE-ADT                 AUTO PRICE-YES&lt;/Text&gt;
   &lt;/Line&gt;
   &lt;Line Type="Origin Destination"&gt;
    &lt;Text&gt;FROM-BOG TO-PEI    CXR-AV    TVL-06SEP19  RULE-DOEC IPRWD/17&lt;/Text&gt;
   &lt;/Line&gt;
   &lt;Line Type="Fare Basis"&gt;
    &lt;Text&gt;FARE BASIS-ZES00RIQ          SPECIAL FARE  DIS-E   VENDOR-ATP&lt;/Text&gt;
   &lt;/Line&gt;
   &lt;Line Type="Fare Type"&gt;
    &lt;Text&gt;FARE TYPE-XEX      OW-REGULAR EXCURSION&lt;/Text&gt;
   &lt;/Line&gt;
   &lt;Line Type="Currency"&gt;
    &lt;Text&gt;COP   149000  0200  E06SEP19 D31DEC20   FC-ZES00RIQ  FN-11&lt;/Text&gt;
   &lt;/Line&gt;
   &lt;Line Type="System Dates"&gt;
    &lt;Text&gt;SYSTEM DATES - CREATED 05SEP19/1612  EXPIRES INFINITY&lt;/Text&gt;
   &lt;/Line&gt;
   &lt;ParsedData&gt;
    &lt;CurrencyLine&gt;
     &lt;Amount&gt;149000&lt;/Amount&gt;
     &lt;CurrencyCode&gt;COP&lt;/CurrencyCode&gt;
     &lt;Discontinue&gt;2020-12-31&lt;/Discontinue&gt;
     &lt;Effective&gt;2019-09-06&lt;/Effective&gt;
     &lt;FareClass&gt;ZES00RIQ&lt;/FareClass&gt;
     &lt;RoutingNumberOrMPM&gt;0200&lt;/RoutingNumberOrMPM&gt;
     &lt;TariffDescriptionNumber&gt;11&lt;/TariffDescriptionNumber&gt;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LocationCode="PEI"/&gt;
     &lt;OriginLocation LocationCode="BOG"/&gt;
     &lt;Rule&gt;DOEC&lt;/Rule&gt;
     &lt;TariffDescriptionNumber&gt;IPRWD/17&lt;/TariffDescriptionNumber&gt;
     &lt;TravelDate&gt;2019-09-06&lt;/TravelDate&gt;
    &lt;/OriginDestinationLine&gt;
    &lt;PassengerTypeLine&gt;
     &lt;AutoPrice&gt;YES&lt;/AutoPrice&gt;
     &lt;PassengerType Code="ADT"/&gt;
    &lt;/PassengerTypeLine&gt;
    &lt;SystemDatesLine&gt;
     &lt;CreateDateTime&gt;2019-09-05T16:12&lt;/CreateDateTime&gt;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SAT/
SUN OR 430AM TO 459AM SAT/SUN OR 500AM TO 529AM SAT/
SUN OR 530AM TO 559AM SAT/SUN OR 600AM TO 629AM SAT/
SUN OR 630AM TO 659AM SAT/SUN OR 700AM TO 729AM SAT/
SUN OR 730AM TO 759AM SAT/SUN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OR 430PM
TO 459PM OR 500PM TO 529PM OR 530PM TO 559PM OR
600PM TO 629PM OR 630PM TO 659PM OR 700PM TO 729PM
OR 730PM TO 759PM OR 800PM TO 829PM OR 830PM TO
859PM OR 900PM TO 929PM OR 930PM TO 959PM OR 1000PM
TO 1029PM OR 1030PM TO 1059PM OR 1100PM TO 1129PM OR
1130PM TO 1159PM DAILY.
TO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SAT/SUN/
MON/TUE/WED/THU OR 430PM TO 459PM SAT/SUN/MON/TUE/
WED/THU OR 500PM TO 529PM SAT/SUN/MON/TUE/WED/THU OR
530PM TO 559PM SAT/SUN/MON/TUE/WED/THU OR 600PM TO
629PM SAT/SUN/MON/TUE/WED/THU OR 630PM TO 659PM SAT/
SUN/MON/TUE/WED/THU OR 700PM TO 729PM OR 730PM TO
759PM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ANY CARRIER IN ANY RULE IN
THIS TARIFF.
OPEN JAWS
FARES MAY BE COMBINED ON A HALF ROUND TRIP BASIS
-TO FORM SINGLE OPEN JAWS
MILEAGE OF THE OPEN SEGMENT MUST BE EQUAL/LESS THAN
MILEAGE OF THE SHORTEST FLOWN FARE COMPONENT.
OPEN JAWS NOTE -
WHEN COMBINED WITH OTHER FARES TO FORM ROUND /
OPEN JAW TRIPS THE MOST RESTRICTIVE CONDITIONS
APPLY.THESE INCLUDE ADVANCE RESERVATION/
TICKETING REQUIREMENTS/MINIMUM STAY/MAXIMUM STAY/
AND STOPOVERS.
PROVIDED -
THE OPEN SEGMENT MUST BE
-BETWEEN POINTS IN ANY TWO OF THE FOLLOWING
LOCALES-
AXM/MZL/PEI COMBINATIONS ARE WITH ANY FARE FOR
CARRIER AV/LR/TA IN ANY RULE IN TARIFF
IPRWD   - WITHIN AREA 1 - CENTRAL/SOUTH AMERICA/
MEXICO AND CARIBBEAN.
ROUND TRIPS/CIRCLE TRIPS
FARES MAY BE COMBINED ON A HALF ROUND TRIP BASIS
/ROUND TRIPS
-TO FORM CIRCLE TRIPS.
ROUND TRIPS NOTE -
WHEN COMBINED WITH OTHER FARES TO FORM ROUND /
OPEN JAW TRIPS THE MOST RESTRICTIVE CONDITIONS
APPLY.THESE INCLUDE ADVANCE RESERVATION/
TICKETING REQUIREMENTS/MINIMUM STAY/MAXIMUM STAY/
AND STOPOVERS.
PROVIDED -
COMBINATIONS ARE WITH ANY FARE FOR CARRIER AV/LR/
TA IN ANY RULE IN TARIFF
IPRWD   - WITHIN AREA 1 - CENTRAL/SOUTH AMERICA/
MEXICO AND CARIBBEAN.&lt;/Text&gt;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</si>
  <si>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d3a4c43-b1fe-435f-bdda-a8cf4265eae5&lt;/eb:ConversationId&gt;&lt;eb:Service&gt;OTA_AirRulesLLSRQ&lt;/eb:Service&gt;&lt;eb:Action&gt;OTA_AirRulesLLSRS&lt;/eb:Action&gt;&lt;eb:MessageData&gt;&lt;eb:MessageId&gt;7939025755612450624&lt;/eb:MessageId&gt;&lt;eb:Timestamp&gt;2019-09-06T20:59:21&lt;/eb:Timestamp&gt;&lt;eb:RefToMessageId&gt;fd3a4c43-b1fe-435f-bdda-a8cf4265eae5&lt;/eb:RefToMessageId&gt;&lt;/eb:MessageData&gt;&lt;/eb:MessageHeader&gt;&lt;wsse:Security xmlns:wsse="http://schemas.xmlsoap.org/ws/2002/12/secext"&gt;&lt;wsse:BinarySecurityToken valueType="String" EncodingType="wsse:Base64Binary"&gt;Shared/IDL:IceSess\/SessMgr:1\.0.IDL/Common/!ICESMS\/RESG!ICESMSLB\/RES.LB!-2977002562600295796!1250566!0&lt;/wsse:BinarySecurityToken&gt;&lt;/wsse:Security&gt;&lt;/soap-env:Header&gt;&lt;soap-env:Body&gt;&lt;OTA_AirRulesRS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timeStamp="2019-09-06T15:59:21-05:00"&gt;
   &lt;stl:SystemSpecificResults&gt;
    &lt;stl:HostCommand LNIATA="222222"&gt;RDBOGPEI06SEPZES00RIQ-AV&lt;/stl:HostCommand&gt;
   &lt;/stl:SystemSpecificResults&gt;
  &lt;/stl:Success&gt;
 &lt;/stl:ApplicationResults&gt;
 &lt;FareRuleInfo&gt;
  &lt;Header&gt;
   &lt;Line Type="Legend"&gt;
    &lt;Text&gt;V FARE BASIS     BK    FARE   TRAVEL-TICKET AP  MINMAX  RTG&lt;/Text&gt;
   &lt;/Line&gt;
   &lt;Line Type="Fare"&gt;
    &lt;Text&gt;1A  ZES00RIQ       Z X   149000 DC31DE T31MR  -/1  -/365  200&lt;/Text&gt;
   &lt;/Line&gt;
   &lt;Line Type="Passenger Type"&gt;
    &lt;Text&gt;PASSENGER TYPE-ADT                 AUTO PRICE-YES&lt;/Text&gt;
   &lt;/Line&gt;
   &lt;Line Type="Origin Destination"&gt;
    &lt;Text&gt;FROM-BOG TO-PEI    CXR-AV    TVL-06SEP19  RULE-DOEC IPRWD/17&lt;/Text&gt;
   &lt;/Line&gt;
   &lt;Line Type="Fare Basis"&gt;
    &lt;Text&gt;FARE BASIS-ZES00RIQ          SPECIAL FARE  DIS-E   VENDOR-ATP&lt;/Text&gt;
   &lt;/Line&gt;
   &lt;Line Type="Fare Type"&gt;
    &lt;Text&gt;FARE TYPE-XEX      OW-REGULAR EXCURSION&lt;/Text&gt;
   &lt;/Line&gt;
   &lt;Line Type="Currency"&gt;
    &lt;Text&gt;COP   149000  0200  E06SEP19 D31DEC20   FC-ZES00RIQ  FN-11&lt;/Text&gt;
   &lt;/Line&gt;
   &lt;Line Type="System Dates"&gt;
    &lt;Text&gt;SYSTEM DATES - CREATED 05SEP19/1612  EXPIRES INFINITY&lt;/Text&gt;
   &lt;/Line&gt;
   &lt;ParsedData&gt;
    &lt;CurrencyLine&gt;
     &lt;Amount&gt;149000&lt;/Amount&gt;
     &lt;CurrencyCode&gt;COP&lt;/CurrencyCode&gt;
     &lt;Discontinue&gt;2020-12-31&lt;/Discontinue&gt;
     &lt;Effective&gt;2019-09-06&lt;/Effective&gt;
     &lt;FareClass&gt;ZES00RIQ&lt;/FareClass&gt;
     &lt;RoutingNumberOrMPM&gt;0200&lt;/RoutingNumberOrMPM&gt;
     &lt;TariffDescriptionNumber&gt;11&lt;/TariffDescriptionNumber&gt;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LocationCode="PEI"/&gt;
     &lt;OriginLocation LocationCode="BOG"/&gt;
     &lt;Rule&gt;DOEC&lt;/Rule&gt;
     &lt;TariffDescriptionNumber&gt;IPRWD/17&lt;/TariffDescriptionNumber&gt;
     &lt;TravelDate&gt;2019-09-06&lt;/TravelDate&gt;
    &lt;/OriginDestinationLine&gt;
    &lt;PassengerTypeLine&gt;
     &lt;AutoPrice&gt;YES&lt;/AutoPrice&gt;
     &lt;PassengerType Code="ADT"/&gt;
    &lt;/PassengerTypeLine&gt;
    &lt;SystemDatesLine&gt;
     &lt;CreateDateTime&gt;2019-09-05T16:12&lt;/CreateDateTime&gt;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SAT/
SUN OR 430AM TO 459AM SAT/SUN OR 500AM TO 529AM SAT/
SUN OR 530AM TO 559AM SAT/SUN OR 600AM TO 629AM SAT/
SUN OR 630AM TO 659AM SAT/SUN OR 700AM TO 729AM SAT/
SUN OR 730AM TO 759AM SAT/SUN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OR 430PM
TO 459PM OR 500PM TO 529PM OR 530PM TO 559PM OR
600PM TO 629PM OR 630PM TO 659PM OR 700PM TO 729PM
OR 730PM TO 759PM OR 800PM TO 829PM OR 830PM TO
859PM OR 900PM TO 929PM OR 930PM TO 959PM OR 1000PM
TO 1029PM OR 1030PM TO 1059PM OR 1100PM TO 1129PM OR
1130PM TO 1159PM DAILY.
TO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SAT/SUN/
MON/TUE/WED/THU OR 430PM TO 459PM SAT/SUN/MON/TUE/
WED/THU OR 500PM TO 529PM SAT/SUN/MON/TUE/WED/THU OR
530PM TO 559PM SAT/SUN/MON/TUE/WED/THU OR 600PM TO
629PM SAT/SUN/MON/TUE/WED/THU OR 630PM TO 659PM SAT/
SUN/MON/TUE/WED/THU OR 700PM TO 729PM OR 730PM TO
759PM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ANY CARRIER IN ANY RULE IN
THIS TARIFF.
OPEN JAWS
FARES MAY BE COMBINED ON A HALF ROUND TRIP BASIS
-TO FORM SINGLE OPEN JAWS
MILEAGE OF THE OPEN SEGMENT MUST BE EQUAL/LESS THAN
MILEAGE OF THE SHORTEST FLOWN FARE COMPONENT.
OPEN JAWS NOTE -
WHEN COMBINED WITH OTHER FARES TO FORM ROUND /
OPEN JAW TRIPS THE MOST RESTRICTIVE CONDITIONS
APPLY.THESE INCLUDE ADVANCE RESERVATION/
TICKETING REQUIREMENTS/MINIMUM STAY/MAXIMUM STAY/
AND STOPOVERS.
PROVIDED -
THE OPEN SEGMENT MUST BE
-BETWEEN POINTS IN ANY TWO OF THE FOLLOWING
LOCALES-
AXM/MZL/PEI COMBINATIONS ARE WITH ANY FARE FOR
CARRIER AV/LR/TA IN ANY RULE IN TARIFF
IPRWD   - WITHIN AREA 1 - CENTRAL/SOUTH AMERICA/
MEXICO AND CARIBBEAN.
ROUND TRIPS/CIRCLE TRIPS
FARES MAY BE COMBINED ON A HALF ROUND TRIP BASIS
/ROUND TRIPS
-TO FORM CIRCLE TRIPS.
ROUND TRIPS NOTE -
WHEN COMBINED WITH OTHER FARES TO FORM ROUND /
OPEN JAW TRIPS THE MOST RESTRICTIVE CONDITIONS
APPLY.THESE INCLUDE ADVANCE RESERVATION/
TICKETING REQUIREMENTS/MINIMUM STAY/MAXIMUM STAY/
AND STOPOVERS.
PROVIDED -
COMBINATIONS ARE WITH ANY FARE FOR CARRIER AV/LR/
TA IN ANY RULE IN TARIFF
IPRWD   - WITHIN AREA 1 - CENTRAL/SOUTH AMERICA/
MEXICO AND CARIBBEAN.&lt;/Text&gt;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</si>
  <si>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-52596bce-8376-4ed1-bc92-e9e4433eb70c&lt;/eb:ConversationId&gt;&lt;eb:Service&gt;OTA_AirRulesLLSRQ&lt;/eb:Service&gt;&lt;eb:Action&gt;OTA_AirRulesLLSRS&lt;/eb:Action&gt;&lt;eb:MessageData&gt;&lt;eb:MessageId&gt;7957962757484330870&lt;/eb:MessageId&gt;&lt;eb:Timestamp&gt;2019-09-06T21:02:28&lt;/eb:Timestamp&gt;&lt;eb:RefToMessageId&gt;52596bce-8376-4ed1-bc92-e9e4433eb70c&lt;/eb:RefToMessageId&gt;&lt;/eb:MessageData&gt;&lt;/eb:MessageHeader&gt;&lt;wsse:Security xmlns:wsse="http://schemas.xmlsoap.org/ws/2002/12/secext"&gt;&lt;wsse:BinarySecurityToken valueType="String" EncodingType="wsse:Base64Binary"&gt;Shared/IDL:IceSess\/SessMgr:1\.0.IDL/Common/!ICESMS\/RESB!ICESMSLB\/RES.LB!-2977001795882410368!904433!0&lt;/wsse:BinarySecurityToken&gt;&lt;/wsse:Security&gt;&lt;/soap-env:Header&gt;&lt;soap-env:Body&gt;&lt;OTA_AirRulesRS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timeStamp="2019-09-06T16:02:28-05:00"&gt;
   &lt;stl:SystemSpecificResults&gt;
    &lt;stl:HostCommand LNIATA="222222"&gt;RDBOGPEI06SEPZES00RIQ-AV&lt;/stl:HostCommand&gt;
   &lt;/stl:SystemSpecificResults&gt;
  &lt;/stl:Success&gt;
 &lt;/stl:ApplicationResults&gt;
 &lt;FareRuleInfo&gt;
  &lt;Header&gt;
   &lt;Line Type="Legend"&gt;
    &lt;Text&gt;V FARE BASIS     BK    FARE   TRAVEL-TICKET AP  MINMAX  RTG&lt;/Text&gt;
   &lt;/Line&gt;
   &lt;Line Type="Fare"&gt;
    &lt;Text&gt;1A  ZES00RIQ       Z X   149000 DC31DE T31MR  -/1  -/365  200&lt;/Text&gt;
   &lt;/Line&gt;
   &lt;Line Type="Passenger Type"&gt;
    &lt;Text&gt;PASSENGER TYPE-ADT                 AUTO PRICE-YES&lt;/Text&gt;
   &lt;/Line&gt;
   &lt;Line Type="Origin Destination"&gt;
    &lt;Text&gt;FROM-BOG TO-PEI    CXR-AV    TVL-06SEP19  RULE-DOEC IPRWD/17&lt;/Text&gt;
   &lt;/Line&gt;
   &lt;Line Type="Fare Basis"&gt;
    &lt;Text&gt;FARE BASIS-ZES00RIQ          SPECIAL FARE  DIS-E   VENDOR-ATP&lt;/Text&gt;
   &lt;/Line&gt;
   &lt;Line Type="Fare Type"&gt;
    &lt;Text&gt;FARE TYPE-XEX      OW-REGULAR EXCURSION&lt;/Text&gt;
   &lt;/Line&gt;
   &lt;Line Type="Currency"&gt;
    &lt;Text&gt;COP   149000  0200  E06SEP19 D31DEC20   FC-ZES00RIQ  FN-11&lt;/Text&gt;
   &lt;/Line&gt;
   &lt;Line Type="System Dates"&gt;
    &lt;Text&gt;SYSTEM DATES - CREATED 05SEP19/1612  EXPIRES INFINITY&lt;/Text&gt;
   &lt;/Line&gt;
   &lt;ParsedData&gt;
    &lt;CurrencyLine&gt;
     &lt;Amount&gt;149000&lt;/Amount&gt;
     &lt;CurrencyCode&gt;COP&lt;/CurrencyCode&gt;
     &lt;Discontinue&gt;2020-12-31&lt;/Discontinue&gt;
     &lt;Effective&gt;2019-09-06&lt;/Effective&gt;
     &lt;FareClass&gt;ZES00RIQ&lt;/FareClass&gt;
     &lt;RoutingNumberOrMPM&gt;0200&lt;/RoutingNumberOrMPM&gt;
     &lt;TariffDescriptionNumber&gt;11&lt;/TariffDescriptionNumber&gt;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LocationCode="PEI"/&gt;
     &lt;OriginLocation LocationCode="BOG"/&gt;
     &lt;Rule&gt;DOEC&lt;/Rule&gt;
     &lt;TariffDescriptionNumber&gt;IPRWD/17&lt;/TariffDescriptionNumber&gt;
     &lt;TravelDate&gt;2019-09-06&lt;/TravelDate&gt;
    &lt;/OriginDestinationLine&gt;
    &lt;PassengerTypeLine&gt;
     &lt;AutoPrice&gt;YES&lt;/AutoPrice&gt;
     &lt;PassengerType Code="ADT"/&gt;
    &lt;/PassengerTypeLine&gt;
    &lt;SystemDatesLine&gt;
     &lt;CreateDateTime&gt;2019-09-05T16:12&lt;/CreateDateTime&gt;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SAT/
SUN OR 430AM TO 459AM SAT/SUN OR 500AM TO 529AM SAT/
SUN OR 530AM TO 559AM SAT/SUN OR 600AM TO 629AM SAT/
SUN OR 630AM TO 659AM SAT/SUN OR 700AM TO 729AM SAT/
SUN OR 730AM TO 759AM SAT/SUN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OR 430PM
TO 459PM OR 500PM TO 529PM OR 530PM TO 559PM OR
600PM TO 629PM OR 630PM TO 659PM OR 700PM TO 729PM
OR 730PM TO 759PM OR 800PM TO 829PM OR 830PM TO
859PM OR 900PM TO 929PM OR 930PM TO 959PM OR 1000PM
TO 1029PM OR 1030PM TO 1059PM OR 1100PM TO 1129PM OR
1130PM TO 1159PM DAILY.
TO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SAT/SUN/
MON/TUE/WED/THU OR 430PM TO 459PM SAT/SUN/MON/TUE/
WED/THU OR 500PM TO 529PM SAT/SUN/MON/TUE/WED/THU OR
530PM TO 559PM SAT/SUN/MON/TUE/WED/THU OR 600PM TO
629PM SAT/SUN/MON/TUE/WED/THU OR 630PM TO 659PM SAT/
SUN/MON/TUE/WED/THU OR 700PM TO 729PM OR 730PM TO
759PM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ANY CARRIER IN ANY RULE IN
THIS TARIFF.
OPEN JAWS
FARES MAY BE COMBINED ON A HALF ROUND TRIP BASIS
-TO FORM SINGLE OPEN JAWS
MILEAGE OF THE OPEN SEGMENT MUST BE EQUAL/LESS THAN
MILEAGE OF THE SHORTEST FLOWN FARE COMPONENT.
OPEN JAWS NOTE -
WHEN COMBINED WITH OTHER FARES TO FORM ROUND /
OPEN JAW TRIPS THE MOST RESTRICTIVE CONDITIONS
APPLY.THESE INCLUDE ADVANCE RESERVATION/
TICKETING REQUIREMENTS/MINIMUM STAY/MAXIMUM STAY/
AND STOPOVERS.
PROVIDED -
THE OPEN SEGMENT MUST BE
-BETWEEN POINTS IN ANY TWO OF THE FOLLOWING
LOCALES-
AXM/MZL/PEI COMBINATIONS ARE WITH ANY FARE FOR
CARRIER AV/LR/TA IN ANY RULE IN TARIFF
IPRWD   - WITHIN AREA 1 - CENTRAL/SOUTH AMERICA/
MEXICO AND CARIBBEAN.
ROUND TRIPS/CIRCLE TRIPS
FARES MAY BE COMBINED ON A HALF ROUND TRIP BASIS
/ROUND TRIPS
-TO FORM CIRCLE TRIPS.
ROUND TRIPS NOTE -
WHEN COMBINED WITH OTHER FARES TO FORM ROUND /
OPEN JAW TRIPS THE MOST RESTRICTIVE CONDITIONS
APPLY.THESE INCLUDE ADVANCE RESERVATION/
TICKETING REQUIREMENTS/MINIMUM STAY/MAXIMUM STAY/
AND STOPOVERS.
PROVIDED -
COMBINATIONS ARE WITH ANY FARE FOR CARRIER AV/LR/
TA IN ANY RULE IN TARIFF
IPRWD   - WITHIN AREA 1 - CENTRAL/SOUTH AMERICA/
MEXICO AND CARIBBEAN.&lt;/Text&gt;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</si>
  <si>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de95d5c-9ab1-4a1b-9be7-4762d84eb2fa&lt;/eb:ConversationId&gt;&lt;eb:Service&gt;OTA_AirRulesLLSRQ&lt;/eb:Service&gt;&lt;eb:Action&gt;OTA_AirRulesLLSRS&lt;/eb:Action&gt;&lt;eb:MessageData&gt;&lt;eb:MessageId&gt;8063348768488280200&lt;/eb:MessageId&gt;&lt;eb:Timestamp&gt;2019-09-06T21:20:49&lt;/eb:Timestamp&gt;&lt;eb:RefToMessageId&gt;4de95d5c-9ab1-4a1b-9be7-4762d84eb2fa&lt;/eb:RefToMessageId&gt;&lt;/eb:MessageData&gt;&lt;/eb:MessageHeader&gt;&lt;wsse:Security xmlns:wsse="http://schemas.xmlsoap.org/ws/2002/12/secext"&gt;&lt;wsse:BinarySecurityToken valueType="String" EncodingType="wsse:Base64Binary"&gt;Shared/IDL:IceSess\/SessMgr:1\.0.IDL/Common/!ICESMS\/RESD!ICESMSLB\/RES.LB!-2976997288665347697!576483!0&lt;/wsse:BinarySecurityToken&gt;&lt;/wsse:Security&gt;&lt;/soap-env:Header&gt;&lt;soap-env:Body&gt;&lt;OTA_AirRulesRS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timeStamp="2019-09-06T16:20:49-05:00"&gt;
   &lt;stl:SystemSpecificResults&gt;
    &lt;stl:HostCommand LNIATA="222222"&gt;RDBOGPEI06SEPZES00RIQ-AV&lt;/stl:HostCommand&gt;
   &lt;/stl:SystemSpecificResults&gt;
  &lt;/stl:Success&gt;
 &lt;/stl:ApplicationResults&gt;
 &lt;FareRuleInfo&gt;
  &lt;Header&gt;
   &lt;Line Type="Legend"&gt;
    &lt;Text&gt;V FARE BASIS     BK    FARE   TRAVEL-TICKET AP  MINMAX  RTG&lt;/Text&gt;
   &lt;/Line&gt;
   &lt;Line Type="Fare"&gt;
    &lt;Text&gt;1   ZES00RIQ       Z X   149000 DC31DE T31MR  -/1  -/365  200&lt;/Text&gt;
   &lt;/Line&gt;
   &lt;Line Type="Passenger Type"&gt;
    &lt;Text&gt;PASSENGER TYPE-ADT                 AUTO PRICE-YES&lt;/Text&gt;
   &lt;/Line&gt;
   &lt;Line Type="Origin Destination"&gt;
    &lt;Text&gt;FROM-BOG TO-PEI    CXR-AV    TVL-06SEP19  RULE-DOEC IPRWD/17&lt;/Text&gt;
   &lt;/Line&gt;
   &lt;Line Type="Fare Basis"&gt;
    &lt;Text&gt;FARE BASIS-ZES00RIQ          SPECIAL FARE  DIS-E   VENDOR-ATP&lt;/Text&gt;
   &lt;/Line&gt;
   &lt;Line Type="Fare Type"&gt;
    &lt;Text&gt;FARE TYPE-XEX      OW-REGULAR EXCURSION&lt;/Text&gt;
   &lt;/Line&gt;
   &lt;Line Type="Currency"&gt;
    &lt;Text&gt;COP   149000  0200  E06SEP19 D31DEC20   FC-ZES00RIQ  FN-11&lt;/Text&gt;
   &lt;/Line&gt;
   &lt;Line Type="System Dates"&gt;
    &lt;Text&gt;SYSTEM DATES - CREATED 05SEP19/1612  EXPIRES INFINITY&lt;/Text&gt;
   &lt;/Line&gt;
   &lt;ParsedData&gt;
    &lt;CurrencyLine&gt;
     &lt;Amount&gt;149000&lt;/Amount&gt;
     &lt;CurrencyCode&gt;COP&lt;/CurrencyCode&gt;
     &lt;Discontinue&gt;2020-12-31&lt;/Discontinue&gt;
     &lt;Effective&gt;2019-09-06&lt;/Effective&gt;
     &lt;FareClass&gt;ZES00RIQ&lt;/FareClass&gt;
     &lt;RoutingNumberOrMPM&gt;0200&lt;/RoutingNumberOrMPM&gt;
     &lt;TariffDescriptionNumber&gt;11&lt;/TariffDescriptionNumber&gt;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LocationCode="PEI"/&gt;
     &lt;OriginLocation LocationCode="BOG"/&gt;
     &lt;Rule&gt;DOEC&lt;/Rule&gt;
     &lt;TariffDescriptionNumber&gt;IPRWD/17&lt;/TariffDescriptionNumber&gt;
     &lt;TravelDate&gt;2019-09-06&lt;/TravelDate&gt;
    &lt;/OriginDestinationLine&gt;
    &lt;PassengerTypeLine&gt;
     &lt;AutoPrice&gt;YES&lt;/AutoPrice&gt;
     &lt;PassengerType Code="ADT"/&gt;
    &lt;/PassengerTypeLine&gt;
    &lt;SystemDatesLine&gt;
     &lt;CreateDateTime&gt;2019-09-05T16:12&lt;/CreateDateTime&gt;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SAT/
SUN OR 430AM TO 459AM SAT/SUN OR 500AM TO 529AM SAT/
SUN OR 530AM TO 559AM SAT/SUN OR 600AM TO 629AM SAT/
SUN OR 630AM TO 659AM SAT/SUN OR 700AM TO 729AM SAT/
SUN OR 730AM TO 759AM SAT/SUN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OR 430PM
TO 459PM OR 500PM TO 529PM OR 530PM TO 559PM OR
600PM TO 629PM OR 630PM TO 659PM OR 700PM TO 729PM
OR 730PM TO 759PM OR 800PM TO 829PM OR 830PM TO
859PM OR 900PM TO 929PM OR 930PM TO 959PM OR 1000PM
TO 1029PM OR 1030PM TO 1059PM OR 1100PM TO 1129PM OR
1130PM TO 1159PM DAILY.
TO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SAT/SUN/
MON/TUE/WED/THU OR 430PM TO 459PM SAT/SUN/MON/TUE/
WED/THU OR 500PM TO 529PM SAT/SUN/MON/TUE/WED/THU OR
530PM TO 559PM SAT/SUN/MON/TUE/WED/THU OR 600PM TO
629PM SAT/SUN/MON/TUE/WED/THU OR 630PM TO 659PM SAT/
SUN/MON/TUE/WED/THU OR 700PM TO 729PM OR 730PM TO
759PM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ANY CARRIER IN ANY RULE IN
THIS TARIFF.
OPEN JAWS
FARES MAY BE COMBINED ON A HALF ROUND TRIP BASIS
-TO FORM SINGLE OPEN JAWS
MILEAGE OF THE OPEN SEGMENT MUST BE EQUAL/LESS THAN
MILEAGE OF THE SHORTEST FLOWN FARE COMPONENT.
OPEN JAWS NOTE -
WHEN COMBINED WITH OTHER FARES TO FORM ROUND /
OPEN JAW TRIPS THE MOST RESTRICTIVE CONDITIONS
APPLY.THESE INCLUDE ADVANCE RESERVATION/
TICKETING REQUIREMENTS/MINIMUM STAY/MAXIMUM STAY/
AND STOPOVERS.
PROVIDED -
THE OPEN SEGMENT MUST BE
-BETWEEN POINTS IN ANY TWO OF THE FOLLOWING
LOCALES-
AXM/MZL/PEI COMBINATIONS ARE WITH ANY FARE FOR
CARRIER AV/LR/TA IN ANY RULE IN TARIFF
IPRWD   - WITHIN AREA 1 - CENTRAL/SOUTH AMERICA/
MEXICO AND CARIBBEAN.
ROUND TRIPS/CIRCLE TRIPS
FARES MAY BE COMBINED ON A HALF ROUND TRIP BASIS
/ROUND TRIPS
-TO FORM CIRCLE TRIPS.
ROUND TRIPS NOTE -
WHEN COMBINED WITH OTHER FARES TO FORM ROUND /
OPEN JAW TRIPS THE MOST RESTRICTIVE CONDITIONS
APPLY.THESE INCLUDE ADVANCE RESERVATION/
TICKETING REQUIREMENTS/MINIMUM STAY/MAXIMUM STAY/
AND STOPOVERS.
PROVIDED -
COMBINATIONS ARE WITH ANY FARE FOR CARRIER AV/LR/
TA IN ANY RULE IN TARIFF
IPRWD   - WITHIN AREA 1 - CENTRAL/SOUTH AMERICA/
MEXICO AND CARIBBEAN.&lt;/Text&gt;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</si>
  <si>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d68d9ee-a18c-4360-aef0-b5f021c97104&lt;/eb:ConversationId&gt;&lt;eb:Service&gt;OTA_AirRulesLLSRQ&lt;/eb:Service&gt;&lt;eb:Action&gt;OTA_AirRulesLLSRS&lt;/eb:Action&gt;&lt;eb:MessageData&gt;&lt;eb:MessageId&gt;8089519771372200242&lt;/eb:MessageId&gt;&lt;eb:Timestamp&gt;2019-09-06T21:25:37&lt;/eb:Timestamp&gt;&lt;eb:RefToMessageId&gt;fd68d9ee-a18c-4360-aef0-b5f021c97104&lt;/eb:RefToMessageId&gt;&lt;/eb:MessageData&gt;&lt;/eb:MessageHeader&gt;&lt;wsse:Security xmlns:wsse="http://schemas.xmlsoap.org/ws/2002/12/secext"&gt;&lt;wsse:BinarySecurityToken valueType="String" EncodingType="wsse:Base64Binary"&gt;Shared/IDL:IceSess\/SessMgr:1\.0.IDL/Common/!ICESMS\/RESG!ICESMSLB\/RES.LB!-2976996107373788532!1665742!0&lt;/wsse:BinarySecurityToken&gt;&lt;/wsse:Security&gt;&lt;/soap-env:Header&gt;&lt;soap-env:Body&gt;&lt;OTA_AirRulesRS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timeStamp="2019-09-06T16:25:37-05:00"&gt;
   &lt;stl:SystemSpecificResults&gt;
    &lt;stl:HostCommand LNIATA="222222"&gt;RDBOGMAD04NOVTZA00ZGR/TAV-AV&lt;/stl:HostCommand&gt;
   &lt;/stl:SystemSpecificResults&gt;
  &lt;/stl:Success&gt;
 &lt;/stl:ApplicationResults&gt;
 &lt;FareRuleInfo&gt;
  &lt;Header&gt;
   &lt;Line Type="Legend"&gt;
    &lt;Text&gt;V FARE BASIS     BK    FARE   TRAVEL-TICKET AP  MINMAX  RTG&lt;/Text&gt;
   &lt;/Line&gt;
   &lt;Line Type="Fare"&gt;
    &lt;Text&gt;1  ¤TZA00ZGR/TAV   T R   736300 DC31MR T10SE  -/? ??/ 30 AT01&lt;/Text&gt;
   &lt;/Line&gt;
   &lt;Line Type="Passenger Type"&gt;
    &lt;Text&gt;PASSENGER TYPE-ITX                 AUTO PRICE-YES&lt;/Text&gt;
   &lt;/Line&gt;
   &lt;Line Type="Origin Destination"&gt;
    &lt;Text&gt;FROM-BOG TO-MAD    CXR-AV    TVL-04NOV19  RULE-8YWW FBRA12P/878&lt;/Text&gt;
   &lt;/Line&gt;
   &lt;Line Type="Fare Basis"&gt;
    &lt;Text&gt;FARE BASIS-TZA00ZGR/TAV      SPECIAL FARE  DIS-L   VENDOR-ATP&lt;/Text&gt;
   &lt;/Line&gt;
   &lt;Line Type="Fare Type"&gt;
    &lt;Text&gt;FARE TYPE-PIT      RT-INDIVIDUAL INCLUSIVE TOUR FARE&lt;/Text&gt;
   &lt;/Line&gt;
   &lt;Line Type="Currency"&gt;
    &lt;Text&gt;USD   218.00  0101  E01FEB19 D-INFINITY   FC-TZA00ZGR  FN-2D&lt;/Text&gt;
   &lt;/Line&gt;
   &lt;Line Type="System Dates"&gt;
    &lt;Text&gt;SYSTEM DATES - CREATED 03SEP19/0816  EXPIRES INFINITY&lt;/Text&gt;
   &lt;/Line&gt;
   &lt;ParsedData&gt;
    &lt;CurrencyLine&gt;
     &lt;Amount&gt;218.00&lt;/Amount&gt;
     &lt;CurrencyCode&gt;USD&lt;/CurrencyCode&gt;
     &lt;Discontinue&gt;INFINITY&lt;/Discontinue&gt;
     &lt;Effective&gt;2019-02-01&lt;/Effective&gt;
     &lt;FareClass&gt;TZA00ZGR&lt;/FareClass&gt;
     &lt;RoutingNumberOrMPM&gt;0101&lt;/RoutingNumberOrMPM&gt;
     &lt;TariffDescriptionNumber&gt;2D&lt;/TariffDescriptionNumber&gt;
    &lt;/CurrencyLine&gt;
    &lt;FareBasisLine&gt;
     &lt;DisplayType Code="L"/&gt;
     &lt;FareBasis Code="TZA00ZGR/TAV"/&gt;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&lt;TariffDescriptionNumber&gt;FBRA12P/878&lt;/TariffDescriptionNumber&gt;
     &lt;TravelDate&gt;2019-11-04&lt;/TravelDate&gt;
    &lt;/OriginDestinationLine&gt;
    &lt;PassengerTypeLine&gt;
     &lt;AutoPrice&gt;YES&lt;/AutoPrice&gt;
     &lt;PassengerType Code="ITX"/&gt;
    &lt;/PassengerTypeLine&gt;
    &lt;SystemDatesLine&gt;
     &lt;CreateDateTime&gt;2019-09-03T08:16&lt;/CreateDateTime&gt;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&lt;Text&gt;FARE RULE
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RESERVATIONS ARE REQUIRED FOR EACH SECTOR.
WHEN RESERVATIONS ARE MADE AT LEAST 5 DAYS
BEFORE DEPARTURE, TICKETING MUST BE COMPLETED
WITHIN 72 HOURS AFTER RESERVATIONS ARE MADE.
OR - CONFIRMED RESERVATIONS ARE REQUIRED FOR ALL
SECTORS.
TICKETING MUST BE COMPLETED WITHIN 24 HOURS
AFTER RESERVATIONS ARE MADE.
ADDITIONALLY, THE FOLLOWING RULES APPLY-
**BASE FARE**
FARE RULE
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&lt;Text&gt;TO COLOMBIA -
UNLIMITED STOPOVERS PERMITTED ON THE PRICING UNIT
LIMITED TO 2 FREE AND UNLIMITED AT USD 65.00
EACH.
NO STOPOVER OCCURS IF PASSENGER TAKES NEXT
AVAILABLE FLIGHT WITHIN 24 HOURS.
FROM COLOMBIA -
4 STOPOVERS PERMITTED ON THE PRICING UNIT
LIMITED TO 1 FREE AND 3 AT EUR 60.00 EACH
CHILD/INFANT DISCOUNTS APPLY.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 IN TARIFF
SAR2RPV - BETWEEN WESTERN HEMISPHERE-AREA 2 VIA
ATL
OR RULE 8YWW/AIRW IN TARIFF
WHFIPVR - WESTERN HEMISPHERE-INTERNATIONAL
OR RULE 8YWW/AIRW IN TARIFF
WHFPV1R - BETWEEN THE USA/CANADA-AREA 1
OR RULE 8YWW IN TARIFF
FBRA12P - BETWEEN AREA 1/2 EXCEPT USA/CA
FBRA1P  - WITHIN AREA 1 EXCEPT NO.AMERICA
FBRINPV - BETWEEN USA/CA-AREA 1/2/3.&lt;/Text&gt;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31MAR20. ALL
TRAVEL MUST BE COMPLETED BY MIDNIGHT ON 31MAR20.&lt;/Text&gt;
   &lt;/Paragraph&gt;
   &lt;Paragraph RPH="15" Title="SALES RESTRICTIONS"&gt;
    &lt;Text&gt;TICKETS MUST BE ISSUED ON/BEFORE 10SEP19.&lt;/Text&gt;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&lt;Text&gt;ORIGINATING  -
FOR TICKETING ON/BEFORE 31JAN20
VALID FOR INDIVIDUAL INCLUSIVE TOUR PSGR.
THE FARE WAS CALCULATED AS 97 PERCENT OF THE ROUND-TRIP
TZA00ZGR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</si>
  <si>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-62ddf93e-6a27-4db1-8c9d-f6ca8707000f&lt;/eb:ConversationId&gt;&lt;eb:Service&gt;OTA_AirRulesLLSRQ&lt;/eb:Service&gt;&lt;eb:Action&gt;OTA_AirRulesLLSRS&lt;/eb:Action&gt;&lt;eb:MessageData&gt;&lt;eb:MessageId&gt;7339474771395270831&lt;/eb:MessageId&gt;&lt;eb:Timestamp&gt;2019-09-06T21:25:39&lt;/eb:Timestamp&gt;&lt;eb:RefToMessageId&gt;62ddf93e-6a27-4db1-8c9d-f6ca8707000f&lt;/eb:RefToMessageId&gt;&lt;/eb:MessageData&gt;&lt;/eb:MessageHeader&gt;&lt;wsse:Security xmlns:wsse="http://schemas.xmlsoap.org/ws/2002/12/secext"&gt;&lt;wsse:BinarySecurityToken valueType="String" EncodingType="wsse:Base64Binary"&gt;Shared/IDL:IceSess\/SessMgr:1\.0.IDL/Common/!ICESMS\/RESG!ICESMSLB\/RES.LB!-2976996097911411825!1664750!0&lt;/wsse:BinarySecurityToken&gt;&lt;/wsse:Security&gt;&lt;/soap-env:Header&gt;&lt;soap-env:Body&gt;&lt;OTA_AirRulesRS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timeStamp="2019-09-06T16:25:39-05:00"&gt;
   &lt;stl:SystemSpecificResults&gt;
    &lt;stl:HostCommand LNIATA="222222"&gt;RDBOGMAD04NOVTZA00ZGR/TAV-AV&lt;/stl:HostCommand&gt;
   &lt;/stl:SystemSpecificResults&gt;
  &lt;/stl:Success&gt;
 &lt;/stl:ApplicationResults&gt;
 &lt;FareRuleInfo&gt;
  &lt;Header&gt;
   &lt;Line Type="Legend"&gt;
    &lt;Text&gt;V FARE BASIS     BK    FARE   TRAVEL-TICKET AP  MINMAX  RTG&lt;/Text&gt;
   &lt;/Line&gt;
   &lt;Line Type="Fare"&gt;
    &lt;Text&gt;1  ¤TZA00ZGR/TAV   T R   736300 DC31MR T10SE  -/? ??/ 30 AT01&lt;/Text&gt;
   &lt;/Line&gt;
   &lt;Line Type="Passenger Type"&gt;
    &lt;Text&gt;PASSENGER TYPE-ITX                 AUTO PRICE-YES&lt;/Text&gt;
   &lt;/Line&gt;
   &lt;Line Type="Origin Destination"&gt;
    &lt;Text&gt;FROM-BOG TO-MAD    CXR-AV    TVL-04NOV19  RULE-8YWW FBRA12P/878&lt;/Text&gt;
   &lt;/Line&gt;
   &lt;Line Type="Fare Basis"&gt;
    &lt;Text&gt;FARE BASIS-TZA00ZGR/TAV      SPECIAL FARE  DIS-L   VENDOR-ATP&lt;/Text&gt;
   &lt;/Line&gt;
   &lt;Line Type="Fare Type"&gt;
    &lt;Text&gt;FARE TYPE-PIT      RT-INDIVIDUAL INCLUSIVE TOUR FARE&lt;/Text&gt;
   &lt;/Line&gt;
   &lt;Line Type="Currency"&gt;
    &lt;Text&gt;USD   218.00  0101  E01FEB19 D-INFINITY   FC-TZA00ZGR  FN-2D&lt;/Text&gt;
   &lt;/Line&gt;
   &lt;Line Type="System Dates"&gt;
    &lt;Text&gt;SYSTEM DATES - CREATED 03SEP19/0816  EXPIRES INFINITY&lt;/Text&gt;
   &lt;/Line&gt;
   &lt;ParsedData&gt;
    &lt;CurrencyLine&gt;
     &lt;Amount&gt;218.00&lt;/Amount&gt;
     &lt;CurrencyCode&gt;USD&lt;/CurrencyCode&gt;
     &lt;Discontinue&gt;INFINITY&lt;/Discontinue&gt;
     &lt;Effective&gt;2019-02-01&lt;/Effective&gt;
     &lt;FareClass&gt;TZA00ZGR&lt;/FareClass&gt;
     &lt;RoutingNumberOrMPM&gt;0101&lt;/RoutingNumberOrMPM&gt;
     &lt;TariffDescriptionNumber&gt;2D&lt;/TariffDescriptionNumber&gt;
    &lt;/CurrencyLine&gt;
    &lt;FareBasisLine&gt;
     &lt;DisplayType Code="L"/&gt;
     &lt;FareBasis Code="TZA00ZGR/TAV"/&gt;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&lt;TariffDescriptionNumber&gt;FBRA12P/878&lt;/TariffDescriptionNumber&gt;
     &lt;TravelDate&gt;2019-11-04&lt;/TravelDate&gt;
    &lt;/OriginDestinationLine&gt;
    &lt;PassengerTypeLine&gt;
     &lt;AutoPrice&gt;YES&lt;/AutoPrice&gt;
     &lt;PassengerType Code="ITX"/&gt;
    &lt;/PassengerTypeLine&gt;
    &lt;SystemDatesLine&gt;
     &lt;CreateDateTime&gt;2019-09-03T08:16&lt;/CreateDateTime&gt;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&lt;Text&gt;FARE RULE
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RESERVATIONS ARE REQUIRED FOR EACH SECTOR.
WHEN RESERVATIONS ARE MADE AT LEAST 5 DAYS
BEFORE DEPARTURE, TICKETING MUST BE COMPLETED
WITHIN 72 HOURS AFTER RESERVATIONS ARE MADE.
OR - CONFIRMED RESERVATIONS ARE REQUIRED FOR ALL
SECTORS.
TICKETING MUST BE COMPLETED WITHIN 24 HOURS
AFTER RESERVATIONS ARE MADE.
ADDITIONALLY, THE FOLLOWING RULES APPLY-
**BASE FARE**
FARE RULE
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&lt;Text&gt;TO COLOMBIA -
UNLIMITED STOPOVERS PERMITTED ON THE PRICING UNIT
LIMITED TO 2 FREE AND UNLIMITED AT USD 65.00
EACH.
NO STOPOVER OCCURS IF PASSENGER TAKES NEXT
AVAILABLE FLIGHT WITHIN 24 HOURS.
FROM COLOMBIA -
4 STOPOVERS PERMITTED ON THE PRICING UNIT
LIMITED TO 1 FREE AND 3 AT EUR 60.00 EACH
CHILD/INFANT DISCOUNTS APPLY.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 IN TARIFF
SAR2RPV - BETWEEN WESTERN HEMISPHERE-AREA 2 VIA
ATL
OR RULE 8YWW/AIRW IN TARIFF
WHFIPVR - WESTERN HEMISPHERE-INTERNATIONAL
OR RULE 8YWW/AIRW IN TARIFF
WHFPV1R - BETWEEN THE USA/CANADA-AREA 1
OR RULE 8YWW IN TARIFF
FBRA12P - BETWEEN AREA 1/2 EXCEPT USA/CA
FBRA1P  - WITHIN AREA 1 EXCEPT NO.AMERICA
FBRINPV - BETWEEN USA/CA-AREA 1/2/3.&lt;/Text&gt;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31MAR20. ALL
TRAVEL MUST BE COMPLETED BY MIDNIGHT ON 31MAR20.&lt;/Text&gt;
   &lt;/Paragraph&gt;
   &lt;Paragraph RPH="15" Title="SALES RESTRICTIONS"&gt;
    &lt;Text&gt;TICKETS MUST BE ISSUED ON/BEFORE 10SEP19.&lt;/Text&gt;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&lt;Text&gt;ORIGINATING  -
FOR TICKETING ON/BEFORE 31JAN20
VALID FOR INDIVIDUAL INCLUSIVE TOUR PSGR.
THE FARE WAS CALCULATED AS 97 PERCENT OF THE ROUND-TRIP
TZA00ZGR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</si>
  <si>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fb6e72a-124a-4e31-9332-8276ca1e1d0a&lt;/eb:ConversationId&gt;&lt;eb:Service&gt;OTA_AirRulesLLSRQ&lt;/eb:Service&gt;&lt;eb:Action&gt;OTA_AirRulesLLSRS&lt;/eb:Action&gt;&lt;eb:MessageData&gt;&lt;eb:MessageId&gt;7372581775207560723&lt;/eb:MessageId&gt;&lt;eb:Timestamp&gt;2019-09-06T21:32:01&lt;/eb:Timestamp&gt;&lt;eb:RefToMessageId&gt;cfb6e72a-124a-4e31-9332-8276ca1e1d0a&lt;/eb:RefToMessageId&gt;&lt;/eb:MessageData&gt;&lt;/eb:MessageHeader&gt;&lt;wsse:Security xmlns:wsse="http://schemas.xmlsoap.org/ws/2002/12/secext"&gt;&lt;wsse:BinarySecurityToken valueType="String" EncodingType="wsse:Base64Binary"&gt;Shared/IDL:IceSess\/SessMgr:1\.0.IDL/Common/!ICESMS\/RESB!ICESMSLB\/RES.LB!-2976994536402764657!1381121!0&lt;/wsse:BinarySecurityToken&gt;&lt;/wsse:Security&gt;&lt;/soap-env:Header&gt;&lt;soap-env:Body&gt;&lt;OTA_AirRulesRS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timeStamp="2019-09-06T16:32:01-05:00"&gt;
   &lt;stl:SystemSpecificResults&gt;
    &lt;stl:HostCommand LNIATA="222222"&gt;RDBOGMAD04NOVTZA00ZGR/TAV-AV&lt;/stl:HostCommand&gt;
   &lt;/stl:SystemSpecificResults&gt;
  &lt;/stl:Success&gt;
 &lt;/stl:ApplicationResults&gt;
 &lt;FareRuleInfo&gt;
  &lt;Header&gt;
   &lt;Line Type="Legend"&gt;
    &lt;Text&gt;V FARE BASIS     BK    FARE   TRAVEL-TICKET AP  MINMAX  RTG&lt;/Text&gt;
   &lt;/Line&gt;
   &lt;Line Type="Fare"&gt;
    &lt;Text&gt;1  ¤TZA00ZGR/TAV   T R   736300 DC31MR T10SE  -/? ??/ 30 AT01&lt;/Text&gt;
   &lt;/Line&gt;
   &lt;Line Type="Passenger Type"&gt;
    &lt;Text&gt;PASSENGER TYPE-ITX                 AUTO PRICE-YES&lt;/Text&gt;
   &lt;/Line&gt;
   &lt;Line Type="Origin Destination"&gt;
    &lt;Text&gt;FROM-BOG TO-MAD    CXR-AV    TVL-04NOV19  RULE-8YWW FBRA12P/878&lt;/Text&gt;
   &lt;/Line&gt;
   &lt;Line Type="Fare Basis"&gt;
    &lt;Text&gt;FARE BASIS-TZA00ZGR/TAV      SPECIAL FARE  DIS-L   VENDOR-ATP&lt;/Text&gt;
   &lt;/Line&gt;
   &lt;Line Type="Fare Type"&gt;
    &lt;Text&gt;FARE TYPE-PIT      RT-INDIVIDUAL INCLUSIVE TOUR FARE&lt;/Text&gt;
   &lt;/Line&gt;
   &lt;Line Type="Currency"&gt;
    &lt;Text&gt;USD   218.00  0101  E01FEB19 D-INFINITY   FC-TZA00ZGR  FN-2D&lt;/Text&gt;
   &lt;/Line&gt;
   &lt;Line Type="System Dates"&gt;
    &lt;Text&gt;SYSTEM DATES - CREATED 03SEP19/0816  EXPIRES INFINITY&lt;/Text&gt;
   &lt;/Line&gt;
   &lt;ParsedData&gt;
    &lt;CurrencyLine&gt;
     &lt;Amount&gt;218.00&lt;/Amount&gt;
     &lt;CurrencyCode&gt;USD&lt;/CurrencyCode&gt;
     &lt;Discontinue&gt;INFINITY&lt;/Discontinue&gt;
     &lt;Effective&gt;2019-02-01&lt;/Effective&gt;
     &lt;FareClass&gt;TZA00ZGR&lt;/FareClass&gt;
     &lt;RoutingNumberOrMPM&gt;0101&lt;/RoutingNumberOrMPM&gt;
     &lt;TariffDescriptionNumber&gt;2D&lt;/TariffDescriptionNumber&gt;
    &lt;/CurrencyLine&gt;
    &lt;FareBasisLine&gt;
     &lt;DisplayType Code="L"/&gt;
     &lt;FareBasis Code="TZA00ZGR/TAV"/&gt;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&lt;TariffDescriptionNumber&gt;FBRA12P/878&lt;/TariffDescriptionNumber&gt;
     &lt;TravelDate&gt;2019-11-04&lt;/TravelDate&gt;
    &lt;/OriginDestinationLine&gt;
    &lt;PassengerTypeLine&gt;
     &lt;AutoPrice&gt;YES&lt;/AutoPrice&gt;
     &lt;PassengerType Code="ITX"/&gt;
    &lt;/PassengerTypeLine&gt;
    &lt;SystemDatesLine&gt;
     &lt;CreateDateTime&gt;2019-09-03T08:16&lt;/CreateDateTime&gt;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&lt;Text&gt;FARE RULE
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RESERVATIONS ARE REQUIRED FOR EACH SECTOR.
WHEN RESERVATIONS ARE MADE AT LEAST 5 DAYS
BEFORE DEPARTURE, TICKETING MUST BE COMPLETED
WITHIN 72 HOURS AFTER RESERVATIONS ARE MADE.
OR - CONFIRMED RESERVATIONS ARE REQUIRED FOR ALL
SECTORS.
TICKETING MUST BE COMPLETED WITHIN 24 HOURS
AFTER RESERVATIONS ARE MADE.
ADDITIONALLY, THE FOLLOWING RULES APPLY-
**BASE FARE**
FARE RULE
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&lt;Text&gt;TO COLOMBIA -
UNLIMITED STOPOVERS PERMITTED ON THE PRICING UNIT
LIMITED TO 2 FREE AND UNLIMITED AT USD 65.00
EACH.
NO STOPOVER OCCURS IF PASSENGER TAKES NEXT
AVAILABLE FLIGHT WITHIN 24 HOURS.
FROM COLOMBIA -
4 STOPOVERS PERMITTED ON THE PRICING UNIT
LIMITED TO 1 FREE AND 3 AT EUR 60.00 EACH
CHILD/INFANT DISCOUNTS APPLY.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 IN TARIFF
SAR2RPV - BETWEEN WESTERN HEMISPHERE-AREA 2 VIA
ATL
OR RULE 8YWW/AIRW IN TARIFF
WHFIPVR - WESTERN HEMISPHERE-INTERNATIONAL
OR RULE 8YWW/AIRW IN TARIFF
WHFPV1R - BETWEEN THE USA/CANADA-AREA 1
OR RULE 8YWW IN TARIFF
FBRA12P - BETWEEN AREA 1/2 EXCEPT USA/CA
FBRA1P  - WITHIN AREA 1 EXCEPT NO.AMERICA
FBRINPV - BETWEEN USA/CA-AREA 1/2/3.&lt;/Text&gt;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31MAR20. ALL
TRAVEL MUST BE COMPLETED BY MIDNIGHT ON 31MAR20.&lt;/Text&gt;
   &lt;/Paragraph&gt;
   &lt;Paragraph RPH="15" Title="SALES RESTRICTIONS"&gt;
    &lt;Text&gt;TICKETS MUST BE ISSUED ON/BEFORE 10SEP19.&lt;/Text&gt;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&lt;Text&gt;ORIGINATING  -
FOR TICKETING ON/BEFORE 31JAN20
VALID FOR INDIVIDUAL INCLUSIVE TOUR PSGR.
THE FARE WAS CALCULATED AS 97 PERCENT OF THE ROUND-TRIP
TZA00ZGR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</si>
  <si>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e46eb3d-59ab-48e4-accc-d8991e0e7e46&lt;/eb:ConversationId&gt;&lt;eb:Service&gt;OTA_AirRulesLLSRQ&lt;/eb:Service&gt;&lt;eb:Action&gt;OTA_AirRulesLLSRS&lt;/eb:Action&gt;&lt;eb:MessageData&gt;&lt;eb:MessageId&gt;8153651777998830240&lt;/eb:MessageId&gt;&lt;eb:Timestamp&gt;2019-09-06T21:36:40&lt;/eb:Timestamp&gt;&lt;eb:RefToMessageId&gt;6e46eb3d-59ab-48e4-accc-d8991e0e7e46&lt;/eb:RefToMessageId&gt;&lt;/eb:MessageData&gt;&lt;/eb:MessageHeader&gt;&lt;wsse:Security xmlns:wsse="http://schemas.xmlsoap.org/ws/2002/12/secext"&gt;&lt;wsse:BinarySecurityToken valueType="String" EncodingType="wsse:Base64Binary"&gt;Shared/IDL:IceSess\/SessMgr:1\.0.IDL/Common/!ICESMS\/RESA!ICESMSLB\/RES.LB!-2976993393109487732!75792!0&lt;/wsse:BinarySecurityToken&gt;&lt;/wsse:Security&gt;&lt;/soap-env:Header&gt;&lt;soap-env:Body&gt;&lt;OTA_AirRulesRS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timeStamp="2019-09-06T16:36:40-05:00"&gt;
   &lt;stl:SystemSpecificResults&gt;
    &lt;stl:HostCommand LNIATA="222222"&gt;RDBOGMAD04NOVTZA00ZGR/TAV-AV&lt;/stl:HostCommand&gt;
   &lt;/stl:SystemSpecificResults&gt;
  &lt;/stl:Success&gt;
 &lt;/stl:ApplicationResults&gt;
 &lt;FareRuleInfo&gt;
  &lt;Header&gt;
   &lt;Line Type="Legend"&gt;
    &lt;Text&gt;V FARE BASIS     BK    FARE   TRAVEL-TICKET AP  MINMAX  RTG&lt;/Text&gt;
   &lt;/Line&gt;
   &lt;Line Type="Fare"&gt;
    &lt;Text&gt;1  ¤TZA00ZGR/TAV   T R   736300 DC31MR T10SE  -/? ??/ 30 AT01&lt;/Text&gt;
   &lt;/Line&gt;
   &lt;Line Type="Passenger Type"&gt;
    &lt;Text&gt;PASSENGER TYPE-ITX                 AUTO PRICE-YES&lt;/Text&gt;
   &lt;/Line&gt;
   &lt;Line Type="Origin Destination"&gt;
    &lt;Text&gt;FROM-BOG TO-MAD    CXR-AV    TVL-04NOV19  RULE-8YWW FBRA12P/878&lt;/Text&gt;
   &lt;/Line&gt;
   &lt;Line Type="Fare Basis"&gt;
    &lt;Text&gt;FARE BASIS-TZA00ZGR/TAV      SPECIAL FARE  DIS-L   VENDOR-ATP&lt;/Text&gt;
   &lt;/Line&gt;
   &lt;Line Type="Fare Type"&gt;
    &lt;Text&gt;FARE TYPE-PIT      RT-INDIVIDUAL INCLUSIVE TOUR FARE&lt;/Text&gt;
   &lt;/Line&gt;
   &lt;Line Type="Currency"&gt;
    &lt;Text&gt;USD   218.00  0101  E01FEB19 D-INFINITY   FC-TZA00ZGR  FN-2D&lt;/Text&gt;
   &lt;/Line&gt;
   &lt;Line Type="System Dates"&gt;
    &lt;Text&gt;SYSTEM DATES - CREATED 03SEP19/0816  EXPIRES INFINITY&lt;/Text&gt;
   &lt;/Line&gt;
   &lt;ParsedData&gt;
    &lt;CurrencyLine&gt;
     &lt;Amount&gt;218.00&lt;/Amount&gt;
     &lt;CurrencyCode&gt;USD&lt;/CurrencyCode&gt;
     &lt;Discontinue&gt;INFINITY&lt;/Discontinue&gt;
     &lt;Effective&gt;2019-02-01&lt;/Effective&gt;
     &lt;FareClass&gt;TZA00ZGR&lt;/FareClass&gt;
     &lt;RoutingNumberOrMPM&gt;0101&lt;/RoutingNumberOrMPM&gt;
     &lt;TariffDescriptionNumber&gt;2D&lt;/TariffDescriptionNumber&gt;
    &lt;/CurrencyLine&gt;
    &lt;FareBasisLine&gt;
     &lt;DisplayType Code="L"/&gt;
     &lt;FareBasis Code="TZA00ZGR/TAV"/&gt;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&lt;TariffDescriptionNumber&gt;FBRA12P/878&lt;/TariffDescriptionNumber&gt;
     &lt;TravelDate&gt;2019-11-04&lt;/TravelDate&gt;
    &lt;/OriginDestinationLine&gt;
    &lt;PassengerTypeLine&gt;
     &lt;AutoPrice&gt;YES&lt;/AutoPrice&gt;
     &lt;PassengerType Code="ITX"/&gt;
    &lt;/PassengerTypeLine&gt;
    &lt;SystemDatesLine&gt;
     &lt;CreateDateTime&gt;2019-09-03T08:16&lt;/CreateDateTime&gt;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&lt;Text&gt;FARE RULE
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RESERVATIONS ARE REQUIRED FOR EACH SECTOR.
WHEN RESERVATIONS ARE MADE AT LEAST 5 DAYS
BEFORE DEPARTURE, TICKETING MUST BE COMPLETED
WITHIN 72 HOURS AFTER RESERVATIONS ARE MADE.
OR - CONFIRMED RESERVATIONS ARE REQUIRED FOR ALL
SECTORS.
TICKETING MUST BE COMPLETED WITHIN 24 HOURS
AFTER RESERVATIONS ARE MADE.
ADDITIONALLY, THE FOLLOWING RULES APPLY-
**BASE FARE**
FARE RULE
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&lt;Text&gt;TO COLOMBIA -
UNLIMITED STOPOVERS PERMITTED ON THE PRICING UNIT
LIMITED TO 2 FREE AND UNLIMITED AT USD 65.00
EACH.
NO STOPOVER OCCURS IF PASSENGER TAKES NEXT
AVAILABLE FLIGHT WITHIN 24 HOURS.
FROM COLOMBIA -
4 STOPOVERS PERMITTED ON THE PRICING UNIT
LIMITED TO 1 FREE AND 3 AT EUR 60.00 EACH
CHILD/INFANT DISCOUNTS APPLY.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 IN TARIFF
SAR2RPV - BETWEEN WESTERN HEMISPHERE-AREA 2 VIA
ATL
OR RULE 8YWW/AIRW IN TARIFF
WHFIPVR - WESTERN HEMISPHERE-INTERNATIONAL
OR RULE 8YWW/AIRW IN TARIFF
WHFPV1R - BETWEEN THE USA/CANADA-AREA 1
OR RULE 8YWW IN TARIFF
FBRA12P - BETWEEN AREA 1/2 EXCEPT USA/CA
FBRA1P  - WITHIN AREA 1 EXCEPT NO.AMERICA
FBRINPV - BETWEEN USA/CA-AREA 1/2/3.&lt;/Text&gt;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31MAR20. ALL
TRAVEL MUST BE COMPLETED BY MIDNIGHT ON 31MAR20.&lt;/Text&gt;
   &lt;/Paragraph&gt;
   &lt;Paragraph RPH="15" Title="SALES RESTRICTIONS"&gt;
    &lt;Text&gt;TICKETS MUST BE ISSUED ON/BEFORE 10SEP19.&lt;/Text&gt;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&lt;Text&gt;ORIGINATING  -
FOR TICKETING ON/BEFORE 31JAN20
VALID FOR INDIVIDUAL INCLUSIVE TOUR PSGR.
THE FARE WAS CALCULATED AS 97 PERCENT OF THE ROUND-TRIP
TZA00ZGR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</si>
  <si>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88b126f-bd3a-47f3-8e46-165ffc281ee6&lt;/eb:ConversationId&gt;&lt;eb:Service&gt;OTA_AirRulesLLSRQ&lt;/eb:Service&gt;&lt;eb:Action&gt;OTA_AirRulesLLSRS&lt;/eb:Action&gt;&lt;eb:MessageData&gt;&lt;eb:MessageId&gt;8180070780780611393&lt;/eb:MessageId&gt;&lt;eb:Timestamp&gt;2019-09-06T21:41:18&lt;/eb:Timestamp&gt;&lt;eb:RefToMessageId&gt;c88b126f-bd3a-47f3-8e46-165ffc281ee6&lt;/eb:RefToMessageId&gt;&lt;/eb:MessageData&gt;&lt;/eb:MessageHeader&gt;&lt;wsse:Security xmlns:wsse="http://schemas.xmlsoap.org/ws/2002/12/secext"&gt;&lt;wsse:BinarySecurityToken valueType="String" EncodingType="wsse:Base64Binary"&gt;Shared/IDL:IceSess\/SessMgr:1\.0.IDL/Common/!ICESMS\/RESE!ICESMSLB\/RES.LB!-2976992253723738481!1343340!0&lt;/wsse:BinarySecurityToken&gt;&lt;/wsse:Security&gt;&lt;/soap-env:Header&gt;&lt;soap-env:Body&gt;&lt;OTA_AirRulesRS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timeStamp="2019-09-06T16:41:18-05:00"&gt;
   &lt;stl:SystemSpecificResults&gt;
    &lt;stl:HostCommand LNIATA="222222"&gt;RDBOGMAD04NOVTZA00ZGR/TAV-AV&lt;/stl:HostCommand&gt;
   &lt;/stl:SystemSpecificResults&gt;
  &lt;/stl:Success&gt;
 &lt;/stl:ApplicationResults&gt;
 &lt;FareRuleInfo&gt;
  &lt;Header&gt;
   &lt;Line Type="Legend"&gt;
    &lt;Text&gt;V FARE BASIS     BK    FARE   TRAVEL-TICKET AP  MINMAX  RTG&lt;/Text&gt;
   &lt;/Line&gt;
   &lt;Line Type="Fare"&gt;
    &lt;Text&gt;1  ¤TZA00ZGR/TAV   T R   736300 DC31MR T10SE  -/? ??/ 30 AT01&lt;/Text&gt;
   &lt;/Line&gt;
   &lt;Line Type="Passenger Type"&gt;
    &lt;Text&gt;PASSENGER TYPE-ITX                 AUTO PRICE-YES&lt;/Text&gt;
   &lt;/Line&gt;
   &lt;Line Type="Origin Destination"&gt;
    &lt;Text&gt;FROM-BOG TO-MAD    CXR-AV    TVL-04NOV19  RULE-8YWW FBRA12P/878&lt;/Text&gt;
   &lt;/Line&gt;
   &lt;Line Type="Fare Basis"&gt;
    &lt;Text&gt;FARE BASIS-TZA00ZGR/TAV      SPECIAL FARE  DIS-L   VENDOR-ATP&lt;/Text&gt;
   &lt;/Line&gt;
   &lt;Line Type="Fare Type"&gt;
    &lt;Text&gt;FARE TYPE-PIT      RT-INDIVIDUAL INCLUSIVE TOUR FARE&lt;/Text&gt;
   &lt;/Line&gt;
   &lt;Line Type="Currency"&gt;
    &lt;Text&gt;USD   218.00  0101  E01FEB19 D-INFINITY   FC-TZA00ZGR  FN-2D&lt;/Text&gt;
   &lt;/Line&gt;
   &lt;Line Type="System Dates"&gt;
    &lt;Text&gt;SYSTEM DATES - CREATED 03SEP19/0816  EXPIRES INFINITY&lt;/Text&gt;
   &lt;/Line&gt;
   &lt;ParsedData&gt;
    &lt;CurrencyLine&gt;
     &lt;Amount&gt;218.00&lt;/Amount&gt;
     &lt;CurrencyCode&gt;USD&lt;/CurrencyCode&gt;
     &lt;Discontinue&gt;INFINITY&lt;/Discontinue&gt;
     &lt;Effective&gt;2019-02-01&lt;/Effective&gt;
     &lt;FareClass&gt;TZA00ZGR&lt;/FareClass&gt;
     &lt;RoutingNumberOrMPM&gt;0101&lt;/RoutingNumberOrMPM&gt;
     &lt;TariffDescriptionNumber&gt;2D&lt;/TariffDescriptionNumber&gt;
    &lt;/CurrencyLine&gt;
    &lt;FareBasisLine&gt;
     &lt;DisplayType Code="L"/&gt;
     &lt;FareBasis Code="TZA00ZGR/TAV"/&gt;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&lt;TariffDescriptionNumber&gt;FBRA12P/878&lt;/TariffDescriptionNumber&gt;
     &lt;TravelDate&gt;2019-11-04&lt;/TravelDate&gt;
    &lt;/OriginDestinationLine&gt;
    &lt;PassengerTypeLine&gt;
     &lt;AutoPrice&gt;YES&lt;/AutoPrice&gt;
     &lt;PassengerType Code="ITX"/&gt;
    &lt;/PassengerTypeLine&gt;
    &lt;SystemDatesLine&gt;
     &lt;CreateDateTime&gt;2019-09-03T08:16&lt;/CreateDateTime&gt;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&lt;Text&gt;FARE RULE
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RESERVATIONS ARE REQUIRED FOR EACH SECTOR.
WHEN RESERVATIONS ARE MADE AT LEAST 5 DAYS
BEFORE DEPARTURE, TICKETING MUST BE COMPLETED
WITHIN 72 HOURS AFTER RESERVATIONS ARE MADE.
OR - CONFIRMED RESERVATIONS ARE REQUIRED FOR ALL
SECTORS.
TICKETING MUST BE COMPLETED WITHIN 24 HOURS
AFTER RESERVATIONS ARE MADE.
ADDITIONALLY, THE FOLLOWING RULES APPLY-
**BASE FARE**
FARE RULE
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&lt;Text&gt;TO COLOMBIA -
UNLIMITED STOPOVERS PERMITTED ON THE PRICING UNIT
LIMITED TO 2 FREE AND UNLIMITED AT USD 65.00
EACH.
NO STOPOVER OCCURS IF PASSENGER TAKES NEXT
AVAILABLE FLIGHT WITHIN 24 HOURS.
FROM COLOMBIA -
4 STOPOVERS PERMITTED ON THE PRICING UNIT
LIMITED TO 1 FREE AND 3 AT EUR 60.00 EACH
CHILD/INFANT DISCOUNTS APPLY.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 IN TARIFF
SAR2RPV - BETWEEN WESTERN HEMISPHERE-AREA 2 VIA
ATL
OR RULE 8YWW/AIRW IN TARIFF
WHFIPVR - WESTERN HEMISPHERE-INTERNATIONAL
OR RULE 8YWW/AIRW IN TARIFF
WHFPV1R - BETWEEN THE USA/CANADA-AREA 1
OR RULE 8YWW IN TARIFF
FBRA12P - BETWEEN AREA 1/2 EXCEPT USA/CA
FBRA1P  - WITHIN AREA 1 EXCEPT NO.AMERICA
FBRINPV - BETWEEN USA/CA-AREA 1/2/3.&lt;/Text&gt;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31MAR20. ALL
TRAVEL MUST BE COMPLETED BY MIDNIGHT ON 31MAR20.&lt;/Text&gt;
   &lt;/Paragraph&gt;
   &lt;Paragraph RPH="15" Title="SALES RESTRICTIONS"&gt;
    &lt;Text&gt;TICKETS MUST BE ISSUED ON/BEFORE 10SEP19.&lt;/Text&gt;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&lt;Text&gt;ORIGINATING  -
FOR TICKETING ON/BEFORE 31JAN20
VALID FOR INDIVIDUAL INCLUSIVE TOUR PSGR.
THE FARE WAS CALCULATED AS 97 PERCENT OF THE ROUND-TRIP
TZA00ZGR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</si>
  <si>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bcea146-5454-43e6-8bdb-2b92fbb96aec&lt;/eb:ConversationId&gt;&lt;eb:Service&gt;OTA_AirRulesLLSRQ&lt;/eb:Service&gt;&lt;eb:Action&gt;OTA_AirRulesLLSRS&lt;/eb:Action&gt;&lt;eb:MessageData&gt;&lt;eb:MessageId&gt;7458439785448790843&lt;/eb:MessageId&gt;&lt;eb:Timestamp&gt;2019-09-06T21:49:05&lt;/eb:Timestamp&gt;&lt;eb:RefToMessageId&gt;5bcea146-5454-43e6-8bdb-2b92fbb96aec&lt;/eb:RefToMessageId&gt;&lt;/eb:MessageData&gt;&lt;/eb:MessageHeader&gt;&lt;wsse:Security xmlns:wsse="http://schemas.xmlsoap.org/ws/2002/12/secext"&gt;&lt;wsse:BinarySecurityToken valueType="String" EncodingType="wsse:Base64Binary"&gt;Shared/IDL:IceSess\/SessMgr:1\.0.IDL/Common/!ICESMS\/RESC!ICESMSLB\/RES.LB!-2976990341586376305!83762!0&lt;/wsse:BinarySecurityToken&gt;&lt;/wsse:Security&gt;&lt;/soap-env:Header&gt;&lt;soap-env:Body&gt;&lt;OTA_AirRulesRS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timeStamp="2019-09-06T16:49:05-05:00"&gt;
   &lt;stl:SystemSpecificResults&gt;
    &lt;stl:HostCommand LNIATA="222222"&gt;RDBOGMAD04NOVTZA00ZGR/TAV-AV&lt;/stl:HostCommand&gt;
   &lt;/stl:SystemSpecificResults&gt;
  &lt;/stl:Success&gt;
 &lt;/stl:ApplicationResults&gt;
 &lt;FareRuleInfo&gt;
  &lt;Header&gt;
   &lt;Line Type="Legend"&gt;
    &lt;Text&gt;V FARE BASIS     BK    FARE   TRAVEL-TICKET AP  MINMAX  RTG&lt;/Text&gt;
   &lt;/Line&gt;
   &lt;Line Type="Fare"&gt;
    &lt;Text&gt;1  ¤TZA00ZGR/TAV   T R   736300 DC31MR T10SE  -/? ??/ 30 AT01&lt;/Text&gt;
   &lt;/Line&gt;
   &lt;Line Type="Passenger Type"&gt;
    &lt;Text&gt;PASSENGER TYPE-ITX                 AUTO PRICE-YES&lt;/Text&gt;
   &lt;/Line&gt;
   &lt;Line Type="Origin Destination"&gt;
    &lt;Text&gt;FROM-BOG TO-MAD    CXR-AV    TVL-04NOV19  RULE-8YWW FBRA12P/878&lt;/Text&gt;
   &lt;/Line&gt;
   &lt;Line Type="Fare Basis"&gt;
    &lt;Text&gt;FARE BASIS-TZA00ZGR/TAV      SPECIAL FARE  DIS-L   VENDOR-ATP&lt;/Text&gt;
   &lt;/Line&gt;
   &lt;Line Type="Fare Type"&gt;
    &lt;Text&gt;FARE TYPE-PIT      RT-INDIVIDUAL INCLUSIVE TOUR FARE&lt;/Text&gt;
   &lt;/Line&gt;
   &lt;Line Type="Currency"&gt;
    &lt;Text&gt;USD   218.00  0101  E01FEB19 D-INFINITY   FC-TZA00ZGR  FN-2D&lt;/Text&gt;
   &lt;/Line&gt;
   &lt;Line Type="System Dates"&gt;
    &lt;Text&gt;SYSTEM DATES - CREATED 03SEP19/0816  EXPIRES INFINITY&lt;/Text&gt;
   &lt;/Line&gt;
   &lt;ParsedData&gt;
    &lt;CurrencyLine&gt;
     &lt;Amount&gt;218.00&lt;/Amount&gt;
     &lt;CurrencyCode&gt;USD&lt;/CurrencyCode&gt;
     &lt;Discontinue&gt;INFINITY&lt;/Discontinue&gt;
     &lt;Effective&gt;2019-02-01&lt;/Effective&gt;
     &lt;FareClass&gt;TZA00ZGR&lt;/FareClass&gt;
     &lt;RoutingNumberOrMPM&gt;0101&lt;/RoutingNumberOrMPM&gt;
     &lt;TariffDescriptionNumber&gt;2D&lt;/TariffDescriptionNumber&gt;
    &lt;/CurrencyLine&gt;
    &lt;FareBasisLine&gt;
     &lt;DisplayType Code="L"/&gt;
     &lt;FareBasis Code="TZA00ZGR/TAV"/&gt;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&lt;TariffDescriptionNumber&gt;FBRA12P/878&lt;/TariffDescriptionNumber&gt;
     &lt;TravelDate&gt;2019-11-04&lt;/TravelDate&gt;
    &lt;/OriginDestinationLine&gt;
    &lt;PassengerTypeLine&gt;
     &lt;AutoPrice&gt;YES&lt;/AutoPrice&gt;
     &lt;PassengerType Code="ITX"/&gt;
    &lt;/PassengerTypeLine&gt;
    &lt;SystemDatesLine&gt;
     &lt;CreateDateTime&gt;2019-09-03T08:16&lt;/CreateDateTime&gt;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&lt;Text&gt;FARE RULE
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RESERVATIONS ARE REQUIRED FOR EACH SECTOR.
WHEN RESERVATIONS ARE MADE AT LEAST 5 DAYS
BEFORE DEPARTURE, TICKETING MUST BE COMPLETED
WITHIN 72 HOURS AFTER RESERVATIONS ARE MADE.
OR - CONFIRMED RESERVATIONS ARE REQUIRED FOR ALL
SECTORS.
TICKETING MUST BE COMPLETED WITHIN 24 HOURS
AFTER RESERVATIONS ARE MADE.
ADDITIONALLY, THE FOLLOWING RULES APPLY-
**BASE FARE**
FARE RULE
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&lt;Text&gt;TO COLOMBIA -
UNLIMITED STOPOVERS PERMITTED ON THE PRICING UNIT
LIMITED TO 2 FREE AND UNLIMITED AT USD 65.00
EACH.
NO STOPOVER OCCURS IF PASSENGER TAKES NEXT
AVAILABLE FLIGHT WITHIN 24 HOURS.
FROM COLOMBIA -
4 STOPOVERS PERMITTED ON THE PRICING UNIT
LIMITED TO 1 FREE AND 3 AT EUR 60.00 EACH
CHILD/INFANT DISCOUNTS APPLY.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 IN TARIFF
SAR2RPV - BETWEEN WESTERN HEMISPHERE-AREA 2 VIA
ATL
OR RULE 8YWW/AIRW IN TARIFF
WHFIPVR - WESTERN HEMISPHERE-INTERNATIONAL
OR RULE 8YWW/AIRW IN TARIFF
WHFPV1R - BETWEEN THE USA/CANADA-AREA 1
OR RULE 8YWW IN TARIFF
FBRA12P - BETWEEN AREA 1/2 EXCEPT USA/CA
FBRA1P  - WITHIN AREA 1 EXCEPT NO.AMERICA
FBRINPV - BETWEEN USA/CA-AREA 1/2/3.&lt;/Text&gt;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31MAR20. ALL
TRAVEL MUST BE COMPLETED BY MIDNIGHT ON 31MAR20.&lt;/Text&gt;
   &lt;/Paragraph&gt;
   &lt;Paragraph RPH="15" Title="SALES RESTRICTIONS"&gt;
    &lt;Text&gt;TICKETS MUST BE ISSUED ON/BEFORE 10SEP19.&lt;/Text&gt;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&lt;Text&gt;ORIGINATING  -
FOR TICKETING ON/BEFORE 31JAN20
VALID FOR INDIVIDUAL INCLUSIVE TOUR PSGR.
THE FARE WAS CALCULATED AS 97 PERCENT OF THE ROUND-TRIP
TZA00ZGR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</si>
  <si>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-23289770-861b-45ec-8f49-d655585e042c&lt;/eb:ConversationId&gt;&lt;eb:Service&gt;OTA_AirRulesLLSRQ&lt;/eb:Service&gt;&lt;eb:Action&gt;OTA_AirRulesLLSRS&lt;/eb:Action&gt;&lt;eb:MessageData&gt;&lt;eb:MessageId&gt;8220764785472460190&lt;/eb:MessageId&gt;&lt;eb:Timestamp&gt;2019-09-06T21:49:07&lt;/eb:Timestamp&gt;&lt;eb:RefToMessageId&gt;23289770-861b-45ec-8f49-d655585e042c&lt;/eb:RefToMessageId&gt;&lt;/eb:MessageData&gt;&lt;/eb:MessageHeader&gt;&lt;wsse:Security xmlns:wsse="http://schemas.xmlsoap.org/ws/2002/12/secext"&gt;&lt;wsse:BinarySecurityToken valueType="String" EncodingType="wsse:Base64Binary"&gt;Shared/IDL:IceSess\/SessMgr:1\.0.IDL/Common/!ICESMS\/RESB!ICESMSLB\/RES.LB!-2976990332512707195!1640577!0&lt;/wsse:BinarySecurityToken&gt;&lt;/wsse:Security&gt;&lt;/soap-env:Header&gt;&lt;soap-env:Body&gt;&lt;OTA_AirRulesRS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timeStamp="2019-09-06T16:49:07-05:00"&gt;
   &lt;stl:SystemSpecificResults&gt;
    &lt;stl:HostCommand LNIATA="222222"&gt;RDBOGMAD04NOVTZA00ZGR/TAV-AV&lt;/stl:HostCommand&gt;
   &lt;/stl:SystemSpecificResults&gt;
  &lt;/stl:Success&gt;
 &lt;/stl:ApplicationResults&gt;
 &lt;FareRuleInfo&gt;
  &lt;Header&gt;
   &lt;Line Type="Legend"&gt;
    &lt;Text&gt;V FARE BASIS     BK    FARE   TRAVEL-TICKET AP  MINMAX  RTG&lt;/Text&gt;
   &lt;/Line&gt;
   &lt;Line Type="Fare"&gt;
    &lt;Text&gt;1  ¤TZA00ZGR/TAV   T R   736300 DC31MR T10SE  -/? ??/ 30 AT01&lt;/Text&gt;
   &lt;/Line&gt;
   &lt;Line Type="Passenger Type"&gt;
    &lt;Text&gt;PASSENGER TYPE-ITX                 AUTO PRICE-YES&lt;/Text&gt;
   &lt;/Line&gt;
   &lt;Line Type="Origin Destination"&gt;
    &lt;Text&gt;FROM-BOG TO-MAD    CXR-AV    TVL-04NOV19  RULE-8YWW FBRA12P/878&lt;/Text&gt;
   &lt;/Line&gt;
   &lt;Line Type="Fare Basis"&gt;
    &lt;Text&gt;FARE BASIS-TZA00ZGR/TAV      SPECIAL FARE  DIS-L   VENDOR-ATP&lt;/Text&gt;
   &lt;/Line&gt;
   &lt;Line Type="Fare Type"&gt;
    &lt;Text&gt;FARE TYPE-PIT      RT-INDIVIDUAL INCLUSIVE TOUR FARE&lt;/Text&gt;
   &lt;/Line&gt;
   &lt;Line Type="Currency"&gt;
    &lt;Text&gt;USD   218.00  0101  E01FEB19 D-INFINITY   FC-TZA00ZGR  FN-2D&lt;/Text&gt;
   &lt;/Line&gt;
   &lt;Line Type="System Dates"&gt;
    &lt;Text&gt;SYSTEM DATES - CREATED 03SEP19/0816  EXPIRES INFINITY&lt;/Text&gt;
   &lt;/Line&gt;
   &lt;ParsedData&gt;
    &lt;CurrencyLine&gt;
     &lt;Amount&gt;218.00&lt;/Amount&gt;
     &lt;CurrencyCode&gt;USD&lt;/CurrencyCode&gt;
     &lt;Discontinue&gt;INFINITY&lt;/Discontinue&gt;
     &lt;Effective&gt;2019-02-01&lt;/Effective&gt;
     &lt;FareClass&gt;TZA00ZGR&lt;/FareClass&gt;
     &lt;RoutingNumberOrMPM&gt;0101&lt;/RoutingNumberOrMPM&gt;
     &lt;TariffDescriptionNumber&gt;2D&lt;/TariffDescriptionNumber&gt;
    &lt;/CurrencyLine&gt;
    &lt;FareBasisLine&gt;
     &lt;DisplayType Code="L"/&gt;
     &lt;FareBasis Code="TZA00ZGR/TAV"/&gt;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&lt;TariffDescriptionNumber&gt;FBRA12P/878&lt;/TariffDescriptionNumber&gt;
     &lt;TravelDate&gt;2019-11-04&lt;/TravelDate&gt;
    &lt;/OriginDestinationLine&gt;
    &lt;PassengerTypeLine&gt;
     &lt;AutoPrice&gt;YES&lt;/AutoPrice&gt;
     &lt;PassengerType Code="ITX"/&gt;
    &lt;/PassengerTypeLine&gt;
    &lt;SystemDatesLine&gt;
     &lt;CreateDateTime&gt;2019-09-03T08:16&lt;/CreateDateTime&gt;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&lt;Text&gt;FARE RULE
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RESERVATIONS ARE REQUIRED FOR EACH SECTOR.
WHEN RESERVATIONS ARE MADE AT LEAST 5 DAYS
BEFORE DEPARTURE, TICKETING MUST BE COMPLETED
WITHIN 72 HOURS AFTER RESERVATIONS ARE MADE.
OR - CONFIRMED RESERVATIONS ARE REQUIRED FOR ALL
SECTORS.
TICKETING MUST BE COMPLETED WITHIN 24 HOURS
AFTER RESERVATIONS ARE MADE.
ADDITIONALLY, THE FOLLOWING RULES APPLY-
**BASE FARE**
FARE RULE
IF THE FARE COMPONENT INCLUDES TRAVEL WITHIN AREA 2
THEN THAT TRAVEL MUST BE ON
ONE OR MORE OF THE FOLLOWING
ANY IB FLIGHT.
RESERVATIONS ARE REQUIRED FOR EACH SECTOR.
TICKETING MUST BE COMPLETED WITHIN 24 HOURS AFTER
RESERVATIONS ARE MADE.
OTHERWISE - ORIGINATING AREA 2 -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&lt;Text&gt;TO COLOMBIA -
UNLIMITED STOPOVERS PERMITTED ON THE PRICING UNIT
LIMITED TO 2 FREE AND UNLIMITED AT USD 65.00
EACH.
NO STOPOVER OCCURS IF PASSENGER TAKES NEXT
AVAILABLE FLIGHT WITHIN 24 HOURS.
FROM COLOMBIA -
4 STOPOVERS PERMITTED ON THE PRICING UNIT
LIMITED TO 1 FREE AND 3 AT EUR 60.00 EACH
CHILD/INFANT DISCOUNTS APPLY.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 IN TARIFF
SAR2RPV - BETWEEN WESTERN HEMISPHERE-AREA 2 VIA
ATL
OR RULE 8YWW/AIRW IN TARIFF
WHFIPVR - WESTERN HEMISPHERE-INTERNATIONAL
OR RULE 8YWW/AIRW IN TARIFF
WHFPV1R - BETWEEN THE USA/CANADA-AREA 1
OR RULE 8YWW IN TARIFF
FBRA12P - BETWEEN AREA 1/2 EXCEPT USA/CA
FBRA1P  - WITHIN AREA 1 EXCEPT NO.AMERICA
FBRINPV - BETWEEN USA/CA-AREA 1/2/3.&lt;/Text&gt;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31MAR20. ALL
TRAVEL MUST BE COMPLETED BY MIDNIGHT ON 31MAR20.&lt;/Text&gt;
   &lt;/Paragraph&gt;
   &lt;Paragraph RPH="15" Title="SALES RESTRICTIONS"&gt;
    &lt;Text&gt;TICKETS MUST BE ISSUED ON/BEFORE 10SEP19.&lt;/Text&gt;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&lt;Text&gt;ORIGINATING  -
FOR TICKETING ON/BEFORE 31JAN20
VALID FOR INDIVIDUAL INCLUSIVE TOUR PSGR.
THE FARE WAS CALCULATED AS 97 PERCENT OF THE ROUND-TRIP
TZA00ZGR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18CB.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</si>
  <si>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32025f5-96e3-4856-bed6-fe57fa5f8fd4&lt;/eb:ConversationId&gt;&lt;eb:Service&gt;OTA_AirRulesLLSRQ&lt;/eb:Service&gt;&lt;eb:Action&gt;OTA_AirRulesLLSRS&lt;/eb:Action&gt;&lt;eb:MessageData&gt;&lt;eb:MessageId&gt;8714816845773330190&lt;/eb:MessageId&gt;&lt;eb:Timestamp&gt;2019-09-06T23:29:37&lt;/eb:Timestamp&gt;&lt;eb:RefToMessageId&gt;a32025f5-96e3-4856-bed6-fe57fa5f8fd4&lt;/eb:RefToMessageId&gt;&lt;/eb:MessageData&gt;&lt;/eb:MessageHeader&gt;&lt;wsse:Security xmlns:wsse="http://schemas.xmlsoap.org/ws/2002/12/secext"&gt;&lt;wsse:BinarySecurityToken valueType="String" EncodingType="wsse:Base64Binary"&gt;Shared/IDL:IceSess\/SessMgr:1\.0.IDL/Common/!ICESMS\/RESG!ICESMSLB\/RES.LB!-2976965632692135026!1249494!0&lt;/wsse:BinarySecurityToken&gt;&lt;/wsse:Security&gt;&lt;/soap-env:Header&gt;&lt;soap-env:Body&gt;&lt;OTA_AirRulesRS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timeStamp="2019-09-06T18:29:37-05:00"&gt;
   &lt;stl:SystemSpecificResults&gt;
    &lt;stl:HostCommand LNIATA="222222"&gt;RDCLOBOG09OCTUZP2MZGR-AV&lt;/stl:HostCommand&gt;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</si>
  <si>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4249cb8-7bd4-4190-bf50-82603e8ef7ba&lt;/eb:ConversationId&gt;&lt;eb:Service&gt;OTA_AirRulesLLSRQ&lt;/eb:Service&gt;&lt;eb:Action&gt;OTA_AirRulesLLSRS&lt;/eb:Action&gt;&lt;eb:MessageData&gt;&lt;eb:MessageId&gt;4436123465325800834&lt;/eb:MessageId&gt;&lt;eb:Timestamp&gt;2019-09-09T12:55:32&lt;/eb:Timestamp&gt;&lt;eb:RefToMessageId&gt;f4249cb8-7bd4-4190-bf50-82603e8ef7ba&lt;/eb:RefToMessageId&gt;&lt;/eb:MessageData&gt;&lt;/eb:MessageHeader&gt;&lt;wsse:Security xmlns:wsse="http://schemas.xmlsoap.org/ws/2002/12/secext"&gt;&lt;wsse:BinarySecurityToken valueType="String" EncodingType="wsse:Base64Binary"&gt;Shared/IDL:IceSess\/SessMgr:1\.0.IDL/Common/!ICESMS\/RESC!ICESMSLB\/RES.LB!-2976059782382591870!1748354!0&lt;/wsse:BinarySecurityToken&gt;&lt;/wsse:Security&gt;&lt;/soap-env:Header&gt;&lt;soap-env:Body&gt;&lt;OTA_AirRulesRS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timeStamp="2019-09-09T07:55:32-05:00"&gt;
   &lt;stl:SystemSpecificResults&gt;
    &lt;stl:HostCommand LNIATA="222222"&gt;RDCLOBOG09OCTUZP2MZGR-AV&lt;/stl:HostCommand&gt;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</si>
  <si>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0c256a9-018d-4e04-9b52-e0366843339e&lt;/eb:ConversationId&gt;&lt;eb:Service&gt;OTA_AirRulesLLSRQ&lt;/eb:Service&gt;&lt;eb:Action&gt;OTA_AirRulesLLSRS&lt;/eb:Action&gt;&lt;eb:MessageData&gt;&lt;eb:MessageId&gt;5330513501054630252&lt;/eb:MessageId&gt;&lt;eb:Timestamp&gt;2019-09-09T13:55:06&lt;/eb:Timestamp&gt;&lt;eb:RefToMessageId&gt;a0c256a9-018d-4e04-9b52-e0366843339e&lt;/eb:RefToMessageId&gt;&lt;/eb:MessageData&gt;&lt;/eb:MessageHeader&gt;&lt;wsse:Security xmlns:wsse="http://schemas.xmlsoap.org/ws/2002/12/secext"&gt;&lt;wsse:BinarySecurityToken valueType="String" EncodingType="wsse:Base64Binary"&gt;Shared/IDL:IceSess\/SessMgr:1\.0.IDL/Common/!ICESMS\/RESB!ICESMSLB\/RES.LB!-2976045149203045244!563297!0&lt;/wsse:BinarySecurityToken&gt;&lt;/wsse:Security&gt;&lt;/soap-env:Header&gt;&lt;soap-env:Body&gt;&lt;OTA_AirRulesRS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timeStamp="2019-09-09T08:55:06-05:00"&gt;
   &lt;stl:SystemSpecificResults&gt;
    &lt;stl:HostCommand LNIATA="222222"&gt;RDCLOBOG09OCTUZP2MZGR-AV&lt;/stl:HostCommand&gt;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</si>
  <si>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0c256a9-018d-4e04-9b52-e0366843339e&lt;/eb:ConversationId&gt;&lt;eb:Service&gt;OTA_AirRulesLLSRQ&lt;/eb:Service&gt;&lt;eb:Action&gt;OTA_AirRulesLLSRS&lt;/eb:Action&gt;&lt;eb:MessageData&gt;&lt;eb:MessageId&gt;4835331501069540831&lt;/eb:MessageId&gt;&lt;eb:Timestamp&gt;2019-09-09T13:55:07&lt;/eb:Timestamp&gt;&lt;eb:RefToMessageId&gt;a0c256a9-018d-4e04-9b52-e0366843339e&lt;/eb:RefToMessageId&gt;&lt;/eb:MessageData&gt;&lt;/eb:MessageHeader&gt;&lt;wsse:Security xmlns:wsse="http://schemas.xmlsoap.org/ws/2002/12/secext"&gt;&lt;wsse:BinarySecurityToken valueType="String" EncodingType="wsse:Base64Binary"&gt;Shared/IDL:IceSess\/SessMgr:1\.0.IDL/Common/!ICESMS\/RESB!ICESMSLB\/RES.LB!-2976045149203045244!563297!0&lt;/wsse:BinarySecurityToken&gt;&lt;/wsse:Security&gt;&lt;/soap-env:Header&gt;&lt;soap-env:Body&gt;&lt;OTA_AirRulesRS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timeStamp="2019-09-09T08:55:07-05:00"&gt;
   &lt;stl:SystemSpecificResults&gt;
    &lt;stl:HostCommand LNIATA="222222"&gt;RDBOGMAD09OCTUZP2MZGR-AV&lt;/stl:HostCommand&gt;
   &lt;/stl:SystemSpecificResults&gt;
  &lt;/stl:Success&gt;
 &lt;/stl:ApplicationResults&gt;
 &lt;FareRuleInfo&gt;
  &lt;Header&gt;
   &lt;Line Type="Legend"&gt;
    &lt;Text&gt;V FARE BASIS     BK    FARE   TRAVEL-TICKET AP  MINMAX  RTG&lt;/Text&gt;
   &lt;/Line&gt;
   &lt;Line Type="Fare"&gt;
    &lt;Text&gt;1  ¤UZP2MZGR       U R   165.00 DC31MR T10SE  -/1  5/ 90 AT01&lt;/Text&gt;
   &lt;/Line&gt;
   &lt;Line Type="Passenger Type"&gt;
    &lt;Text&gt;PASSENGER TYPE-ADT                 AUTO PRICE-YES&lt;/Text&gt;
   &lt;/Line&gt;
   &lt;Line Type="Origin Destination"&gt;
    &lt;Text&gt;FROM-BOG TO-MAD    CXR-AV    TVL-09OCT19  RULE-000D SAR2RPV/286&lt;/Text&gt;
   &lt;/Line&gt;
   &lt;Line Type="Fare Basis"&gt;
    &lt;Text&gt;FARE BASIS-UZP2MZGR          SPECIAL FARE  DIS-N   VENDOR-ATP&lt;/Text&gt;
   &lt;/Line&gt;
   &lt;Line Type="Fare Type"&gt;
    &lt;Text&gt;FARE TYPE-XEX      RT-REGULAR EXCURSION&lt;/Text&gt;
   &lt;/Line&gt;
   &lt;Line Type="Currency"&gt;
    &lt;Text&gt;USD   165.00  0101  E04SEP19 D31MAR20   FC-UZP2MZGR  FN-Y&lt;/Text&gt;
   &lt;/Line&gt;
   &lt;Line Type="System Dates"&gt;
    &lt;Text&gt;SYSTEM DATES - CREATED 03SEP19/0816  EXPIRES INFINITY&lt;/Text&gt;
   &lt;/Line&gt;
   &lt;ParsedData&gt;
    &lt;CurrencyLine&gt;
     &lt;Amount&gt;165.00&lt;/Amount&gt;
     &lt;CurrencyCode&gt;USD&lt;/CurrencyCode&gt;
     &lt;Discontinue&gt;2020-03-31&lt;/Discontinue&gt;
     &lt;Effective&gt;2019-09-04&lt;/Effective&gt;
     &lt;FareClass&gt;UZP2MZGR&lt;/FareClass&gt;
     &lt;RoutingNumberOrMPM&gt;0101&lt;/RoutingNumberOrMPM&gt;
     &lt;TariffDescriptionNumber&gt;Y&lt;/TariffDescriptionNumber&gt;
    &lt;/CurrencyLine&gt;
    &lt;FareBasisLine&gt;
     &lt;DisplayType Code="N"/&gt;
     &lt;FareBasis Code="UZP2MZGR"/&gt;
     &lt;FareVendor&gt;ATP&lt;/FareVendor&gt;
     &lt;Text&gt;SPECIAL FARE&lt;/Text&gt;
    &lt;/FareBasisLine&gt;
    &lt;FareTypeLine&gt;
     &lt;FareDescription Code="RT"&gt;REGULAR EXCURSION&lt;/FareDescription&gt;
     &lt;FareType&gt;XEX&lt;/FareType&gt;
    &lt;/FareTypeLine&gt;
    &lt;OriginDestinationLine&gt;
     &lt;Airline Code="AV"/&gt;
     &lt;DestinationLocation LocationCode="MAD"/&gt;
     &lt;OriginLocation LocationCode="BOG"/&gt;
     &lt;Rule&gt;000D&lt;/Rule&gt;
     &lt;TariffDescriptionNumber&gt;SAR2RPV/286&lt;/TariffDescriptionNumber&gt;
     &lt;TravelDate&gt;2019-10-09&lt;/TravelDate&gt;
    &lt;/OriginDestinationLine&gt;
    &lt;PassengerTypeLine&gt;
     &lt;AutoPrice&gt;YES&lt;/AutoPrice&gt;
     &lt;PassengerType Code="ADT"/&gt;
    &lt;/PassengerTypeLine&gt;
    &lt;SystemDatesLine&gt;
     &lt;CreateDateTime&gt;2019-09-03T08:16&lt;/CreateDateTime&gt;
     &lt;ExpireDateTime&gt;INFINITY&lt;/ExpireDateTime&gt;
    &lt;/SystemDatesLine&gt;
   &lt;/ParsedData&gt;
  &lt;/Header&gt;
  &lt;Rules&gt;
   &lt;Paragraph RPH="50" Title="RULE APPLICATION AND OTHER CONDITIONS"&gt;
    &lt;Text&gt;NOTE - THE FOLLOWING TEXT IS INFORMATIONAL AND NOT
VALIDATED FOR AUTOPRICING.
SPECIAL ROUND TRIP FARE APPLICABLE BETWEEN AREA 1 AND
AREA 2.
APPLICATION
CLASS OF SERVICE
THESE FARES APPLY FOR ECONOMY CLASS SERVICE.
TYPES OF TRANSPORTATION
FARES GOVERNED BY THIS RULE CAN BE USED TO CREATE
ROUND-TRIP/CIRCLE-TRIP/OPEN-JAW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SPAIN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COLOMBIA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5 DAYS AFTER DEPARTURE OF THE FIRST
INTERNATIONAL SECTOR.&lt;/Text&gt;
   &lt;/Paragraph&gt;
   &lt;Paragraph RPH="07" Title="MAXIMUM STAY"&gt;
    &lt;Text&gt;TRAVEL FROM LAST SECTOR MUST COMMENCE NO LATER THAN
MIDNIGHT 90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THIS RULE AND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31MAR20. ALL
TRAVEL MUST BE COMPLETED BY MIDNIGHT ON 31MAR20.&lt;/Text&gt;
   &lt;/Paragraph&gt;
   &lt;Paragraph RPH="15" Title="SALES RESTRICTIONS"&gt;
    &lt;Text&gt;FOOTNOTE RULE
TICKETS MUST BE ISSUED ON/BEFORE 10SEP19.
FARE RULE
TICKETS MAY ONLY BE SOLD BY TRAVEL AGENT 24YB.&lt;/Text&gt;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</si>
  <si>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xmlns:soap-env="http://schemas.xmlsoap.org/soap/envelope/"&gt;&lt;soap-env:Header/&gt;&lt;soap-env:Body&gt;&lt;soap-env:Fault&gt;&lt;faultcode&gt;soap-env:Client.InvalidEbXmlMessage&lt;/faultcode&gt;&lt;faultstring&gt;Unable to create envelope from given source: Error on line 28 of document  : The prefix "stl19" for element "stl19:NetTicketingInfo" is not bound. Nested exception: The prefix "stl19" for element "stl19:NetTicketingInfo" is not bound.&lt;/faultstring&gt;&lt;detail&gt;&lt;StackTrace&gt;javax.xml.soap.SOAPException: Unable to create envelope from given source: Error on line 28 of document  : The prefix "stl19" for element "stl19:NetTicketingInfo" is not bound. Nested exception: The prefix "stl19" for element "stl19:NetTicketingInfo" is not bound.&lt;/StackTrace&gt;&lt;/detail&gt;&lt;/soap-env:Fault&gt;&lt;/soap-env:Body&gt;&lt;/soap-env:Envelope&gt;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</si>
  <si>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43a4631-bfa6-429e-9fe1-0015c99c6f91&lt;/eb:ConversationId&gt;&lt;eb:Service&gt;OTA_AirRulesLLSRQ&lt;/eb:Service&gt;&lt;eb:Action&gt;OTA_AirRulesLLSRS&lt;/eb:Action&gt;&lt;eb:MessageData&gt;&lt;eb:MessageId&gt;5372514504250650190&lt;/eb:MessageId&gt;&lt;eb:Timestamp&gt;2019-09-09T14:00:25&lt;/eb:Timestamp&gt;&lt;eb:RefToMessageId&gt;a43a4631-bfa6-429e-9fe1-0015c99c6f91&lt;/eb:RefToMessageId&gt;&lt;/eb:MessageData&gt;&lt;/eb:MessageHeader&gt;&lt;wsse:Security xmlns:wsse="http://schemas.xmlsoap.org/ws/2002/12/secext"&gt;&lt;wsse:BinarySecurityToken valueType="String" EncodingType="wsse:Base64Binary"&gt;Shared/IDL:IceSess\/SessMgr:1\.0.IDL/Common/!ICESMS\/RESE!ICESMSLB\/RES.LB!-2976043839752467828!565732!0&lt;/wsse:BinarySecurityToken&gt;&lt;/wsse:Security&gt;&lt;/soap-env:Header&gt;&lt;soap-env:Body&gt;&lt;OTA_AirRulesRS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timeStamp="2019-09-09T09:00:25-05:00"&gt;
   &lt;stl:SystemSpecificResults&gt;
    &lt;stl:HostCommand LNIATA="222222"&gt;RDBOGPTY13SEPAAAAKY2P/W0P¥UAC*COV911-CM&lt;/stl:HostCommand&gt;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</si>
  <si>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43a4631-bfa6-429e-9fe1-0015c99c6f91&lt;/eb:ConversationId&gt;&lt;eb:Service&gt;OTA_AirRulesLLSRQ&lt;/eb:Service&gt;&lt;eb:Action&gt;OTA_AirRulesLLSRS&lt;/eb:Action&gt;&lt;eb:MessageData&gt;&lt;eb:MessageId&gt;5372370504256560295&lt;/eb:MessageId&gt;&lt;eb:Timestamp&gt;2019-09-09T14:00:25&lt;/eb:Timestamp&gt;&lt;eb:RefToMessageId&gt;a43a4631-bfa6-429e-9fe1-0015c99c6f91&lt;/eb:RefToMessageId&gt;&lt;/eb:MessageData&gt;&lt;/eb:MessageHeader&gt;&lt;wsse:Security xmlns:wsse="http://schemas.xmlsoap.org/ws/2002/12/secext"&gt;&lt;wsse:BinarySecurityToken valueType="String" EncodingType="wsse:Base64Binary"&gt;Shared/IDL:IceSess\/SessMgr:1\.0.IDL/Common/!ICESMS\/RESE!ICESMSLB\/RES.LB!-2976043839752467828!565732!0&lt;/wsse:BinarySecurityToken&gt;&lt;/wsse:Security&gt;&lt;/soap-env:Header&gt;&lt;soap-env:Body&gt;&lt;OTA_AirRulesRS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timeStamp="2019-09-09T09:00:25-05:00"&gt;
   &lt;stl:SystemSpecificResults&gt;
    &lt;stl:HostCommand LNIATA="222222"&gt;RDPTYMEX13SEPAAAAKY2P/W0P¥UAC*COV911-CM&lt;/stl:HostCommand&gt;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</si>
  <si>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43a4631-bfa6-429e-9fe1-0015c99c6f91&lt;/eb:ConversationId&gt;&lt;eb:Service&gt;OTA_AirRulesLLSRQ&lt;/eb:Service&gt;&lt;eb:Action&gt;OTA_AirRulesLLSRS&lt;/eb:Action&gt;&lt;eb:MessageData&gt;&lt;eb:MessageId&gt;5372039504261410221&lt;/eb:MessageId&gt;&lt;eb:Timestamp&gt;2019-09-09T14:00:26&lt;/eb:Timestamp&gt;&lt;eb:RefToMessageId&gt;a43a4631-bfa6-429e-9fe1-0015c99c6f91&lt;/eb:RefToMessageId&gt;&lt;/eb:MessageData&gt;&lt;/eb:MessageHeader&gt;&lt;wsse:Security xmlns:wsse="http://schemas.xmlsoap.org/ws/2002/12/secext"&gt;&lt;wsse:BinarySecurityToken valueType="String" EncodingType="wsse:Base64Binary"&gt;Shared/IDL:IceSess\/SessMgr:1\.0.IDL/Common/!ICESMS\/RESE!ICESMSLB\/RES.LB!-2976043839752467828!565732!0&lt;/wsse:BinarySecurityToken&gt;&lt;/wsse:Security&gt;&lt;/soap-env:Header&gt;&lt;soap-env:Body&gt;&lt;OTA_AirRulesRS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timeStamp="2019-09-09T09:00:26-05:00"&gt;
   &lt;stl:SystemSpecificResults&gt;
    &lt;stl:HostCommand LNIATA="222222"&gt;RDMEXPTY20SEPAAAAKY2P/W0P¥UAC*COV911-CM&lt;/stl:HostCommand&gt;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</si>
  <si>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43a4631-bfa6-429e-9fe1-0015c99c6f91&lt;/eb:ConversationId&gt;&lt;eb:Service&gt;OTA_AirRulesLLSRQ&lt;/eb:Service&gt;&lt;eb:Action&gt;OTA_AirRulesLLSRS&lt;/eb:Action&gt;&lt;eb:MessageData&gt;&lt;eb:MessageId&gt;5371995504265530231&lt;/eb:MessageId&gt;&lt;eb:Timestamp&gt;2019-09-09T14:00:26&lt;/eb:Timestamp&gt;&lt;eb:RefToMessageId&gt;a43a4631-bfa6-429e-9fe1-0015c99c6f91&lt;/eb:RefToMessageId&gt;&lt;/eb:MessageData&gt;&lt;/eb:MessageHeader&gt;&lt;wsse:Security xmlns:wsse="http://schemas.xmlsoap.org/ws/2002/12/secext"&gt;&lt;wsse:BinarySecurityToken valueType="String" EncodingType="wsse:Base64Binary"&gt;Shared/IDL:IceSess\/SessMgr:1\.0.IDL/Common/!ICESMS\/RESE!ICESMSLB\/RES.LB!-2976043839752467828!565732!0&lt;/wsse:BinarySecurityToken&gt;&lt;/wsse:Security&gt;&lt;/soap-env:Header&gt;&lt;soap-env:Body&gt;&lt;OTA_AirRulesRS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timeStamp="2019-09-09T09:00:26-05:00"&gt;
   &lt;stl:SystemSpecificResults&gt;
    &lt;stl:HostCommand LNIATA="222222"&gt;RDPTYBOG20SEPAAAAKY2P/W0P¥UAC*COV911-CM&lt;/stl:HostCommand&gt;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</si>
  <si>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43a4631-bfa6-429e-9fe1-0015c99c6f91&lt;/eb:ConversationId&gt;&lt;eb:Service&gt;OTA_AirRulesLLSRQ&lt;/eb:Service&gt;&lt;eb:Action&gt;OTA_AirRulesLLSRS&lt;/eb:Action&gt;&lt;eb:MessageData&gt;&lt;eb:MessageId&gt;5372547504269930213&lt;/eb:MessageId&gt;&lt;eb:Timestamp&gt;2019-09-09T14:00:27&lt;/eb:Timestamp&gt;&lt;eb:RefToMessageId&gt;a43a4631-bfa6-429e-9fe1-0015c99c6f91&lt;/eb:RefToMessageId&gt;&lt;/eb:MessageData&gt;&lt;/eb:MessageHeader&gt;&lt;wsse:Security xmlns:wsse="http://schemas.xmlsoap.org/ws/2002/12/secext"&gt;&lt;wsse:BinarySecurityToken valueType="String" EncodingType="wsse:Base64Binary"&gt;Shared/IDL:IceSess\/SessMgr:1\.0.IDL/Common/!ICESMS\/RESE!ICESMSLB\/RES.LB!-2976043839752467828!565732!0&lt;/wsse:BinarySecurityToken&gt;&lt;/wsse:Security&gt;&lt;/soap-env:Header&gt;&lt;soap-env:Body&gt;&lt;OTA_AirRulesRS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timeStamp="2019-09-09T09:00:27-05:00"&gt;
   &lt;stl:SystemSpecificResults&gt;
    &lt;stl:HostCommand LNIATA="222222"&gt;RDBOGPTY13SEPAAAAKY2P/W0P¥UAC*COV911-CM&lt;/stl:HostCommand&gt;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</si>
  <si>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43a4631-bfa6-429e-9fe1-0015c99c6f91&lt;/eb:ConversationId&gt;&lt;eb:Service&gt;OTA_AirRulesLLSRQ&lt;/eb:Service&gt;&lt;eb:Action&gt;OTA_AirRulesLLSRS&lt;/eb:Action&gt;&lt;eb:MessageData&gt;&lt;eb:MessageId&gt;5372109504274170253&lt;/eb:MessageId&gt;&lt;eb:Timestamp&gt;2019-09-09T14:00:27&lt;/eb:Timestamp&gt;&lt;eb:RefToMessageId&gt;a43a4631-bfa6-429e-9fe1-0015c99c6f91&lt;/eb:RefToMessageId&gt;&lt;/eb:MessageData&gt;&lt;/eb:MessageHeader&gt;&lt;wsse:Security xmlns:wsse="http://schemas.xmlsoap.org/ws/2002/12/secext"&gt;&lt;wsse:BinarySecurityToken valueType="String" EncodingType="wsse:Base64Binary"&gt;Shared/IDL:IceSess\/SessMgr:1\.0.IDL/Common/!ICESMS\/RESE!ICESMSLB\/RES.LB!-2976043839752467828!565732!0&lt;/wsse:BinarySecurityToken&gt;&lt;/wsse:Security&gt;&lt;/soap-env:Header&gt;&lt;soap-env:Body&gt;&lt;OTA_AirRulesRS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timeStamp="2019-09-09T09:00:27-05:00"&gt;
   &lt;stl:SystemSpecificResults&gt;
    &lt;stl:HostCommand LNIATA="222222"&gt;RDPTYMEX13SEPAAAAKY2P/W0P¥UAC*COV911-CM&lt;/stl:HostCommand&gt;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</si>
  <si>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43a4631-bfa6-429e-9fe1-0015c99c6f91&lt;/eb:ConversationId&gt;&lt;eb:Service&gt;OTA_AirRulesLLSRQ&lt;/eb:Service&gt;&lt;eb:Action&gt;OTA_AirRulesLLSRS&lt;/eb:Action&gt;&lt;eb:MessageData&gt;&lt;eb:MessageId&gt;4872263504281480822&lt;/eb:MessageId&gt;&lt;eb:Timestamp&gt;2019-09-09T14:00:28&lt;/eb:Timestamp&gt;&lt;eb:RefToMessageId&gt;a43a4631-bfa6-429e-9fe1-0015c99c6f91&lt;/eb:RefToMessageId&gt;&lt;/eb:MessageData&gt;&lt;/eb:MessageHeader&gt;&lt;wsse:Security xmlns:wsse="http://schemas.xmlsoap.org/ws/2002/12/secext"&gt;&lt;wsse:BinarySecurityToken valueType="String" EncodingType="wsse:Base64Binary"&gt;Shared/IDL:IceSess\/SessMgr:1\.0.IDL/Common/!ICESMS\/RESE!ICESMSLB\/RES.LB!-2976043839752467828!565732!0&lt;/wsse:BinarySecurityToken&gt;&lt;/wsse:Security&gt;&lt;/soap-env:Header&gt;&lt;soap-env:Body&gt;&lt;OTA_AirRulesRS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timeStamp="2019-09-09T09:00:28-05:00"&gt;
   &lt;stl:SystemSpecificResults&gt;
    &lt;stl:HostCommand LNIATA="222222"&gt;RDMEXPTY20SEPAAAAKY2P/W0P¥UAC*COV911-CM&lt;/stl:HostCommand&gt;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</si>
  <si>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43a4631-bfa6-429e-9fe1-0015c99c6f91&lt;/eb:ConversationId&gt;&lt;eb:Service&gt;OTA_AirRulesLLSRQ&lt;/eb:Service&gt;&lt;eb:Action&gt;OTA_AirRulesLLSRS&lt;/eb:Action&gt;&lt;eb:MessageData&gt;&lt;eb:MessageId&gt;5372880504286440211&lt;/eb:MessageId&gt;&lt;eb:Timestamp&gt;2019-09-09T14:00:28&lt;/eb:Timestamp&gt;&lt;eb:RefToMessageId&gt;a43a4631-bfa6-429e-9fe1-0015c99c6f91&lt;/eb:RefToMessageId&gt;&lt;/eb:MessageData&gt;&lt;/eb:MessageHeader&gt;&lt;wsse:Security xmlns:wsse="http://schemas.xmlsoap.org/ws/2002/12/secext"&gt;&lt;wsse:BinarySecurityToken valueType="String" EncodingType="wsse:Base64Binary"&gt;Shared/IDL:IceSess\/SessMgr:1\.0.IDL/Common/!ICESMS\/RESE!ICESMSLB\/RES.LB!-2976043839752467828!565732!0&lt;/wsse:BinarySecurityToken&gt;&lt;/wsse:Security&gt;&lt;/soap-env:Header&gt;&lt;soap-env:Body&gt;&lt;OTA_AirRulesRS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timeStamp="2019-09-09T09:00:28-05:00"&gt;
   &lt;stl:SystemSpecificResults&gt;
    &lt;stl:HostCommand LNIATA="222222"&gt;RDPTYBOG20SEPAAAAKY2P/W0P¥UAC*COV911-CM&lt;/stl:HostCommand&gt;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</si>
  <si>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ba4a2d7-11b7-4183-8ee2-e2aacc189b8e&lt;/eb:ConversationId&gt;&lt;eb:Service&gt;OTA_AirRulesLLSRQ&lt;/eb:Service&gt;&lt;eb:Action&gt;OTA_AirRulesLLSRS&lt;/eb:Action&gt;&lt;eb:MessageData&gt;&lt;eb:MessageId&gt;4908518507300230823&lt;/eb:MessageId&gt;&lt;eb:Timestamp&gt;2019-09-09T14:05:30&lt;/eb:Timestamp&gt;&lt;eb:RefToMessageId&gt;cba4a2d7-11b7-4183-8ee2-e2aacc189b8e&lt;/eb:RefToMessageId&gt;&lt;/eb:MessageData&gt;&lt;/eb:MessageHeader&gt;&lt;wsse:Security xmlns:wsse="http://schemas.xmlsoap.org/ws/2002/12/secext"&gt;&lt;wsse:BinarySecurityToken valueType="String" EncodingType="wsse:Base64Binary"&gt;Shared/IDL:IceSess\/SessMgr:1\.0.IDL/Common/!ICESMS\/RESD!ICESMSLB\/RES.LB!-2976042591602114171!208267!0&lt;/wsse:BinarySecurityToken&gt;&lt;/wsse:Security&gt;&lt;/soap-env:Header&gt;&lt;soap-env:Body&gt;&lt;OTA_AirRulesRS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timeStamp="2019-09-09T09:05:30-05:00"&gt;
   &lt;stl:SystemSpecificResults&gt;
    &lt;stl:HostCommand LNIATA="222222"&gt;RDBOGPTY13SEPAAAAKY2P/W0P¥UAC*COV911-CM&lt;/stl:HostCommand&gt;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</si>
  <si>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ba4a2d7-11b7-4183-8ee2-e2aacc189b8e&lt;/eb:ConversationId&gt;&lt;eb:Service&gt;OTA_AirRulesLLSRQ&lt;/eb:Service&gt;&lt;eb:Action&gt;OTA_AirRulesLLSRS&lt;/eb:Action&gt;&lt;eb:MessageData&gt;&lt;eb:MessageId&gt;5412962507306910182&lt;/eb:MessageId&gt;&lt;eb:Timestamp&gt;2019-09-09T14:05:30&lt;/eb:Timestamp&gt;&lt;eb:RefToMessageId&gt;cba4a2d7-11b7-4183-8ee2-e2aacc189b8e&lt;/eb:RefToMessageId&gt;&lt;/eb:MessageData&gt;&lt;/eb:MessageHeader&gt;&lt;wsse:Security xmlns:wsse="http://schemas.xmlsoap.org/ws/2002/12/secext"&gt;&lt;wsse:BinarySecurityToken valueType="String" EncodingType="wsse:Base64Binary"&gt;Shared/IDL:IceSess\/SessMgr:1\.0.IDL/Common/!ICESMS\/RESD!ICESMSLB\/RES.LB!-2976042591602114171!208267!0&lt;/wsse:BinarySecurityToken&gt;&lt;/wsse:Security&gt;&lt;/soap-env:Header&gt;&lt;soap-env:Body&gt;&lt;OTA_AirRulesRS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timeStamp="2019-09-09T09:05:30-05:00"&gt;
   &lt;stl:SystemSpecificResults&gt;
    &lt;stl:HostCommand LNIATA="222222"&gt;RDPTYMEX13SEPAAAAKY2P/W0P¥UAC*COV911-CM&lt;/stl:HostCommand&gt;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</si>
  <si>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ba4a2d7-11b7-4183-8ee2-e2aacc189b8e&lt;/eb:ConversationId&gt;&lt;eb:Service&gt;OTA_AirRulesLLSRQ&lt;/eb:Service&gt;&lt;eb:Action&gt;OTA_AirRulesLLSRS&lt;/eb:Action&gt;&lt;eb:MessageData&gt;&lt;eb:MessageId&gt;5413507507310750202&lt;/eb:MessageId&gt;&lt;eb:Timestamp&gt;2019-09-09T14:05:31&lt;/eb:Timestamp&gt;&lt;eb:RefToMessageId&gt;cba4a2d7-11b7-4183-8ee2-e2aacc189b8e&lt;/eb:RefToMessageId&gt;&lt;/eb:MessageData&gt;&lt;/eb:MessageHeader&gt;&lt;wsse:Security xmlns:wsse="http://schemas.xmlsoap.org/ws/2002/12/secext"&gt;&lt;wsse:BinarySecurityToken valueType="String" EncodingType="wsse:Base64Binary"&gt;Shared/IDL:IceSess\/SessMgr:1\.0.IDL/Common/!ICESMS\/RESD!ICESMSLB\/RES.LB!-2976042591602114171!208267!0&lt;/wsse:BinarySecurityToken&gt;&lt;/wsse:Security&gt;&lt;/soap-env:Header&gt;&lt;soap-env:Body&gt;&lt;OTA_AirRulesRS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timeStamp="2019-09-09T09:05:31-05:00"&gt;
   &lt;stl:SystemSpecificResults&gt;
    &lt;stl:HostCommand LNIATA="222222"&gt;RDMEXPTY20SEPAAAAKY2P/W0P¥UAC*COV911-CM&lt;/stl:HostCommand&gt;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</si>
  <si>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ba4a2d7-11b7-4183-8ee2-e2aacc189b8e&lt;/eb:ConversationId&gt;&lt;eb:Service&gt;OTA_AirRulesLLSRQ&lt;/eb:Service&gt;&lt;eb:Action&gt;OTA_AirRulesLLSRS&lt;/eb:Action&gt;&lt;eb:MessageData&gt;&lt;eb:MessageId&gt;5413143507320360281&lt;/eb:MessageId&gt;&lt;eb:Timestamp&gt;2019-09-09T14:05:32&lt;/eb:Timestamp&gt;&lt;eb:RefToMessageId&gt;cba4a2d7-11b7-4183-8ee2-e2aacc189b8e&lt;/eb:RefToMessageId&gt;&lt;/eb:MessageData&gt;&lt;/eb:MessageHeader&gt;&lt;wsse:Security xmlns:wsse="http://schemas.xmlsoap.org/ws/2002/12/secext"&gt;&lt;wsse:BinarySecurityToken valueType="String" EncodingType="wsse:Base64Binary"&gt;Shared/IDL:IceSess\/SessMgr:1\.0.IDL/Common/!ICESMS\/RESD!ICESMSLB\/RES.LB!-2976042591602114171!208267!0&lt;/wsse:BinarySecurityToken&gt;&lt;/wsse:Security&gt;&lt;/soap-env:Header&gt;&lt;soap-env:Body&gt;&lt;OTA_AirRulesRS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timeStamp="2019-09-09T09:05:32-05:00"&gt;
   &lt;stl:SystemSpecificResults&gt;
    &lt;stl:HostCommand LNIATA="222222"&gt;RDPTYBOG20SEPAAAAKY2P/W0P¥UAC*COV911-CM&lt;/stl:HostCommand&gt;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</si>
  <si>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ba4a2d7-11b7-4183-8ee2-e2aacc189b8e&lt;/eb:ConversationId&gt;&lt;eb:Service&gt;OTA_AirRulesLLSRQ&lt;/eb:Service&gt;&lt;eb:Action&gt;OTA_AirRulesLLSRS&lt;/eb:Action&gt;&lt;eb:MessageData&gt;&lt;eb:MessageId&gt;5413062507325310240&lt;/eb:MessageId&gt;&lt;eb:Timestamp&gt;2019-09-09T14:05:32&lt;/eb:Timestamp&gt;&lt;eb:RefToMessageId&gt;cba4a2d7-11b7-4183-8ee2-e2aacc189b8e&lt;/eb:RefToMessageId&gt;&lt;/eb:MessageData&gt;&lt;/eb:MessageHeader&gt;&lt;wsse:Security xmlns:wsse="http://schemas.xmlsoap.org/ws/2002/12/secext"&gt;&lt;wsse:BinarySecurityToken valueType="String" EncodingType="wsse:Base64Binary"&gt;Shared/IDL:IceSess\/SessMgr:1\.0.IDL/Common/!ICESMS\/RESD!ICESMSLB\/RES.LB!-2976042591602114171!208267!0&lt;/wsse:BinarySecurityToken&gt;&lt;/wsse:Security&gt;&lt;/soap-env:Header&gt;&lt;soap-env:Body&gt;&lt;OTA_AirRulesRS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timeStamp="2019-09-09T09:05:32-05:00"&gt;
   &lt;stl:SystemSpecificResults&gt;
    &lt;stl:HostCommand LNIATA="222222"&gt;RDBOGPTY13SEPAAAAKY2P/W0P¥UAC*COV911-CM&lt;/stl:HostCommand&gt;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</si>
  <si>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ba4a2d7-11b7-4183-8ee2-e2aacc189b8e&lt;/eb:ConversationId&gt;&lt;eb:Service&gt;OTA_AirRulesLLSRQ&lt;/eb:Service&gt;&lt;eb:Action&gt;OTA_AirRulesLLSRS&lt;/eb:Action&gt;&lt;eb:MessageData&gt;&lt;eb:MessageId&gt;5413768507331660722&lt;/eb:MessageId&gt;&lt;eb:Timestamp&gt;2019-09-09T14:05:33&lt;/eb:Timestamp&gt;&lt;eb:RefToMessageId&gt;cba4a2d7-11b7-4183-8ee2-e2aacc189b8e&lt;/eb:RefToMessageId&gt;&lt;/eb:MessageData&gt;&lt;/eb:MessageHeader&gt;&lt;wsse:Security xmlns:wsse="http://schemas.xmlsoap.org/ws/2002/12/secext"&gt;&lt;wsse:BinarySecurityToken valueType="String" EncodingType="wsse:Base64Binary"&gt;Shared/IDL:IceSess\/SessMgr:1\.0.IDL/Common/!ICESMS\/RESD!ICESMSLB\/RES.LB!-2976042591602114171!208267!0&lt;/wsse:BinarySecurityToken&gt;&lt;/wsse:Security&gt;&lt;/soap-env:Header&gt;&lt;soap-env:Body&gt;&lt;OTA_AirRulesRS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timeStamp="2019-09-09T09:05:33-05:00"&gt;
   &lt;stl:SystemSpecificResults&gt;
    &lt;stl:HostCommand LNIATA="222222"&gt;RDPTYMEX13SEPAAAAKY2P/W0P¥UAC*COV911-CM&lt;/stl:HostCommand&gt;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</si>
  <si>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ba4a2d7-11b7-4183-8ee2-e2aacc189b8e&lt;/eb:ConversationId&gt;&lt;eb:Service&gt;OTA_AirRulesLLSRQ&lt;/eb:Service&gt;&lt;eb:Action&gt;OTA_AirRulesLLSRS&lt;/eb:Action&gt;&lt;eb:MessageData&gt;&lt;eb:MessageId&gt;5385559507335680553&lt;/eb:MessageId&gt;&lt;eb:Timestamp&gt;2019-09-09T14:05:33&lt;/eb:Timestamp&gt;&lt;eb:RefToMessageId&gt;cba4a2d7-11b7-4183-8ee2-e2aacc189b8e&lt;/eb:RefToMessageId&gt;&lt;/eb:MessageData&gt;&lt;/eb:MessageHeader&gt;&lt;wsse:Security xmlns:wsse="http://schemas.xmlsoap.org/ws/2002/12/secext"&gt;&lt;wsse:BinarySecurityToken valueType="String" EncodingType="wsse:Base64Binary"&gt;Shared/IDL:IceSess\/SessMgr:1\.0.IDL/Common/!ICESMS\/RESD!ICESMSLB\/RES.LB!-2976042591602114171!208267!0&lt;/wsse:BinarySecurityToken&gt;&lt;/wsse:Security&gt;&lt;/soap-env:Header&gt;&lt;soap-env:Body&gt;&lt;OTA_AirRulesRS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timeStamp="2019-09-09T09:05:33-05:00"&gt;
   &lt;stl:SystemSpecificResults&gt;
    &lt;stl:HostCommand LNIATA="222222"&gt;RDMEXPTY20SEPAAAAKY2P/W0P¥UAC*COV911-CM&lt;/stl:HostCommand&gt;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</si>
  <si>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ba4a2d7-11b7-4183-8ee2-e2aacc189b8e&lt;/eb:ConversationId&gt;&lt;eb:Service&gt;OTA_AirRulesLLSRQ&lt;/eb:Service&gt;&lt;eb:Action&gt;OTA_AirRulesLLSRS&lt;/eb:Action&gt;&lt;eb:MessageData&gt;&lt;eb:MessageId&gt;5413942507343570540&lt;/eb:MessageId&gt;&lt;eb:Timestamp&gt;2019-09-09T14:05:34&lt;/eb:Timestamp&gt;&lt;eb:RefToMessageId&gt;cba4a2d7-11b7-4183-8ee2-e2aacc189b8e&lt;/eb:RefToMessageId&gt;&lt;/eb:MessageData&gt;&lt;/eb:MessageHeader&gt;&lt;wsse:Security xmlns:wsse="http://schemas.xmlsoap.org/ws/2002/12/secext"&gt;&lt;wsse:BinarySecurityToken valueType="String" EncodingType="wsse:Base64Binary"&gt;Shared/IDL:IceSess\/SessMgr:1\.0.IDL/Common/!ICESMS\/RESD!ICESMSLB\/RES.LB!-2976042591602114171!208267!0&lt;/wsse:BinarySecurityToken&gt;&lt;/wsse:Security&gt;&lt;/soap-env:Header&gt;&lt;soap-env:Body&gt;&lt;OTA_AirRulesRS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timeStamp="2019-09-09T09:05:34-05:00"&gt;
   &lt;stl:SystemSpecificResults&gt;
    &lt;stl:HostCommand LNIATA="222222"&gt;RDPTYBOG20SEPAAAAKY2P/W0P¥UAC*COV911-CM&lt;/stl:HostCommand&gt;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</si>
  <si>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-8172f39b-51e8-4e7e-8ac9-481fa5e51474&lt;/eb:ConversationId&gt;&lt;eb:Service&gt;OTA_AirRulesLLSRQ&lt;/eb:Service&gt;&lt;eb:Action&gt;OTA_AirRulesLLSRS&lt;/eb:Action&gt;&lt;eb:MessageData&gt;&lt;eb:MessageId&gt;5656607525984010204&lt;/eb:MessageId&gt;&lt;eb:Timestamp&gt;2019-09-09T14:36:38&lt;/eb:Timestamp&gt;&lt;eb:RefToMessageId&gt;8172f39b-51e8-4e7e-8ac9-481fa5e51474&lt;/eb:RefToMessageId&gt;&lt;/eb:MessageData&gt;&lt;/eb:MessageHeader&gt;&lt;wsse:Security xmlns:wsse="http://schemas.xmlsoap.org/ws/2002/12/secext"&gt;&lt;wsse:BinarySecurityToken valueType="String" EncodingType="wsse:Base64Binary"&gt;Shared/IDL:IceSess\/SessMgr:1\.0.IDL/Common/!ICESMS\/RESC!ICESMSLB\/RES.LB!-2976034937769281646!1909162!0&lt;/wsse:BinarySecurityToken&gt;&lt;/wsse:Security&gt;&lt;/soap-env:Header&gt;&lt;soap-env:Body&gt;&lt;OTA_AirRulesRS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timeStamp="2019-09-09T09:36:38-05:00"&gt;
   &lt;stl:SystemSpecificResults&gt;
    &lt;stl:HostCommand LNIATA="222222"&gt;RDBOGPTY13SEPAAAAKY2P/W0P¥UAC*COV911-CM&lt;/stl:HostCommand&gt;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</si>
  <si>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-8172f39b-51e8-4e7e-8ac9-481fa5e51474&lt;/eb:ConversationId&gt;&lt;eb:Service&gt;OTA_AirRulesLLSRQ&lt;/eb:Service&gt;&lt;eb:Action&gt;OTA_AirRulesLLSRS&lt;/eb:Action&gt;&lt;eb:MessageData&gt;&lt;eb:MessageId&gt;5655976525989810193&lt;/eb:MessageId&gt;&lt;eb:Timestamp&gt;2019-09-09T14:36:39&lt;/eb:Timestamp&gt;&lt;eb:RefToMessageId&gt;8172f39b-51e8-4e7e-8ac9-481fa5e51474&lt;/eb:RefToMessageId&gt;&lt;/eb:MessageData&gt;&lt;/eb:MessageHeader&gt;&lt;wsse:Security xmlns:wsse="http://schemas.xmlsoap.org/ws/2002/12/secext"&gt;&lt;wsse:BinarySecurityToken valueType="String" EncodingType="wsse:Base64Binary"&gt;Shared/IDL:IceSess\/SessMgr:1\.0.IDL/Common/!ICESMS\/RESC!ICESMSLB\/RES.LB!-2976034937769281646!1909162!0&lt;/wsse:BinarySecurityToken&gt;&lt;/wsse:Security&gt;&lt;/soap-env:Header&gt;&lt;soap-env:Body&gt;&lt;OTA_AirRulesRS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timeStamp="2019-09-09T09:36:39-05:00"&gt;
   &lt;stl:SystemSpecificResults&gt;
    &lt;stl:HostCommand LNIATA="222222"&gt;RDPTYMEX13SEPAAAAKY2P/W0P¥UAC*COV911-CM&lt;/stl:HostCommand&gt;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</si>
  <si>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-8172f39b-51e8-4e7e-8ac9-481fa5e51474&lt;/eb:ConversationId&gt;&lt;eb:Service&gt;OTA_AirRulesLLSRQ&lt;/eb:Service&gt;&lt;eb:Action&gt;OTA_AirRulesLLSRS&lt;/eb:Action&gt;&lt;eb:MessageData&gt;&lt;eb:MessageId&gt;5656111525994960231&lt;/eb:MessageId&gt;&lt;eb:Timestamp&gt;2019-09-09T14:36:39&lt;/eb:Timestamp&gt;&lt;eb:RefToMessageId&gt;8172f39b-51e8-4e7e-8ac9-481fa5e51474&lt;/eb:RefToMessageId&gt;&lt;/eb:MessageData&gt;&lt;/eb:MessageHeader&gt;&lt;wsse:Security xmlns:wsse="http://schemas.xmlsoap.org/ws/2002/12/secext"&gt;&lt;wsse:BinarySecurityToken valueType="String" EncodingType="wsse:Base64Binary"&gt;Shared/IDL:IceSess\/SessMgr:1\.0.IDL/Common/!ICESMS\/RESC!ICESMSLB\/RES.LB!-2976034937769281646!1909162!0&lt;/wsse:BinarySecurityToken&gt;&lt;/wsse:Security&gt;&lt;/soap-env:Header&gt;&lt;soap-env:Body&gt;&lt;OTA_AirRulesRS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timeStamp="2019-09-09T09:36:39-05:00"&gt;
   &lt;stl:SystemSpecificResults&gt;
    &lt;stl:HostCommand LNIATA="222222"&gt;RDMEXPTY20SEPAAAAKY2P/W0P¥UAC*COV911-CM&lt;/stl:HostCommand&gt;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</si>
  <si>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aa2c7cd-e537-4816-9a7e-792530afe8f4&lt;/eb:ConversationId&gt;&lt;eb:Service&gt;OTA_AirRulesLLSRQ&lt;/eb:Service&gt;&lt;eb:Action&gt;OTA_AirRulesLLSRS&lt;/eb:Action&gt;&lt;eb:MessageData&gt;&lt;eb:MessageId&gt;5687829528404080861&lt;/eb:MessageId&gt;&lt;eb:Timestamp&gt;2019-09-09T14:40:40&lt;/eb:Timestamp&gt;&lt;eb:RefToMessageId&gt;2aa2c7cd-e537-4816-9a7e-792530afe8f4&lt;/eb:RefToMessageId&gt;&lt;/eb:MessageData&gt;&lt;/eb:MessageHeader&gt;&lt;wsse:Security xmlns:wsse="http://schemas.xmlsoap.org/ws/2002/12/secext"&gt;&lt;wsse:BinarySecurityToken valueType="String" EncodingType="wsse:Base64Binary"&gt;Shared/IDL:IceSess\/SessMgr:1\.0.IDL/Common/!ICESMS\/RESH!ICESMSLB\/RES.LB!-2976033947064623996!752431!0&lt;/wsse:BinarySecurityToken&gt;&lt;/wsse:Security&gt;&lt;/soap-env:Header&gt;&lt;soap-env:Body&gt;&lt;OTA_AirRulesRS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timeStamp="2019-09-09T09:40:40-05:00"&gt;
   &lt;stl:SystemSpecificResults&gt;
    &lt;stl:HostCommand LNIATA="222222"&gt;RDBOGPTY13SEPAAAAKY2P/W0P¥UAC*COV911-CM&lt;/stl:HostCommand&gt;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</si>
  <si>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aa2c7cd-e537-4816-9a7e-792530afe8f4&lt;/eb:ConversationId&gt;&lt;eb:Service&gt;OTA_AirRulesLLSRQ&lt;/eb:Service&gt;&lt;eb:Action&gt;OTA_AirRulesLLSRS&lt;/eb:Action&gt;&lt;eb:MessageData&gt;&lt;eb:MessageId&gt;5687126528409530192&lt;/eb:MessageId&gt;&lt;eb:Timestamp&gt;2019-09-09T14:40:41&lt;/eb:Timestamp&gt;&lt;eb:RefToMessageId&gt;2aa2c7cd-e537-4816-9a7e-792530afe8f4&lt;/eb:RefToMessageId&gt;&lt;/eb:MessageData&gt;&lt;/eb:MessageHeader&gt;&lt;wsse:Security xmlns:wsse="http://schemas.xmlsoap.org/ws/2002/12/secext"&gt;&lt;wsse:BinarySecurityToken valueType="String" EncodingType="wsse:Base64Binary"&gt;Shared/IDL:IceSess\/SessMgr:1\.0.IDL/Common/!ICESMS\/RESH!ICESMSLB\/RES.LB!-2976033947064623996!752431!0&lt;/wsse:BinarySecurityToken&gt;&lt;/wsse:Security&gt;&lt;/soap-env:Header&gt;&lt;soap-env:Body&gt;&lt;OTA_AirRulesRS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timeStamp="2019-09-09T09:40:41-05:00"&gt;
   &lt;stl:SystemSpecificResults&gt;
    &lt;stl:HostCommand LNIATA="222222"&gt;RDPTYMEX13SEPAAAAKY2P/W0P¥UAC*COV911-CM&lt;/stl:HostCommand&gt;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</si>
  <si>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aa2c7cd-e537-4816-9a7e-792530afe8f4&lt;/eb:ConversationId&gt;&lt;eb:Service&gt;OTA_AirRulesLLSRQ&lt;/eb:Service&gt;&lt;eb:Action&gt;OTA_AirRulesLLSRS&lt;/eb:Action&gt;&lt;eb:MessageData&gt;&lt;eb:MessageId&gt;5153716528417370822&lt;/eb:MessageId&gt;&lt;eb:Timestamp&gt;2019-09-09T14:40:41&lt;/eb:Timestamp&gt;&lt;eb:RefToMessageId&gt;2aa2c7cd-e537-4816-9a7e-792530afe8f4&lt;/eb:RefToMessageId&gt;&lt;/eb:MessageData&gt;&lt;/eb:MessageHeader&gt;&lt;wsse:Security xmlns:wsse="http://schemas.xmlsoap.org/ws/2002/12/secext"&gt;&lt;wsse:BinarySecurityToken valueType="String" EncodingType="wsse:Base64Binary"&gt;Shared/IDL:IceSess\/SessMgr:1\.0.IDL/Common/!ICESMS\/RESH!ICESMSLB\/RES.LB!-2976033947064623996!752431!0&lt;/wsse:BinarySecurityToken&gt;&lt;/wsse:Security&gt;&lt;/soap-env:Header&gt;&lt;soap-env:Body&gt;&lt;OTA_AirRulesRS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timeStamp="2019-09-09T09:40:41-05:00"&gt;
   &lt;stl:SystemSpecificResults&gt;
    &lt;stl:HostCommand LNIATA="222222"&gt;RDMEXPTY20SEPAAAAKY2P/W0P¥UAC*COV911-CM&lt;/stl:HostCommand&gt;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</si>
  <si>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-2aa2c7cd-e537-4816-9a7e-792530afe8f4&lt;/eb:ConversationId&gt;&lt;eb:Service&gt;OTA_AirRulesLLSRQ&lt;/eb:Service&gt;&lt;eb:Action&gt;OTA_AirRulesLLSRS&lt;/eb:Action&gt;&lt;eb:MessageData&gt;&lt;eb:MessageId&gt;5687384528421110242&lt;/eb:MessageId&gt;&lt;eb:Timestamp&gt;2019-09-09T14:40:42&lt;/eb:Timestamp&gt;&lt;eb:RefToMessageId&gt;2aa2c7cd-e537-4816-9a7e-792530afe8f4&lt;/eb:RefToMessageId&gt;&lt;/eb:MessageData&gt;&lt;/eb:MessageHeader&gt;&lt;wsse:Security xmlns:wsse="http://schemas.xmlsoap.org/ws/2002/12/secext"&gt;&lt;wsse:BinarySecurityToken valueType="String" EncodingType="wsse:Base64Binary"&gt;Shared/IDL:IceSess\/SessMgr:1\.0.IDL/Common/!ICESMS\/RESH!ICESMSLB\/RES.LB!-2976033947064623996!752431!0&lt;/wsse:BinarySecurityToken&gt;&lt;/wsse:Security&gt;&lt;/soap-env:Header&gt;&lt;soap-env:Body&gt;&lt;OTA_AirRulesRS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timeStamp="2019-09-09T09:40:42-05:00"&gt;
   &lt;stl:SystemSpecificResults&gt;
    &lt;stl:HostCommand LNIATA="222222"&gt;RDPTYBOG20SEPAAAAKY2P/W0P¥UAC*COV911-CM&lt;/stl:HostCommand&gt;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</si>
  <si>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ee7f66c-f754-4130-a3e7-a33814256726&lt;/eb:ConversationId&gt;&lt;eb:Service&gt;OTA_AirRulesLLSRQ&lt;/eb:Service&gt;&lt;eb:Action&gt;OTA_AirRulesLLSRS&lt;/eb:Action&gt;&lt;eb:MessageData&gt;&lt;eb:MessageId&gt;5428001552448850690&lt;/eb:MessageId&gt;&lt;eb:Timestamp&gt;2019-09-09T15:20:45&lt;/eb:Timestamp&gt;&lt;eb:RefToMessageId&gt;6ee7f66c-f754-4130-a3e7-a33814256726&lt;/eb:RefToMessageId&gt;&lt;/eb:MessageData&gt;&lt;/eb:MessageHeader&gt;&lt;wsse:Security xmlns:wsse="http://schemas.xmlsoap.org/ws/2002/12/secext"&gt;&lt;wsse:BinarySecurityToken valueType="String" EncodingType="wsse:Base64Binary"&gt;Shared/IDL:IceSess\/SessMgr:1\.0.IDL/Common/!ICESMS\/RESD!ICESMSLB\/RES.LB!-2976024100117771136!1959979!0&lt;/wsse:BinarySecurityToken&gt;&lt;/wsse:Security&gt;&lt;/soap-env:Header&gt;&lt;soap-env:Body&gt;&lt;OTA_AirRulesRS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timeStamp="2019-09-09T10:20:45-05:00"&gt;
   &lt;stl:SystemSpecificResults&gt;
    &lt;stl:HostCommand LNIATA="222222"&gt;RDBOGPTY07SEPTAAAKY2P/W0P¥UAC*COV911-CM&lt;/stl:HostCommand&gt;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</si>
  <si>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ee7f66c-f754-4130-a3e7-a33814256726&lt;/eb:ConversationId&gt;&lt;eb:Service&gt;OTA_AirRulesLLSRQ&lt;/eb:Service&gt;&lt;eb:Action&gt;OTA_AirRulesLLSRS&lt;/eb:Action&gt;&lt;eb:MessageData&gt;&lt;eb:MessageId&gt;5996140552454010721&lt;/eb:MessageId&gt;&lt;eb:Timestamp&gt;2019-09-09T15:20:45&lt;/eb:Timestamp&gt;&lt;eb:RefToMessageId&gt;6ee7f66c-f754-4130-a3e7-a33814256726&lt;/eb:RefToMessageId&gt;&lt;/eb:MessageData&gt;&lt;/eb:MessageHeader&gt;&lt;wsse:Security xmlns:wsse="http://schemas.xmlsoap.org/ws/2002/12/secext"&gt;&lt;wsse:BinarySecurityToken valueType="String" EncodingType="wsse:Base64Binary"&gt;Shared/IDL:IceSess\/SessMgr:1\.0.IDL/Common/!ICESMS\/RESD!ICESMSLB\/RES.LB!-2976024100117771136!1959979!0&lt;/wsse:BinarySecurityToken&gt;&lt;/wsse:Security&gt;&lt;/soap-env:Header&gt;&lt;soap-env:Body&gt;&lt;OTA_AirRulesRS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timeStamp="2019-09-09T10:20:45-05:00"&gt;
   &lt;stl:SystemSpecificResults&gt;
    &lt;stl:HostCommand LNIATA="222222"&gt;RDPTYCUN07SEPTAAAKY2P/W0P¥UAC*COV911-CM&lt;/stl:HostCommand&gt;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</si>
  <si>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ee7f66c-f754-4130-a3e7-a33814256726&lt;/eb:ConversationId&gt;&lt;eb:Service&gt;OTA_AirRulesLLSRQ&lt;/eb:Service&gt;&lt;eb:Action&gt;OTA_AirRulesLLSRS&lt;/eb:Action&gt;&lt;eb:MessageData&gt;&lt;eb:MessageId&gt;5996203552457970550&lt;/eb:MessageId&gt;&lt;eb:Timestamp&gt;2019-09-09T15:20:46&lt;/eb:Timestamp&gt;&lt;eb:RefToMessageId&gt;6ee7f66c-f754-4130-a3e7-a33814256726&lt;/eb:RefToMessageId&gt;&lt;/eb:MessageData&gt;&lt;/eb:MessageHeader&gt;&lt;wsse:Security xmlns:wsse="http://schemas.xmlsoap.org/ws/2002/12/secext"&gt;&lt;wsse:BinarySecurityToken valueType="String" EncodingType="wsse:Base64Binary"&gt;Shared/IDL:IceSess\/SessMgr:1\.0.IDL/Common/!ICESMS\/RESD!ICESMSLB\/RES.LB!-2976024100117771136!1959979!0&lt;/wsse:BinarySecurityToken&gt;&lt;/wsse:Security&gt;&lt;/soap-env:Header&gt;&lt;soap-env:Body&gt;&lt;OTA_AirRulesRS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timeStamp="2019-09-09T10:20:46-05:00"&gt;
   &lt;stl:SystemSpecificResults&gt;
    &lt;stl:HostCommand LNIATA="222222"&gt;RDCUNPTY17SEPAAAAKY2P/W0P¥UAC*COV911-CM&lt;/stl:HostCommand&gt;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</si>
  <si>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ee7f66c-f754-4130-a3e7-a33814256726&lt;/eb:ConversationId&gt;&lt;eb:Service&gt;OTA_AirRulesLLSRQ&lt;/eb:Service&gt;&lt;eb:Action&gt;OTA_AirRulesLLSRS&lt;/eb:Action&gt;&lt;eb:MessageData&gt;&lt;eb:MessageId&gt;5996338552462350194&lt;/eb:MessageId&gt;&lt;eb:Timestamp&gt;2019-09-09T15:20:46&lt;/eb:Timestamp&gt;&lt;eb:RefToMessageId&gt;6ee7f66c-f754-4130-a3e7-a33814256726&lt;/eb:RefToMessageId&gt;&lt;/eb:MessageData&gt;&lt;/eb:MessageHeader&gt;&lt;wsse:Security xmlns:wsse="http://schemas.xmlsoap.org/ws/2002/12/secext"&gt;&lt;wsse:BinarySecurityToken valueType="String" EncodingType="wsse:Base64Binary"&gt;Shared/IDL:IceSess\/SessMgr:1\.0.IDL/Common/!ICESMS\/RESD!ICESMSLB\/RES.LB!-2976024100117771136!1959979!0&lt;/wsse:BinarySecurityToken&gt;&lt;/wsse:Security&gt;&lt;/soap-env:Header&gt;&lt;soap-env:Body&gt;&lt;OTA_AirRulesRS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timeStamp="2019-09-09T10:20:46-05:00"&gt;
   &lt;stl:SystemSpecificResults&gt;
    &lt;stl:HostCommand LNIATA="222222"&gt;RDPTYBOG17SEPAAAAKY2P/W0P¥UAC*COV911-CM&lt;/stl:HostCommand&gt;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</si>
  <si>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e62c1cd-8550-454b-a092-48c3fcc442e3&lt;/eb:ConversationId&gt;&lt;eb:Service&gt;OTA_AirRulesLLSRQ&lt;/eb:Service&gt;&lt;eb:Action&gt;OTA_AirRulesLLSRS&lt;/eb:Action&gt;&lt;eb:MessageData&gt;&lt;eb:MessageId&gt;6062361557907430193&lt;/eb:MessageId&gt;&lt;eb:Timestamp&gt;2019-09-09T15:29:51&lt;/eb:Timestamp&gt;&lt;eb:RefToMessageId&gt;9e62c1cd-8550-454b-a092-48c3fcc442e3&lt;/eb:RefToMessageId&gt;&lt;/eb:MessageData&gt;&lt;/eb:MessageHeader&gt;&lt;wsse:Security xmlns:wsse="http://schemas.xmlsoap.org/ws/2002/12/secext"&gt;&lt;wsse:BinarySecurityToken valueType="String" EncodingType="wsse:Base64Binary"&gt;Shared/IDL:IceSess\/SessMgr:1\.0.IDL/Common/!ICESMS\/RESB!ICESMSLB\/RES.LB!-2976021860795171954!726577!0&lt;/wsse:BinarySecurityToken&gt;&lt;/wsse:Security&gt;&lt;/soap-env:Header&gt;&lt;soap-env:Body&gt;&lt;OTA_AirRulesRS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timeStamp="2019-09-09T10:29:51-05:00"&gt;
   &lt;stl:SystemSpecificResults&gt;
    &lt;stl:HostCommand LNIATA="222222"&gt;RDBOGATL18SEPXHNJ3NBQ-DL&lt;/stl:HostCommand&gt;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</si>
  <si>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e62c1cd-8550-454b-a092-48c3fcc442e3&lt;/eb:ConversationId&gt;&lt;eb:Service&gt;OTA_AirRulesLLSRQ&lt;/eb:Service&gt;&lt;eb:Action&gt;OTA_AirRulesLLSRS&lt;/eb:Action&gt;&lt;eb:MessageData&gt;&lt;eb:MessageId&gt;5487315557913400820&lt;/eb:MessageId&gt;&lt;eb:Timestamp&gt;2019-09-09T15:29:51&lt;/eb:Timestamp&gt;&lt;eb:RefToMessageId&gt;9e62c1cd-8550-454b-a092-48c3fcc442e3&lt;/eb:RefToMessageId&gt;&lt;/eb:MessageData&gt;&lt;/eb:MessageHeader&gt;&lt;wsse:Security xmlns:wsse="http://schemas.xmlsoap.org/ws/2002/12/secext"&gt;&lt;wsse:BinarySecurityToken valueType="String" EncodingType="wsse:Base64Binary"&gt;Shared/IDL:IceSess\/SessMgr:1\.0.IDL/Common/!ICESMS\/RESB!ICESMSLB\/RES.LB!-2976021860795171954!726577!0&lt;/wsse:BinarySecurityToken&gt;&lt;/wsse:Security&gt;&lt;/soap-env:Header&gt;&lt;soap-env:Body&gt;&lt;OTA_AirRulesRS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timeStamp="2019-09-09T10:29:51-05:00"&gt;
   &lt;stl:SystemSpecificResults&gt;
    &lt;stl:HostCommand LNIATA="222222"&gt;RDATLLEX18SEPXHNJ3NBQ-DL&lt;/stl:HostCommand&gt;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</si>
  <si>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e62c1cd-8550-454b-a092-48c3fcc442e3&lt;/eb:ConversationId&gt;&lt;eb:Service&gt;OTA_AirRulesLLSRQ&lt;/eb:Service&gt;&lt;eb:Action&gt;OTA_AirRulesLLSRS&lt;/eb:Action&gt;&lt;eb:MessageData&gt;&lt;eb:MessageId&gt;5487359557917170820&lt;/eb:MessageId&gt;&lt;eb:Timestamp&gt;2019-09-09T15:29:51&lt;/eb:Timestamp&gt;&lt;eb:RefToMessageId&gt;9e62c1cd-8550-454b-a092-48c3fcc442e3&lt;/eb:RefToMessageId&gt;&lt;/eb:MessageData&gt;&lt;/eb:MessageHeader&gt;&lt;wsse:Security xmlns:wsse="http://schemas.xmlsoap.org/ws/2002/12/secext"&gt;&lt;wsse:BinarySecurityToken valueType="String" EncodingType="wsse:Base64Binary"&gt;Shared/IDL:IceSess\/SessMgr:1\.0.IDL/Common/!ICESMS\/RESB!ICESMSLB\/RES.LB!-2976021860795171954!726577!0&lt;/wsse:BinarySecurityToken&gt;&lt;/wsse:Security&gt;&lt;/soap-env:Header&gt;&lt;soap-env:Body&gt;&lt;OTA_AirRulesRS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timeStamp="2019-09-09T10:29:51-05:00"&gt;
   &lt;stl:SystemSpecificResults&gt;
    &lt;stl:HostCommand LNIATA="222222"&gt;RDLEXATL22SEPXLNJ3NBQ-DL&lt;/stl:HostCommand&gt;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</si>
  <si>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e62c1cd-8550-454b-a092-48c3fcc442e3&lt;/eb:ConversationId&gt;&lt;eb:Service&gt;OTA_AirRulesLLSRQ&lt;/eb:Service&gt;&lt;eb:Action&gt;OTA_AirRulesLLSRS&lt;/eb:Action&gt;&lt;eb:MessageData&gt;&lt;eb:MessageId&gt;5487534557920850700&lt;/eb:MessageId&gt;&lt;eb:Timestamp&gt;2019-09-09T15:29:52&lt;/eb:Timestamp&gt;&lt;eb:RefToMessageId&gt;9e62c1cd-8550-454b-a092-48c3fcc442e3&lt;/eb:RefToMessageId&gt;&lt;/eb:MessageData&gt;&lt;/eb:MessageHeader&gt;&lt;wsse:Security xmlns:wsse="http://schemas.xmlsoap.org/ws/2002/12/secext"&gt;&lt;wsse:BinarySecurityToken valueType="String" EncodingType="wsse:Base64Binary"&gt;Shared/IDL:IceSess\/SessMgr:1\.0.IDL/Common/!ICESMS\/RESB!ICESMSLB\/RES.LB!-2976021860795171954!726577!0&lt;/wsse:BinarySecurityToken&gt;&lt;/wsse:Security&gt;&lt;/soap-env:Header&gt;&lt;soap-env:Body&gt;&lt;OTA_AirRulesRS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timeStamp="2019-09-09T10:29:52-05:00"&gt;
   &lt;stl:SystemSpecificResults&gt;
    &lt;stl:HostCommand LNIATA="222222"&gt;RDATLBOG22SEPXLNJ3NBQ-DL&lt;/stl:HostCommand&gt;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</si>
  <si>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-89adad45-037b-4c17-9d43-e42cda1f621a&lt;/eb:ConversationId&gt;&lt;eb:Service&gt;OTA_AirRulesLLSRQ&lt;/eb:Service&gt;&lt;eb:Action&gt;OTA_AirRulesLLSRS&lt;/eb:Action&gt;&lt;eb:MessageData&gt;&lt;eb:MessageId&gt;6044194558854090543&lt;/eb:MessageId&gt;&lt;eb:Timestamp&gt;2019-09-09T15:31:25&lt;/eb:Timestamp&gt;&lt;eb:RefToMessageId&gt;89adad45-037b-4c17-9d43-e42cda1f621a&lt;/eb:RefToMessageId&gt;&lt;/eb:MessageData&gt;&lt;/eb:MessageHeader&gt;&lt;wsse:Security xmlns:wsse="http://schemas.xmlsoap.org/ws/2002/12/secext"&gt;&lt;wsse:BinarySecurityToken valueType="String" EncodingType="wsse:Base64Binary"&gt;Shared/IDL:IceSess\/SessMgr:1\.0.IDL/Common/!ICESMS\/RESH!ICESMSLB\/RES.LB!-2976021477928720509!1972479!0&lt;/wsse:BinarySecurityToken&gt;&lt;/wsse:Security&gt;&lt;/soap-env:Header&gt;&lt;soap-env:Body&gt;&lt;OTA_AirRulesRS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timeStamp="2019-09-09T10:31:25-05:00"&gt;
   &lt;stl:SystemSpecificResults&gt;
    &lt;stl:HostCommand LNIATA="222222"&gt;RDMEXGDL06SEPG1ULL-4O&lt;/stl:HostCommand&gt;
   &lt;/stl:SystemSpecificResults&gt;
  &lt;/stl:Success&gt;
 &lt;/stl:ApplicationResults&gt;
 &lt;DuplicateFareInfo&gt;
  &lt;Text&gt;MEX-GDL       CXR-4O       SUN 06SEP20                     USD
THE FOLLOWING CARRIERS ALSO PUBLISH FARES MEX-GDL:
6A AM CM H1 K0 MX TA U0 VB VW Y4
//SEE FQHELP FOR INFORMATION ABOUT THE NEW FARE DISPLAYS//
ALL FEES/TAXES/SVC CHARGES INCLUDED WHEN ITINERARY PRICED
SURCHARGE FOR PAPER TICKET MAY BE ADDED WHEN ITIN PRICED
V FARE BASIS     BK    FARE   TRAVEL-TICKET AP  MINMAX  RTG
1   G1ULL          G X    32.45 D11DE         -/?  -/  -    1
2   G1ULL          G X    39.61 D11DE         -/?  -/  -    1
1*  4O ONLY
TRAVEL MUST BE DIRECT&lt;/Text&gt;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</si>
  <si>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736c474-06f6-4383-8758-c289ffeb7ca7&lt;/eb:ConversationId&gt;&lt;eb:Service&gt;OTA_AirRulesLLSRQ&lt;/eb:Service&gt;&lt;eb:Action&gt;OTA_AirRulesLLSRS&lt;/eb:Action&gt;&lt;eb:MessageData&gt;&lt;eb:MessageId&gt;6097874560733550720&lt;/eb:MessageId&gt;&lt;eb:Timestamp&gt;2019-09-09T15:34:33&lt;/eb:Timestamp&gt;&lt;eb:RefToMessageId&gt;c736c474-06f6-4383-8758-c289ffeb7ca7&lt;/eb:RefToMessageId&gt;&lt;/eb:MessageData&gt;&lt;/eb:MessageHeader&gt;&lt;wsse:Security xmlns:wsse="http://schemas.xmlsoap.org/ws/2002/12/secext"&gt;&lt;wsse:BinarySecurityToken valueType="String" EncodingType="wsse:Base64Binary"&gt;Shared/IDL:IceSess\/SessMgr:1\.0.IDL/Common/!ICESMS\/RESA!ICESMSLB\/RES.LB!-2976020703096482929!1832176!0&lt;/wsse:BinarySecurityToken&gt;&lt;/wsse:Security&gt;&lt;/soap-env:Header&gt;&lt;soap-env:Body&gt;&lt;OTA_AirRulesRS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timeStamp="2019-09-09T10:34:33-05:00"&gt;
   &lt;stl:SystemSpecificResults&gt;
    &lt;stl:HostCommand LNIATA="222222"&gt;RDPEIBOG06OCTZES00RI4-AV&lt;/stl:HostCommand&gt;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</si>
  <si>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736c474-06f6-4383-8758-c289ffeb7ca7&lt;/eb:ConversationId&gt;&lt;eb:Service&gt;OTA_AirRulesLLSRQ&lt;/eb:Service&gt;&lt;eb:Action&gt;OTA_AirRulesLLSRS&lt;/eb:Action&gt;&lt;eb:MessageData&gt;&lt;eb:MessageId&gt;6097765560738411393&lt;/eb:MessageId&gt;&lt;eb:Timestamp&gt;2019-09-09T15:34:34&lt;/eb:Timestamp&gt;&lt;eb:RefToMessageId&gt;c736c474-06f6-4383-8758-c289ffeb7ca7&lt;/eb:RefToMessageId&gt;&lt;/eb:MessageData&gt;&lt;/eb:MessageHeader&gt;&lt;wsse:Security xmlns:wsse="http://schemas.xmlsoap.org/ws/2002/12/secext"&gt;&lt;wsse:BinarySecurityToken valueType="String" EncodingType="wsse:Base64Binary"&gt;Shared/IDL:IceSess\/SessMgr:1\.0.IDL/Common/!ICESMS\/RESA!ICESMSLB\/RES.LB!-2976020703096482929!1832176!0&lt;/wsse:BinarySecurityToken&gt;&lt;/wsse:Security&gt;&lt;/soap-env:Header&gt;&lt;soap-env:Body&gt;&lt;OTA_AirRulesRS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timeStamp="2019-09-09T10:34:34-05:00"&gt;
   &lt;stl:SystemSpecificResults&gt;
    &lt;stl:HostCommand LNIATA="222222"&gt;RDBOGADZ06OCTZES00RI4-AV&lt;/stl:HostCommand&gt;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</si>
  <si>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736c474-06f6-4383-8758-c289ffeb7ca7&lt;/eb:ConversationId&gt;&lt;eb:Service&gt;OTA_AirRulesLLSRQ&lt;/eb:Service&gt;&lt;eb:Action&gt;OTA_AirRulesLLSRS&lt;/eb:Action&gt;&lt;eb:MessageData&gt;&lt;eb:MessageId&gt;6097412560742400202&lt;/eb:MessageId&gt;&lt;eb:Timestamp&gt;2019-09-09T15:34:34&lt;/eb:Timestamp&gt;&lt;eb:RefToMessageId&gt;c736c474-06f6-4383-8758-c289ffeb7ca7&lt;/eb:RefToMessageId&gt;&lt;/eb:MessageData&gt;&lt;/eb:MessageHeader&gt;&lt;wsse:Security xmlns:wsse="http://schemas.xmlsoap.org/ws/2002/12/secext"&gt;&lt;wsse:BinarySecurityToken valueType="String" EncodingType="wsse:Base64Binary"&gt;Shared/IDL:IceSess\/SessMgr:1\.0.IDL/Common/!ICESMS\/RESA!ICESMSLB\/RES.LB!-2976020703096482929!1832176!0&lt;/wsse:BinarySecurityToken&gt;&lt;/wsse:Security&gt;&lt;/soap-env:Header&gt;&lt;soap-env:Body&gt;&lt;OTA_AirRulesRS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timeStamp="2019-09-09T10:34:34-05:00"&gt;
   &lt;stl:SystemSpecificResults&gt;
    &lt;stl:HostCommand LNIATA="222222"&gt;RDADZBOG11OCTLES00RI4-AV&lt;/stl:HostCommand&gt;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</si>
  <si>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736c474-06f6-4383-8758-c289ffeb7ca7&lt;/eb:ConversationId&gt;&lt;eb:Service&gt;OTA_AirRulesLLSRQ&lt;/eb:Service&gt;&lt;eb:Action&gt;OTA_AirRulesLLSRS&lt;/eb:Action&gt;&lt;eb:MessageData&gt;&lt;eb:MessageId&gt;6097552560746450232&lt;/eb:MessageId&gt;&lt;eb:Timestamp&gt;2019-09-09T15:34:34&lt;/eb:Timestamp&gt;&lt;eb:RefToMessageId&gt;c736c474-06f6-4383-8758-c289ffeb7ca7&lt;/eb:RefToMessageId&gt;&lt;/eb:MessageData&gt;&lt;/eb:MessageHeader&gt;&lt;wsse:Security xmlns:wsse="http://schemas.xmlsoap.org/ws/2002/12/secext"&gt;&lt;wsse:BinarySecurityToken valueType="String" EncodingType="wsse:Base64Binary"&gt;Shared/IDL:IceSess\/SessMgr:1\.0.IDL/Common/!ICESMS\/RESA!ICESMSLB\/RES.LB!-2976020703096482929!1832176!0&lt;/wsse:BinarySecurityToken&gt;&lt;/wsse:Security&gt;&lt;/soap-env:Header&gt;&lt;soap-env:Body&gt;&lt;OTA_AirRulesRS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timeStamp="2019-09-09T10:34:34-05:00"&gt;
   &lt;stl:SystemSpecificResults&gt;
    &lt;stl:HostCommand LNIATA="222222"&gt;RDBOGPEI12OCTLES00RI4-AV&lt;/stl:HostCommand&gt;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</si>
  <si>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736c474-06f6-4383-8758-c289ffeb7ca7&lt;/eb:ConversationId&gt;&lt;eb:Service&gt;OTA_AirRulesLLSRQ&lt;/eb:Service&gt;&lt;eb:Action&gt;OTA_AirRulesLLSRS&lt;/eb:Action&gt;&lt;eb:MessageData&gt;&lt;eb:MessageId&gt;6097532560750280292&lt;/eb:MessageId&gt;&lt;eb:Timestamp&gt;2019-09-09T15:34:35&lt;/eb:Timestamp&gt;&lt;eb:RefToMessageId&gt;c736c474-06f6-4383-8758-c289ffeb7ca7&lt;/eb:RefToMessageId&gt;&lt;/eb:MessageData&gt;&lt;/eb:MessageHeader&gt;&lt;wsse:Security xmlns:wsse="http://schemas.xmlsoap.org/ws/2002/12/secext"&gt;&lt;wsse:BinarySecurityToken valueType="String" EncodingType="wsse:Base64Binary"&gt;Shared/IDL:IceSess\/SessMgr:1\.0.IDL/Common/!ICESMS\/RESA!ICESMSLB\/RES.LB!-2976020703096482929!1832176!0&lt;/wsse:BinarySecurityToken&gt;&lt;/wsse:Security&gt;&lt;/soap-env:Header&gt;&lt;soap-env:Body&gt;&lt;OTA_AirRulesRS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timeStamp="2019-09-09T10:34:35-05:00"&gt;
   &lt;stl:SystemSpecificResults&gt;
    &lt;stl:HostCommand LNIATA="222222"&gt;RDPEIBOG06OCTZES00RI4/CH33-AV&lt;/stl:HostCommand&gt;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</si>
  <si>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736c474-06f6-4383-8758-c289ffeb7ca7&lt;/eb:ConversationId&gt;&lt;eb:Service&gt;OTA_AirRulesLLSRQ&lt;/eb:Service&gt;&lt;eb:Action&gt;OTA_AirRulesLLSRS&lt;/eb:Action&gt;&lt;eb:MessageData&gt;&lt;eb:MessageId&gt;6097541560754330230&lt;/eb:MessageId&gt;&lt;eb:Timestamp&gt;2019-09-09T15:34:35&lt;/eb:Timestamp&gt;&lt;eb:RefToMessageId&gt;c736c474-06f6-4383-8758-c289ffeb7ca7&lt;/eb:RefToMessageId&gt;&lt;/eb:MessageData&gt;&lt;/eb:MessageHeader&gt;&lt;wsse:Security xmlns:wsse="http://schemas.xmlsoap.org/ws/2002/12/secext"&gt;&lt;wsse:BinarySecurityToken valueType="String" EncodingType="wsse:Base64Binary"&gt;Shared/IDL:IceSess\/SessMgr:1\.0.IDL/Common/!ICESMS\/RESA!ICESMSLB\/RES.LB!-2976020703096482929!1832176!0&lt;/wsse:BinarySecurityToken&gt;&lt;/wsse:Security&gt;&lt;/soap-env:Header&gt;&lt;soap-env:Body&gt;&lt;OTA_AirRulesRS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timeStamp="2019-09-09T10:34:35-05:00"&gt;
   &lt;stl:SystemSpecificResults&gt;
    &lt;stl:HostCommand LNIATA="222222"&gt;RDBOGADZ06OCTZES00RI4/CH33-AV&lt;/stl:HostCommand&gt;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</si>
  <si>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736c474-06f6-4383-8758-c289ffeb7ca7&lt;/eb:ConversationId&gt;&lt;eb:Service&gt;OTA_AirRulesLLSRQ&lt;/eb:Service&gt;&lt;eb:Action&gt;OTA_AirRulesLLSRS&lt;/eb:Action&gt;&lt;eb:MessageData&gt;&lt;eb:MessageId&gt;6098232560759130194&lt;/eb:MessageId&gt;&lt;eb:Timestamp&gt;2019-09-09T15:34:36&lt;/eb:Timestamp&gt;&lt;eb:RefToMessageId&gt;c736c474-06f6-4383-8758-c289ffeb7ca7&lt;/eb:RefToMessageId&gt;&lt;/eb:MessageData&gt;&lt;/eb:MessageHeader&gt;&lt;wsse:Security xmlns:wsse="http://schemas.xmlsoap.org/ws/2002/12/secext"&gt;&lt;wsse:BinarySecurityToken valueType="String" EncodingType="wsse:Base64Binary"&gt;Shared/IDL:IceSess\/SessMgr:1\.0.IDL/Common/!ICESMS\/RESA!ICESMSLB\/RES.LB!-2976020703096482929!1832176!0&lt;/wsse:BinarySecurityToken&gt;&lt;/wsse:Security&gt;&lt;/soap-env:Header&gt;&lt;soap-env:Body&gt;&lt;OTA_AirRulesRS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timeStamp="2019-09-09T10:34:36-05:00"&gt;
   &lt;stl:SystemSpecificResults&gt;
    &lt;stl:HostCommand LNIATA="222222"&gt;RDADZBOG11OCTLES00RI4/CH33-AV&lt;/stl:HostCommand&gt;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</si>
  <si>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736c474-06f6-4383-8758-c289ffeb7ca7&lt;/eb:ConversationId&gt;&lt;eb:Service&gt;OTA_AirRulesLLSRQ&lt;/eb:Service&gt;&lt;eb:Action&gt;OTA_AirRulesLLSRS&lt;/eb:Action&gt;&lt;eb:MessageData&gt;&lt;eb:MessageId&gt;6098242560763810720&lt;/eb:MessageId&gt;&lt;eb:Timestamp&gt;2019-09-09T15:34:36&lt;/eb:Timestamp&gt;&lt;eb:RefToMessageId&gt;c736c474-06f6-4383-8758-c289ffeb7ca7&lt;/eb:RefToMessageId&gt;&lt;/eb:MessageData&gt;&lt;/eb:MessageHeader&gt;&lt;wsse:Security xmlns:wsse="http://schemas.xmlsoap.org/ws/2002/12/secext"&gt;&lt;wsse:BinarySecurityToken valueType="String" EncodingType="wsse:Base64Binary"&gt;Shared/IDL:IceSess\/SessMgr:1\.0.IDL/Common/!ICESMS\/RESA!ICESMSLB\/RES.LB!-2976020703096482929!1832176!0&lt;/wsse:BinarySecurityToken&gt;&lt;/wsse:Security&gt;&lt;/soap-env:Header&gt;&lt;soap-env:Body&gt;&lt;OTA_AirRulesRS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timeStamp="2019-09-09T10:34:36-05:00"&gt;
   &lt;stl:SystemSpecificResults&gt;
    &lt;stl:HostCommand LNIATA="222222"&gt;RDBOGPEI12OCTLES00RI4/CH33-AV&lt;/stl:HostCommand&gt;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</si>
  <si>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-34f4b841-fa3f-4714-a37b-9512e61e1dd8&lt;/eb:ConversationId&gt;&lt;eb:Service&gt;OTA_AirRulesLLSRQ&lt;/eb:Service&gt;&lt;eb:Action&gt;OTA_AirRulesLLSRS&lt;/eb:Action&gt;&lt;eb:MessageData&gt;&lt;eb:MessageId&gt;6109492561694810212&lt;/eb:MessageId&gt;&lt;eb:Timestamp&gt;2019-09-09T15:36:09&lt;/eb:Timestamp&gt;&lt;eb:RefToMessageId&gt;34f4b841-fa3f-4714-a37b-9512e61e1dd8&lt;/eb:RefToMessageId&gt;&lt;/eb:MessageData&gt;&lt;/eb:MessageHeader&gt;&lt;wsse:Security xmlns:wsse="http://schemas.xmlsoap.org/ws/2002/12/secext"&gt;&lt;wsse:BinarySecurityToken valueType="String" EncodingType="wsse:Base64Binary"&gt;Shared/IDL:IceSess\/SessMgr:1\.0.IDL/Common/!ICESMS\/RESE!ICESMSLB\/RES.LB!-2976020309691083131!878828!0&lt;/wsse:BinarySecurityToken&gt;&lt;/wsse:Security&gt;&lt;/soap-env:Header&gt;&lt;soap-env:Body&gt;&lt;OTA_AirRulesRS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timeStamp="2019-09-09T10:36:09-05:00"&gt;
   &lt;stl:SystemSpecificResults&gt;
    &lt;stl:HostCommand LNIATA="222222"&gt;RDMDEMAD31OCTALTOAE¥UAC*BEL01-UX&lt;/stl:HostCommand&gt;
   &lt;/stl:SystemSpecificResults&gt;
  &lt;/stl:Success&gt;
 &lt;/stl:ApplicationResults&gt;
 &lt;FareRuleInfo&gt;
  &lt;Header&gt;
   &lt;Line Type="Legend"&gt;
    &lt;Text&gt;V FARE BASIS     BK    FARE   TRAVEL-TICKET AP  MINMAX  RTG&lt;/Text&gt;
   &lt;/Line&gt;
   &lt;Line Type="Fare"&gt;
    &lt;Text&gt;1  *ALTOAE         A?R   290.00 D31OC  T31OC  -/?  5/ 1M AT01&lt;/Text&gt;
   &lt;/Line&gt;
   &lt;Line Type="Passenger Type"&gt;
    &lt;Text&gt;PASSENGER TYPE-ADT/NEG             AUTO PRICE-YES&lt;/Text&gt;
   &lt;/Line&gt;
   &lt;Line Type="Origin Destination"&gt;
    &lt;Text&gt;FROM-MDE TO-MAD    CXR-UX    TVL-31OCT19  RULE-TOAE SAR2RPV/286&lt;/Text&gt;
   &lt;/Line&gt;
   &lt;Line Type="Fare Basis"&gt;
    &lt;Text&gt;FARE BASIS-ALTOAE            SPECIAL FARE  DIS-L   VENDOR-ATP&lt;/Text&gt;
   &lt;/Line&gt;
   &lt;Line Type="Fare Type"&gt;
    &lt;Text&gt;FARE TYPE-XPX      RT-INSTANT PURCHASE FARE&lt;/Text&gt;
   &lt;/Line&gt;
   &lt;Line Type="Currency"&gt;
    &lt;Text&gt;USD   290.00  CONS  E01JAN19 D31OCT20   FC-ALTOAE  FN-2A&lt;/Text&gt;
   &lt;/Line&gt;
   &lt;Line Type="System Dates"&gt;
    &lt;Text&gt;SYSTEM DATES - CREATED 31DEC18/1417  EXPIRES INFINITY&lt;/Text&gt;
   &lt;/Line&gt;
   &lt;ParsedData&gt;
    &lt;CurrencyLine&gt;
     &lt;Amount&gt;290.00&lt;/Amount&gt;
     &lt;CurrencyCode&gt;USD&lt;/CurrencyCode&gt;
     &lt;Discontinue&gt;2020-10-31&lt;/Discontinue&gt;
     &lt;Effective&gt;2019-01-01&lt;/Effective&gt;
     &lt;FareClass&gt;ALTOAE&lt;/FareClass&gt;
     &lt;RoutingNumberOrMPM&gt;CONS&lt;/RoutingNumberOrMPM&gt;
     &lt;TariffDescriptionNumber&gt;2A&lt;/TariffDescriptionNumber&gt;
    &lt;/CurrencyLine&gt;
    &lt;FareBasisLine&gt;
     &lt;DisplayType Code="L"/&gt;
     &lt;FareBasis Code="ALTOAE"/&gt;
     &lt;FareVendor&gt;ATP&lt;/FareVendor&gt;
     &lt;Text&gt;SPECIAL FARE&lt;/Text&gt;
    &lt;/FareBasisLine&gt;
    &lt;FareTypeLine&gt;
     &lt;FareDescription Code="RT"&gt;INSTANT PURCHASE FARE&lt;/FareDescription&gt;
     &lt;FareType&gt;XPX&lt;/FareType&gt;
    &lt;/FareTypeLine&gt;
    &lt;OriginDestinationLine&gt;
     &lt;Airline Code="UX"/&gt;
     &lt;DestinationLocation LocationCode="MAD"/&gt;
     &lt;OriginLocation LocationCode="MDE"/&gt;
     &lt;Rule&gt;TOAE&lt;/Rule&gt;
     &lt;TariffDescriptionNumber&gt;SAR2RPV/286&lt;/TariffDescriptionNumber&gt;
     &lt;TravelDate&gt;2019-10-31&lt;/TravelDate&gt;
    &lt;/OriginDestinationLine&gt;
    &lt;PassengerTypeLine&gt;
     &lt;AutoPrice&gt;YES&lt;/AutoPrice&gt;
     &lt;PassengerType Code="ADT/NEG"/&gt;
    &lt;/PassengerTypeLine&gt;
    &lt;SystemDatesLine&gt;
     &lt;CreateDateTime&gt;2018-12-31T14:17&lt;/CreateDateTime&gt;
     &lt;ExpireDateTime&gt;INFINITY&lt;/ExpireDateTime&gt;
    &lt;/SystemDatesLine&gt;
   &lt;/ParsedData&gt;
  &lt;/Header&gt;
  &lt;Rules&gt;
   &lt;Paragraph RPH="50" Title="RULE APPLICATION AND OTHER CONDITIONS"&gt;
    &lt;Text&gt;NOTE - THE FOLLOWING TEXT IS INFORMATIONAL AND NOT
VALIDATED FOR AUTOPRICING.
SPECIAL UX PRIVATE FARE
APPLICATION
AREA
THESE FARES APPLY
BETWEEN AREA 2 AND AREA 1.
CLASS OF SERVICE
THESE FARES APPLY FOR BUSINESS/ECONOMY CLASS
SERVICE.
TYPES OF TRANSPORTATION
FARES GOVERNED BY THIS RULE CAN BE USED TO CREATE
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&lt;Text&gt;FROM COLOMBIA -
PERMITTED 04JUL THROUGH 01JAN OR 11JAN THROUGH 09JUN
FOR EACH TRANSATLANTIC SECTOR. SEASON IS BASED ON
TRIP DATE.
TO COLOMBIA -
PERMITTED 06AUG THROUGH 14DEC OR 24DEC THROUGH 01JAN
OR 07JAN THROUGH 29JUN FOR EACH TRANSATLANTIC
SECTOR. SEASON IS BASED ON TRIP DATE.&lt;/Text&gt;
   &lt;/Paragraph&gt;
   &lt;Paragraph RPH="04" Title="FLIGHT APPLICATION"&gt;
    &lt;Text&gt;THE FARE COMPONENT MUST INCLUDE TRAVEL VIA
TRANSATLANTIC SECTORS ON
ONE OR MORE OF THE FOLLOWING
ANY UX FLIGHT.
AND
IF THE FARE COMPONENT INCLUDES TRAVEL WITHIN AREA 2
THEN THAT TRAVEL MUST BE ON
ONE OR MORE OF THE FOLLOWING
ANY UX FLIGHT
ANY 9B FLIGHT
ANY A3 FLIGHT
ANY AF FLIGHT
ANY AZ FLIGHT
ANY KL FLIGHT
ANY LG FLIGHT
ANY LO FLIGHT
ANY ME FLIGHT
ANY SK FLIGHT
ANY SU FLIGHT
ANY TK FLIGHT
ANY ET FLIGHT
ANY EY FLIGHT
LY FLIGHTS 0300 THROUGH 0399
OK FLIGHTS 0700 THROUGH 0799.
AND
IF THE FARE COMPONENT INCLUDES TRAVEL WITHIN AREA 1
THEN THAT TRAVEL MUST BE ON
ONE OR MORE OF THE FOLLOWING
ANY UX FLIGHT
ANY 5Q FLIGHT
ANY 5U FLIGHT
ANY AD FLIGHT
ANY AR FLIGHT
ANY CC FLIGHT
ANY CM FLIGHT
ANY CU FLIGHT
ANY EQ FLIGHT
ANY G3 FLIGHT
ANY P9 FLIGHT
ANY Z8 FLIGHT
ANY DL FLIGHT
ANY BB FLIGHT
ANY AV FLIGHT
ANY 7N FLIGHT
ANY ZP FLIGHT.
AND
IF THE FARE COMPONENT INCLUDES TRAVEL BETWEEN MEX AND
MAD
BUT NOT ON NONSTOP FLIGHTS.&lt;/Text&gt;
   &lt;/Paragraph&gt;
   &lt;Paragraph RPH="05" Title="ADVANCE RESERVATIONS/TICKETING"&gt;
    &lt;Text&gt;CONFIRMED RESERVATIONS ARE REQUIRED FOR ALL SECTORS.
WHEN RESERVATIONS ARE MADE AT LEAST 14 DAYS BEFORE
DEPARTURE, TICKETING MUST BE COMPLETED WITHIN 14 DAYS
AFTER RESERVATIONS ARE MADE.
OR - CONFIRMED RESERVATIONS ARE REQUIRED FOR ALL
SECTORS.
TICKETING MUST BE COMPLETED WITHIN 3 DAYS AFTER
RESERVATIONS ARE MADE.
NOTE - TEXT BELOW NOT VALIDATED FOR AUTOPRICING.
DIFFERENCE COULD EXIST BETWEEN THE CRS
LAST TICKETING DATE AND TTL ROBOT REMARK.
THE MOST RESTRICTIVE DATE PREVAILS.&lt;/Text&gt;
   &lt;/Paragraph&gt;
   &lt;Paragraph RPH="06" Title="MINIMUM STAY"&gt;
    &lt;Text&gt;TRAVEL FROM LAST STOPOVER MUST COMMENCE NO EARLIER
THAN 7 DAYS AFTER DEPARTURE FROM FARE ORIGIN.&lt;/Text&gt;
   &lt;/Paragraph&gt;
   &lt;Paragraph RPH="07" Title="MAXIMUM STAY"&gt;
    &lt;Text&gt;TRAVEL FROM LAST STOPOVER MUST COMMENCE NO LATER THAN
1 MONTH AFTER DEPARTURE FROM FARE ORIGIN.&lt;/Text&gt;
   &lt;/Paragraph&gt;
   &lt;Paragraph RPH="08" Title="STOPOVERS"&gt;
    &lt;Text&gt;1 FREE STOPOVER PERMITTED ON THE PRICING UNIT.&lt;/Text&gt;
   &lt;/Paragraph&gt;
   &lt;Paragraph RPH="09" Title="TRANSFERS"&gt;
    &lt;Text&gt;FARE BREAK SURFACE SECTORS NOT PERMITTED AND EMBEDDED
SURFACE SECTORS PERMITTED ON THE FARE COMPONENT.
NOTE - TEXT BELOW NOT VALIDATED FOR AUTOPRICING.
TRANSFERS LIMITTED TO THE ROUTING MAP INDICATED IN
THE FARE RECORD.&lt;/Text&gt;
   &lt;/Paragraph&gt;
   &lt;Paragraph RPH="10" Title="COMBINATIONS"&gt;
    &lt;Text&gt;CIRCLE TRIPS NOT PERMITTED.
END-ON-END
END-ON-END COMBINATIONS PERMITTED WITH INTERNATIONAL
FARES BETWEEN AREA 2 AND AREA 3. VALIDATE ALL FARE
COMPONENTS. SIDE TRIPS PERMITTED WITH NO
RESTRICTIONS.
PROVIDED -
COMBINATIONS ARE FOR CARRIER UX.
OPEN JAWS/ROUND TRIPS
FARES MAY BE COMBINED ON A HALF ROUND TRIP BASIS
-TO FORM SINGLE OR DOUBLE OPEN JAWS
MILEAGE OF THE OPEN SEGMENT MUST BE EQUAL/LESS THAN
MILEAGE OF THE SHORTEST FLOWN FARE COMPONENT.
-TO FORM ROUND TRIPS.
PROVIDED -
COMBINATIONS ARE WITH ANY FARE FOR CARRIER UX IN
RULE UZ05/UZ24 IN TARIFF
FBRA12P - BETWEEN AREA 1/2 EXCEPT USA/CA
OR RULE UF26/UF71 IN TARIFF
SAR2RPV - BETWEEN WESTERN HEMISPHERE-AREA 2 VIA
ATL
OR IN THIS RULE AND TARIFF.&lt;/Text&gt;
   &lt;/Paragraph&gt;
   &lt;Paragraph RPH="11" Title="BLACKOUT DATES"&gt;
    &lt;Text&gt;NO BLACKOUT DATES APPLY.&lt;/Text&gt;
   &lt;/Paragraph&gt;
   &lt;Paragraph RPH="12" Title="SURCHARGES"&gt;
    &lt;Text&gt;IF THE FARE COMPONENT INCLUDES TRAVEL BETWEEN FOR AND
SSA.
SECURITY SURCHARGE OF USD 80.00 PER FARE COMPONENT
WILL BE ADDED TO THE APPLICABLE FARE PER
ADULT,ALLOWING CHILD/INFANT DISCOUNTS.
IF THE FARE COMPONENT INCLUDES TRAVEL BETWEEN FOR AND
BSB.
OR
IF THE FARE COMPONENT INCLUDES TRAVEL BETWEEN FOR AND
GYN.
OR
IF THE FARE COMPONENT INCLUDES TRAVEL BETWEEN FOR AND
BHZ.
OR
IF THE FARE COMPONENT INCLUDES TRAVEL BETWEEN FOR AND
RIO.
SECURITY SURCHARGE OF USD 20.00 PER FARE COMPONENT
WILL BE ADDED TO THE APPLICABLE FARE PER
ADULT,ALLOWING CHILD/INFANT DISCOUNTS.
IF THE FARE COMPONENT INCLUDES TRAVEL BETWEEN VCE AND
ROM.
OR
IF THE FARE COMPONENT INCLUDES TRAVEL BETWEEN AHO AND
ROM.
SECURITY SURCHARGE OF EUR 90.00 PER FARE COMPONENT
WILL BE ADDED TO THE APPLICABLE FARE PER
ADULT,ALLOWING CHILD/INFANT DISCOUNTS.
IF THE FARE COMPONENT INCLUDES TRAVEL BETWEEN SAO AND
SSA.
OR
IF THE FARE COMPONENT INCLUDES TRAVEL BETWEEN SSA AND
REC.
OR
IF THE FARE COMPONENT INCLUDES TRAVEL BETWEEN REC AND
SAO.
SECURITY SURCHARGE OF USD 80.00 PER FARE COMPONENT
WILL BE ADDED TO THE APPLICABLE FARE PER
ADULT,ALLOWING CHILD/INFANT DISCOUNTS.
IF THE FARE COMPONENT INCLUDES TRAVEL BETWEEN UIO AND
CUE.
OR
IF THE FARE COMPONENT INCLUDES TRAVEL BETWEEN UIO AND
LOH.
OR
IF THE FARE COMPONENT INCLUDES TRAVEL BETWEEN UIO AND
ESM.
OR
IF THE FARE COMPONENT INCLUDES TRAVEL BETWEEN UIO AND
LGQ.
OR
IF THE FARE COMPONENT INCLUDES TRAVEL BETWEEN UIO AND
OCC.
OR
IF THE FARE COMPONENT INCLUDES TRAVEL BETWEEN UIO AND
SCY.
OR
IF THE FARE COMPONENT INCLUDES TRAVEL BETWEEN UIO AND
GPS.
OR
IF THE FARE COMPONENT INCLUDES TRAVEL BETWEEN UIO AND
MEC.
SECURITY SURCHARGE OF EUR 30.00 PER FARE COMPONENT
WILL BE ADDED TO THE APPLICABLE FARE PER
ADULT,ALLOWING CHILD/INFANT DISCOUNTS.
IF THE FARE COMPONENT INCLUDES TRAVEL BETWEEN SRZ AND
ASU.
SECURITY SURCHARGE OF USD 150.00 PER FARE COMPONENT
WILL BE ADDED TO THE APPLICABLE FARE PER
ADULT,ALLOWING CHILD/INFANT DISCOUNTS.
IF THE FARE COMPONENT INCLUDES TRAVEL BETWEEN MVD AND
ASU.
SECURITY SURCHARGE OF USD 200.00 PER FARE COMPONENT
WILL BE ADDED TO THE APPLICABLE FARE PER
ADULT,ALLOWING CHILD/INFANT DISCOUNTS.
IF THE FARE COMPONENT INCLUDES TRAVEL BETWEEN MVD AND
BUE.
SECURITY SURCHARGE OF USD 100.00 PER FARE COMPONENT
WILL BE ADDED TO THE APPLICABLE FARE PER
ADULT,ALLOWING CHILD/INFANT DISCOUNTS.
IF THE FARE COMPONENT INCLUDES TRAVEL BETWEEN ASU AND
BUE.
SECURITY SURCHARGE OF USD 150.00 PER FARE COMPONENT
WILL BE ADDED TO THE APPLICABLE FARE PER
ADULT,ALLOWING CHILD/INFANT DISCOUNTS.
IF THE FARE COMPONENT INCLUDES TRAVEL BETWEEN MVD AND
SAO.
SECURITY SURCHARGE OF USD 175.00 PER FARE COMPONENT
WILL BE ADDED TO THE APPLICABLE FARE PER
ADULT,ALLOWING CHILD/INFANT DISCOUNTS.
IF THE FARE COMPONENT INCLUDES TRAVEL BETWEEN SDQ AND
HAV.
OR
IF THE FARE COMPONENT INCLUDES TRAVEL BETWEEN SDQ AND
MIA.
OR
IF THE FARE COMPONENT INCLUDES TRAVEL BETWEEN SDQ AND
SJU.
SECURITY SURCHARGE OF USD 100.00 PER FARE COMPONENT
WILL BE ADDED TO THE APPLICABLE FARE PER
ADULT,ALLOWING CHILD/INFANT DISCOUNTS.
IF THE FARE COMPONENT INCLUDES TRAVEL BETWEEN BUH AND
IAS.
SECURITY SURCHARGE OF EUR 90.00 PER FARE COMPONENT
WILL BE ADDED TO THE APPLICABLE FARE PER
ADULT,ALLOWING CHILD/INFANT DISCOUNTS.
IF THE FARE COMPONENT INCLUDES TRAVEL BETWEEN BUE AND
COR.
OR
IF THE FARE COMPONENT INCLUDES TRAVEL BETWEEN BUE AND
IGR.
OR
IF THE FARE COMPONENT INCLUDES TRAVEL BETWEEN IGR AND
COR.
OR
IF THE FARE COMPONENT INCLUDES TRAVEL BETWEEN IGR AND
ROS.
OR
IF THE FARE COMPONENT INCLUDES TRAVEL BETWEEN IGR AND
SLA.
SECURITY SURCHARGE OF USD 80.00 PER FARE COMPONENT
WILL BE ADDED TO THE APPLICABLE FARE PER
ADULT,ALLOWING CHILD/INFANT DISCOUNTS.
IF THE FARE COMPONENT INCLUDES TRAVEL BETWEEN TLV AND
AREA 2 ON
ONE OR MORE OF THE FOLLOWING
ANY LY FLIGHT.
SECURITY SURCHARGE OF USD 25.00 PER FARE COMPONENT
WILL BE ADDED TO THE APPLICABLE FARE PER
ADULT,ALLOWING CHILD/INFANT DISCOUNTS.
IF THE FARE COMPONENT INCLUDES TRAVEL BETWEEN PTY AND
CCS.
OR
IF THE FARE COMPONENT INCLUDES TRAVEL BETWEEN PTY AND
SDQ.
OR
IF THE FARE COMPONENT INCLUDES TRAVEL BETWEEN PTY AND
PUJ.
OR
IF THE FARE COMPONENT INCLUDES TRAVEL BETWEEN PTY AND
HAV.
OR
IF THE FARE COMPONENT INCLUDES TRAVEL BETWEEN PTY AND
GYE.
OR
IF THE FARE COMPONENT INCLUDES TRAVEL BETWEEN PTY AND
UIO.
OR
IF THE FARE COMPONENT INCLUDES TRAVEL BETWEEN PTY AND
BOG.
SECURITY SURCHARGE OF USD 200.00 PER FARE COMPONENT
WILL BE ADDED TO THE APPLICABLE FARE PER
ADULT,ALLOWING CHILD/INFANT DISCOUNTS.
IF THE FARE COMPONENT INCLUDES TRAVEL BETWEEN DUS AND
AMS.
SECURITY SURCHARGE OF EUR 60.00 PER FARE COMPONENT
WILL BE ADDED TO THE APPLICABLE FARE PER
ADULT,ALLOWING CHILD/INFANT DISCOUNTS.
IF THE FARE COMPONENT INCLUDES TRAVEL BETWEEN GUA AND
SAP.
SECURITY SURCHARGE OF USD 75.00 PER FARE COMPONENT
WILL BE ADDED TO THE APPLICABLE FARE PER
ADULT,ALLOWING CHILD/INFANT DISCOUNTS.
IF THE FARE COMPONENT INCLUDES TRAVEL BETWEEN UIO AND
LIM.
OR
IF THE FARE COMPONENT INCLUDES TRAVEL BETWEEN UIO AND
BOG.
OR
IF THE FARE COMPONENT INCLUDES TRAVEL BETWEEN UIO AND
CCS.
SECURITY SURCHARGE OF USD 200.00 PER FARE COMPONENT
WILL BE ADDED TO THE APPLICABLE FARE PER
ADULT,ALLOWING CHILD/INFANT DISCOUNTS.
IF THE FARE COMPONENT INCLUDES TRAVEL BETWEEN STO AND
AMS.
OR
IF THE FARE COMPONENT INCLUDES TRAVEL BETWEEN CPH AND
AMS.
OR
IF THE FARE COMPONENT INCLUDES TRAVEL BETWEEN ATH AND
ROM.
OR
IF THE FARE COMPONENT INCLUDES TRAVEL BETWEEN ATH AND
MAD ON
ONE OR MORE OF THE FOLLOWING
ANY A3 FLIGHT.
FOR TRAVEL ON/AFTER 15JUN19 AND ON/BEFORE 15SEP19
SECURITY SURCHARGE OF EUR 100.00 PER FARE
COMPONENT WILL BE ADDED TO THE APPLICABLE FARE PER
ADULT,ALLOWING CHILD/INFANT DISCOUNTS.&lt;/Text&gt;
   &lt;/Paragraph&gt;
   &lt;Paragraph RPH="13" Title="ACCOMPANIED TRAVEL"&gt;
    &lt;Text&gt;ACCOMPANIED TRAVEL NOT REQUIRED.&lt;/Text&gt;
   &lt;/Paragraph&gt;
   &lt;Paragraph RPH="14" Title="TRAVEL RESTRICTIONS"&gt;
    &lt;Text&gt;VALID FOR TRAVEL COMMENCING ON/BEFORE 31OCT20.&lt;/Text&gt;
   &lt;/Paragraph&gt;
   &lt;Paragraph RPH="15" Title="SALES RESTRICTIONS"&gt;
    &lt;Text&gt;FOOTNOTE RULE
RESERVATIONS MUST BE MADE ON/BEFORE 31OCT20.
TICKETS MUST BE ISSUED ON/BEFORE 31OCT20.
FARE RULE
TICKETS MUST BE ISSUED ON THE STOCK OF UX.&lt;/Text&gt;
   &lt;/Paragraph&gt;
   &lt;Paragraph RPH="16" Title="PENALTIES"&gt;
    &lt;Text&gt;CANCELLATIONS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PERMITTED.&lt;/Text&gt;
   &lt;/Paragraph&gt;
   &lt;Paragraph RPH="17" Title="HIP/MILEAGE EXCEPTIONS"&gt;
    &lt;Text&gt;THE HIGHER INTERMEDIATE POINT RULE DOES NOT APPLY FOR
CONNECTIONS.
NOTE -
DMC/HIP/EXCESS OF MILEAGE WILL NOT APPLY TO THESE
FARES.
AND - THE HIGHER INTERMEDIATE POINT RULE DOES NOT APPLY
FOR STOPOVERS.
NOTE -
DMC/HIP/EXCESS OF MILEAGE WILL NOT APPLY TO THESE
FARES.&lt;/Text&gt;
   &lt;/Paragraph&gt;
   &lt;Paragraph RPH="18" Title="TICKET ENDORSEMENTS"&gt;
    &lt;Text&gt;THE ORIGINAL AND THE REISSUED TICKET MUST BE ANNOTATED
- CHGS AND REF RESTRICTED - IN THE ENDORSEMENT BOX.
AND - THE ORIGINAL AND THE REISSUED TICKET MUST BE
ANNOTATED - RESTRICTIONS APPLY - IN THE FORM OF
PAYMENT BOX.&lt;/Text&gt;
   &lt;/Paragraph&gt;
   &lt;Paragraph RPH="19" Title="CHILDREN DISCOUNTS"&gt;
    &lt;Text&gt;CNN/ACCOMPANIED CHILD PSGR 2-11 - CHARGE 75 PERCENT OF
THE FARE.
TICKET DESIGNATOR - CH.
MUST BE ACCOMPANIED ON ALL FLIGHTS IN THE SAME
COMPARTMENT BY ADULT PSGR 18 OR OLDER.
OR - UNN/UNACCOMPANIED CHILD PSGR 5-11 - CHARGE 75
PERCENT OF THE FARE.
TICKET DESIGNATOR - CH.
NOTE - TEXT BELOW NOT VALIDATED FOR AUTOPRICING.
AN ACCEPTANCE LIMIT ON THE NUMBER OF UNACCOMPANIED
CHILD WILL BE CONSIDER
OR - INS/INFANT WITH A SEAT PSGR UNDER 2 - CHARGE 75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CNE/NEGOTIATED CHILD PSGR 2-11 - CHARGE 75 PERCENT OF
THE FARE.
TICKET DESIGNATOR - CH.
MUST BE ACCOMPANIED ON ALL FLIGHTS IN THE SAME
COMPARTMENT BY NEG PSGR 18 OR OLDER.
OR - UNN/UNACCOMPANIED CHILD PSGR 5-11 - CHARGE 75
PERCENT OF THE FARE.
TICKET DESIGNATOR - CH.
NOTE - TEXT BELOW NOT VALIDATED FOR AUTOPRICING.
AN ACCEPTANCE LIMIT ON THE NUMBER OF UNACCOMPANIED
CHILD WILL BE CONSIDER
OR - INE/NEGOTIATED INFANT PSGR UNDER 2 - CHARGE 75
PERCENT OF THE FARE.
TICKET DESIGNATOR - IN.
MUST BE ACCOMPANIED ON ALL FLIGHTS IN THE SAME
COMPARTMENT BY NEG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NEG PSGR 18 OR OLDER.
JNN/CONTRACT BULK CHILD PSGR 2-11 - CHARGE 75 PERCENT
OF THE FARE.
TICKET DESIGNATOR - CH.
MUST BE ACCOMPANIED ON ALL FLIGHTS IN THE SAME
COMPARTMENT BY ADULT PSGR 18 OR OLDER.
OR - UNN/UNACCOMPANIED CHILD PSGR 5-11 - CHARGE 75
PERCENT OF THE FARE.
TICKET DESIGNATOR - CH.
NOTE - TEXT BELOW NOT VALIDATED FOR AUTOPRICING.
AN ACCEPTANCE LIMIT ON THE NUMBER OF UNACCOMPANIED
CHILD WILL BE CONSIDER
OR - JNS/CONTRACT BULK INFANT WITH A SEAT PSGR UNDER 2
- CHARGE 75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JNF/CONTRACT BULK INFANT PSGR UNDER 2 - CHARGE
10 PERCENT OF THE FARE.
TICKET DESIGNATOR - IN.
MUST BE ACCOMPANIED ON ALL FLIGHTS IN THE SAME
COMPARTMENT BY ADULT PSGR 18 OR OLDER.
INN/INDIVIDUAL INCLUSIVE TOUR CHILD PSGR 2-11 - CHARGE
75 PERCENT OF THE FARE.
TICKET DESIGNATOR - CH.
MUST BE ACCOMPANIED ON ALL FLIGHTS IN THE SAME
COMPARTMENT BY INDIVIDUAL INCLUSIVE TOUR PSGR 18
OR OLDER.
OR - ITU/INDIVIDUAL INCLUSIVE TOUR UNACCOMPANIED CHILD
5-11 - CHARGE 75 PERCENT OF THE FARE.
TICKET DESIGNATOR - CH.
NOTE - TEXT BELOW NOT VALIDATED FOR AUTOPRICING.
AN ACCEPTANCE LIMIT ON THE NUMBER OF UNACCOMPANIED
CHILD WILL BE CONSIDER
OR - ITS/INCLUSIVE TOUR INFANT WITH A SEAT PSGR UNDER 2
- CHARGE 75 PERCENT OF THE FARE.
TICKET DESIGNATOR - IN.
MUST BE ACCOMPANIED ON ALL FLIGHTS IN THE SAME
COMPARTMENT BY INDIVIDUAL INCLUSIVE TOUR PSGR
18 OR OLDER.
NOTE - TEXT BELOW NOT VALIDATED FOR AUTOPRICING.
AN INFANT UNDER TWO YEARS WHO MAY TURN 2 YEARS
OF AGE BEFORE THE END OF THE TRIP MUST PAY A
CHILD FARE FOR THE ENTIRE JOURNEY
OR - 1ST ITF/INCLUSIVE TOUR INFANT WITHOUT A SEAT PSGR
UNDER 2 - CHARGE 10 PERCENT OF THE FARE.
TICKET DESIGNATOR - IN.
MUST BE ACCOMPANIED ON ALL FLIGHTS IN THE SAME
COMPARTMENT BY INDIVIDUAL INCLUSIVE TOUR PSGR
18 OR OLDER.
VFN/VISIT FRIENDS/RELATIVES CHILD PSGR 2-11 - CHARGE
75 PERCENT OF THE FARE.
TICKET DESIGNATOR - CH.
MUST BE ACCOMPANIED ON ALL FLIGHTS IN THE SAME
COMPARTMENT BY VISIT FRIENDS/RELATIVES PSGR 18 OR
OLDER.
OR - VFS/VISIT FRIENDS/RELATIVES INFANT WITH A SEAT
UNDER 2 - CHARGE 75 PERCENT OF THE FARE.
TICKET DESIGNATOR - IN.
MUST BE ACCOMPANIED ON ALL FLIGHTS IN THE SAME
COMPARTMENT BY VISIT FRIENDS/RELATIVES PSGR 18
OR OLDER.
NOTE - TEXT BELOW NOT VALIDATED FOR AUTOPRICING.
AN INFANT UNDER TWO YEARS WHO MAY TURN 2 YEARS
OF AGE BEFORE THE END OF THE TRIP MUST PAY A
CHILD FARE FOR THE ENTIRE JOURNEY
OR - 1ST VFF/VISIT FRIENDS/RELATIVES INFANT WITHOUT A
SEAT PSGR UNDER 2 - CHARGE 10 PERCENT OF THE
FARE.
TICKET DESIGNATOR - IN.
MUST BE ACCOMPANIED ON ALL FLIGHTS IN THE SAME
COMPARTMENT BY VISIT FRIENDS/RELATIVES PSGR 18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&lt;Text&gt;IF . THIS FARE IS VALID FOR A SPECIFIED ACCOUNT CODE.
CONTACT CARRIER FOR DETAILS.
FARES MAY BE VIEWED/PRICED/TICKETED BY 24YB.
NO COMMISSION IS ALLOWED.
PLACE THE FOLLOWING INFORMATION ON THE PASSENGER
COUPON:
TOUR CODE IT9UX2TTOOAE. PLACE IT IN THE FARE BOX.
PLACE THE FOLLOWING INFORMATION ON THE AUDITORS
COUPON:
TOUR CODE IT9UX2TTOOAE.&lt;/Text&gt;
   &lt;/Paragraph&gt;
   &lt;Paragraph RPH="IC" Title="INTERNATIONAL CONSTRUCTION"&gt;
    &lt;Text&gt;** ADDONS FOR INFORMATION ONLY **
FARE--RT
PUBLISHED AMOUNT   CONVERTED AMOUNT
ADDON      CITIES  F/B      CUR                VIA NUC
ADDON ORG  MDE-BOG U*****   USD         0.00   USD        0.00
ATP ZONE 100     ADD-ON TARIFF WARBPV/428
PUBLISHED  BOG-MAD ALTOAE   USD       290.00   USD      290.00&lt;/Text&gt;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</si>
  <si>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-34f4b841-fa3f-4714-a37b-9512e61e1dd8&lt;/eb:ConversationId&gt;&lt;eb:Service&gt;OTA_AirRulesLLSRQ&lt;/eb:Service&gt;&lt;eb:Action&gt;OTA_AirRulesLLSRS&lt;/eb:Action&gt;&lt;eb:MessageData&gt;&lt;eb:MessageId&gt;6078708561701940553&lt;/eb:MessageId&gt;&lt;eb:Timestamp&gt;2019-09-09T15:36:10&lt;/eb:Timestamp&gt;&lt;eb:RefToMessageId&gt;34f4b841-fa3f-4714-a37b-9512e61e1dd8&lt;/eb:RefToMessageId&gt;&lt;/eb:MessageData&gt;&lt;/eb:MessageHeader&gt;&lt;wsse:Security xmlns:wsse="http://schemas.xmlsoap.org/ws/2002/12/secext"&gt;&lt;wsse:BinarySecurityToken valueType="String" EncodingType="wsse:Base64Binary"&gt;Shared/IDL:IceSess\/SessMgr:1\.0.IDL/Common/!ICESMS\/RESE!ICESMSLB\/RES.LB!-2976020309691083131!878828!0&lt;/wsse:BinarySecurityToken&gt;&lt;/wsse:Security&gt;&lt;/soap-env:Header&gt;&lt;soap-env:Body&gt;&lt;OTA_AirRulesRS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timeStamp="2019-09-09T10:36:10-05:00"&gt;
   &lt;stl:SystemSpecificResults&gt;
    &lt;stl:HostCommand LNIATA="222222"&gt;RDMADMDE21NOVZLTOAE¥UAC*BEL01-UX&lt;/stl:HostCommand&gt;
    &lt;stl:Message&gt;?FARE BASIS NOT FOUND FOR CITYPAIR/DATE?
&lt;/stl:Message&gt;
    &lt;stl:ShortText&gt;ERR.SWS.HOST.ERROR_IN_RESPONSE&lt;/stl:ShortText&gt;
   &lt;/stl:SystemSpecificResults&gt;
  &lt;/stl:Error&gt;
 &lt;/stl:ApplicationResults&gt;
&lt;/OTA_AirRulesRS&gt;&lt;/soap-env:Body&gt;&lt;/soap-env:Envelope&gt;</t>
  </si>
  <si>
    <t>RuleLocation</t>
  </si>
  <si>
    <t>RuleFinish</t>
  </si>
  <si>
    <t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t>
  </si>
  <si>
    <t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t>
  </si>
  <si>
    <t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t>
  </si>
  <si>
    <t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t>
  </si>
  <si>
    <t xml:space="preserve">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PERMITTED.&lt;/Text&gt;
   </t>
  </si>
  <si>
    <t xml:space="preserve">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t>
  </si>
  <si>
    <t xml:space="preserv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VALIDO&lt;/Text&gt;
   </t>
  </si>
  <si>
    <t xml:space="preserve">CANCELLATIONS
ANY TIME
TICKET IS NON-REFUNDABLE.
WAIVED FOR DEATH OF PASSENGER OR FAMILY MEMBER.
NOTE - TEXT BELOW NOT VALIDATED FOR AUTOPRICING.
WAIVERS MUST BE EVIDENCED BY DEATH CERTIFICATE
-----------------------------------------------
REFUND PERMITTED BEFORE DEPARTURE IN CASE OF
REJECTION OF VISA. EMBASSY STATEMENT REQUIRED.
-----------------------------------------------
REFUND RULES APPLY PER PRICING UNIT.
-----------------------------------------------
WHEN COMBINING NON-REFUNDABLE FARES WITH
REFUNDABLE FARES -
1. THE MOST RESTRICTIVE CANCELLATION CONDITION
APPLIES TO THE ENTIRE PRICING UNIT.
2. THE HIGHEST CANCELLATION PENALTY WITHIN THE
PRICING UNIT WILL BE CHARGED.
-----------------------------------------------
REFUND FOR PARTLY USED TICKET -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NOT PERMITTED.
-----------------------------------------------
GERMAN AVIATION SECURITY CHARGE IS POTENTIALLY
REFUNDABLE FOR TRANSFER PASSENGERS ARRIVING FROM
COUNTRIES US/CA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t>
  </si>
  <si>
    <t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t>
  </si>
  <si>
    <t xml:space="preserve">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t>
  </si>
  <si>
    <t xml:space="preserv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//&lt;/Text&gt;
   </t>
  </si>
  <si>
    <t xml:space="preserve">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REISSUE IS PERMITTED WITH ANY BRAND EXCEPT
LIGHT AND FLEX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
REISSUE IS PERMITTED WITH ANY BRAND EXCEPT
LIGHT AND FLEX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180.00.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
REISSUE IS PERMITTED WITH ANY BRAND EXCEPT
LIGHT AND FLEX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REFUNDED&lt;/Text&gt;
   </t>
  </si>
  <si>
    <t xml:space="preserve">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REISSUE IS PERMITTED WITH ANY BRAND EXCEPT
STANDARD AND FLEX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
REISSUE IS PERMITTED WITH ANY BRAND EXCEPT
STANDARD AND FLEX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180.00.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
REISSUE IS PERMITTED WITH ANY BRAND EXCEPT
STANDARD AND FLEX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REFUNDED&lt;/Text&gt;
   </t>
  </si>
  <si>
    <t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t>
  </si>
  <si>
    <t xml:space="preserve">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t>
  </si>
  <si>
    <t xml:space="preserve">FARE RULE
CHANGES
ANY TIME
PER TICKET CHARGE EUR 200.00.
ANY TIME
PER TICKET CHARGE EUR 300.00 FOR NO-SHOW.
CANCELLATIONS
BEFORE DEPARTURE
PER TICKET CHARGE EUR 300.00 FOR CANCEL/REFUND.
BEFORE DEPARTURE
TICKET IS NON-REFUNDABLE IN CASE OF NO-SHOW.
AFTER DEPARTURE
TICKET IS NON-REFUNDABLE IN CASE OF CANCEL/REFUND.
AFTER DEPARTURE
TICKET IS NON-REFUNDABLE IN CASE OF NO-SHOW.
NOTE - TEXT BELOW NOT VALIDATED FOR AUTOPRICING.
ONE FREE DATE CHANGE TO INBOUND JOURNEY WHEN
BOOKED OUTSIDE SYSTEM RANGE.
-------------------------------------------------
PENALTY FOR ACCESS RAIL 9B ---  ADDITIONAL
CANCELLATION POLICY -
CANCELLED TICKETS 7DAYS OR LESS BEFORE DEPARTURE
WILL SUBJECT TO A CANCELLATION FEE OF
Y CABIN EUR10 PER FARE COMPONENT.
J CABIN EUR15 PER FARE COMPONENT.
F CABIN EUR25 PER FARE COMPONENT.
THE ABOVE PENALTY TO BE COLLECTED FOR ANY
CANCELLATION DONE ON THE ACCESS RAIL BOOKING.
-------------------------------------------------
GENERAL RULE - APPLY UNLESS OTHERWISE SPECIFIED
NOTE - TEXT BELOW NOT VALIDATED FOR AUTOPRICING.
CHANGES
--------------------------------------------------
... A CHANGE IS A DATE/FLIGHT/ROUTING/BOOKING
CODE CHANGE.
... CHANGE FEE APPLIES PER PASSENGER PER
TRANSACTION.
... CHANGE FEE DOES NOT APPLY TO INFANT NOT
OCCUPYING A SEAT.
... CHD/INF WITH A SEAT DISCOUNT DOES NOT APPLY
ON THE CHANGE/REROUTING FEES.
... CHANGE IS PERMITTED WITHIN TICKET VALIDITY OF
ORIGINAL TICKET.
... CHANGES ONLY PERMITTED TO FARE OF EQUIVALENT
OR HIGHER VALUE.
--------------------------------------------------
WAIVERS
1.WAIVED FOR DEATH OF PASSENGER OR FAMILY MEMBER.
A COPY OF VALID DEATH CERTIFICATE ISSUED BY A
COMPETENT MEDICAL AUTHORITY IS REQUIRED.
FAMILY MEMBERS AS DEFINED IN EK CONDITIONS OF
CARRIAGE OR PASSENGER AIRLINE TARIFF RULE BOOK.
2.NO WAIVER APPLICABLE FOR ILLNESS OF PASSENGER
OR FAMILY MEMBER.
3.CONTACT EK OFFICE FOR WAIVERS DEFINED ABOVE.
--------------------------------------------------
CHANGES AGAINST NO SHOW
- A NO-SHOW FOR A FLIGHT IS CONSIDERED WHEN A
PASSENGER FAILS TO REPORT TO THE AIRPORT AS
BOOKED ONE HOUR BEFORE DEPARTURE OF THE
SCHEDULED FLIGHT.
- FAILURE TO UTILISE TICKET AS BOOKED ON ANY
SEGMENT OF THE ITINERARY WILL RESULT IN ALL
SUBSEQUENT SEGMENTS OF THE ITINERARY BEING
CANCELLED. IN SUCH CASES NO-SHOW FEE WILL APPLY.
- IN CASE OF NO-SHOW ONLY ONE FEE IS TO BE CHARGED
I.E. EITHER THE NO-SHOW FEE OR THE CHANGE FEE
WHICHEVER IS HIGHER AND NOT BOTH.
--------------------------------------------------
UPGRADES - APPLICABLE ONLY IF CHANGES ARE
PERMITTED.
1.UPGRADES TO HIGHER FARE IN THE SAME CABIN.
RECALCULATE THE FARE FROM THE POINT OF ORIGIN
PROVIDED THE FARE RULE CONDITIONS OF THE
HIGHER FARE ARE MET.
COLLECT THE FARE DIFFERENCE AND CHANGE FEE
APPLIES PER PASSENGER PER TRANSACTION.
IF THE UPGRADED TICKET IS SUBSEQUENTLY
CANCELLED THE ORIGINAL CHARGE WILL APPLY.
2.UPGRADES TO HIGHER FARE IN A HIGHER CABIN.
RECALCULATE THE FARE FROM THE POINT OF ORIGIN
PROVIDED THE FARE RULE CONDITIONS OF THE HIGHER
FARE ARE MET.
COLLECT THE FARE DIFFERENCE. CHANGE FEE IS
WAIVED FOR UPGRADE TO HIGHER CABIN.
IF THE UPGRADED TICKET IS SUBSEQUENTLY
CANCELLED THE ORIGINAL CHARGE WILL APPLY.
--------------------------------------------------
VOLUNTARY DOWNGRADE - NO REFUNDS IN CASE OF
VOLUNTARY DOWNGRADE.
--------------------------------------------------
PENALTY FEE APPLICATION
1.ANY TIME WHEN THIS FARE IS COMBINED WITH
ANOTHER FARE AND ONLY ONE FARE COMPONENT IS
CHANGED THE PENALTY CONDITIONS OF THE CHANGED
FARE COMPONENT WILL APPLY.
2.ANY TIME WHEN MORE THAN ONE FARE COMPONENT IS
BEING CHANGED THE HIGHEST PENALTY OF ALL
CHANGED FARE COMPONENTS WILL APPLY.
--------------------------------------------------
REPRICING CONDITIONS
A.BEFORE DEPARTURE / FULLY UNUTILISED TICKETS
IN THE EVENT OF VOLUNTARY CHANGES TO ANY
FLIGHT/DATE ON THE ITINERARY TICKET HAS TO BE
REISSUED TO FARE OF EQUIVALENT OR HIGHER
VALUE AND COLLECT ANY FARE DIFFERENCE AS AN
ADC. THE FARES FOR THE PASSENGER JOURNEY
SHALL BE RECALCULATED FROM THE POINT OF
ORIGIN BASEDON THE DATE OF REISSUE.CHANGE
FEES IF ANY TO BE COLLECTED AS PER THE
ORIGINAL FARE PAID AND SHOWN ON TICKET AS AN
OD TAX PLUS ANY ADDITIONAL TAXES.
B.AFTER DEPARTURE / PARTIALLY UTILISED TICKETS
AFTER COMMENCEMENT OF THE FIRST SECTOR OF THE
JOURNEY OR THE JOURNEY PERFORMED TILL THE
TURNAROUND / FARE BREAK POINT.
IN THE EVENT OF VOLUNTARY CHANGES AFTER
COMMENCEMENT OF TRAVEL THE FARES FOR THE
PASSENGER JOURNEY SHALL BE RECALCULATED FROM
THE POINT OF ORIGIN IN ACCORDANCE WITH THE
FARES IN EFFECT ON THE DATE OF ORIGINAL
ISSUED TICKET AND COLLECT ANY FARE DIFFERENCE
AS AN ADC PLUS THE APPLICABLE CHANGE FEE FOR
THE TICKETED FARE AS OD TAX PLUS ANY
ADDITIONAL TAXES ON THE NEW TICKET. NEW
TICKET TO BE RE-ISSUED TO FARE OF EQUIVALENT
OR HIGHER VALUE.
--------------------------------------------------
CANCELLATION / REFUNDS
... CANCELLATION / REFUND FEES ARE NOT
COMMISSIONABLE.
... CANCELLATION FEE DOES NOT APPLY TO INFANT NOT
OCCUPYING A SEAT.
--------------------------------------------------
WAIVERS
1.WAIVED FOR DEATH OF PASSENGER OR FAMILY MEMBER.
A COPY OF VALID DEATH CERTIFICATE ISSUED BY A
COMPETENT MEDICAL AUTHORITY IS REQUIRED.
FAMILY MEMBERS AS DEFINED IN EK CONDITIONS OF
CARRIAGE OR PASSENGER AIRLINE TARIFF RULE
BOOK.
2.NO WAIVER APPLICABLE FOR ILLNESS OF PASSENGER
OR FAMILY MEMBER.
3.CONTACT EK LOCAL OFFICE FOR WAIVERS DEFINED
ABOVE.
--------------------------------------------------
CANCELLATION / REFUNDS AGAINST NO SHOW.
... A NO-SHOW FOR A FLIGHT IS CONSIDERED WHEN A
PASSENGER FAILS TO REPORT AT THE AIRPORT AS
BOOKED ONE HOUR BEFORE DEPARTURE OF THE
SCHEDULED FLIGHT.
... FAILURE TO UTILISED TICKET AS BOOKED ON ANY
SEGMENT OF THE ITINERARY WILL RESULT IN ALL
SUBSEQUENT SEGMENTS OF THE ITINERARY BEING
CANCELLED. IN SUCH CASES ONLY NO-SHOW FEE
WILL APPLY AND NOT BOTH.
... NO SHOW  FEE IS NON COMMISSIONABLE.
--------------------------------------------------
CANCELLATION / REFUNDS AGAINST UPGRADES -
IF THE UPGRADED TICKET IS SUBSEQUENTLY CANCELLED
THE ORIGINAL PENALTY CHARGE WILL APPLY.
--------------------------------------------------
OUT OF SEQUENCE TICKETS -
ANYTIME TICKETS IS UTILIZED OUT OF SEQUENCE NO
REFUND WILL BE GIVEN AND/OR CARRIER IMPOSED
SURCHARGE - YQ.
--------------------------------------------------
A.WHEN OUTBOUND AND INBOUND FARES ARE REFUNDABLE.
WHEN COMBINING FARES THAT HAVE CANCELLATION
FEES THE HIGHEST CANCELLATION FEE OF EACH
CANCELLED PRICING UNIT APPLIES.
A1.BEFORE DEPARTURE / FULLY UNUTILISED TICKETS
... DEDUCT THE APPLICABLE HIGHEST CANCELLATION
FEE FROM THE TOTAL OF THE BASE FARE AND
CARRIER IMPOSED SURCHARGE - YQ AS APPLICABLE.
... REFUND THE RESIDUAL AMOUNT ALONG WITH THE
REFUNDABLE GOVERNMENT TAXES.
... CARRIER IMPOSED SERVICE CHARGE - YR/6A
THROUGH 6Z IS NOT REFUNDABLE AT ANY TIME.
A2.AFTER DEPARTURE / PARTIALLY UTILISED TICKETS -
AFTER COMMENCEMENT OF THE FIRST SECTOR OF THE
JOURNEY.
... DEDUCT THE OW FARE OF EQUAL OR HIGHER
AMOUNT THAN THE FARE PAID FOR THE PORTION OF
THE JOURNEY PERFORMED IN THE SAME OR NEXT
HIGHER RBD.
... COLLECT APPLICABLE CANCELLATION FEE AND
THE CARRIER IMPOSED SURCHARGE - YQ FOR THE
JOURNEY PERFORMED. DEDUCT NON-REFUNDABLE
TAXES.
... REFUND THE CARRIER IMPOSED SURCHARGE - YQ AND
UNUTILISED GOVERNMENT TAXES FOR THE PORTION
OF THE JOURNEY NOT PERFORMED.
... NO REFUND OF FARE AND CARRIER IMPOSED
FEES - YQ IF THE UTILISED OW FARE IS GREATER
THAN THE TICKETED FARE.
... NO REFUND OF FARE AND CARRIER IMPOSED
SURCHARGE - YQ IF JOURNEY PERFORMED BEYOND
THE TURNAROUND/FARE BREAK POINT.
... CARRIER IMPOSED SERVICE CHARGE - YR/6A
THROUGH 6Z  IS NOT REFUNDABLE AT ANY TIME.
--------------------------------------------------
B.WHEN OUTBOUND AND INBOUND FARES ARE NON -
REFUNDABLE.
... NO REFUND OF THE FARE AND CARRIER IMPOSED
FEES - YQ AND YR/6A THROUGH 6Z.
... DEDUCT NON-REFUNDABLE TAXES.
... IF NON- REFUNDABLE FARES REISSUED TO A
REFUNDABLE FARE THE ORIGINAL PAID FARE AND
CARRIER IMPOSED FEES - YQ AND YR/6A THROUGH
6Z WILL BE NON-REFUNDABLE.
--------------------------------------------------
C.COMBINATION OF REFUNDABLE AND NON-REFUNDABLE
FARES.
1.BEFORE DEPARTURE/FULLY UNUTILISED TICKETS.
... DEDUCT THE NON-REFUNDABLE FARE PAID AND THE
CANCELLATION FEE OF THE REFUNDABLE FARE.
... DEDUCT NON-REFUNDABLE TAXES.
... CARRIER IMPOSED FEES - YQ AND YR/6A THROUGH
6Z ARE NOT REFUNDABLE.
2.AFTER DEPARTURE / PARTIALLY UTILISED TICKETS -
AFTER COMMENCEMENT OF THE FIRST SECTOR OF THE
JOURNEY.
2.1 IF OUTBOUND FARE COMPONENT IS NON-
REFUNDABLE.
..... DEDUCT THE OW FARE OF EQUAL OR HIGHER
AMOUNT THAN THE FARE PAID FOR THE PORTION
OF THE JOURNEY PERFORMED IN THE SAME OR
NEXT HIGHER RBD.
..... COLLECT THE CANCELLATION FEE OF THE
REFUNDABLE FARE.
..... DEDUCT NON-REFUNDABLE TAXES.
..... NO REFUND OF FARE AND CARRIER IMPOSED
FEES - YQ IF THE UTILISED OW FARE IS GREATER
THAN THE TICKETED FARE.
..... CARRIER IMPOSED FEES YQ AND YR/6A THROUGH
6Z ARE NOT REFUNDABLE.
2.2 IF INBOUND FARE COMPONENT IS NON-REFUNDABLE.
..... NO REFUND OF THE FARE AND CARRIER IMPOSED
FEES - YQ AND YR/6A THROUGH 6Z.
..... DEDUCT NON-REFUNDABLE TAXES.
..... NO REFUND OF FARE AND CARRIER IMPOSED
SURCHARGE - YQ IF JOURNEY PERFORMED BEYOND
THE TURNAROUND/FARE BREAK POINT.
--------------------------------------------------&lt;/Text&gt;
   </t>
  </si>
  <si>
    <t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t>
  </si>
  <si>
    <t>ANY TIME
TICKET IS NON-REFUNDABLE.
CHANGES
ANY TIME
CHARGE USD 35.00/CAD 48.00 FOR REISSUE/
REVALIDATION.
NOTE - TEXT BELOW NOT VALIDATED FOR AUTOPRICING.
THIS FARE ALLOWS CHANGES IN DEPARTURE TIME FLIGHT
OR ROUTE PROVIDED THAT SUCH MODIFICATION IS
REQUE</t>
  </si>
  <si>
    <t>Dcto Empleado + Otro Dcto CMR</t>
  </si>
  <si>
    <t>Sabre Vacacional YWPOBQ
Editar Pasajero 80101237
Activar convenio Viajes Falabella - Convenios Empleados
Pagar Negocio</t>
  </si>
  <si>
    <t>Dcto Empleado</t>
  </si>
  <si>
    <t xml:space="preserve">
Sabre Vacacional CULTPQ
Editar Pasajero 80101237
Activar convenio Viajes Falabella - Convenios Empleados
Pagar Negocio</t>
  </si>
  <si>
    <t>FAIL R</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</si>
  <si>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-032edde4-005b-40e1-8d3b-111a9562351d&lt;/eb:ConversationId&gt;&lt;eb:Service&gt;OTA_AirRulesLLSRQ&lt;/eb:Service&gt;&lt;eb:Action&gt;OTA_AirRulesLLSRS&lt;/eb:Action&gt;&lt;eb:MessageData&gt;&lt;eb:MessageId&gt;7163818650425280233&lt;/eb:MessageId&gt;&lt;eb:Timestamp&gt;2019-09-09T18:04:02&lt;/eb:Timestamp&gt;&lt;eb:RefToMessageId&gt;032edde4-005b-40e1-8d3b-111a9562351d&lt;/eb:RefToMessageId&gt;&lt;/eb:MessageData&gt;&lt;/eb:MessageHeader&gt;&lt;wsse:Security xmlns:wsse="http://schemas.xmlsoap.org/ws/2002/12/secext"&gt;&lt;wsse:BinarySecurityToken valueType="String" EncodingType="wsse:Base64Binary"&gt;Shared/IDL:IceSess\/SessMgr:1\.0.IDL/Common/!ICESMS\/RESA!ICESMSLB\/RES.LB!-2975983971951473530!1408000!0&lt;/wsse:BinarySecurityToken&gt;&lt;/wsse:Security&gt;&lt;/soap-env:Header&gt;&lt;soap-env:Body&gt;&lt;OTA_AirRulesRS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timeStamp="2019-09-09T13:04:02-05:00"&gt;
   &lt;stl:SystemSpecificResults&gt;
    &lt;stl:HostCommand LNIATA="222222"&gt;RDBOGPTY07SEPTAAAKY2P/W0P¥UAC*COV911-CM&lt;/stl:HostCommand&gt;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</si>
  <si>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-032edde4-005b-40e1-8d3b-111a9562351d&lt;/eb:ConversationId&gt;&lt;eb:Service&gt;OTA_AirRulesLLSRQ&lt;/eb:Service&gt;&lt;eb:Action&gt;OTA_AirRulesLLSRS&lt;/eb:Action&gt;&lt;eb:MessageData&gt;&lt;eb:MessageId&gt;7163828650431670232&lt;/eb:MessageId&gt;&lt;eb:Timestamp&gt;2019-09-09T18:04:03&lt;/eb:Timestamp&gt;&lt;eb:RefToMessageId&gt;032edde4-005b-40e1-8d3b-111a9562351d&lt;/eb:RefToMessageId&gt;&lt;/eb:MessageData&gt;&lt;/eb:MessageHeader&gt;&lt;wsse:Security xmlns:wsse="http://schemas.xmlsoap.org/ws/2002/12/secext"&gt;&lt;wsse:BinarySecurityToken valueType="String" EncodingType="wsse:Base64Binary"&gt;Shared/IDL:IceSess\/SessMgr:1\.0.IDL/Common/!ICESMS\/RESA!ICESMSLB\/RES.LB!-2975983971951473530!1408000!0&lt;/wsse:BinarySecurityToken&gt;&lt;/wsse:Security&gt;&lt;/soap-env:Header&gt;&lt;soap-env:Body&gt;&lt;OTA_AirRulesRS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timeStamp="2019-09-09T13:04:03-05:00"&gt;
   &lt;stl:SystemSpecificResults&gt;
    &lt;stl:HostCommand LNIATA="222222"&gt;RDPTYCUN07SEPTAAAKY2P/W0P¥UAC*COV911-CM&lt;/stl:HostCommand&gt;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</si>
  <si>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-032edde4-005b-40e1-8d3b-111a9562351d&lt;/eb:ConversationId&gt;&lt;eb:Service&gt;OTA_AirRulesLLSRQ&lt;/eb:Service&gt;&lt;eb:Action&gt;OTA_AirRulesLLSRS&lt;/eb:Action&gt;&lt;eb:MessageData&gt;&lt;eb:MessageId&gt;7164683650435580722&lt;/eb:MessageId&gt;&lt;eb:Timestamp&gt;2019-09-09T18:04:03&lt;/eb:Timestamp&gt;&lt;eb:RefToMessageId&gt;032edde4-005b-40e1-8d3b-111a9562351d&lt;/eb:RefToMessageId&gt;&lt;/eb:MessageData&gt;&lt;/eb:MessageHeader&gt;&lt;wsse:Security xmlns:wsse="http://schemas.xmlsoap.org/ws/2002/12/secext"&gt;&lt;wsse:BinarySecurityToken valueType="String" EncodingType="wsse:Base64Binary"&gt;Shared/IDL:IceSess\/SessMgr:1\.0.IDL/Common/!ICESMS\/RESA!ICESMSLB\/RES.LB!-2975983971951473530!1408000!0&lt;/wsse:BinarySecurityToken&gt;&lt;/wsse:Security&gt;&lt;/soap-env:Header&gt;&lt;soap-env:Body&gt;&lt;OTA_AirRulesRS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timeStamp="2019-09-09T13:04:03-05:00"&gt;
   &lt;stl:SystemSpecificResults&gt;
    &lt;stl:HostCommand LNIATA="222222"&gt;RDCUNPTY17SEPAAAAKY2P/W0P¥UAC*COV911-CM&lt;/stl:HostCommand&gt;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</si>
  <si>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-032edde4-005b-40e1-8d3b-111a9562351d&lt;/eb:ConversationId&gt;&lt;eb:Service&gt;OTA_AirRulesLLSRQ&lt;/eb:Service&gt;&lt;eb:Action&gt;OTA_AirRulesLLSRS&lt;/eb:Action&gt;&lt;eb:MessageData&gt;&lt;eb:MessageId&gt;6463548650439140841&lt;/eb:MessageId&gt;&lt;eb:Timestamp&gt;2019-09-09T18:04:04&lt;/eb:Timestamp&gt;&lt;eb:RefToMessageId&gt;032edde4-005b-40e1-8d3b-111a9562351d&lt;/eb:RefToMessageId&gt;&lt;/eb:MessageData&gt;&lt;/eb:MessageHeader&gt;&lt;wsse:Security xmlns:wsse="http://schemas.xmlsoap.org/ws/2002/12/secext"&gt;&lt;wsse:BinarySecurityToken valueType="String" EncodingType="wsse:Base64Binary"&gt;Shared/IDL:IceSess\/SessMgr:1\.0.IDL/Common/!ICESMS\/RESA!ICESMSLB\/RES.LB!-2975983971951473530!1408000!0&lt;/wsse:BinarySecurityToken&gt;&lt;/wsse:Security&gt;&lt;/soap-env:Header&gt;&lt;soap-env:Body&gt;&lt;OTA_AirRulesRS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timeStamp="2019-09-09T13:04:04-05:00"&gt;
   &lt;stl:SystemSpecificResults&gt;
    &lt;stl:HostCommand LNIATA="222222"&gt;RDPTYBOG17SEPAAAAKY2P/W0P¥UAC*COV911-CM&lt;/stl:HostCommand&gt;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</si>
  <si>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-72f06548-f53a-48de-9683-0dbe30db474e&lt;/eb:ConversationId&gt;&lt;eb:Service&gt;OTA_AirRulesLLSRQ&lt;/eb:Service&gt;&lt;eb:Action&gt;OTA_AirRulesLLSRS&lt;/eb:Action&gt;&lt;eb:MessageData&gt;&lt;eb:MessageId&gt;7844769710835280720&lt;/eb:MessageId&gt;&lt;eb:Timestamp&gt;2019-09-09T19:44:43&lt;/eb:Timestamp&gt;&lt;eb:RefToMessageId&gt;72f06548-f53a-48de-9683-0dbe30db474e&lt;/eb:RefToMessageId&gt;&lt;/eb:MessageData&gt;&lt;/eb:MessageHeader&gt;&lt;wsse:Security xmlns:wsse="http://schemas.xmlsoap.org/ws/2002/12/secext"&gt;&lt;wsse:BinarySecurityToken valueType="String" EncodingType="wsse:Base64Binary"&gt;Shared/IDL:IceSess\/SessMgr:1\.0.IDL/Common/!ICESMS\/RESH!ICESMSLB\/RES.LB!-2975959221184781683!1822679!0&lt;/wsse:BinarySecurityToken&gt;&lt;/wsse:Security&gt;&lt;/soap-env:Header&gt;&lt;soap-env:Body&gt;&lt;OTA_AirRulesRS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timeStamp="2019-09-09T14:44:43-05:00"&gt;
   &lt;stl:SystemSpecificResults&gt;
    &lt;stl:HostCommand LNIATA="222222"&gt;RDBOGPEI06SEPZES00RIQ-AV&lt;/stl:HostCommand&gt;
   &lt;/stl:SystemSpecificResults&gt;
  &lt;/stl:Success&gt;
 &lt;/stl:ApplicationResults&gt;
 &lt;FareRuleInfo&gt;
  &lt;Header&gt;
   &lt;Line Type="Legend"&gt;
    &lt;Text&gt;V FARE BASIS     BK    FARE   TRAVEL-TICKET AP  MINMAX  RTG&lt;/Text&gt;
   &lt;/Line&gt;
   &lt;Line Type="Fare"&gt;
    &lt;Text&gt;1R  ZES00RIQ       Z X   142000 DC31DE T31MR  -/1  -/365  200&lt;/Text&gt;
   &lt;/Line&gt;
   &lt;Line Type="Passenger Type"&gt;
    &lt;Text&gt;PASSENGER TYPE-ADT                 AUTO PRICE-YES&lt;/Text&gt;
   &lt;/Line&gt;
   &lt;Line Type="Origin Destination"&gt;
    &lt;Text&gt;FROM-BOG TO-PEI    CXR-AV    TVL-06SEP20  RULE-DOEC IPRWD/17&lt;/Text&gt;
   &lt;/Line&gt;
   &lt;Line Type="Fare Basis"&gt;
    &lt;Text&gt;FARE BASIS-ZES00RIQ          SPECIAL FARE  DIS-E   VENDOR-ATP&lt;/Text&gt;
   &lt;/Line&gt;
   &lt;Line Type="Fare Type"&gt;
    &lt;Text&gt;FARE TYPE-XEX      OW-REGULAR EXCURSION&lt;/Text&gt;
   &lt;/Line&gt;
   &lt;Line Type="Currency"&gt;
    &lt;Text&gt;COP   142000  0200  E10SEP19 D31DEC20   FC-ZES00RIQ  FN-11&lt;/Text&gt;
   &lt;/Line&gt;
   &lt;Line Type="System Dates"&gt;
    &lt;Text&gt;SYSTEM DATES - CREATED 09SEP19/1016  EXPIRES INFINITY&lt;/Text&gt;
   &lt;/Line&gt;
   &lt;ParsedData&gt;
    &lt;CurrencyLine&gt;
     &lt;Amount&gt;142000&lt;/Amount&gt;
     &lt;CurrencyCode&gt;COP&lt;/CurrencyCode&gt;
     &lt;Discontinue&gt;2020-12-31&lt;/Discontinue&gt;
     &lt;Effective&gt;2019-09-10&lt;/Effective&gt;
     &lt;FareClass&gt;ZES00RIQ&lt;/FareClass&gt;
     &lt;RoutingNumberOrMPM&gt;0200&lt;/RoutingNumberOrMPM&gt;
     &lt;TariffDescriptionNumber&gt;11&lt;/TariffDescriptionNumber&gt;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LocationCode="PEI"/&gt;
     &lt;OriginLocation LocationCode="BOG"/&gt;
     &lt;Rule&gt;DOEC&lt;/Rule&gt;
     &lt;TariffDescriptionNumber&gt;IPRWD/17&lt;/TariffDescriptionNumber&gt;
     &lt;TravelDate&gt;2020-09-06&lt;/TravelDate&gt;
    &lt;/OriginDestinationLine&gt;
    &lt;PassengerTypeLine&gt;
     &lt;AutoPrice&gt;YES&lt;/AutoPrice&gt;
     &lt;PassengerType Code="ADT"/&gt;
    &lt;/PassengerTypeLine&gt;
    &lt;SystemDatesLine&gt;
     &lt;CreateDateTime&gt;2019-09-09T10:16&lt;/CreateDateTime&gt;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SAT/
SUN OR 430AM TO 459AM SAT/SUN OR 500AM TO 529AM SAT/
SUN OR 530AM TO 559AM SAT/SUN OR 600AM TO 629AM SAT/
SUN OR 630AM TO 659AM SAT/SUN OR 700AM TO 729AM SAT/
SUN OR 730AM TO 759AM SAT/SUN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OR 430PM
TO 459PM OR 500PM TO 529PM OR 530PM TO 559PM OR
600PM TO 629PM OR 630PM TO 659PM OR 700PM TO 729PM
OR 730PM TO 759PM OR 800PM TO 829PM OR 830PM TO
859PM OR 900PM TO 929PM OR 930PM TO 959PM OR 1000PM
TO 1029PM OR 1030PM TO 1059PM OR 1100PM TO 1129PM OR
1130PM TO 1159PM DAILY.
TO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SAT/SUN/
MON/TUE/WED/THU OR 430PM TO 459PM SAT/SUN/MON/TUE/
WED/THU OR 500PM TO 529PM SAT/SUN/MON/TUE/WED/THU OR
530PM TO 559PM SAT/SUN/MON/TUE/WED/THU OR 600PM TO
629PM SAT/SUN/MON/TUE/WED/THU OR 630PM TO 659PM SAT/
SUN/MON/TUE/WED/THU OR 700PM TO 729PM OR 730PM TO
759PM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ANY CARRIER IN ANY RULE IN
THIS TARIFF.
OPEN JAWS
FARES MAY BE COMBINED ON A HALF ROUND TRIP BASIS
-TO FORM SINGLE OPEN JAWS
MILEAGE OF THE OPEN SEGMENT MUST BE EQUAL/LESS THAN
MILEAGE OF THE SHORTEST FLOWN FARE COMPONENT.
OPEN JAWS NOTE -
WHEN COMBINED WITH OTHER FARES TO FORM ROUND /
OPEN JAW TRIPS THE MOST RESTRICTIVE CONDITIONS
APPLY.THESE INCLUDE ADVANCE RESERVATION/
TICKETING REQUIREMENTS/MINIMUM STAY/MAXIMUM STAY/
AND STOPOVERS.
PROVIDED -
THE OPEN SEGMENT MUST BE
-BETWEEN POINTS IN ANY TWO OF THE FOLLOWING
LOCALES-
AXM/MZL/PEI COMBINATIONS ARE WITH ANY FARE FOR
CARRIER AV/LR/TA IN ANY RULE IN TARIFF
IPRWD   - WITHIN AREA 1 - CENTRAL/SOUTH AMERICA/
MEXICO AND CARIBBEAN.
ROUND TRIPS/CIRCLE TRIPS
FARES MAY BE COMBINED ON A HALF ROUND TRIP BASIS
/ROUND TRIPS
-TO FORM CIRCLE TRIPS.
ROUND TRIPS NOTE -
WHEN COMBINED WITH OTHER FARES TO FORM ROUND /
OPEN JAW TRIPS THE MOST RESTRICTIVE CONDITIONS
APPLY.THESE INCLUDE ADVANCE RESERVATION/
TICKETING REQUIREMENTS/MINIMUM STAY/MAXIMUM STAY/
AND STOPOVERS.
PROVIDED -
COMBINATIONS ARE WITH ANY FARE FOR CARRIER AV/LR/
TA IN ANY RULE IN TARIFF
IPRWD   - WITHIN AREA 1 - CENTRAL/SOUTH AMERICA/
MEXICO AND CARIBBEAN.&lt;/Text&gt;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</si>
  <si>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-600bf463-b4a5-4e10-9ed0-3c3c48355bdf&lt;/eb:ConversationId&gt;&lt;eb:Service&gt;OTA_AirRulesLLSRQ&lt;/eb:Service&gt;&lt;eb:Action&gt;OTA_AirRulesLLSRS&lt;/eb:Action&gt;&lt;eb:MessageData&gt;&lt;eb:MessageId&gt;7864949712683460204&lt;/eb:MessageId&gt;&lt;eb:Timestamp&gt;2019-09-09T19:47:48&lt;/eb:Timestamp&gt;&lt;eb:RefToMessageId&gt;600bf463-b4a5-4e10-9ed0-3c3c48355bdf&lt;/eb:RefToMessageId&gt;&lt;/eb:MessageData&gt;&lt;/eb:MessageHeader&gt;&lt;wsse:Security xmlns:wsse="http://schemas.xmlsoap.org/ws/2002/12/secext"&gt;&lt;wsse:BinarySecurityToken valueType="String" EncodingType="wsse:Base64Binary"&gt;Shared/IDL:IceSess\/SessMgr:1\.0.IDL/Common/!ICESMS\/RESE!ICESMSLB\/RES.LB!-2975958464128828020!787540!0&lt;/wsse:BinarySecurityToken&gt;&lt;/wsse:Security&gt;&lt;/soap-env:Header&gt;&lt;soap-env:Body&gt;&lt;OTA_AirRulesRS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timeStamp="2019-09-09T14:47:48-05:00"&gt;
   &lt;stl:SystemSpecificResults&gt;
    &lt;stl:HostCommand LNIATA="222222"&gt;RDMDEBOG10OCTWES00RIQ-AV&lt;/stl:HostCommand&gt;
   &lt;/stl:SystemSpecificResults&gt;
  &lt;/stl:Success&gt;
 &lt;/stl:ApplicationResults&gt;
 &lt;FareRuleInfo&gt;
  &lt;Header&gt;
   &lt;Line Type="Legend"&gt;
    &lt;Text&gt;V FARE BASIS     BK    FARE   TRAVEL-TICKET AP  MINMAX  RTG&lt;/Text&gt;
   &lt;/Line&gt;
   &lt;Line Type="Fare"&gt;
    &lt;Text&gt;1R  WES00RIQ       W X    46000 DC31DE T31MR  -/0  -/365  200&lt;/Text&gt;
   &lt;/Line&gt;
   &lt;Line Type="Passenger Type"&gt;
    &lt;Text&gt;PASSENGER TYPE-ADT                 AUTO PRICE-YES&lt;/Text&gt;
   &lt;/Line&gt;
   &lt;Line Type="Origin Destination"&gt;
    &lt;Text&gt;FROM-MDE TO-BOG    CXR-AV    TVL-10OCT19  RULE-DOSP IPRWD/17&lt;/Text&gt;
   &lt;/Line&gt;
   &lt;Line Type="Fare Basis"&gt;
    &lt;Text&gt;FARE BASIS-WES00RIQ          SPECIAL FARE  DIS-E   VENDOR-ATP&lt;/Text&gt;
   &lt;/Line&gt;
   &lt;Line Type="Fare Type"&gt;
    &lt;Text&gt;FARE TYPE-XEX      OW-REGULAR EXCURSION&lt;/Text&gt;
   &lt;/Line&gt;
   &lt;Line Type="Currency"&gt;
    &lt;Text&gt;COP    46000  0200  E10SEP19 D31DEC20   FC-WES00RIQ  FN-12&lt;/Text&gt;
   &lt;/Line&gt;
   &lt;Line Type="System Dates"&gt;
    &lt;Text&gt;SYSTEM DATES - CREATED 09SEP19/1019  EXPIRES INFINITY&lt;/Text&gt;
   &lt;/Line&gt;
   &lt;ParsedData&gt;
    &lt;CurrencyLine&gt;
     &lt;Amount&gt;46000&lt;/Amount&gt;
     &lt;CurrencyCode&gt;COP&lt;/CurrencyCode&gt;
     &lt;Discontinue&gt;2020-12-31&lt;/Discontinue&gt;
     &lt;Effective&gt;2019-09-10&lt;/Effective&gt;
     &lt;FareClass&gt;WES00RIQ&lt;/FareClass&gt;
     &lt;RoutingNumberOrMPM&gt;0200&lt;/RoutingNumberOrMPM&gt;
     &lt;TariffDescriptionNumber&gt;12&lt;/TariffDescriptionNumber&gt;
    &lt;/CurrencyLine&gt;
    &lt;FareBasisLine&gt;
     &lt;DisplayType Code="E"/&gt;
     &lt;FareBasis Code="WES00RIQ"/&gt;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LocationCode="MDE"/&gt;
     &lt;Rule&gt;DOSP&lt;/Rule&gt;
     &lt;TariffDescriptionNumber&gt;IPRWD/17&lt;/TariffDescriptionNumber&gt;
     &lt;TravelDate&gt;2019-10-10&lt;/TravelDate&gt;
    &lt;/OriginDestinationLine&gt;
    &lt;PassengerTypeLine&gt;
     &lt;AutoPrice&gt;YES&lt;/AutoPrice&gt;
     &lt;PassengerType Code="ADT"/&gt;
    &lt;/PassengerTypeLine&gt;
    &lt;SystemDatesLine&gt;
     &lt;CreateDateTime&gt;2019-09-09T10:19&lt;/CreateDateTime&gt;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OR
430AM TO 459AM OR 500AM TO 529AM OR 530AM TO 559AM
FRI/SAT/SUN OR 600AM TO 629AM FRI/SAT/SUN OR 630AM
TO 659AM FRI/SAT/SUN OR 700AM TO 729AM FRI/SAT/SUN
OR 730AM TO 759AM OR 800AM TO 829AM OR 830AM TO
859AM OR 900AM TO 929AM OR 930AM TO 959AM OR 1000AM
TO 1029AM OR 1030AM TO 1059AM OR 1100AM TO 1129AM OR
1130AM TO 1159AM OR NOON TO 1229PM SAT/SUN/MON/TUE/
WED/THU OR 1230PM TO 1259PM SAT/SUN/MON/TUE/WED/THU
OR 100PM TO 129PM SAT/SUN/MON/TUE/WED/THU OR 130PM
TO 159PM SAT/SUN/MON/TUE/WED/THU OR 200PM TO 229PM
SAT/SUN/MON/TUE/WED OR 230PM TO 259PM SAT/SUN/MON/
TUE/WED OR 300PM TO 329PM SAT/SUN/MON/TUE/WED OR
330PM TO 359PM SAT/SUN/MON/TUE/WED OR 400PM TO 429PM
SAT/SUN/MON/TUE/WED OR 430PM TO 459PM SAT/SUN/MON/
TUE/WED OR 500PM TO 529PM SAT/SUN/MON/TUE/WED OR
530PM TO 559PM SAT/SUN/MON/TUE/WED OR 600PM TO 629PM
SAT/SUN/MON/TUE/WED OR 630PM TO 659PM SAT/SUN/MON/
TUE/WED OR 700PM TO 729PM SAT/SUN/MON/TUE/WED OR
730PM TO 759PM SAT/SUN/MON/TUE/WED OR 800PM TO 829PM
SAT/SUN/MON/TUE/WED OR 830PM TO 859PM SAT/SUN/MON/
TUE/WED OR 900PM TO 929PM SAT/SUN/MON/TUE/WED/THU OR
930PM TO 959PM SAT/SUN/MON/TUE/WED/THU OR 1000PM TO
1029PM OR 1030PM TO 1059PM OR 1100PM TO 1129PM OR
1130PM TO 1159PM DAILY.
TO BOG -
PERMITTED MIDNIGHT TO 359AM OR 400AM TO 429AM OR
430AM TO 459AM OR 500AM TO 529AM OR 530AM TO 559AM
TUE/WED/THU/FRI/SAT/SUN OR 600AM TO 629AM TUE/WED/
THU/FRI/SAT/SUN OR 630AM TO 659AM TUE/WED/THU/FRI/
SAT/SUN OR 700AM TO 729AM TUE/WED/THU/FRI/SAT/SUN OR
730AM TO 759AM WED/THU/FRI/SAT/SUN OR 800AM TO 829AM
WED/THU/FRI/SAT/SUN OR 830AM TO 859AM WED/THU/FRI/
SAT/SUN OR 900AM TO 929AM OR 930AM TO 959AM OR
1000AM TO 1029AM OR 1030AM TO 1059AM OR 1100AM TO
1129AM OR 1130AM TO 1159AM OR NOON TO 1229PM OR
1230PM TO 1259PM OR 100PM TO 129PM OR 130PM TO 159PM
OR 200PM TO 229PM MON/TUE/WED/THU/SAT OR 230PM TO
259PM MON/TUE/WED/THU/SAT OR 300PM TO 329PM MON/TUE/
WED/THU/SAT OR 330PM TO 359PM MON/TUE/WED/THU/SAT OR
400PM TO 429PM MON/TUE/SAT OR 430PM TO 459PM MON/TUE/
SAT OR 500PM TO 529PM MON/TUE/SAT OR 530PM TO 559PM
MON/TUE/SAT OR 600PM TO 629PM MON/TUE/SAT OR 630PM
TO 659PM MON/TUE/SAT OR 700PM TO 729PM MON/TUE/SAT
OR 730PM TO 759PM MON/TUE/SAT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</si>
  <si>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-600bf463-b4a5-4e10-9ed0-3c3c48355bdf&lt;/eb:ConversationId&gt;&lt;eb:Service&gt;OTA_AirRulesLLSRQ&lt;/eb:Service&gt;&lt;eb:Action&gt;OTA_AirRulesLLSRS&lt;/eb:Action&gt;&lt;eb:MessageData&gt;&lt;eb:MessageId&gt;7864412712688700232&lt;/eb:MessageId&gt;&lt;eb:Timestamp&gt;2019-09-09T19:47:49&lt;/eb:Timestamp&gt;&lt;eb:RefToMessageId&gt;600bf463-b4a5-4e10-9ed0-3c3c48355bdf&lt;/eb:RefToMessageId&gt;&lt;/eb:MessageData&gt;&lt;/eb:MessageHeader&gt;&lt;wsse:Security xmlns:wsse="http://schemas.xmlsoap.org/ws/2002/12/secext"&gt;&lt;wsse:BinarySecurityToken valueType="String" EncodingType="wsse:Base64Binary"&gt;Shared/IDL:IceSess\/SessMgr:1\.0.IDL/Common/!ICESMS\/RESE!ICESMSLB\/RES.LB!-2975958464128828020!787540!0&lt;/wsse:BinarySecurityToken&gt;&lt;/wsse:Security&gt;&lt;/soap-env:Header&gt;&lt;soap-env:Body&gt;&lt;OTA_AirRulesRS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timeStamp="2019-09-09T14:47:49-05:00"&gt;
   &lt;stl:SystemSpecificResults&gt;
    &lt;stl:HostCommand LNIATA="222222"&gt;RDBOGMDE14OCTWZS07RIQ-AV&lt;/stl:HostCommand&gt;
   &lt;/stl:SystemSpecificResults&gt;
  &lt;/stl:Success&gt;
 &lt;/stl:ApplicationResults&gt;
 &lt;FareRuleInfo&gt;
  &lt;Header&gt;
   &lt;Line Type="Legend"&gt;
    &lt;Text&gt;V FARE BASIS     BK    FARE   TRAVEL-TICKET AP  MINMAX  RTG&lt;/Text&gt;
   &lt;/Line&gt;
   &lt;Line Type="Fare"&gt;
    &lt;Text&gt;1R  WZS07RIQ       W X    46000 DC31DE T31MR  7/0  -/365  200&lt;/Text&gt;
   &lt;/Line&gt;
   &lt;Line Type="Passenger Type"&gt;
    &lt;Text&gt;PASSENGER TYPE-ADT                 AUTO PRICE-YES&lt;/Text&gt;
   &lt;/Line&gt;
   &lt;Line Type="Origin Destination"&gt;
    &lt;Text&gt;FROM-BOG TO-MDE    CXR-AV    TVL-14OCT19  RULE-DOSP IPRWD/17&lt;/Text&gt;
   &lt;/Line&gt;
   &lt;Line Type="Fare Basis"&gt;
    &lt;Text&gt;FARE BASIS-WZS07RIQ          SPECIAL FARE  DIS-E   VENDOR-ATP&lt;/Text&gt;
   &lt;/Line&gt;
   &lt;Line Type="Fare Type"&gt;
    &lt;Text&gt;FARE TYPE-XEX      OW-REGULAR EXCURSION&lt;/Text&gt;
   &lt;/Line&gt;
   &lt;Line Type="Currency"&gt;
    &lt;Text&gt;COP    46000  0200  E10SEP19 D31DEC20   FC-WZS07RIQ  FN-11&lt;/Text&gt;
   &lt;/Line&gt;
   &lt;Line Type="System Dates"&gt;
    &lt;Text&gt;SYSTEM DATES - CREATED 09SEP19/1016  EXPIRES INFINITY&lt;/Text&gt;
   &lt;/Line&gt;
   &lt;ParsedData&gt;
    &lt;CurrencyLine&gt;
     &lt;Amount&gt;46000&lt;/Amount&gt;
     &lt;CurrencyCode&gt;COP&lt;/CurrencyCode&gt;
     &lt;Discontinue&gt;2020-12-31&lt;/Discontinue&gt;
     &lt;Effective&gt;2019-09-10&lt;/Effective&gt;
     &lt;FareClass&gt;WZS07RIQ&lt;/FareClass&gt;
     &lt;RoutingNumberOrMPM&gt;0200&lt;/RoutingNumberOrMPM&gt;
     &lt;TariffDescriptionNumber&gt;11&lt;/TariffDescriptionNumber&gt;
    &lt;/CurrencyLine&gt;
    &lt;FareBasisLine&gt;
     &lt;DisplayType Code="E"/&gt;
     &lt;FareBasis Code="WZS07RIQ"/&gt;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LocationCode="MDE"/&gt;
     &lt;OriginLocation LocationCode="BOG"/&gt;
     &lt;Rule&gt;DOSP&lt;/Rule&gt;
     &lt;TariffDescriptionNumber&gt;IPRWD/17&lt;/TariffDescriptionNumber&gt;
     &lt;TravelDate&gt;2019-10-14&lt;/TravelDate&gt;
    &lt;/OriginDestinationLine&gt;
    &lt;PassengerTypeLine&gt;
     &lt;AutoPrice&gt;YES&lt;/AutoPrice&gt;
     &lt;PassengerType Code="ADT"/&gt;
    &lt;/PassengerTypeLine&gt;
    &lt;SystemDatesLine&gt;
     &lt;CreateDateTime&gt;2019-09-09T10:16&lt;/CreateDateTime&gt;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OR 430PM
TO 459PM OR 500PM TO 529PM SAT/SUN/MON/TUE/WED OR
530PM TO 559PM SAT/SUN/MON/TUE/WED OR 600PM TO 629PM
SAT/SUN/MON/TUE/WED OR 630PM TO 659PM SAT/SUN/MON/
TUE/WED OR 700PM TO 729PM SAT/SUN/MON/TUE/WED OR
730PM TO 759PM SAT/SUN/MON/TUE/WED OR 800PM TO 829PM
SAT/SUN/MON/TUE/WED/THU OR 830PM TO 859PM SAT/SUN/
MON/TUE/WED/THU OR 900PM TO 929PM OR 930PM TO 959PM
OR 1000PM TO 1029PM OR 1030PM TO 1059PM OR 1100PM TO
1129PM OR 1130PM TO 1159PM DAILY.
TO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MON/TUE/
SAT OR 430PM TO 459PM MON/TUE/SAT OR 500PM TO 529PM
MON/TUE/SAT OR 530PM TO 559PM MON/TUE/SAT OR 600PM
TO 629PM MON/TUE/SAT OR 630PM TO 659PM MON/TUE/SAT
OR 700PM TO 729PM MON/TUE/WED/THU/SAT OR 730PM TO
759PM MON/TUE/WED/THU/SAT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&lt;Text&gt;RESERVATIONS FOR EACH SECTOR ON THE FARE COMPONENT ARE
REQUIRED AT LEAST 7 DAYS BEFORE DEPARTURE FROM FARE
COMPONENT ORIGIN.
WAITLIST NOT PERMITTED.
TICKETING MUST BE COMPLETED THE DAY RESERVATIONS ARE
MADE.&lt;/Text&gt;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&lt;Text&gt;FROM BOG -
TRAVEL IS NOT PERMITTED 04OCT19 THROUGH 05OCT19 OR
ON 11OCT19 OR ON 01NOV19 OR ON 08NOV19 OR 15DEC19
THROUGH 31DEC19 OR ON 20MAR20 OR 03APR20 THROUGH
04APR20 OR 08APR20 THROUGH 09APR20 OR ON 30APR20 OR
ON 22MAY20 OR ON 12JUN20 OR ON 19JUN20 OR ON 26JUN20
OR ON 17JUL20 OR ON 06AUG20 OR ON 14AUG20 OR 02OCT20
THROUGH 03OCT20 OR ON 09OCT20 OR ON 30OCT20 OR ON
13NOV20 OR ON 04DEC20 OR 18DEC20 THROUGH 23DEC20 OR
26DEC20 THROUGH 30DEC20.
TO BOG -
TRAVEL IS NOT PERMITTED 12OCT19 THROUGH 15OCT19 OR
ON 04NOV19 OR ON 11NOV19 OR 15DEC19 THROUGH 31DEC19
OR 02JAN20 THROUGH 06JAN20 OR ON 23MAR20 OR 11APR20
THROUGH 12APR20 OR ON 03MAY20 OR ON 25MAY20 OR ON
15JUN20 OR ON 22JUN20 OR ON 29JUN20 OR ON 20JUL20 OR
ON 09AUG20 OR ON 17AUG20 OR 11OCT20 THROUGH 12OCT20
OR ON 02NOV20 OR ON 16NOV20 OR ON 08DEC20.&lt;/Text&gt;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</si>
  <si>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-600bf463-b4a5-4e10-9ed0-3c3c48355bdf&lt;/eb:ConversationId&gt;&lt;eb:Service&gt;OTA_AirRulesLLSRQ&lt;/eb:Service&gt;&lt;eb:Action&gt;OTA_AirRulesLLSRS&lt;/eb:Action&gt;&lt;eb:MessageData&gt;&lt;eb:MessageId&gt;7865110712693570193&lt;/eb:MessageId&gt;&lt;eb:Timestamp&gt;2019-09-09T19:47:49&lt;/eb:Timestamp&gt;&lt;eb:RefToMessageId&gt;600bf463-b4a5-4e10-9ed0-3c3c48355bdf&lt;/eb:RefToMessageId&gt;&lt;/eb:MessageData&gt;&lt;/eb:MessageHeader&gt;&lt;wsse:Security xmlns:wsse="http://schemas.xmlsoap.org/ws/2002/12/secext"&gt;&lt;wsse:BinarySecurityToken valueType="String" EncodingType="wsse:Base64Binary"&gt;Shared/IDL:IceSess\/SessMgr:1\.0.IDL/Common/!ICESMS\/RESE!ICESMSLB\/RES.LB!-2975958464128828020!787540!0&lt;/wsse:BinarySecurityToken&gt;&lt;/wsse:Security&gt;&lt;/soap-env:Header&gt;&lt;soap-env:Body&gt;&lt;OTA_AirRulesRS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timeStamp="2019-09-09T14:47:49-05:00"&gt;
   &lt;stl:SystemSpecificResults&gt;
    &lt;stl:HostCommand LNIATA="222222"&gt;RDMDEBOG10OCTWES00RIQIN-AV&lt;/stl:HostCommand&gt;
   &lt;/stl:SystemSpecificResults&gt;
  &lt;/stl:Success&gt;
 &lt;/stl:ApplicationResults&gt;
 &lt;FareRuleInfo&gt;
  &lt;Header&gt;
   &lt;Line Type="Legend"&gt;
    &lt;Text&gt;V FARE BASIS     BK    FARE   TRAVEL-TICKET AP  MINMAX  RTG&lt;/Text&gt;
   &lt;/Line&gt;
   &lt;Line Type="Fare"&gt;
    &lt;Text&gt;1R  WES00RIQIN     W X        0 DC31DE T31MR  -/0  -/365  200&lt;/Text&gt;
   &lt;/Line&gt;
   &lt;Line Type="Passenger Type"&gt;
    &lt;Text&gt;PASSENGER TYPE-INF                 AUTO PRICE-YES&lt;/Text&gt;
   &lt;/Line&gt;
   &lt;Line Type="Origin Destination"&gt;
    &lt;Text&gt;FROM-MDE TO-BOG    CXR-AV    TVL-10OCT19  RULE-DOSP IPRWD/17&lt;/Text&gt;
   &lt;/Line&gt;
   &lt;Line Type="Fare Basis"&gt;
    &lt;Text&gt;FARE BASIS-WES00RIQIN        SPECIAL FARE  DIS-E   VENDOR-ATP&lt;/Text&gt;
   &lt;/Line&gt;
   &lt;Line Type="Fare Type"&gt;
    &lt;Text&gt;FARE TYPE-XEX      OW-REGULAR EXCURSION&lt;/Text&gt;
   &lt;/Line&gt;
   &lt;Line Type="Currency"&gt;
    &lt;Text&gt;COP        0  0200  E10SEP19 D31DEC20   FC-WES00RIQ  FN-12&lt;/Text&gt;
   &lt;/Line&gt;
   &lt;Line Type="System Dates"&gt;
    &lt;Text&gt;SYSTEM DATES - CREATED 09SEP19/1019  EXPIRES INFINITY&lt;/Text&gt;
   &lt;/Line&gt;
   &lt;ParsedData&gt;
    &lt;CurrencyLine&gt;
     &lt;Amount&gt;0&lt;/Amount&gt;
     &lt;CurrencyCode&gt;COP&lt;/CurrencyCode&gt;
     &lt;Discontinue&gt;2020-12-31&lt;/Discontinue&gt;
     &lt;Effective&gt;2019-09-10&lt;/Effective&gt;
     &lt;FareClass&gt;WES00RIQ&lt;/FareClass&gt;
     &lt;RoutingNumberOrMPM&gt;0200&lt;/RoutingNumberOrMPM&gt;
     &lt;TariffDescriptionNumber&gt;12&lt;/TariffDescriptionNumber&gt;
    &lt;/CurrencyLine&gt;
    &lt;FareBasisLine&gt;
     &lt;DisplayType Code="E"/&gt;
     &lt;FareBasis Code="WES00RIQIN"/&gt;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LocationCode="MDE"/&gt;
     &lt;Rule&gt;DOSP&lt;/Rule&gt;
     &lt;TariffDescriptionNumber&gt;IPRWD/17&lt;/TariffDescriptionNumber&gt;
     &lt;TravelDate&gt;2019-10-10&lt;/TravelDate&gt;
    &lt;/OriginDestinationLine&gt;
    &lt;PassengerTypeLine&gt;
     &lt;AutoPrice&gt;YES&lt;/AutoPrice&gt;
     &lt;PassengerType Code="INF"/&gt;
    &lt;/PassengerTypeLine&gt;
    &lt;SystemDatesLine&gt;
     &lt;CreateDateTime&gt;2019-09-09T10:19&lt;/CreateDateTime&gt;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OR
430AM TO 459AM OR 500AM TO 529AM OR 530AM TO 559AM
FRI/SAT/SUN OR 600AM TO 629AM FRI/SAT/SUN OR 630AM
TO 659AM FRI/SAT/SUN OR 700AM TO 729AM FRI/SAT/SUN
OR 730AM TO 759AM OR 800AM TO 829AM OR 830AM TO
859AM OR 900AM TO 929AM OR 930AM TO 959AM OR 1000AM
TO 1029AM OR 1030AM TO 1059AM OR 1100AM TO 1129AM OR
1130AM TO 1159AM OR NOON TO 1229PM SAT/SUN/MON/TUE/
WED/THU OR 1230PM TO 1259PM SAT/SUN/MON/TUE/WED/THU
OR 100PM TO 129PM SAT/SUN/MON/TUE/WED/THU OR 130PM
TO 159PM SAT/SUN/MON/TUE/WED/THU OR 200PM TO 229PM
SAT/SUN/MON/TUE/WED OR 230PM TO 259PM SAT/SUN/MON/
TUE/WED OR 300PM TO 329PM SAT/SUN/MON/TUE/WED OR
330PM TO 359PM SAT/SUN/MON/TUE/WED OR 400PM TO 429PM
SAT/SUN/MON/TUE/WED OR 430PM TO 459PM SAT/SUN/MON/
TUE/WED OR 500PM TO 529PM SAT/SUN/MON/TUE/WED OR
530PM TO 559PM SAT/SUN/MON/TUE/WED OR 600PM TO 629PM
SAT/SUN/MON/TUE/WED OR 630PM TO 659PM SAT/SUN/MON/
TUE/WED OR 700PM TO 729PM SAT/SUN/MON/TUE/WED OR
730PM TO 759PM SAT/SUN/MON/TUE/WED OR 800PM TO 829PM
SAT/SUN/MON/TUE/WED OR 830PM TO 859PM SAT/SUN/MON/
TUE/WED OR 900PM TO 929PM SAT/SUN/MON/TUE/WED/THU OR
930PM TO 959PM SAT/SUN/MON/TUE/WED/THU OR 1000PM TO
1029PM OR 1030PM TO 1059PM OR 1100PM TO 1129PM OR
1130PM TO 1159PM DAILY.
TO BOG -
PERMITTED MIDNIGHT TO 359AM OR 400AM TO 429AM OR
430AM TO 459AM OR 500AM TO 529AM OR 530AM TO 559AM
TUE/WED/THU/FRI/SAT/SUN OR 600AM TO 629AM TUE/WED/
THU/FRI/SAT/SUN OR 630AM TO 659AM TUE/WED/THU/FRI/
SAT/SUN OR 700AM TO 729AM TUE/WED/THU/FRI/SAT/SUN OR
730AM TO 759AM WED/THU/FRI/SAT/SUN OR 800AM TO 829AM
WED/THU/FRI/SAT/SUN OR 830AM TO 859AM WED/THU/FRI/
SAT/SUN OR 900AM TO 929AM OR 930AM TO 959AM OR
1000AM TO 1029AM OR 1030AM TO 1059AM OR 1100AM TO
1129AM OR 1130AM TO 1159AM OR NOON TO 1229PM OR
1230PM TO 1259PM OR 100PM TO 129PM OR 130PM TO 159PM
OR 200PM TO 229PM MON/TUE/WED/THU/SAT OR 230PM TO
259PM MON/TUE/WED/THU/SAT OR 300PM TO 329PM MON/TUE/
WED/THU/SAT OR 330PM TO 359PM MON/TUE/WED/THU/SAT OR
400PM TO 429PM MON/TUE/SAT OR 430PM TO 459PM MON/TUE/
SAT OR 500PM TO 529PM MON/TUE/SAT OR 530PM TO 559PM
MON/TUE/SAT OR 600PM TO 629PM MON/TUE/SAT OR 630PM
TO 659PM MON/TUE/SAT OR 700PM TO 729PM MON/TUE/SAT
OR 730PM TO 759PM MON/TUE/SAT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&lt;Text&gt;1ST INF/INFANT WITHOUT A SEAT PSGR UNDER 2 - NO
CHARGE.
MUST BE ACCOMPANIED ON ALL FLIGHTS IN THE SAME
COMPARTMENT BY ADULT PSGR 12 OR OLDER.
NOTE - TEXT BELOW NOT VALIDATED FOR AUTOPRICING.
THE ADULT TICKET MUST BE ANNOTATED THAT PASSENGER
TRAVELS WITH INFANT.&lt;/Text&gt;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</si>
  <si>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-600bf463-b4a5-4e10-9ed0-3c3c48355bdf&lt;/eb:ConversationId&gt;&lt;eb:Service&gt;OTA_AirRulesLLSRQ&lt;/eb:Service&gt;&lt;eb:Action&gt;OTA_AirRulesLLSRS&lt;/eb:Action&gt;&lt;eb:MessageData&gt;&lt;eb:MessageId&gt;7864362712698640291&lt;/eb:MessageId&gt;&lt;eb:Timestamp&gt;2019-09-09T19:47:50&lt;/eb:Timestamp&gt;&lt;eb:RefToMessageId&gt;600bf463-b4a5-4e10-9ed0-3c3c48355bdf&lt;/eb:RefToMessageId&gt;&lt;/eb:MessageData&gt;&lt;/eb:MessageHeader&gt;&lt;wsse:Security xmlns:wsse="http://schemas.xmlsoap.org/ws/2002/12/secext"&gt;&lt;wsse:BinarySecurityToken valueType="String" EncodingType="wsse:Base64Binary"&gt;Shared/IDL:IceSess\/SessMgr:1\.0.IDL/Common/!ICESMS\/RESE!ICESMSLB\/RES.LB!-2975958464128828020!787540!0&lt;/wsse:BinarySecurityToken&gt;&lt;/wsse:Security&gt;&lt;/soap-env:Header&gt;&lt;soap-env:Body&gt;&lt;OTA_AirRulesRS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timeStamp="2019-09-09T14:47:50-05:00"&gt;
   &lt;stl:SystemSpecificResults&gt;
    &lt;stl:HostCommand LNIATA="222222"&gt;RDBOGMDE14OCTWZS07RIQIN-AV&lt;/stl:HostCommand&gt;
   &lt;/stl:SystemSpecificResults&gt;
  &lt;/stl:Success&gt;
 &lt;/stl:ApplicationResults&gt;
 &lt;FareRuleInfo&gt;
  &lt;Header&gt;
   &lt;Line Type="Legend"&gt;
    &lt;Text&gt;V FARE BASIS     BK    FARE   TRAVEL-TICKET AP  MINMAX  RTG&lt;/Text&gt;
   &lt;/Line&gt;
   &lt;Line Type="Fare"&gt;
    &lt;Text&gt;1R  WZS07RIQIN     W X        0 DC31DE T31MR  7/0  -/365  200&lt;/Text&gt;
   &lt;/Line&gt;
   &lt;Line Type="Passenger Type"&gt;
    &lt;Text&gt;PASSENGER TYPE-INF                 AUTO PRICE-YES&lt;/Text&gt;
   &lt;/Line&gt;
   &lt;Line Type="Origin Destination"&gt;
    &lt;Text&gt;FROM-BOG TO-MDE    CXR-AV    TVL-14OCT19  RULE-DOSP IPRWD/17&lt;/Text&gt;
   &lt;/Line&gt;
   &lt;Line Type="Fare Basis"&gt;
    &lt;Text&gt;FARE BASIS-WZS07RIQIN        SPECIAL FARE  DIS-E   VENDOR-ATP&lt;/Text&gt;
   &lt;/Line&gt;
   &lt;Line Type="Fare Type"&gt;
    &lt;Text&gt;FARE TYPE-XEX      OW-REGULAR EXCURSION&lt;/Text&gt;
   &lt;/Line&gt;
   &lt;Line Type="Currency"&gt;
    &lt;Text&gt;COP        0  0200  E10SEP19 D31DEC20   FC-WZS07RIQ  FN-11&lt;/Text&gt;
   &lt;/Line&gt;
   &lt;Line Type="System Dates"&gt;
    &lt;Text&gt;SYSTEM DATES - CREATED 09SEP19/1016  EXPIRES INFINITY&lt;/Text&gt;
   &lt;/Line&gt;
   &lt;ParsedData&gt;
    &lt;CurrencyLine&gt;
     &lt;Amount&gt;0&lt;/Amount&gt;
     &lt;CurrencyCode&gt;COP&lt;/CurrencyCode&gt;
     &lt;Discontinue&gt;2020-12-31&lt;/Discontinue&gt;
     &lt;Effective&gt;2019-09-10&lt;/Effective&gt;
     &lt;FareClass&gt;WZS07RIQ&lt;/FareClass&gt;
     &lt;RoutingNumberOrMPM&gt;0200&lt;/RoutingNumberOrMPM&gt;
     &lt;TariffDescriptionNumber&gt;11&lt;/TariffDescriptionNumber&gt;
    &lt;/CurrencyLine&gt;
    &lt;FareBasisLine&gt;
     &lt;DisplayType Code="E"/&gt;
     &lt;FareBasis Code="WZS07RIQIN"/&gt;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LocationCode="MDE"/&gt;
     &lt;OriginLocation LocationCode="BOG"/&gt;
     &lt;Rule&gt;DOSP&lt;/Rule&gt;
     &lt;TariffDescriptionNumber&gt;IPRWD/17&lt;/TariffDescriptionNumber&gt;
     &lt;TravelDate&gt;2019-10-14&lt;/TravelDate&gt;
    &lt;/OriginDestinationLine&gt;
    &lt;PassengerTypeLine&gt;
     &lt;AutoPrice&gt;YES&lt;/AutoPrice&gt;
     &lt;PassengerType Code="INF"/&gt;
    &lt;/PassengerTypeLine&gt;
    &lt;SystemDatesLine&gt;
     &lt;CreateDateTime&gt;2019-09-09T10:16&lt;/CreateDateTime&gt;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OR 430PM
TO 459PM OR 500PM TO 529PM SAT/SUN/MON/TUE/WED OR
530PM TO 559PM SAT/SUN/MON/TUE/WED OR 600PM TO 629PM
SAT/SUN/MON/TUE/WED OR 630PM TO 659PM SAT/SUN/MON/
TUE/WED OR 700PM TO 729PM SAT/SUN/MON/TUE/WED OR
730PM TO 759PM SAT/SUN/MON/TUE/WED OR 800PM TO 829PM
SAT/SUN/MON/TUE/WED/THU OR 830PM TO 859PM SAT/SUN/
MON/TUE/WED/THU OR 900PM TO 929PM OR 930PM TO 959PM
OR 1000PM TO 1029PM OR 1030PM TO 1059PM OR 1100PM TO
1129PM OR 1130PM TO 1159PM DAILY.
TO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MON/TUE/
SAT OR 430PM TO 459PM MON/TUE/SAT OR 500PM TO 529PM
MON/TUE/SAT OR 530PM TO 559PM MON/TUE/SAT OR 600PM
TO 629PM MON/TUE/SAT OR 630PM TO 659PM MON/TUE/SAT
OR 700PM TO 729PM MON/TUE/WED/THU/SAT OR 730PM TO
759PM MON/TUE/WED/THU/SAT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&lt;Text&gt;RESERVATIONS FOR EACH SECTOR ON THE FARE COMPONENT ARE
REQUIRED AT LEAST 7 DAYS BEFORE DEPARTURE FROM FARE
COMPONENT ORIGIN.
WAITLIST NOT PERMITTED.
TICKETING MUST BE COMPLETED THE DAY RESERVATIONS ARE
MADE.&lt;/Text&gt;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&lt;Text&gt;FROM BOG -
TRAVEL IS NOT PERMITTED 04OCT19 THROUGH 05OCT19 OR
ON 11OCT19 OR ON 01NOV19 OR ON 08NOV19 OR 15DEC19
THROUGH 31DEC19 OR ON 20MAR20 OR 03APR20 THROUGH
04APR20 OR 08APR20 THROUGH 09APR20 OR ON 30APR20 OR
ON 22MAY20 OR ON 12JUN20 OR ON 19JUN20 OR ON 26JUN20
OR ON 17JUL20 OR ON 06AUG20 OR ON 14AUG20 OR 02OCT20
THROUGH 03OCT20 OR ON 09OCT20 OR ON 30OCT20 OR ON
13NOV20 OR ON 04DEC20 OR 18DEC20 THROUGH 23DEC20 OR
26DEC20 THROUGH 30DEC20.
TO BOG -
TRAVEL IS NOT PERMITTED 12OCT19 THROUGH 15OCT19 OR
ON 04NOV19 OR ON 11NOV19 OR 15DEC19 THROUGH 31DEC19
OR 02JAN20 THROUGH 06JAN20 OR ON 23MAR20 OR 11APR20
THROUGH 12APR20 OR ON 03MAY20 OR ON 25MAY20 OR ON
15JUN20 OR ON 22JUN20 OR ON 29JUN20 OR ON 20JUL20 OR
ON 09AUG20 OR ON 17AUG20 OR 11OCT20 THROUGH 12OCT20
OR ON 02NOV20 OR ON 16NOV20 OR ON 08DEC20.&lt;/Text&gt;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&lt;Text&gt;1ST INF/INFANT WITHOUT A SEAT PSGR UNDER 2 - NO
CHARGE.
MUST BE ACCOMPANIED ON ALL FLIGHTS IN THE SAME
COMPARTMENT BY ADULT PSGR 12 OR OLDER.
NOTE - TEXT BELOW NOT VALIDATED FOR AUTOPRICING.
THE ADULT TICKET MUST BE ANNOTATED THAT PASSENGER
TRAVELS WITH INFANT.&lt;/Text&gt;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</si>
  <si>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d10ff11-d165-487a-8876-cbbf266822d0&lt;/eb:ConversationId&gt;&lt;eb:Service&gt;OTA_AirRulesLLSRQ&lt;/eb:Service&gt;&lt;eb:Action&gt;OTA_AirRulesLLSRS&lt;/eb:Action&gt;&lt;eb:MessageData&gt;&lt;eb:MessageId&gt;7875083713635380295&lt;/eb:MessageId&gt;&lt;eb:Timestamp&gt;2019-09-09T19:49:23&lt;/eb:Timestamp&gt;&lt;eb:RefToMessageId&gt;fd10ff11-d165-487a-8876-cbbf266822d0&lt;/eb:RefToMessageId&gt;&lt;/eb:MessageData&gt;&lt;/eb:MessageHeader&gt;&lt;wsse:Security xmlns:wsse="http://schemas.xmlsoap.org/ws/2002/12/secext"&gt;&lt;wsse:BinarySecurityToken valueType="String" EncodingType="wsse:Base64Binary"&gt;Shared/IDL:IceSess\/SessMgr:1\.0.IDL/Common/!ICESMS\/RESC!ICESMSLB\/RES.LB!-2975958076070089590!1227354!0&lt;/wsse:BinarySecurityToken&gt;&lt;/wsse:Security&gt;&lt;/soap-env:Header&gt;&lt;soap-env:Body&gt;&lt;OTA_AirRulesRS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timeStamp="2019-09-09T14:49:23-05:00"&gt;
   &lt;stl:SystemSpecificResults&gt;
    &lt;stl:HostCommand LNIATA="222222"&gt;RDBOGEZE06DECULOWCEP-AR&lt;/stl:HostCommand&gt;
   &lt;/stl:SystemSpecificResults&gt;
  &lt;/stl:Success&gt;
 &lt;/stl:ApplicationResults&gt;
 &lt;FareRuleInfo&gt;
  &lt;Header&gt;
   &lt;Line Type="Legend"&gt;
    &lt;Text&gt;V FARE BASIS     BK    FARE   TRAVEL-TICKET AP  MINMAX  RTG&lt;/Text&gt;
   &lt;/Line&gt;
   &lt;Line Type="Fare"&gt;
    &lt;Text&gt;1   ULOWCEP        U X   464.00     ----      -/?  -/  - WH01&lt;/Text&gt;
   &lt;/Line&gt;
   &lt;Line Type="Passenger Type"&gt;
    &lt;Text&gt;PASSENGER TYPE-ADT                 AUTO PRICE-YES&lt;/Text&gt;
   &lt;/Line&gt;
   &lt;Line Type="Origin Destination"&gt;
    &lt;Text&gt;FROM-BOG TO-BUE    CXR-AR    TVL-06DEC19  RULE-CO03 IPRWI/303&lt;/Text&gt;
   &lt;/Line&gt;
   &lt;Line Type="Fare Basis"&gt;
    &lt;Text&gt;FARE BASIS-ULOWCEP           SPECIAL FARE  DIS-E   VENDOR-ATP&lt;/Text&gt;
   &lt;/Line&gt;
   &lt;Line Type="Fare Type"&gt;
    &lt;Text&gt;FARE TYPE-XPF      OW-4TH LEVEL INSTANT PURCHASE&lt;/Text&gt;
   &lt;/Line&gt;
   &lt;Line Type="Currency"&gt;
    &lt;Text&gt;USD   464.00  0015  E05JUN19 D-INFINITY   FC-ULOWCEP  FN-&lt;/Text&gt;
   &lt;/Line&gt;
   &lt;Line Type="System Dates"&gt;
    &lt;Text&gt;SYSTEM DATES - CREATED 04JUN19/0918  EXPIRES INFINITY&lt;/Text&gt;
   &lt;/Line&gt;
   &lt;ParsedData&gt;
    &lt;CurrencyLine&gt;
     &lt;Amount&gt;464.00&lt;/Amount&gt;
     &lt;CurrencyCode&gt;USD&lt;/CurrencyCode&gt;
     &lt;Discontinue&gt;INFINITY&lt;/Discontinue&gt;
     &lt;Effective&gt;2019-06-05&lt;/Effective&gt;
     &lt;FareClass&gt;ULOWCEP&lt;/FareClass&gt;
     &lt;RoutingNumberOrMPM&gt;0015&lt;/RoutingNumberOrMPM&gt;
    &lt;/CurrencyLine&gt;
    &lt;FareBasisLine&gt;
     &lt;DisplayType Code="E"/&gt;
     &lt;FareBasis Code="ULOWCEP"/&gt;
     &lt;FareVendor&gt;ATP&lt;/FareVendor&gt;
     &lt;Text&gt;SPECIAL FARE&lt;/Text&gt;
    &lt;/FareBasisLine&gt;
    &lt;FareTypeLine&gt;
     &lt;FareDescription Code="OW"&gt;4TH LEVEL INSTANT PURCHASE&lt;/FareDescription&gt;
     &lt;FareType&gt;XPF&lt;/FareType&gt;
    &lt;/FareTypeLine&gt;
    &lt;OriginDestinationLine&gt;
     &lt;Airline Code="AR"/&gt;
     &lt;DestinationLocation LocationCode="BUE"/&gt;
     &lt;OriginLocation LocationCode="BOG"/&gt;
     &lt;Rule&gt;CO03&lt;/Rule&gt;
     &lt;TariffDescriptionNumber&gt;IPRWI/303&lt;/TariffDescriptionNumber&gt;
     &lt;TravelDate&gt;2019-12-06&lt;/TravelDate&gt;
    &lt;/OriginDestinationLine&gt;
    &lt;PassengerTypeLine&gt;
     &lt;AutoPrice&gt;YES&lt;/AutoPrice&gt;
     &lt;PassengerType Code="ADT"/&gt;
    &lt;/PassengerTypeLine&gt;
    &lt;SystemDatesLine&gt;
     &lt;CreateDateTime&gt;2019-06-04T09:18&lt;/CreateDateTime&gt;
     &lt;ExpireDateTime&gt;INFINITY&lt;/ExpireDateTime&gt;
    &lt;/SystemDatesLine&gt;
   &lt;/ParsedData&gt;
  &lt;/Header&gt;
  &lt;Rules&gt;
   &lt;Paragraph RPH="50" Title="RULE APPLICATION AND OTHER CONDITIONS"&gt;
    &lt;Text&gt;NOTE - THE FOLLOWING TEXT IS INFORMATIONAL AND NOT
VALIDATED FOR AUTOPRICING.
SPECIAL FARES WITHIN SOUTH AMERICA
APPLICATION
AREA
THESE FARES APPLY
FROM COLOMBIA
TO SOUTH AMERICA.
CLASS OF SERVICE
THESE FARES APPLY FOR ECONOMY CLASS SERVICE.
TYPES OF TRANSPORTATION
FARES GOVERNED BY THIS RULE CAN BE USED TO CREATE
ROUND-TRIP/CIRCLE-TRIP/OPEN-JAW JOURNEYS.
FARES ONLY APPLY IF PURCHASED BEFORE DEPARTURE.
EXCEPTION-
MAY BE USED FOR EN-ROUTE UPGRADING FROM A LOWER
FARE PROVIDED ALL CONDITIONS OF THESE FARES ARE
MET.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&lt;Text&gt;FROM ARGENTINA -
PERMITTED 27JUL THROUGH 11DEC OR 08FEB THROUGH 05JUL
FOR EACH ON THE FIRST INTERNATIONAL SECTOR. SEASON
IS BASED ON TRIP DATE.
TO ARGENTINA -
PERMITTED 07AUG THROUGH 09JAN OR 17MAR THROUGH 13JUL
FOR EACH ON THE FIRST INTERNATIONAL SECTOR. SEASON
IS BASED ON TRIP DATE.&lt;/Text&gt;
   &lt;/Paragraph&gt;
   &lt;Paragraph RPH="04" Title="FLIGHT APPLICATION"&gt;
    &lt;Text&gt;THE FARE COMPONENT MUST NOT BE ON
ONE OR MORE OF THE FOLLOWING
AV FLIGHTS 2000 THROUGH 2999
AV FLIGHTS 4300 THROUGH 4999
AV FLIGHTS 6000 THROUGH 6639
AV FLIGHTS 6660 THROUGH 6999
MM FLIGHTS 6000 THROUGH 6999
CM FLIGHTS 1000 THROUGH 3999
CM FLIGHTS 5000 THROUGH 6999
CM FLIGHTS 8000 THROUGH 9999
G3 FLIGHTS 7490 THROUGH 7499
G3 FLIGHTS 8000 THROUGH 8599
AD FLIGHTS 7000 THROUGH 7999
AD FLIGHTS 9500 THROUGH 9599.
AND
IF THE FARE COMPONENT INCLUDES TRAVEL WITHIN COLOMBIA
THEN THAT TRAVEL MUST BE ON
ONE OR MORE OF THE FOLLOWING
ANY AV FLIGHT
ANY CM FLIGHT.
AND
IF THE FARE COMPONENT INCLUDES TRAVEL WITHIN ARGENTINA
THEN THAT TRAVEL MUST BE ON
ONE OR MORE OF THE FOLLOWING
ANY AR FLIGHT.
AND
IF THE FARE COMPONENT INCLUDES TRAVEL WITHIN BOLIVIA
THEN THAT TRAVEL MUST BE ON
ONE OR MORE OF THE FOLLOWING
ANY Z8 FLIGHT.
AND
IF THE FARE COMPONENT INCLUDES TRAVEL WITHIN BRAZIL
THEN THAT TRAVEL MUST BE ON
ONE OR MORE OF THE FOLLOWING
ANY G3 FLIGHT
ANY AR FLIGHT
ANY AD FLIGHT.
AND
IF THE FARE COMPONENT INCLUDES TRAVEL WITHIN PERU
THEN THAT TRAVEL MUST BE ON
ONE OR MORE OF THE FOLLOWING
ANY P9 FLIGHT.
AND
THE FARE COMPONENT MUST INCLUDE TRAVEL VIA
INTERNATIONAL SECTORS ON
ONE OR MORE OF THE FOLLOWING
ANY AR FLIGHT
ANY AV FLIGHT
ANY CM FLIGHT
ANY EQ FLIGHT
ANY Z8 FLIGHT.
NOTE - TEXT BELOW NOT VALIDATED FOR AUTOPRICING.
ACCORDING TO THE SPECIFIED ROUTING&lt;/Text&gt;
   &lt;/Paragraph&gt;
   &lt;Paragraph RPH="05" Title="ADVANCE RESERVATIONS/TICKETING"&gt;
    &lt;Text&gt;CONFIRMED RESERVATIONS ARE REQUIRED FOR ALL SECTORS.
WHEN RESERVATIONS ARE MADE AT LEAST 60 DAYS BEFORE
DEPARTURE, TICKETING MUST BE COMPLETED WITHIN 168
HOURS AFTER RESERVATIONS ARE MADE.
OR - CONFIRMED RESERVATIONS ARE REQUIRED FOR ALL
SECTORS.
WHEN RESERVATIONS ARE MADE AT LEAST 72 HOURS
BEFORE DEPARTURE, TICKETING MUST BE COMPLETED
WITHIN 48 HOURS AFTER RESERVATIONS ARE MADE OR AT
LEAST 48 HOURS BEFORE DEPARTURE WHICHEVER IS
EARLIER.
OR - CONFIRMED RESERVATIONS ARE REQUIRED FOR ALL
SECTORS.
TICKETING MUST BE COMPLETED WITHIN 6 HOURS AFTER
RESERVATIONS ARE MADE OR AT LEAST 1 HOUR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&lt;Text&gt;2 FREE STOPOVERS PERMITTED ON THE PRICING UNIT.
AND - UNLIMITED STOPOVERS PERMITTED ON THE PRICING UNIT
AT USD 50.00 EACH.&lt;/Text&gt;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END-ON-END COMBINATIONS PERMITTED. VALIDATE ALL FARE
COMPONENTS. SIDE TRIPS PERMITTED WITH NO
RESTRICTIONS. TRAVEL MUST BE VIA THE POINT OF
COMBINATION.
PROVIDED -
COMBINATIONS ARE NOT FOR CARRIER 4M/JJ/LA.
END-ON-END
END-ON-END COMBINATIONS PERMITTED. VALIDATE ALL FARE
COMPONENTS. SIDE TRIPS PERMITTED WITH NO
RESTRICTIONS.
PROVIDED -
COMBINATIONS ARE NOT FOR CARRIER 4M/JJ/LA.
OPEN JAWS/ROUND TRIPS/CIRCLE TRIPS
FARES MAY BE COMBINED ON A HALF ROUND TRIP BASIS
-TO FORM SINGLE OR DOUBLE OPEN JAWS/ROUND TRIPS/
CIRCLE TRIPS.
OPEN JAWS/ROUND TRIPS/CIRCLE TRIPS NOTE -
WHEN FARES ARE COMBINED THE MOST RESTRICTIVE
CONDITIONS APPLY INCLUDING CANCELLATION/CHANGE.
PROVIDED -
COMBINATIONS ARE WITH ANY FARE FOR CARRIER AR IN
ANY RULE IN THIS TARIFF.&lt;/Text&gt;
   &lt;/Paragraph&gt;
   &lt;Paragraph RPH="11" Title="BLACKOUT DATES"&gt;
    &lt;Text&gt;NO BLACKOUT DATES APPLY.&lt;/Text&gt;
   &lt;/Paragraph&gt;
   &lt;Paragraph RPH="12" Title="SURCHARGES"&gt;
    &lt;Text&gt;IF INFANT WITHOUT A SEAT PSGR UNDER 2.
THERE IS NO SECURITY SURCHARGE PER ANY PASSENGER.
OTHERWISE - ORIGINATING ARGENTINA -
MISCELLANEOUS/OTHER SURCHARGE OF USD 47.00 WILL BE
ADDED TO THE APPLICABLE FARE PER ANY PASSENGER FOR
ALL INTERNATIONAL SECTORS.
ORIGINATING COLOMBIA -
MISCELLANEOUS/OTHER SURCHARGE OF USD 47.00 WILL BE
ADDED TO THE APPLICABLE FARE PER ANY PASSENGER FOR
ALL INTERNATIONAL SECTORS.&lt;/Text&gt;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IF THE FARE COMPONENT IS ON
ONE OR MORE OF THE FOLLOWING
AR FLIGHTS 7000 THROUGH 7999.
TICKETS MUST BE ISSUED ON THE STOCK OF AR AND MAY
NOT BE SOLD IN VENEZUELA. EXTENSION OF TICKET
VALIDITY IS NOT PERMITTED.
EXTENSION OF TICKET VALIDITY IS NOT PERMITTED.
TICKETS MAY NOT BE SOLD IN VENEZUELA.
NOTE - TEXT BELOW NOT VALIDATED FOR AUTOPRICING.
TICKETS MAY NOT BE SOLD AND ISSUED IN VENEZUELA
GENERAL RULE - APPLY UNLESS OTHERWISE SPECIFIED
NOTE - TEXT BELOW NOT VALIDATED FOR AUTOPRICING.
EXTENSION OF TICKET VALIDITY PERMITTED UNDER
GUIDELINES SET FORTH BY CARRIER.  CONTACT
CARRIER FOR DETAILS.&lt;/Text&gt;
   &lt;/Paragraph&gt;
   &lt;Paragraph RPH="16" Title="PENALTIES"&gt;
    &lt;Text&gt;CANCELLATIONS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--------------------------------------------------&lt;/Text&gt;
   &lt;/Paragraph&gt;
   &lt;Paragraph RPH="17" Title="HIP/MILEAGE EXCEPTIONS"&gt;
    &lt;Text&gt;NOTE -
HIP CHECKS DO NOT APPLY WHEN USING ROUTING FARES
- TO JOURNEYS WHOLLY WITHIN AREA 1/2/3.
- TO JOURNEYS WHOLLY BETWEEN AREA 1 AND AREA 2/3.
- TO JOURNEYS WHOLLY BETWEEN AREA 2 AND AREA 3.&lt;/Text&gt;
   &lt;/Paragraph&gt;
   &lt;Paragraph RPH="18" Title="TICKET ENDORSEMENTS"&gt;
    &lt;Text&gt;THE ORIGINAL AND THE REISSUED TICKET MUST BE ANNOTATED
- NONEND/REF/PENALTY APPLIES - IN THE ENDORSEMENT BOX.&lt;/Text&gt;
   &lt;/Paragraph&gt;
   &lt;Paragraph RPH="19" Title="CHILDREN DISCOUNTS"&gt;
    &lt;Text&gt;CNN/ACCOMPANIED CHILD PSGR 2-11 - CHARGE 67 PERCENT OF
THE FARE.
TICKETING CODE - BASE FARE CODE PLUS CH.
MUST BE ACCOMPANIED ON ALL FLIGHTS IN THE SAME
COMPARTMENT BY ADULT PSGR 12 OR OLDER.
OR - 1ST INF/INFANT WITHOUT A SEAT PSGR UNDER 2 -
CHARGE 10 PERCENT OF THE FARE.
TICKETING CODE - BASE FARE CODE PLUS IN.
MUST BE ACCOMPANIED ON ALL FLIGHTS IN THE SAME
COMPARTMENT BY ADULT PSGR 12 OR OLDER.
OR - INS/INFANT WITH A SEAT PSGR UNDER 2 - CHARGE 67
PERCENT OF THE FARE.
TICKETING CODE - BASE FARE CODE PLUS IN.
MUST BE ACCOMPANIED ON ALL FLIGHTS IN THE SAME
COMPARTMENT BY ADULT PSGR 12 OR OLDER.
OR - UNN/UNACCOMPANIED CHILD PSGR 5-11 - CHARGE 67
PERCENT OF THE FARE.
TICKETING CODE - BASE FARE CODE PLUS CH.
NOTE - TEXT BELOW NOT VALIDATED FOR AUTOPRICING.
AN INFANT UNDER TWO YEARS WHO MAY TURN 2 YEARS OF
AGE BEFORE THE END OF THE TRIP - DUE TO SAFETY
REGULATIONS - WILL BE REQUIRED TO OCCUPY A SEAT
ON OUTBOUND AND INBOUND FLIGHT.
THE CHILD FARE NEEDS TO BE APPLIED FOR THE WHOLE
JOURNEY&lt;/Text&gt;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60 OR OLDER. ID REQUIRED -
CHARGE 80 PERCENT OF THE FARE.
TICKETING CODE - BASE FARE CODE PLUS CD20.
OR - STU/STUDENT PSGR - CHARGE 75 PERCENT OF THE FARE.
TICKETING CODE - BASE FARE CODE PLUS SD25.
NOTE - TEXT BELOW NOT VALIDATED FOR AUTOPRICING.
COPY OF EDUCATIONAL INSTITUTION/UNIVERSITY
IS REQUIRED.&lt;/Text&gt;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</si>
  <si>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-8481db0c-f8c8-4c45-a21b-9f6f64925a37&lt;/eb:ConversationId&gt;&lt;eb:Service&gt;OTA_AirRulesLLSRQ&lt;/eb:Service&gt;&lt;eb:Action&gt;OTA_AirRulesLLSRS&lt;/eb:Action&gt;&lt;eb:MessageData&gt;&lt;eb:MessageId&gt;7110643715540180822&lt;/eb:MessageId&gt;&lt;eb:Timestamp&gt;2019-09-09T19:52:34&lt;/eb:Timestamp&gt;&lt;eb:RefToMessageId&gt;8481db0c-f8c8-4c45-a21b-9f6f64925a37&lt;/eb:RefToMessageId&gt;&lt;/eb:MessageData&gt;&lt;/eb:MessageHeader&gt;&lt;wsse:Security xmlns:wsse="http://schemas.xmlsoap.org/ws/2002/12/secext"&gt;&lt;wsse:BinarySecurityToken valueType="String" EncodingType="wsse:Base64Binary"&gt;Shared/IDL:IceSess\/SessMgr:1\.0.IDL/Common/!ICESMS\/RESD!ICESMSLB\/RES.LB!-2975957294207357558!143467!0&lt;/wsse:BinarySecurityToken&gt;&lt;/wsse:Security&gt;&lt;/soap-env:Header&gt;&lt;soap-env:Body&gt;&lt;OTA_AirRulesRS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timeStamp="2019-09-09T14:52:34-05:00"&gt;
   &lt;stl:SystemSpecificResults&gt;
    &lt;stl:HostCommand LNIATA="222222"&gt;RDBOGFRA07SEPQRCOWKO-LH&lt;/stl:HostCommand&gt;
   &lt;/stl:SystemSpecificResults&gt;
  &lt;/stl:Success&gt;
 &lt;/stl:ApplicationResults&gt;
 &lt;FareRuleInfo&gt;
  &lt;Header&gt;
   &lt;Line Type="Legend"&gt;
    &lt;Text&gt;V FARE BASIS     BK    FARE   TRAVEL-TICKET AP  MINMAX  RTG&lt;/Text&gt;
   &lt;/Line&gt;
   &lt;Line Type="Fare"&gt;
    &lt;Text&gt;1   QRCOWKO        Q O   822.00     ----      -/?  -/  - AT01&lt;/Text&gt;
   &lt;/Line&gt;
   &lt;Line Type="Passenger Type"&gt;
    &lt;Text&gt;PASSENGER TYPE-ADT                 AUTO PRICE-YES&lt;/Text&gt;
   &lt;/Line&gt;
   &lt;Line Type="Origin Destination"&gt;
    &lt;Text&gt;FROM-BOG TO-FRA    CXR-LH    TVL-07SEP20  RULE-M0CO IPRSAA2/27&lt;/Text&gt;
   &lt;/Line&gt;
   &lt;Line Type="Fare Basis"&gt;
    &lt;Text&gt;FARE BASIS-QRCOWKO           SPECIAL FARE  DIS-E   VENDOR-ATP&lt;/Text&gt;
   &lt;/Line&gt;
   &lt;Line Type="Currency"&gt;
    &lt;Text&gt;USD   822.00  5001  E30JUL19 D-INFINITY   FC-QRCOWKO  FN-&lt;/Text&gt;
   &lt;/Line&gt;
   &lt;Line Type="System Dates"&gt;
    &lt;Text&gt;SYSTEM DATES - CREATED 29JUL19/0211  EXPIRES INFINITY&lt;/Text&gt;
   &lt;/Line&gt;
   &lt;ParsedData&gt;
    &lt;CurrencyLine&gt;
     &lt;Amount&gt;822.00&lt;/Amount&gt;
     &lt;CurrencyCode&gt;USD&lt;/CurrencyCode&gt;
     &lt;Discontinue&gt;INFINITY&lt;/Discontinue&gt;
     &lt;Effective&gt;2019-07-30&lt;/Effective&gt;
     &lt;FareClass&gt;QRCOWKO&lt;/FareClass&gt;
     &lt;RoutingNumberOrMPM&gt;5001&lt;/RoutingNumberOrMPM&gt;
    &lt;/CurrencyLine&gt;
    &lt;FareBasisLine&gt;
     &lt;DisplayType Code="E"/&gt;
     &lt;FareBasis Code="QRCOWKO"/&gt;
     &lt;FareVendor&gt;ATP&lt;/FareVendor&gt;
     &lt;Text&gt;SPECIAL FARE&lt;/Text&gt;
    &lt;/FareBasisLine&gt;
    &lt;OriginDestinationLine&gt;
     &lt;Airline Code="LH"/&gt;
     &lt;DestinationLocation LocationCode="FRA"/&gt;
     &lt;OriginLocation LocationCode="BOG"/&gt;
     &lt;Rule&gt;M0CO&lt;/Rule&gt;
     &lt;TariffDescriptionNumber&gt;IPRSAA2/27&lt;/TariffDescriptionNumber&gt;
     &lt;TravelDate&gt;2020-09-07&lt;/TravelDate&gt;
    &lt;/OriginDestinationLine&gt;
    &lt;PassengerTypeLine&gt;
     &lt;AutoPrice&gt;YES&lt;/AutoPrice&gt;
     &lt;PassengerType Code="ADT"/&gt;
    &lt;/PassengerTypeLine&gt;
    &lt;SystemDatesLine&gt;
     &lt;CreateDateTime&gt;2019-07-29T02:11&lt;/CreateDateTime&gt;
     &lt;ExpireDateTime&gt;INFINITY&lt;/ExpireDateTime&gt;
    &lt;/SystemDatesLine&gt;
   &lt;/ParsedData&gt;
  &lt;/Header&gt;
  &lt;Rules&gt;
   &lt;Paragraph RPH="50" Title="RULE APPLICATION AND OTHER CONDITIONS"&gt;
    &lt;Text&gt;NOTE - THE FOLLOWING TEXT IS INFORMATIONAL AND NOT
VALIDATED FOR AUTOPRICING.
LUFTHANSA RESTRICTED FARE                    //-I-//
APPLICATION
AREA
THESE FARES APPLY
FROM AREA 1
TO AREA 2.
CLASS OF SERVICE
THESE FARES APPLY FOR ECONOMY CLASS SERVICE.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SEQUENTIAL USE OF FLIGHT COUPONS -
THIS FARE IS ONLY VALID IF THE FLIGHTS ARE TAKEN
IN THE BOOKED SEQUENCE.
OTHERWISE THE FARE WILL BE RECALCULATED BASED ON
THE ACTUAL FLIGHT ROUTING.&lt;/Text&gt;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&lt;Text&gt;NO FLIGHT RESTRICTIONS APPLY.&lt;/Text&gt;
   &lt;/Paragraph&gt;
   &lt;Paragraph RPH="05" Title="ADVANCE RESERVATIONS/TICKETING"&gt;
    &lt;Text&gt;CONFIRMED RESERVATIONS ARE REQUIRED FOR ALL SECTORS.
WHEN RESERVATIONS ARE MADE AT LEAST 72 HOURS BEFORE
DEPARTURE, TICKETING MUST BE COMPLETED WITHIN 72 HOURS
AFTER RESERVATIONS ARE MADE.
OR - CONFIRMED RESERVATIONS ARE REQUIRED FOR ALL
SECTORS.
WHEN RESERVATIONS ARE MADE AT LEAST 48 HOURS
BEFORE DEPARTURE, TICKETING MUST BE COMPLETED
WITHIN 48 HOURS AFTER RESERVATIONS ARE MADE.
OR - CONFIRMED RESERVATIONS ARE REQUIRED FOR ALL
SECTORS.
TICKETING MUST BE COMPLETED WITHIN 24 HOURS AFTER
RESERVATIONS ARE MADE.
NOTE - TEXT BELOW NOT VALIDATED FOR AUTOPRICING.
-V5-
DUE TO AUTOMATED TICKETING DEADLINE CONTROL
DIFFERENCE COULD EXIST BETWEEN THE FARE RULE
LAST TICKETING DATE AND THE SYSTEM GENERATED
TICKETING DEADLINE MESSAGE.
THE MORE RESTRICTIVE TICKETING DEADLINE APPLIES.
--------------------------------------------------
ANY RESERVATION FOR FARES WITH TICKETING DEADLINE
NOT TICKETED AT LEAST 26 HOURS
BEFORE DEPARTURE WILL BE CANCELLED. THIS APPLIES
IN ADDITION TO THE ABOVE MENTIONED DEADLINES.
RESERVATIONS MADE WITHIN 26 HOURS BEFORE DEPARTURE
REQUIRE TICKETING AT THE SAME TIME&lt;/Text&gt;
   &lt;/Paragraph&gt;
   &lt;Paragraph RPH="06" Title="MINIMUM STAY"&gt;
    &lt;Text&gt;NO MINIMUM STAY REQUIREMENTS APPLY.&lt;/Text&gt;
   &lt;/Paragraph&gt;
   &lt;Paragraph RPH="07" Title="MAXIMUM STAY"&gt;
    &lt;Text&gt;NO MAXIMUM STAY REQUIREMENTS APPLY.&lt;/Text&gt;
   &lt;/Paragraph&gt;
   &lt;Paragraph RPH="08" Title="STOPOVERS"&gt;
    &lt;Text&gt;1 STOPOVER PERMITTED IN EACH DIRECTION AT USD 75.00
CHILD/INFANT DISCOUNTS APPLY.&lt;/Text&gt;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WHEN THE OPEN SEGMENT OCCURS
-WITHIN SOUTH AMERICA OR WITHIN AREA 2
COMBINATIONS ARE WITH ANY FARE FOR CARRIER LH/OS/
LX/SN/EW IN ANY RULE IN ANY TARIFF.
WHEN THE OPEN SEGMENT OCCURS
-WITHIN SOUTH AMERICA OR WITHIN AREA 2
COMBINATIONS ARE WITH ANY -OAX TYPE FARES FOR
CARRIER LH IN RULE APCO IN TARIFF
SAR2RPV - BETWEEN WESTERN HEMISPHERE-AREA 2 VIA
ATL
SAR3RPV - BETWEEN WESTERN HEMISPHERE-AREA 3 VIA
ATL.
ROUND TRIPS/CIRCLE TRIPS
FARES MAY BE COMBINED ON A HALF ROUND TRIP BASIS
-TO FORM ROUND TRIPS
-TO FORM CIRCLE TRIPS
A MAXIMUM OF TWO INTERNATIONAL FARE COMPONENTS
PERMITTED.
PROVIDED -
COMBINATIONS ARE WITH ANY FARE FOR CARRIER LH/OS/
LX/SN/EW IN ANY RULE IN ANY TARIFF.
COMBINATIONS ARE WITH ANY -OAX TYPE FARES FOR
CARRIER LH IN RULE APCO IN TARIFF
SAR2RPV - BETWEEN WESTERN HEMISPHERE-AREA 2 VIA
ATL
SAR3RPV - BETWEEN WESTERN HEMISPHERE-AREA 3 VIA
ATL.&lt;/Text&gt;
   &lt;/Paragraph&gt;
   &lt;Paragraph RPH="11" Title="BLACKOUT DATES"&gt;
    &lt;Text&gt;NO BLACKOUT DATES APPLY.&lt;/Text&gt;
   &lt;/Paragraph&gt;
   &lt;Paragraph RPH="12" Title="SURCHARGES"&gt;
    &lt;Text&gt;IF INFANT WITHOUT A SEAT PSGR UNDER 2.
THERE IS NO FUEL SURCHARGE PER ANY PASSENGER.
NOTE - TEXT BELOW NOT VALIDATED FOR AUTOPRICING.
SALE OF THIS FARE IS PERMITTED WORLDWIDE.
THIS SURCHARGE IS ONLY APPLICABLE WHEN TICKETS ARE
SOLD IN ISLAMIC REPUBLIC OF IRAN.
THE PROVISIONS BELOW APPLY ONLY AS FOLLOWS -
WHEN TICKETS ARE SOLD IN IRAN.
FUEL SURCHARGE OF USD 120.00 PER COUPON WILL BE
ADDED TO THE APPLICABLE FARE PER ANY PASSENGER WHEN
SECTOR OF TRAVEL IS BETWEEN EUROPE AND MIDDLE EAST.
AND - FUEL SURCHARGE OF USD 210.00 PER COUPON WILL BE
ADDED TO THE APPLICABLE FARE PER ANY PASSENGER
WHEN SECTOR OF TRAVEL IS BETWEEN EUROPE AND
AFRICA.
AND - FUEL SURCHARGE OF USD 210.00 PER COUPON WILL BE
ADDED TO THE APPLICABLE FARE PER ANY PASSENGER
WHEN SECTOR OF TRAVEL IS BETWEEN EUROPE AND
AREA 1.
AND - FUEL SURCHARGE OF USD 210.00 PER COUPON WILL BE
ADDED TO THE APPLICABLE FARE PER ANY PASSENGER
WHEN SECTOR OF TRAVEL IS BETWEEN EUROPE AND
AREA 3.
AND - FUEL SURCHARGE OF USD 45.00 PER COUPON WILL BE
ADDED TO THE APPLICABLE FARE PER ANY PASSENGER
WHEN SECTOR OF TRAVEL IS WITHIN EUROPE.
AND - FUEL SURCHARGE OF USD 210.00 PER COUPON WILL BE
ADDED TO THE APPLICABLE FARE PER ANY PASSENGER
WHEN SECTOR OF TRAVEL IS BETWEEN MIDDLE EAST
AND AFRICA.
AND - FUEL SURCHARGE OF USD 210.00 PER COUPON WILL BE
ADDED TO THE APPLICABLE FARE PER ANY PASSENGER
WHEN SECTOR OF TRAVEL IS BETWEEN MIDDLE EAST
AND AREA 1.
AND - FUEL SURCHARGE OF USD 210.00 PER COUPON WILL BE
ADDED TO THE APPLICABLE FARE PER ANY PASSENGER
WHEN SECTOR OF TRAVEL IS BETWEEN MIDDLE EAST
AND AREA 3.
AND - FUEL SURCHARGE OF USD 45.00 PER COUPON WILL BE
ADDED TO THE APPLICABLE FARE PER ANY PASSENGER
WHEN SECTOR OF TRAVEL IS WITHIN MIDDLE EAST.
AND - FUEL SURCHARGE OF USD 210.00 PER COUPON WILL BE
ADDED TO THE APPLICABLE FARE PER ANY PASSENGER
WHEN SECTOR OF TRAVEL IS BETWEEN NORTH AMERICA
AND SOUTH AMERICA.
AND - FUEL SURCHARGE OF USD 210.00 PER COUPON WILL BE
ADDED TO THE APPLICABLE FARE PER ANY PASSENGER
WHEN SECTOR OF TRAVEL IS BETWEEN NORTH AMERICA
AND AREA 3.
AND - FUEL SURCHARGE OF USD 45.00 PER COUPON WILL BE
ADDED TO THE APPLICABLE FARE PER ANY PASSENGER
WHEN SECTOR OF TRAVEL IS BETWEEN NORTH AMERICA
AND INTERNATIONAL POINTS IN THE CARIBBEAN AREA/
CENTRAL AMERICA.
AND - FUEL SURCHARGE OF USD 45.00 PER COUPON WILL BE
ADDED TO THE APPLICABLE FARE PER ANY PASSENGER
WHEN SECTOR OF TRAVEL IS WITHIN AFRICA.
AND - FUEL SURCHARGE OF USD 210.00 PER COUPON WILL BE
ADDED TO THE APPLICABLE FARE PER ANY PASSENGER
WHEN SECTOR OF TRAVEL IS WITHIN AREA 3.
NOTE - TEXT BELOW NOT VALIDATED FOR AUTOPRICING.
SALE OF THIS FARE IS PERMITTED WORLDWIDE.
THIS SURCHARGE IS ONLY APPLICABLE WHEN TICKETS ARE
SOLD IN ISLAMIC REPUBLIC OF IRAN.&lt;/Text&gt;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LH AND MAY NOT
BE SOLD IN ANGOLA/IRAN/SOUTH SUDAN/VENEZUELA/SUDAN/
ZIMBABWE/LEBANON. AND MAY ONLY BE SOLD IN AREA 1/AREA
2/AREA 3. EXTENSION OF TICKET VALIDITY IS NOT
PERMITTED.
OR - TICKETS MUST NOT BE ISSUED ON LH. TICKETS MUST BE
ISSUED BY OS AND MAY NOT BE SOLD IN ANGOLA/IRAN/
SOUTH SUDAN/VENEZUELA/SUDAN/ZIMBABWE/LEBANON. AND
MAY ONLY BE SOLD IN AREA 1/AREA 2/AREA 3.
EXTENSION OF TICKET VALIDITY IS NOT PERMITTED.
OR - TICKETS MUST NOT BE ISSUED ON LH. TICKETS MUST BE
ISSUED BY LX AND MAY NOT BE SOLD IN ANGOLA/IRAN/
SOUTH SUDAN/VENEZUELA/SUDAN/ZIMBABWE/LEBANON. AND
MAY ONLY BE SOLD IN AREA 1/AREA 2/AREA 3.
EXTENSION OF TICKET VALIDITY IS NOT PERMITTED.
OR - TICKETS MUST NOT BE ISSUED ON LH. TICKETS MUST BE
ISSUED BY SN AND MAY NOT BE SOLD IN ANGOLA/IRAN/
SOUTH SUDAN/VENEZUELA/SUDAN/ZIMBABWE/LEBANON. AND
MAY ONLY BE SOLD IN AREA 1/AREA 2/AREA 3.
EXTENSION OF TICKET VALIDITY IS NOT PERMITTED.
OR - TICKETS MUST NOT BE ISSUED ON LH. TICKETS MUST BE
ISSUED BY AC AND MAY NOT BE SOLD IN ANGOLA/IRAN/
SOUTH SUDAN/VENEZUELA/SUDAN/ZIMBABWE/LEBANON. AND
MAY ONLY BE SOLD IN AREA 1/AREA 2/AREA 3.
EXTENSION OF TICKET VALIDITY IS NOT PERMITTED.
OR - TICKETS MUST NOT BE ISSUED ON LH. TICKETS MUST BE
ISSUED BY UA AND MAY NOT BE SOLD IN ANGOLA/IRAN/
SOUTH SUDAN/VENEZUELA/SUDAN/ZIMBABWE/LEBANON. AND
MAY ONLY BE SOLD IN AREA 1/AREA 2/AREA 3.
EXTENSION OF TICKET VALIDITY IS NOT PERMITTED.
OR - TICKETS MUST NOT BE ISSUED ON LH. TICKETS MUST BE
ISSUED BY NH AND MAY NOT BE SOLD IN ANGOLA/IRAN/
SOUTH SUDAN/VENEZUELA/SUDAN/ZIMBABWE/LEBANON. AND
MAY ONLY BE SOLD IN AREA 1/AREA 2/AREA 3.
EXTENSION OF TICKET VALIDITY IS NOT PERMITTED.
OR - TICKETS MUST NOT BE ISSUED ON LH. TICKETS MUST BE
ISSUED BY HR AND MAY ONLY BE SOLD IN BURKINA FASO/
BENIN/COTE D IVOIRE/SENEGAL/MAURITIUS/LIBYA/YEMEN/
CAMEROON. EXTENSION OF TICKET VALIDITY IS NOT
PERMITTED.&lt;/Text&gt;
   &lt;/Paragraph&gt;
   &lt;Paragraph RPH="16" Title="PENALTIES"&gt;
    &lt;Text&gt;CANCELLATIONS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&lt;/Paragraph&gt;
   &lt;Paragraph RPH="17" Title="HIP/MILEAGE EXCEPTIONS"&gt;
    &lt;Text&gt;THE HIGHER INTERMEDIATE POINT RULE DOES NOT APPLY FOR
STOPOVERS.&lt;/Text&gt;
   &lt;/Paragraph&gt;
   &lt;Paragraph RPH="18" Title="TICKET ENDORSEMENTS"&gt;
    &lt;Text&gt;THE ORIGINAL AND THE REISSUED TICKET MUST BE ANNOTATED
- FARE RESTRICTION MAY APPLY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NOTE - TEXT BELOW NOT VALIDATED FOR AUTOPRICING.
FOR CHILDREN TURNING 12 YEARS ENROUTE - CHILDREN
FARE HAS TO BE USED FOR THE ENTIRE JOURNEY
OR - INS/INFANT WITH A SEAT PSGR UNDER 2 - CHARGE 75
PERCENT OF THE FARE.
TICKET DESIGNATOR - CH AND PERCENT APPLIED.
MUST BE ACCOMPANIED ON ALL FLIGHTS IN THE SAME
COMPARTMENT BY ADULT PSGR 12 OR OLDER.
OR - INF/INFANT WITHOUT A SEAT PSGR UNDER 2 - CHARGE 10
PERCENT OF THE FARE.
TICKET DESIGNATOR - IN AND PERCENT APPLIED.
MUST BE ACCOMPANIED ON ALL FLIGHTS IN THE SAME
COMPARTMENT BY ADULT PSGR 12 OR OLDER.
NOTE - TEXT BELOW NOT VALIDATED FOR AUTOPRICING.
FOR INFANTS TURNING 2 YEARS ENROUTE - DUE TO
SAFETY REGULATIONS - A BOOKED SEAT WILL BE
REQUIRED FOR THE REMAINING PORTIONS OF THE
JOURNEY. WHEN A SEPARATE SEAT IS REQUIRED ON A
PORTION OF THE JOURNEY - CHILD FARE HAS TO BE
USED FOR THE ENTIRE JOURNEY.
OR - UNN/UNACCOMPANIED CHILD PSGR 5-11. ID REQUIRED -
CHARGE 75 PERCENT OF THE FARE.
TICKET DESIGNATOR - CH AND PERCENT APPLIED.
NOTE - TEXT BELOW NOT VALIDATED FOR AUTOPRICING.
UNACCOMPANIED CHILD UNDER 5 YEARS OF AGE WILL NOT
BE ACCEPTED FOR CARRIAGE. SERVICE CHARGE FOR
UNACCOMPANIED CHILD APPLIES.&lt;/Text&gt;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</si>
  <si>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9e6c90d-f72c-45e1-be1a-b42daf4af90c&lt;/eb:ConversationId&gt;&lt;eb:Service&gt;OTA_AirRulesLLSRQ&lt;/eb:Service&gt;&lt;eb:Action&gt;OTA_AirRulesLLSRS&lt;/eb:Action&gt;&lt;eb:MessageData&gt;&lt;eb:MessageId&gt;7120665716544480833&lt;/eb:MessageId&gt;&lt;eb:Timestamp&gt;2019-09-09T19:54:14&lt;/eb:Timestamp&gt;&lt;eb:RefToMessageId&gt;c9e6c90d-f72c-45e1-be1a-b42daf4af90c&lt;/eb:RefToMessageId&gt;&lt;/eb:MessageData&gt;&lt;/eb:MessageHeader&gt;&lt;wsse:Security xmlns:wsse="http://schemas.xmlsoap.org/ws/2002/12/secext"&gt;&lt;wsse:BinarySecurityToken valueType="String" EncodingType="wsse:Base64Binary"&gt;Shared/IDL:IceSess\/SessMgr:1\.0.IDL/Common/!ICESMS\/RESH!ICESMSLB\/RES.LB!-2975956883049496699!39455!0&lt;/wsse:BinarySecurityToken&gt;&lt;/wsse:Security&gt;&lt;/soap-env:Header&gt;&lt;soap-env:Body&gt;&lt;OTA_AirRulesRS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timeStamp="2019-09-09T14:54:14-05:00"&gt;
   &lt;stl:SystemSpecificResults&gt;
    &lt;stl:HostCommand LNIATA="222222"&gt;RDBAQBOG07SEPQ00SE5ZJ-LA&lt;/stl:HostCommand&gt;
   &lt;/stl:SystemSpecificResults&gt;
  &lt;/stl:Success&gt;
 &lt;/stl:ApplicationResults&gt;
 &lt;FareRuleInfo&gt;
  &lt;Header&gt;
   &lt;Line Type="Legend"&gt;
    &lt;Text&gt;V FARE BASIS     BK    FARE   TRAVEL-TICKET AP  MINMAX  RTG&lt;/Text&gt;
   &lt;/Line&gt;
   &lt;Line Type="Fare"&gt;
    &lt;Text&gt;1   Q00SE5ZJ       Q X   115500     ----      -/?  -/12M 8000&lt;/Text&gt;
   &lt;/Line&gt;
   &lt;Line Type="Passenger Type"&gt;
    &lt;Text&gt;PASSENGER TYPE-ADT                 AUTO PRICE-YES&lt;/Text&gt;
   &lt;/Line&gt;
   &lt;Line Type="Origin Destination"&gt;
    &lt;Text&gt;FROM-BAQ TO-BOG    CXR-LA    TVL-07SEP20  RULE-SEDM IPRWD/17&lt;/Text&gt;
   &lt;/Line&gt;
   &lt;Line Type="Fare Basis"&gt;
    &lt;Text&gt;FARE BASIS-Q00SE5ZJ          SPECIAL FARE  DIS-E   VENDOR-ATP&lt;/Text&gt;
   &lt;/Line&gt;
   &lt;Line Type="Fare Type"&gt;
    &lt;Text&gt;FARE TYPE-XOX      OW-ECONOMY CLASS ONE WAY EXCURSION FARE&lt;/Text&gt;
   &lt;/Line&gt;
   &lt;Line Type="Currency"&gt;
    &lt;Text&gt;COP   115488  8000  E03SEP19 D-INFINITY   FC-Q00SE5ZJ  FN-9O&lt;/Text&gt;
   &lt;/Line&gt;
   &lt;Line Type="System Dates"&gt;
    &lt;Text&gt;SYSTEM DATES - CREATED 02SEP19/1810  EXPIRES INFINITY&lt;/Text&gt;
   &lt;/Line&gt;
   &lt;ParsedData&gt;
    &lt;CurrencyLine&gt;
     &lt;Amount&gt;115488&lt;/Amount&gt;
     &lt;CurrencyCode&gt;COP&lt;/CurrencyCode&gt;
     &lt;Discontinue&gt;INFINITY&lt;/Discontinue&gt;
     &lt;Effective&gt;2019-09-03&lt;/Effective&gt;
     &lt;FareClass&gt;Q00SE5ZJ&lt;/FareClass&gt;
     &lt;RoutingNumberOrMPM&gt;8000&lt;/RoutingNumberOrMPM&gt;
     &lt;TariffDescriptionNumber&gt;9O&lt;/TariffDescriptionNumber&gt;
    &lt;/CurrencyLine&gt;
    &lt;FareBasisLine&gt;
     &lt;DisplayType Code="E"/&gt;
     &lt;FareBasis Code="Q00SE5ZJ"/&gt;
     &lt;FareVendor&gt;ATP&lt;/FareVendor&gt;
     &lt;Text&gt;SPECIAL FARE&lt;/Text&gt;
    &lt;/FareBasisLine&gt;
    &lt;FareTypeLine&gt;
     &lt;FareDescription Code="OW"&gt;ECONOMY CLASS ONE WAY EXCURSION FARE&lt;/FareDescription&gt;
     &lt;FareType&gt;XOX&lt;/FareType&gt;
    &lt;/FareTypeLine&gt;
    &lt;OriginDestinationLine&gt;
     &lt;Airline Code="LA"/&gt;
     &lt;DestinationLocation LocationCode="BOG"/&gt;
     &lt;OriginLocation LocationCode="BAQ"/&gt;
     &lt;Rule&gt;SEDM&lt;/Rule&gt;
     &lt;TariffDescriptionNumber&gt;IPRWD/17&lt;/TariffDescriptionNumber&gt;
     &lt;TravelDate&gt;2020-09-07&lt;/TravelDate&gt;
    &lt;/OriginDestinationLine&gt;
    &lt;PassengerTypeLine&gt;
     &lt;AutoPrice&gt;YES&lt;/AutoPrice&gt;
     &lt;PassengerType Code="ADT"/&gt;
    &lt;/PassengerTypeLine&gt;
    &lt;SystemDatesLine&gt;
     &lt;CreateDateTime&gt;2019-09-02T18:10&lt;/CreateDateTime&gt;
     &lt;ExpireDateTime&gt;INFINITY&lt;/ExpireDateTime&gt;
    &lt;/SystemDatesLine&gt;
   &lt;/ParsedData&gt;
  &lt;/Header&gt;
  &lt;Rules&gt;
   &lt;Paragraph RPH="50" Title="RULE APPLICATION AND OTHER CONDITIONS"&gt;
    &lt;Text&gt;NOTE - THE FOLLOWING TEXT IS INFORMATIONAL AND NOT
VALIDATED FOR AUTOPRICING.
FARE ECONOMY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-SE/-SP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&lt;/Paragraph&gt;
   &lt;Paragraph RPH="17" Title="HIP/MILEAGE EXCEPTIONS"&gt;
    &lt;Text&gt;NO HIP OR MILEAGE EXCEPTIONS APPLY.&lt;/Text&gt;
   &lt;/Paragraph&gt;
   &lt;Paragraph RPH="18" Title="TICKET ENDORSEMENTS"&gt;
    &lt;Text&gt;THE ORIGINAL AND THE REISSUED TICKET MUST BE ANNOTATED
- REF/CHG FEE APPLIES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JNN/CONTRACT BULK CHILD PSGR 2-11 - CHARGE 67
PERCENT OF THE FARE.
TICKET DESIGNATOR - CH AND PERCENT APPLIED.
MUST BE ACCOMPANIED ON ALL FLIGHTS IN THE SAME
COMPARTMENT BY CONTRACT BULK ADULT PSGR 12 OR
OLDER.
OR - JNS/CONTRACT BULK INFANT WITH A SEAT PSGR UNDER 2
- CHARGE 67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CNE/NEGOTIATED CHILD PSGR 2-11 - CHARGE 67 PERCENT
OF THE FARE.
TICKET DESIGNATOR - CH AND PERCENT APPLIED.
MUST BE ACCOMPANIED ON ALL FLIGHTS IN THE SAME
COMPARTMENT BY NEG PSGR 12 OR OLDER.
OR - INE/NEGOTIATED INFANT PSGR UNDER 2 - CHARGE 67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INN/INDIVIDUAL INCLUSIVE TOUR CHILD PSGR 2-11 -
CHARGE 67 PERCENT OF THE FARE.
TICKET DESIGNATOR - CH AND PERCENT APPLIED.
MUST BE ACCOMPANIED ON ALL FLIGHTS IN THE SAME
COMPARTMENT BY INDIVIDUAL INCLUSIVE TOUR PSGR
12 OR OLDER.
OR - ITS/INCLUSIVE TOUR INFANT WITH A SEAT PSGR UNDER 2
- CHARGE 67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CNN/ACCOMPANIED CHILD PSGR 2-11 - CHARGE 67
PERCENT OF THE FARE.
TICKET DESIGNATOR - CH AND PERCENT APPLIED.
MUST BE ACCOMPANIED ON ALL FLIGHTS IN THE SAME
COMPARTMENT BY PFA PSGR 12 OR OLDER.
OR - INS/INFANT WITH A SEAT PSGR UNDER 2 - CHARGE 67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</si>
  <si>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b5c6733-2bf2-455a-a401-710fb7fafe35&lt;/eb:ConversationId&gt;&lt;eb:Service&gt;OTA_AirRulesLLSRQ&lt;/eb:Service&gt;&lt;eb:Action&gt;OTA_AirRulesLLSRS&lt;/eb:Action&gt;&lt;eb:MessageData&gt;&lt;eb:MessageId&gt;7967588722042030692&lt;/eb:MessageId&gt;&lt;eb:Timestamp&gt;2019-09-09T20:03:24&lt;/eb:Timestamp&gt;&lt;eb:RefToMessageId&gt;8b5c6733-2bf2-455a-a401-710fb7fafe35&lt;/eb:RefToMessageId&gt;&lt;/eb:MessageData&gt;&lt;/eb:MessageHeader&gt;&lt;wsse:Security xmlns:wsse="http://schemas.xmlsoap.org/ws/2002/12/secext"&gt;&lt;wsse:BinarySecurityToken valueType="String" EncodingType="wsse:Base64Binary"&gt;Shared/IDL:IceSess\/SessMgr:1\.0.IDL/Common/!ICESMS\/RESG!ICESMSLB\/RES.LB!-2975954631736594290!1620734!0&lt;/wsse:BinarySecurityToken&gt;&lt;/wsse:Security&gt;&lt;/soap-env:Header&gt;&lt;soap-env:Body&gt;&lt;OTA_AirRulesRS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timeStamp="2019-09-09T15:03:24-05:00"&gt;
   &lt;stl:SystemSpecificResults&gt;
    &lt;stl:HostCommand LNIATA="222222"&gt;RDMDECUN20OCTG1LL-4O&lt;/stl:HostCommand&gt;
   &lt;/stl:SystemSpecificResults&gt;
  &lt;/stl:Success&gt;
 &lt;/stl:ApplicationResults&gt;
 &lt;FareRuleInfo&gt;
  &lt;Header&gt;
   &lt;Line Type="Legend"&gt;
    &lt;Text&gt;V FARE BASIS     BK    FARE   TRAVEL-TICKET AP  MINMAX  RTG&lt;/Text&gt;
   &lt;/Line&gt;
   &lt;Line Type="Fare"&gt;
    &lt;Text&gt;1   G1LL           G X    92.00 D11DE         -/?  -/  - WH01&lt;/Text&gt;
   &lt;/Line&gt;
   &lt;Line Type="Passenger Type"&gt;
    &lt;Text&gt;PASSENGER TYPE-ADT                 AUTO PRICE-YES&lt;/Text&gt;
   &lt;/Line&gt;
   &lt;Line Type="Origin Destination"&gt;
    &lt;Text&gt;FROM-MDE TO-CUN    CXR-4O    TVL-20OCT19  RULE-9500 IPRWI/303&lt;/Text&gt;
   &lt;/Line&gt;
   &lt;Line Type="Fare Basis"&gt;
    &lt;Text&gt;FARE BASIS-G1LL              SPECIAL FARE  DIS-E   VENDOR-ATP&lt;/Text&gt;
   &lt;/Line&gt;
   &lt;Line Type="Fare Type"&gt;
    &lt;Text&gt;FARE TYPE-XPN      OW-INSTANT PURCHASE NONREFUNDABLE-TYPE FARES&lt;/Text&gt;
   &lt;/Line&gt;
   &lt;Line Type="Currency"&gt;
    &lt;Text&gt;USD    91.84  0001  E10JUL19 D10JUL19   FC-G1LL  FN-L&lt;/Text&gt;
   &lt;/Line&gt;
   &lt;Line Type="System Dates"&gt;
    &lt;Text&gt;SYSTEM DATES - CREATED 09JUL19/2317  EXPIRES INFINITY&lt;/Text&gt;
   &lt;/Line&gt;
   &lt;ParsedData&gt;
    &lt;CurrencyLine&gt;
     &lt;Amount&gt;91.84&lt;/Amount&gt;
     &lt;CurrencyCode&gt;USD&lt;/CurrencyCode&gt;
     &lt;Discontinue&gt;2019-07-10&lt;/Discontinue&gt;
     &lt;Effective&gt;2019-07-10&lt;/Effective&gt;
     &lt;FareClass&gt;G1LL&lt;/FareClass&gt;
     &lt;RoutingNumberOrMPM&gt;0001&lt;/RoutingNumberOrMPM&gt;
     &lt;TariffDescriptionNumber&gt;L&lt;/TariffDescriptionNumber&gt;
    &lt;/CurrencyLine&gt;
    &lt;FareBasisLine&gt;
     &lt;DisplayType Code="E"/&gt;
     &lt;FareBasis Code="G1LL"/&gt;
     &lt;FareVendor&gt;ATP&lt;/FareVendor&gt;
     &lt;Text&gt;SPECIAL FARE&lt;/Text&gt;
    &lt;/FareBasisLine&gt;
    &lt;FareTypeLine&gt;
     &lt;FareDescription Code="OW"&gt;INSTANT PURCHASE NONREFUNDABLE-TYPE FARES&lt;/FareDescription&gt;
     &lt;FareType&gt;XPN&lt;/FareType&gt;
    &lt;/FareTypeLine&gt;
    &lt;OriginDestinationLine&gt;
     &lt;Airline Code="4O"/&gt;
     &lt;DestinationLocation LocationCode="CUN"/&gt;
     &lt;OriginLocation LocationCode="MDE"/&gt;
     &lt;Rule&gt;9500&lt;/Rule&gt;
     &lt;TariffDescriptionNumber&gt;IPRWI/303&lt;/TariffDescriptionNumber&gt;
     &lt;TravelDate&gt;2019-10-20&lt;/TravelDate&gt;
    &lt;/OriginDestinationLine&gt;
    &lt;PassengerTypeLine&gt;
     &lt;AutoPrice&gt;YES&lt;/AutoPrice&gt;
     &lt;PassengerType Code="ADT"/&gt;
    &lt;/PassengerTypeLine&gt;
    &lt;SystemDatesLine&gt;
     &lt;CreateDateTime&gt;2019-07-09T23:17&lt;/CreateDateTime&gt;
     &lt;ExpireDateTime&gt;INFINITY&lt;/ExpireDateTime&gt;
    &lt;/SystemDatesLine&gt;
   &lt;/ParsedData&gt;
  &lt;/Header&gt;
  &lt;Rules&gt;
   &lt;Paragraph RPH="50" Title="RULE APPLICATION AND OTHER CONDITIONS"&gt;
    &lt;Text&gt;NOTE - THE FOLLOWING TEXT IS INFORMATIONAL AND NOT
VALIDATED FOR AUTOPRICING.
ECONOMY PROMOTIONAL FARES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19.00 USD / 19.00 CAD
APLICA POR FARE COMPONENT.
- - -
YR FUEL SURCHARGE  UP TO 19.00 USD / 19.00 CAD
APPLY PER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&lt;Text&gt;NO SALES RESTRICTIONS APPLY.&lt;/Text&gt;
   &lt;/Paragraph&gt;
   &lt;Paragraph RPH="16" Title="PENALTIES"&gt;
    &lt;Text&gt;CONFIRMED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</si>
  <si>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-5652dcb6-8734-4778-b9eb-87e542e5c107&lt;/eb:ConversationId&gt;&lt;eb:Service&gt;OTA_AirRulesLLSRQ&lt;/eb:Service&gt;&lt;eb:Action&gt;OTA_AirRulesLLSRS&lt;/eb:Action&gt;&lt;eb:MessageData&gt;&lt;eb:MessageId&gt;7998878724816460591&lt;/eb:MessageId&gt;&lt;eb:Timestamp&gt;2019-09-09T20:08:02&lt;/eb:Timestamp&gt;&lt;eb:RefToMessageId&gt;5652dcb6-8734-4778-b9eb-87e542e5c107&lt;/eb:RefToMessageId&gt;&lt;/eb:MessageData&gt;&lt;/eb:MessageHeader&gt;&lt;wsse:Security xmlns:wsse="http://schemas.xmlsoap.org/ws/2002/12/secext"&gt;&lt;wsse:BinarySecurityToken valueType="String" EncodingType="wsse:Base64Binary"&gt;Shared/IDL:IceSess\/SessMgr:1\.0.IDL/Common/!ICESMS\/RESC!ICESMSLB\/RES.LB!-2975953494643554166!1642826!0&lt;/wsse:BinarySecurityToken&gt;&lt;/wsse:Security&gt;&lt;/soap-env:Header&gt;&lt;soap-env:Body&gt;&lt;OTA_AirRulesRS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timeStamp="2019-09-09T15:08:01-05:00"&gt;
   &lt;stl:SystemSpecificResults&gt;
    &lt;stl:HostCommand LNIATA="222222"&gt;RDMDECTG14SEPEES00RIQ/TAV-AV&lt;/stl:HostCommand&gt;
   &lt;/stl:SystemSpecificResults&gt;
  &lt;/stl:Success&gt;
 &lt;/stl:ApplicationResults&gt;
 &lt;FareRuleInfo&gt;
  &lt;Header&gt;
   &lt;Line Type="Legend"&gt;
    &lt;Text&gt;V FARE BASIS     BK    FARE   TRAVEL-TICKET AP  MINMAX  RTG&lt;/Text&gt;
   &lt;/Line&gt;
   &lt;Line Type="Fare"&gt;
    &lt;Text&gt;1R ¤EES00RIQ/TAV   E X   178500     ----      -/? ??/ 30  200&lt;/Text&gt;
   &lt;/Line&gt;
   &lt;Line Type="Passenger Type"&gt;
    &lt;Text&gt;PASSENGER TYPE-ITX                 AUTO PRICE-YES&lt;/Text&gt;
   &lt;/Line&gt;
   &lt;Line Type="Origin Destination"&gt;
    &lt;Text&gt;FROM-MDE TO-CTG    CXR-AV    TVL-14SEP19  RULE-8YWW FBRA1P/894&lt;/Text&gt;
   &lt;/Line&gt;
   &lt;Line Type="Fare Basis"&gt;
    &lt;Text&gt;FARE BASIS-EES00RIQ/TAV      SPECIAL FARE  DIS-L   VENDOR-ATP&lt;/Text&gt;
   &lt;/Line&gt;
   &lt;Line Type="Fare Type"&gt;
    &lt;Text&gt;FARE TYPE-PIT      OW-INDIVIDUAL INCLUSIVE TOUR FARE&lt;/Text&gt;
   &lt;/Line&gt;
   &lt;Line Type="Currency"&gt;
    &lt;Text&gt;COP   178500  0200  E29JAN19 D-INFINITY   FC-EES00RIQ  FN-&lt;/Text&gt;
   &lt;/Line&gt;
   &lt;Line Type="System Dates"&gt;
    &lt;Text&gt;SYSTEM DATES - CREATED 09SEP19/1019  EXPIRES INFINITY&lt;/Text&gt;
   &lt;/Line&gt;
   &lt;ParsedData&gt;
    &lt;CurrencyLine&gt;
     &lt;Amount&gt;178500&lt;/Amount&gt;
     &lt;CurrencyCode&gt;COP&lt;/CurrencyCode&gt;
     &lt;Discontinue&gt;INFINITY&lt;/Discontinue&gt;
     &lt;Effective&gt;2019-01-29&lt;/Effective&gt;
     &lt;FareClass&gt;EES00RIQ&lt;/FareClass&gt;
     &lt;RoutingNumberOrMPM&gt;0200&lt;/RoutingNumberOrMPM&gt;
    &lt;/CurrencyLine&gt;
    &lt;FareBasisLine&gt;
     &lt;DisplayType Code="L"/&gt;
     &lt;FareBasis Code="EES00RIQ/TAV"/&gt;
     &lt;FareVendor&gt;ATP&lt;/FareVendor&gt;
     &lt;Text&gt;SPECIAL FARE&lt;/Text&gt;
    &lt;/FareBasisLine&gt;
    &lt;FareTypeLine&gt;
     &lt;FareDescription Code="OW"&gt;INDIVIDUAL INCLUSIVE TOUR FARE&lt;/FareDescription&gt;
     &lt;FareType&gt;PIT&lt;/FareType&gt;
    &lt;/FareTypeLine&gt;
    &lt;OriginDestinationLine&gt;
     &lt;Airline Code="AV"/&gt;
     &lt;DestinationLocation LocationCode="CTG"/&gt;
     &lt;OriginLocation LocationCode="MDE"/&gt;
     &lt;Rule&gt;8YWW&lt;/Rule&gt;
     &lt;TariffDescriptionNumber&gt;FBRA1P/894&lt;/TariffDescriptionNumber&gt;
     &lt;TravelDate&gt;2019-09-14&lt;/TravelDate&gt;
    &lt;/OriginDestinationLine&gt;
    &lt;PassengerTypeLine&gt;
     &lt;AutoPrice&gt;YES&lt;/AutoPrice&gt;
     &lt;PassengerType Code="ITX"/&gt;
    &lt;/PassengerTypeLine&gt;
    &lt;SystemDatesLine&gt;
     &lt;CreateDateTime&gt;2019-09-09T10:19&lt;/CreateDateTime&gt;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THE FARE COMPONENT MUST BE ON
ONE OR MORE OF THE FOLLOWING
ANY AV FLIGHT.
AND
THE FARE COMPONENT MUST NOT BE ON
ONE OR MORE OF THE FOLLOWING
AV FLIGHTS 5800 THROUGH 6999.&lt;/Text&gt;
   &lt;/Paragraph&gt;
   &lt;Paragraph RPH="05" Title="ADVANCE RESERVATIONS/TICKETING"&gt;
    &lt;Text&gt;FARE RULE
CONFIRMED RESERVATIONS ARE REQUIRED FOR ALL SECTORS
DEPARTURE FROM FARE ORIGIN.
WHEN RESERVATIONS ARE MADE AT LEAST 14 DAYS BEFORE
DEPARTURE, TICKETING MUST BE COMPLETED WITHIN 168
HOURS AFTER RESERVATIONS ARE MADE.
OR - CONFIRMED RESERVATIONS ARE REQUIRED FOR ALL
SECTORS DEPARTURE FROM FARE ORIGIN.
WHEN RESERVATIONS ARE MADE AT LEAST 5 DAYS BEFORE
DEPARTURE, TICKETING MUST BE COMPLETED WITHIN 72
HOURS AFTER RESERVATIONS ARE MADE.
OR - CONFIRMED RESERVATIONS ARE REQUIRED FOR ALL
SECTORS DEPARTURE FROM FARE ORIGIN.
TICKETING MUST BE COMPLETED WITHIN 24 HOURS AFTER
RESERVATIONS ARE MADE.
ADDITIONALLY, THE FOLLOWING RULES APPLY-
**BASE FARE**
FARE RULE
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&lt;Text&gt;TRAVEL FROM LAST STOPOVER MUST COMMENCE NO EARLIER
THAN 2 DAYS AFTER DEPARTURE FROM FARE ORIGIN.
OR - TRAVEL FROM LAST STOPOVER MUST COMMENCE NO EARLIER
THAN THE FIRST SUN AFTER DEPARTURE FROM FARE
ORIGIN.&lt;/Text&gt;
   &lt;/Paragraph&gt;
   &lt;Paragraph RPH="07" Title="MAXIMUM STAY"&gt;
    &lt;Text&gt;TRAVEL FROM LAST SECTOR MUST COMMENCE NO LATER THAN
MIDNIGHT 30 DAYS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 IN ANY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FARE DIF
MAY APPLY - AND - 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APPLIES
PER ROUTE.
FLIGHTS WITHIN COLOMBIA-
FARE           AGE RANGE
COP  60.000    5-17 YEARS&lt;/Text&gt;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&lt;Text&gt;FOR TICKETING ON/BEFORE 31JAN20
VALID FOR INDIVIDUAL INCLUSIVE TOUR PSGR.
THE FARE WAS CALCULATED AS 85 PERCENT OF THE ONE-WAY
EES00RIQ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24YB.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</si>
  <si>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-5652dcb6-8734-4778-b9eb-87e542e5c107&lt;/eb:ConversationId&gt;&lt;eb:Service&gt;OTA_AirRulesLLSRQ&lt;/eb:Service&gt;&lt;eb:Action&gt;OTA_AirRulesLLSRS&lt;/eb:Action&gt;&lt;eb:MessageData&gt;&lt;eb:MessageId&gt;7998941724825510284&lt;/eb:MessageId&gt;&lt;eb:Timestamp&gt;2019-09-09T20:08:02&lt;/eb:Timestamp&gt;&lt;eb:RefToMessageId&gt;5652dcb6-8734-4778-b9eb-87e542e5c107&lt;/eb:RefToMessageId&gt;&lt;/eb:MessageData&gt;&lt;/eb:MessageHeader&gt;&lt;wsse:Security xmlns:wsse="http://schemas.xmlsoap.org/ws/2002/12/secext"&gt;&lt;wsse:BinarySecurityToken valueType="String" EncodingType="wsse:Base64Binary"&gt;Shared/IDL:IceSess\/SessMgr:1\.0.IDL/Common/!ICESMS\/RESC!ICESMSLB\/RES.LB!-2975953494643554166!1642826!0&lt;/wsse:BinarySecurityToken&gt;&lt;/wsse:Security&gt;&lt;/soap-env:Header&gt;&lt;soap-env:Body&gt;&lt;OTA_AirRulesRS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timeStamp="2019-09-09T15:08:02-05:00"&gt;
   &lt;stl:SystemSpecificResults&gt;
    &lt;stl:HostCommand LNIATA="222222"&gt;RDCTGMDE21SEPQES00RIQ/TAV-AV&lt;/stl:HostCommand&gt;
   &lt;/stl:SystemSpecificResults&gt;
  &lt;/stl:Success&gt;
 &lt;/stl:ApplicationResults&gt;
 &lt;FareRuleInfo&gt;
  &lt;Header&gt;
   &lt;Line Type="Legend"&gt;
    &lt;Text&gt;V FARE BASIS     BK    FARE   TRAVEL-TICKET AP  MINMAX  RTG&lt;/Text&gt;
   &lt;/Line&gt;
   &lt;Line Type="Fare"&gt;
    &lt;Text&gt;1R ¤QES00RIQ/TAV   Q X   280500     ----      -/? ??/ 30  200&lt;/Text&gt;
   &lt;/Line&gt;
   &lt;Line Type="Passenger Type"&gt;
    &lt;Text&gt;PASSENGER TYPE-ITX                 AUTO PRICE-YES&lt;/Text&gt;
   &lt;/Line&gt;
   &lt;Line Type="Origin Destination"&gt;
    &lt;Text&gt;FROM-CTG TO-MDE    CXR-AV    TVL-21SEP19  RULE-8YWW FBRA1P/894&lt;/Text&gt;
   &lt;/Line&gt;
   &lt;Line Type="Fare Basis"&gt;
    &lt;Text&gt;FARE BASIS-QES00RIQ/TAV      SPECIAL FARE  DIS-L   VENDOR-ATP&lt;/Text&gt;
   &lt;/Line&gt;
   &lt;Line Type="Fare Type"&gt;
    &lt;Text&gt;FARE TYPE-PIT      OW-INDIVIDUAL INCLUSIVE TOUR FARE&lt;/Text&gt;
   &lt;/Line&gt;
   &lt;Line Type="Currency"&gt;
    &lt;Text&gt;COP   280500  0200  E29JAN19 D-INFINITY   FC-QES00RIQ  FN-&lt;/Text&gt;
   &lt;/Line&gt;
   &lt;Line Type="System Dates"&gt;
    &lt;Text&gt;SYSTEM DATES - CREATED 09SEP19/1016  EXPIRES INFINITY&lt;/Text&gt;
   &lt;/Line&gt;
   &lt;ParsedData&gt;
    &lt;CurrencyLine&gt;
     &lt;Amount&gt;280500&lt;/Amount&gt;
     &lt;CurrencyCode&gt;COP&lt;/CurrencyCode&gt;
     &lt;Discontinue&gt;INFINITY&lt;/Discontinue&gt;
     &lt;Effective&gt;2019-01-29&lt;/Effective&gt;
     &lt;FareClass&gt;QES00RIQ&lt;/FareClass&gt;
     &lt;RoutingNumberOrMPM&gt;0200&lt;/RoutingNumberOrMPM&gt;
    &lt;/CurrencyLine&gt;
    &lt;FareBasisLine&gt;
     &lt;DisplayType Code="L"/&gt;
     &lt;FareBasis Code="QES00RIQ/TAV"/&gt;
     &lt;FareVendor&gt;ATP&lt;/FareVendor&gt;
     &lt;Text&gt;SPECIAL FARE&lt;/Text&gt;
    &lt;/FareBasisLine&gt;
    &lt;FareTypeLine&gt;
     &lt;FareDescription Code="OW"&gt;INDIVIDUAL INCLUSIVE TOUR FARE&lt;/FareDescription&gt;
     &lt;FareType&gt;PIT&lt;/FareType&gt;
    &lt;/FareTypeLine&gt;
    &lt;OriginDestinationLine&gt;
     &lt;Airline Code="AV"/&gt;
     &lt;DestinationLocation LocationCode="MDE"/&gt;
     &lt;OriginLocation LocationCode="CTG"/&gt;
     &lt;Rule&gt;8YWW&lt;/Rule&gt;
     &lt;TariffDescriptionNumber&gt;FBRA1P/894&lt;/TariffDescriptionNumber&gt;
     &lt;TravelDate&gt;2019-09-21&lt;/TravelDate&gt;
    &lt;/OriginDestinationLine&gt;
    &lt;PassengerTypeLine&gt;
     &lt;AutoPrice&gt;YES&lt;/AutoPrice&gt;
     &lt;PassengerType Code="ITX"/&gt;
    &lt;/PassengerTypeLine&gt;
    &lt;SystemDatesLine&gt;
     &lt;CreateDateTime&gt;2019-09-09T10:16&lt;/CreateDateTime&gt;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THE FARE COMPONENT MUST BE ON
ONE OR MORE OF THE FOLLOWING
ANY AV FLIGHT.
AND
THE FARE COMPONENT MUST NOT BE ON
ONE OR MORE OF THE FOLLOWING
AV FLIGHTS 5800 THROUGH 6999.&lt;/Text&gt;
   &lt;/Paragraph&gt;
   &lt;Paragraph RPH="05" Title="ADVANCE RESERVATIONS/TICKETING"&gt;
    &lt;Text&gt;FARE RULE
CONFIRMED RESERVATIONS ARE REQUIRED FOR ALL SECTORS
DEPARTURE FROM FARE ORIGIN.
WHEN RESERVATIONS ARE MADE AT LEAST 14 DAYS BEFORE
DEPARTURE, TICKETING MUST BE COMPLETED WITHIN 168
HOURS AFTER RESERVATIONS ARE MADE.
OR - CONFIRMED RESERVATIONS ARE REQUIRED FOR ALL
SECTORS DEPARTURE FROM FARE ORIGIN.
WHEN RESERVATIONS ARE MADE AT LEAST 5 DAYS BEFORE
DEPARTURE, TICKETING MUST BE COMPLETED WITHIN 72
HOURS AFTER RESERVATIONS ARE MADE.
OR - CONFIRMED RESERVATIONS ARE REQUIRED FOR ALL
SECTORS DEPARTURE FROM FARE ORIGIN.
TICKETING MUST BE COMPLETED WITHIN 24 HOURS AFTER
RESERVATIONS ARE MADE.
ADDITIONALLY, THE FOLLOWING RULES APPLY-
**BASE FARE**
FARE RULE
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&lt;Text&gt;TRAVEL FROM LAST STOPOVER MUST COMMENCE NO EARLIER
THAN 2 DAYS AFTER DEPARTURE FROM FARE ORIGIN.
OR - TRAVEL FROM LAST STOPOVER MUST COMMENCE NO EARLIER
THAN THE FIRST SUN AFTER DEPARTURE FROM FARE
ORIGIN.&lt;/Text&gt;
   &lt;/Paragraph&gt;
   &lt;Paragraph RPH="07" Title="MAXIMUM STAY"&gt;
    &lt;Text&gt;TRAVEL FROM LAST SECTOR MUST COMMENCE NO LATER THAN
MIDNIGHT 30 DAYS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 IN ANY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APPLIES
PER ROUTE.
FLIGHTS WITHIN COLOMBIA-
FARE           AGE RANGE
COP  60.000    5-17 YEARS&lt;/Text&gt;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&lt;Text&gt;FOR TICKETING ON/BEFORE 31JAN20
VALID FOR INDIVIDUAL INCLUSIVE TOUR PSGR.
THE FARE WAS CALCULATED AS 85 PERCENT OF THE ONE-WAY
QES00RIQ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24YB.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</si>
  <si>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-5652dcb6-8734-4778-b9eb-87e542e5c107&lt;/eb:ConversationId&gt;&lt;eb:Service&gt;OTA_AirRulesLLSRQ&lt;/eb:Service&gt;&lt;eb:Action&gt;OTA_AirRulesLLSRS&lt;/eb:Action&gt;&lt;eb:MessageData&gt;&lt;eb:MessageId&gt;7999001724829550882&lt;/eb:MessageId&gt;&lt;eb:Timestamp&gt;2019-09-09T20:08:03&lt;/eb:Timestamp&gt;&lt;eb:RefToMessageId&gt;5652dcb6-8734-4778-b9eb-87e542e5c107&lt;/eb:RefToMessageId&gt;&lt;/eb:MessageData&gt;&lt;/eb:MessageHeader&gt;&lt;wsse:Security xmlns:wsse="http://schemas.xmlsoap.org/ws/2002/12/secext"&gt;&lt;wsse:BinarySecurityToken valueType="String" EncodingType="wsse:Base64Binary"&gt;Shared/IDL:IceSess\/SessMgr:1\.0.IDL/Common/!ICESMS\/RESC!ICESMSLB\/RES.LB!-2975953494643554166!1642826!0&lt;/wsse:BinarySecurityToken&gt;&lt;/wsse:Security&gt;&lt;/soap-env:Header&gt;&lt;soap-env:Body&gt;&lt;OTA_AirRulesRS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timeStamp="2019-09-09T15:08:03-05:00"&gt;
   &lt;stl:SystemSpecificResults&gt;
    &lt;stl:HostCommand LNIATA="222222"&gt;RDMDECTG14SEPEES00RIQ/CH33-AV&lt;/stl:HostCommand&gt;
   &lt;/stl:SystemSpecificResults&gt;
  &lt;/stl:Success&gt;
 &lt;/stl:ApplicationResults&gt;
 &lt;DuplicateFareInfo&gt;
  &lt;Text&gt;MDE-CTG       CXR-AV       SAT 14SEP19                     COP
THE FOLLOWING CARRIERS ALSO PUBLISH FARES MDE-CTG:
4C CM LA O6 VH
//SEE FQHELP FOR INFORMATION ABOUT THE NEW FARE DISPLAYS//
ALL FEES/TAXES/SVC CHARGES INCLUDED WHEN ITINERARY PRICED
SURCHARGE FOR PAPER TICKET MAY BE ADDED WHEN ITIN PRICED
AV-AVE/ECONO - ECONO
V FARE BASIS     BK    FARE   TRAVEL-TICKET AP  MINMAX  RTG
1R ¤EES00RIQ/CH33  E X   119600     ----      -/? ??/ 30  200
2R ¤EES00RIQ/CH33  E X   119600     ----      -/? ??/ 30  200
3R  EES00RIQ/CH33  E X   140700     ----      -/1  -/365  200
200*  1. MDE-AV-BGA-AV-CTG
2. MDE-AV-BOG-AV-CTG
3. MDE-AV-CLO-AV-CTG
4. MDE-AV-CTG&lt;/Text&gt;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</si>
  <si>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-5652dcb6-8734-4778-b9eb-87e542e5c107&lt;/eb:ConversationId&gt;&lt;eb:Service&gt;OTA_AirRulesLLSRQ&lt;/eb:Service&gt;&lt;eb:Action&gt;OTA_AirRulesLLSRS&lt;/eb:Action&gt;&lt;eb:MessageData&gt;&lt;eb:MessageId&gt;7998197724833520203&lt;/eb:MessageId&gt;&lt;eb:Timestamp&gt;2019-09-09T20:08:04&lt;/eb:Timestamp&gt;&lt;eb:RefToMessageId&gt;5652dcb6-8734-4778-b9eb-87e542e5c107&lt;/eb:RefToMessageId&gt;&lt;/eb:MessageData&gt;&lt;/eb:MessageHeader&gt;&lt;wsse:Security xmlns:wsse="http://schemas.xmlsoap.org/ws/2002/12/secext"&gt;&lt;wsse:BinarySecurityToken valueType="String" EncodingType="wsse:Base64Binary"&gt;Shared/IDL:IceSess\/SessMgr:1\.0.IDL/Common/!ICESMS\/RESC!ICESMSLB\/RES.LB!-2975953494643554166!1642826!0&lt;/wsse:BinarySecurityToken&gt;&lt;/wsse:Security&gt;&lt;/soap-env:Header&gt;&lt;soap-env:Body&gt;&lt;OTA_AirRulesRS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timeStamp="2019-09-09T15:08:03-05:00"&gt;
   &lt;stl:SystemSpecificResults&gt;
    &lt;stl:HostCommand LNIATA="222222"&gt;RDCTGMDE21SEPQES00RIQ/CH33-AV&lt;/stl:HostCommand&gt;
   &lt;/stl:SystemSpecificResults&gt;
  &lt;/stl:Success&gt;
 &lt;/stl:ApplicationResults&gt;
 &lt;DuplicateFareInfo&gt;
  &lt;Text&gt;CTG-MDE       CXR-AV       SAT 21SEP19                     COP
THE FOLLOWING CARRIERS ALSO PUBLISH FARES CTG-MDE:
4C CM LA O6 VH
//SEE FQHELP FOR INFORMATION ABOUT THE NEW FARE DISPLAYS//
ALL FEES/TAXES/SVC CHARGES INCLUDED WHEN ITINERARY PRICED
SURCHARGE FOR PAPER TICKET MAY BE ADDED WHEN ITIN PRICED
AV-AVE/ECONO - ECONO
V FARE BASIS     BK    FARE   TRAVEL-TICKET AP  MINMAX  RTG
1R ¤QES00RIQ/CH33  Q X   188000     ----      -/? ??/ 30  200
2R ¤QES00RIQ/CH33  Q X   188000     ----      -/? ??/ 30  200
3R  QES00RIQ/CH33  Q X   221100     ----      -/1  -/365  200
200*  1. CTG-AV-BGA-AV-MDE
2. CTG-AV-BOG-AV-MDE
3. CTG-AV-CLO-AV-MDE
4. CTG-AV-MDE&lt;/Text&gt;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</si>
  <si>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-64914971-7c9d-461c-9a79-de4c346f4050&lt;/eb:ConversationId&gt;&lt;eb:Service&gt;OTA_AirRulesLLSRQ&lt;/eb:Service&gt;&lt;eb:Action&gt;OTA_AirRulesLLSRS&lt;/eb:Action&gt;&lt;eb:MessageData&gt;&lt;eb:MessageId&gt;7221343726687410813&lt;/eb:MessageId&gt;&lt;eb:Timestamp&gt;2019-09-09T20:11:09&lt;/eb:Timestamp&gt;&lt;eb:RefToMessageId&gt;64914971-7c9d-461c-9a79-de4c346f4050&lt;/eb:RefToMessageId&gt;&lt;/eb:MessageData&gt;&lt;/eb:MessageHeader&gt;&lt;wsse:Security xmlns:wsse="http://schemas.xmlsoap.org/ws/2002/12/secext"&gt;&lt;wsse:BinarySecurityToken valueType="String" EncodingType="wsse:Base64Binary"&gt;Shared/IDL:IceSess\/SessMgr:1\.0.IDL/Common/!ICESMS\/RESB!ICESMSLB\/RES.LB!-2975952728503887732!1044257!0&lt;/wsse:BinarySecurityToken&gt;&lt;/wsse:Security&gt;&lt;/soap-env:Header&gt;&lt;soap-env:Body&gt;&lt;OTA_AirRulesRS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timeStamp="2019-09-09T15:11:09-05:00"&gt;
   &lt;stl:SystemSpecificResults&gt;
    &lt;stl:HostCommand LNIATA="222222"&gt;RDBGABOG23JANAON0NQM3-AV&lt;/stl:HostCommand&gt;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</si>
  <si>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-64914971-7c9d-461c-9a79-de4c346f4050&lt;/eb:ConversationId&gt;&lt;eb:Service&gt;OTA_AirRulesLLSRQ&lt;/eb:Service&gt;&lt;eb:Action&gt;OTA_AirRulesLLSRS&lt;/eb:Action&gt;&lt;eb:MessageData&gt;&lt;eb:MessageId&gt;7221385726692230842&lt;/eb:MessageId&gt;&lt;eb:Timestamp&gt;2019-09-09T20:11:09&lt;/eb:Timestamp&gt;&lt;eb:RefToMessageId&gt;64914971-7c9d-461c-9a79-de4c346f4050&lt;/eb:RefToMessageId&gt;&lt;/eb:MessageData&gt;&lt;/eb:MessageHeader&gt;&lt;wsse:Security xmlns:wsse="http://schemas.xmlsoap.org/ws/2002/12/secext"&gt;&lt;wsse:BinarySecurityToken valueType="String" EncodingType="wsse:Base64Binary"&gt;Shared/IDL:IceSess\/SessMgr:1\.0.IDL/Common/!ICESMS\/RESB!ICESMSLB\/RES.LB!-2975952728503887732!1044257!0&lt;/wsse:BinarySecurityToken&gt;&lt;/wsse:Security&gt;&lt;/soap-env:Header&gt;&lt;soap-env:Body&gt;&lt;OTA_AirRulesRS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timeStamp="2019-09-09T15:11:09-05:00"&gt;
   &lt;stl:SystemSpecificResults&gt;
    &lt;stl:HostCommand LNIATA="222222"&gt;RDBOGMAD23JANAON0NQM3-AV&lt;/stl:HostCommand&gt;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</si>
  <si>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-64914971-7c9d-461c-9a79-de4c346f4050&lt;/eb:ConversationId&gt;&lt;eb:Service&gt;OTA_AirRulesLLSRQ&lt;/eb:Service&gt;&lt;eb:Action&gt;OTA_AirRulesLLSRS&lt;/eb:Action&gt;&lt;eb:MessageData&gt;&lt;eb:MessageId&gt;8019713726702890870&lt;/eb:MessageId&gt;&lt;eb:Timestamp&gt;2019-09-09T20:11:10&lt;/eb:Timestamp&gt;&lt;eb:RefToMessageId&gt;64914971-7c9d-461c-9a79-de4c346f4050&lt;/eb:RefToMessageId&gt;&lt;/eb:MessageData&gt;&lt;/eb:MessageHeader&gt;&lt;wsse:Security xmlns:wsse="http://schemas.xmlsoap.org/ws/2002/12/secext"&gt;&lt;wsse:BinarySecurityToken valueType="String" EncodingType="wsse:Base64Binary"&gt;Shared/IDL:IceSess\/SessMgr:1\.0.IDL/Common/!ICESMS\/RESB!ICESMSLB\/RES.LB!-2975952728503887732!1044257!0&lt;/wsse:BinarySecurityToken&gt;&lt;/wsse:Security&gt;&lt;/soap-env:Header&gt;&lt;soap-env:Body&gt;&lt;OTA_AirRulesRS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timeStamp="2019-09-09T15:11:10-05:00"&gt;
   &lt;stl:SystemSpecificResults&gt;
    &lt;stl:HostCommand LNIATA="222222"&gt;RDMADBOG20APRAON0NQB3-AV&lt;/stl:HostCommand&gt;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</si>
  <si>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-46421096-4c5e-4317-8bdf-96f9d3c68727&lt;/eb:ConversationId&gt;&lt;eb:Service&gt;OTA_AirRulesLLSRQ&lt;/eb:Service&gt;&lt;eb:Action&gt;OTA_AirRulesLLSRS&lt;/eb:Action&gt;&lt;eb:MessageData&gt;&lt;eb:MessageId&gt;7230588727650950824&lt;/eb:MessageId&gt;&lt;eb:Timestamp&gt;2019-09-09T20:12:45&lt;/eb:Timestamp&gt;&lt;eb:RefToMessageId&gt;46421096-4c5e-4317-8bdf-96f9d3c68727&lt;/eb:RefToMessageId&gt;&lt;/eb:MessageData&gt;&lt;/eb:MessageHeader&gt;&lt;wsse:Security xmlns:wsse="http://schemas.xmlsoap.org/ws/2002/12/secext"&gt;&lt;wsse:BinarySecurityToken valueType="String" EncodingType="wsse:Base64Binary"&gt;Shared/IDL:IceSess\/SessMgr:1\.0.IDL/Common/!ICESMS\/RESG!ICESMSLB\/RES.LB!-2975952333567028090!1817054!0&lt;/wsse:BinarySecurityToken&gt;&lt;/wsse:Security&gt;&lt;/soap-env:Header&gt;&lt;soap-env:Body&gt;&lt;OTA_AirRulesRS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timeStamp="2019-09-09T15:12:45-05:00"&gt;
   &lt;stl:SystemSpecificResults&gt;
    &lt;stl:HostCommand LNIATA="222222"&gt;RDBAQBOG07DECOLESE50K-LA&lt;/stl:HostCommand&gt;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</si>
  <si>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-46421096-4c5e-4317-8bdf-96f9d3c68727&lt;/eb:ConversationId&gt;&lt;eb:Service&gt;OTA_AirRulesLLSRQ&lt;/eb:Service&gt;&lt;eb:Action&gt;OTA_AirRulesLLSRS&lt;/eb:Action&gt;&lt;eb:MessageData&gt;&lt;eb:MessageId&gt;8029094727655780222&lt;/eb:MessageId&gt;&lt;eb:Timestamp&gt;2019-09-09T20:12:46&lt;/eb:Timestamp&gt;&lt;eb:RefToMessageId&gt;46421096-4c5e-4317-8bdf-96f9d3c68727&lt;/eb:RefToMessageId&gt;&lt;/eb:MessageData&gt;&lt;/eb:MessageHeader&gt;&lt;wsse:Security xmlns:wsse="http://schemas.xmlsoap.org/ws/2002/12/secext"&gt;&lt;wsse:BinarySecurityToken valueType="String" EncodingType="wsse:Base64Binary"&gt;Shared/IDL:IceSess\/SessMgr:1\.0.IDL/Common/!ICESMS\/RESG!ICESMSLB\/RES.LB!-2975952333567028090!1817054!0&lt;/wsse:BinarySecurityToken&gt;&lt;/wsse:Security&gt;&lt;/soap-env:Header&gt;&lt;soap-env:Body&gt;&lt;OTA_AirRulesRS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timeStamp="2019-09-09T15:12:46-05:00"&gt;
   &lt;stl:SystemSpecificResults&gt;
    &lt;stl:HostCommand LNIATA="222222"&gt;RDBOGMAD07DECOLESE50K-LA&lt;/stl:HostCommand&gt;
   &lt;/stl:SystemSpecificResults&gt;
  &lt;/stl:Success&gt;
 &lt;/stl:ApplicationResults&gt;
 &lt;DuplicateFareInfo&gt;
  &lt;Text&gt;BOG-MAD       CXR-LA       SAT 07DEC19                     USD
THE FOLLOWING CARRIERS ALSO PUBLISH FARES BOG-MAD:
9W A3 A7 AA AB AC AF AM AR AV AY AZ BA BD CA CO CU CX DE DL EK
ET EY IB JJ KE KL LH LO LX MX NZ O6 OK OS OU QR SA SK SN SQ SU
TK TP UA US UX V0 VS
//SEE FQHELP FOR INFORMATION ABOUT THE NEW FARE DISPLAYS//
ALL FEES/TAXES/SVC CHARGES INCLUDED WHEN ITINERARY PRICED
SURCHARGE FOR PAPER TICKET MAY BE ADDED WHEN ITIN PRICED
LA-LAE/SE - PLUS
LA     BOGMAD.AT       07DEC19          MPM  5989
V FARE BASIS     BK    FARE   TRAVEL-TICKET AP  MINMAX  RTG
1   OLESE50K       O R   267.00 D31DE  T16SE  -/? ??/12M AT01
2   OLESE50K       O R   406.00     ----      -/? ??/12M AT02
AT01*  /VIA THE ATLANTIC/ PUBLISHED RTG 7024
MILEAGE SYSTEM APPLIES ORIGIN TO DESTINATION
TICKETED POINT DEDUCTION OF 1200 MILES APPLIES
WHEN TRAVEL IS VIA LIM
TICKETED POINT DEDUCTION OF 2250 MILES APPLIES
WHEN TRAVEL IS VIA SAO
AT02*  /VIA THE ATLANTIC/ PUBLISHED RTG 6020
MILEAGE SYSTEM APPLIES ORIGIN TO DESTINATION
TICKETED POINT DEDUCTION OF 1200 MILES APPLIES
WHEN TRAVEL IS VIA LIM
TICKETED POINT DEDUCTION OF 2250 MILES APPLIES
WHEN TRAVEL IS VIA SAO&lt;/Text&gt;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</si>
  <si>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-46421096-4c5e-4317-8bdf-96f9d3c68727&lt;/eb:ConversationId&gt;&lt;eb:Service&gt;OTA_AirRulesLLSRQ&lt;/eb:Service&gt;&lt;eb:Action&gt;OTA_AirRulesLLSRS&lt;/eb:Action&gt;&lt;eb:MessageData&gt;&lt;eb:MessageId&gt;8030165727662710621&lt;/eb:MessageId&gt;&lt;eb:Timestamp&gt;2019-09-09T20:12:46&lt;/eb:Timestamp&gt;&lt;eb:RefToMessageId&gt;46421096-4c5e-4317-8bdf-96f9d3c68727&lt;/eb:RefToMessageId&gt;&lt;/eb:MessageData&gt;&lt;/eb:MessageHeader&gt;&lt;wsse:Security xmlns:wsse="http://schemas.xmlsoap.org/ws/2002/12/secext"&gt;&lt;wsse:BinarySecurityToken valueType="String" EncodingType="wsse:Base64Binary"&gt;Shared/IDL:IceSess\/SessMgr:1\.0.IDL/Common/!ICESMS\/RESG!ICESMSLB\/RES.LB!-2975952333567028090!1817054!0&lt;/wsse:BinarySecurityToken&gt;&lt;/wsse:Security&gt;&lt;/soap-env:Header&gt;&lt;soap-env:Body&gt;&lt;OTA_AirRulesRS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timeStamp="2019-09-09T15:12:46-05:00"&gt;
   &lt;stl:SystemSpecificResults&gt;
    &lt;stl:HostCommand LNIATA="222222"&gt;RDMADBOG24DECNLESE00K-LA&lt;/stl:HostCommand&gt;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</si>
  <si>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-46421096-4c5e-4317-8bdf-96f9d3c68727&lt;/eb:ConversationId&gt;&lt;eb:Service&gt;OTA_AirRulesLLSRQ&lt;/eb:Service&gt;&lt;eb:Action&gt;OTA_AirRulesLLSRS&lt;/eb:Action&gt;&lt;eb:MessageData&gt;&lt;eb:MessageId&gt;7230749727666540724&lt;/eb:MessageId&gt;&lt;eb:Timestamp&gt;2019-09-09T20:12:46&lt;/eb:Timestamp&gt;&lt;eb:RefToMessageId&gt;46421096-4c5e-4317-8bdf-96f9d3c68727&lt;/eb:RefToMessageId&gt;&lt;/eb:MessageData&gt;&lt;/eb:MessageHeader&gt;&lt;wsse:Security xmlns:wsse="http://schemas.xmlsoap.org/ws/2002/12/secext"&gt;&lt;wsse:BinarySecurityToken valueType="String" EncodingType="wsse:Base64Binary"&gt;Shared/IDL:IceSess\/SessMgr:1\.0.IDL/Common/!ICESMS\/RESG!ICESMSLB\/RES.LB!-2975952333567028090!1817054!0&lt;/wsse:BinarySecurityToken&gt;&lt;/wsse:Security&gt;&lt;/soap-env:Header&gt;&lt;soap-env:Body&gt;&lt;OTA_AirRulesRS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timeStamp="2019-09-09T15:12:46-05:00"&gt;
   &lt;stl:SystemSpecificResults&gt;
    &lt;stl:HostCommand LNIATA="222222"&gt;RDBOGBAQ24DECNLESE00K-LA&lt;/stl:HostCommand&gt;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</si>
  <si>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d0405be-1357-4586-b7f3-793d98e74360&lt;/eb:ConversationId&gt;&lt;eb:Service&gt;OTA_AirRulesLLSRQ&lt;/eb:Service&gt;&lt;eb:Action&gt;OTA_AirRulesLLSRS&lt;/eb:Action&gt;&lt;eb:MessageData&gt;&lt;eb:MessageId&gt;8043862728605280190&lt;/eb:MessageId&gt;&lt;eb:Timestamp&gt;2019-09-09T20:14:21&lt;/eb:Timestamp&gt;&lt;eb:RefToMessageId&gt;6d0405be-1357-4586-b7f3-793d98e74360&lt;/eb:RefToMessageId&gt;&lt;/eb:MessageData&gt;&lt;/eb:MessageHeader&gt;&lt;wsse:Security xmlns:wsse="http://schemas.xmlsoap.org/ws/2002/12/secext"&gt;&lt;wsse:BinarySecurityToken valueType="String" EncodingType="wsse:Base64Binary"&gt;Shared/IDL:IceSess\/SessMgr:1\.0.IDL/Common/!ICESMS\/RESB!ICESMSLB\/RES.LB!-2975951943599099252!1113921!0&lt;/wsse:BinarySecurityToken&gt;&lt;/wsse:Security&gt;&lt;/soap-env:Header&gt;&lt;soap-env:Body&gt;&lt;OTA_AirRulesRS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timeStamp="2019-09-09T15:14:21-05:00"&gt;
   &lt;stl:SystemSpecificResults&gt;
    &lt;stl:HostCommand LNIATA="222222"&gt;RDBOGADZ10SEPOEF00RIK-AV&lt;/stl:HostCommand&gt;
   &lt;/stl:SystemSpecificResults&gt;
  &lt;/stl:Success&gt;
 &lt;/stl:ApplicationResults&gt;
 &lt;FareRuleInfo&gt;
  &lt;Header&gt;
   &lt;Line Type="Legend"&gt;
    &lt;Text&gt;V FARE BASIS     BK    FARE   TRAVEL-TICKET AP  MINMAX  RTG&lt;/Text&gt;
   &lt;/Line&gt;
   &lt;Line Type="Fare"&gt;
    &lt;Text&gt;1  ¤OEF00RIK       O R   519000        T31DE  -/?  2/ 30  200&lt;/Text&gt;
   &lt;/Line&gt;
   &lt;Line Type="Passenger Type"&gt;
    &lt;Text&gt;PASSENGER TYPE-ITX                 AUTO PRICE-YES&lt;/Text&gt;
   &lt;/Line&gt;
   &lt;Line Type="Origin Destination"&gt;
    &lt;Text&gt;FROM-BOG TO-ADZ    CXR-AV    TVL-10SEP19  RULE-ITCO WHFDPVR/329&lt;/Text&gt;
   &lt;/Line&gt;
   &lt;Line Type="Fare Basis"&gt;
    &lt;Text&gt;FARE BASIS-OEF00RIK          SPECIAL FARE  DIS-L   VENDOR-ATP&lt;/Text&gt;
   &lt;/Line&gt;
   &lt;Line Type="Fare Type"&gt;
    &lt;Text&gt;FARE TYPE-PIT      RT-INDIVIDUAL INCLUSIVE TOUR FARE&lt;/Text&gt;
   &lt;/Line&gt;
   &lt;Line Type="Currency"&gt;
    &lt;Text&gt;COP   519000  0200  E01JAN19 D-INFINITY   FC-OEF00RIK  FN-8&lt;/Text&gt;
   &lt;/Line&gt;
   &lt;Line Type="System Dates"&gt;
    &lt;Text&gt;SYSTEM DATES - CREATED 02JAN19/0817  EXPIRES INFINITY&lt;/Text&gt;
   &lt;/Line&gt;
   &lt;ParsedData&gt;
    &lt;CurrencyLine&gt;
     &lt;Amount&gt;519000&lt;/Amount&gt;
     &lt;CurrencyCode&gt;COP&lt;/CurrencyCode&gt;
     &lt;Discontinue&gt;INFINITY&lt;/Discontinue&gt;
     &lt;Effective&gt;2019-01-01&lt;/Effective&gt;
     &lt;FareClass&gt;OEF00RIK&lt;/FareClass&gt;
     &lt;RoutingNumberOrMPM&gt;0200&lt;/RoutingNumberOrMPM&gt;
     &lt;TariffDescriptionNumber&gt;8&lt;/TariffDescriptionNumber&gt;
    &lt;/CurrencyLine&gt;
    &lt;FareBasisLine&gt;
     &lt;DisplayType Code="L"/&gt;
     &lt;FareBasis Code="OEF00RIK"/&gt;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LocationCode="ADZ"/&gt;
     &lt;OriginLocation LocationCode="BOG"/&gt;
     &lt;Rule&gt;ITCO&lt;/Rule&gt;
     &lt;TariffDescriptionNumber&gt;WHFDPVR/329&lt;/TariffDescriptionNumber&gt;
     &lt;TravelDate&gt;2019-09-10&lt;/TravelDate&gt;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75000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24YB.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</si>
  <si>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d0405be-1357-4586-b7f3-793d98e74360&lt;/eb:ConversationId&gt;&lt;eb:Service&gt;OTA_AirRulesLLSRQ&lt;/eb:Service&gt;&lt;eb:Action&gt;OTA_AirRulesLLSRS&lt;/eb:Action&gt;&lt;eb:MessageData&gt;&lt;eb:MessageId&gt;8040401728619370192&lt;/eb:MessageId&gt;&lt;eb:Timestamp&gt;2019-09-09T20:14:22&lt;/eb:Timestamp&gt;&lt;eb:RefToMessageId&gt;6d0405be-1357-4586-b7f3-793d98e74360&lt;/eb:RefToMessageId&gt;&lt;/eb:MessageData&gt;&lt;/eb:MessageHeader&gt;&lt;wsse:Security xmlns:wsse="http://schemas.xmlsoap.org/ws/2002/12/secext"&gt;&lt;wsse:BinarySecurityToken valueType="String" EncodingType="wsse:Base64Binary"&gt;Shared/IDL:IceSess\/SessMgr:1\.0.IDL/Common/!ICESMS\/RESB!ICESMSLB\/RES.LB!-2975951943599099252!1113921!0&lt;/wsse:BinarySecurityToken&gt;&lt;/wsse:Security&gt;&lt;/soap-env:Header&gt;&lt;soap-env:Body&gt;&lt;OTA_AirRulesRS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timeStamp="2019-09-09T15:14:22-05:00"&gt;
   &lt;stl:SystemSpecificResults&gt;
    &lt;stl:HostCommand LNIATA="222222"&gt;RDADZBOG14SEPTZF00RIK-AV&lt;/stl:HostCommand&gt;
   &lt;/stl:SystemSpecificResults&gt;
  &lt;/stl:Success&gt;
 &lt;/stl:ApplicationResults&gt;
 &lt;FareRuleInfo&gt;
  &lt;Header&gt;
   &lt;Line Type="Legend"&gt;
    &lt;Text&gt;V FARE BASIS     BK    FARE   TRAVEL-TICKET AP  MINMAX  RTG&lt;/Text&gt;
   &lt;/Line&gt;
   &lt;Line Type="Fare"&gt;
    &lt;Text&gt;1  ¤TZF00RIK       T R   220000        T31DE  -/?  2/ 30  200&lt;/Text&gt;
   &lt;/Line&gt;
   &lt;Line Type="Passenger Type"&gt;
    &lt;Text&gt;PASSENGER TYPE-ITX                 AUTO PRICE-YES&lt;/Text&gt;
   &lt;/Line&gt;
   &lt;Line Type="Origin Destination"&gt;
    &lt;Text&gt;FROM-ADZ TO-BOG    CXR-AV    TVL-14SEP19  RULE-ITCO WHFDPVR/329&lt;/Text&gt;
   &lt;/Line&gt;
   &lt;Line Type="Fare Basis"&gt;
    &lt;Text&gt;FARE BASIS-TZF00RIK          SPECIAL FARE  DIS-L   VENDOR-ATP&lt;/Text&gt;
   &lt;/Line&gt;
   &lt;Line Type="Fare Type"&gt;
    &lt;Text&gt;FARE TYPE-PIT      RT-INDIVIDUAL INCLUSIVE TOUR FARE&lt;/Text&gt;
   &lt;/Line&gt;
   &lt;Line Type="Currency"&gt;
    &lt;Text&gt;COP   220000  0200  E01JAN19 D-INFINITY   FC-TZF00RIK  FN-8&lt;/Text&gt;
   &lt;/Line&gt;
   &lt;Line Type="System Dates"&gt;
    &lt;Text&gt;SYSTEM DATES - CREATED 15MAY19/1017  EXPIRES INFINITY&lt;/Text&gt;
   &lt;/Line&gt;
   &lt;ParsedData&gt;
    &lt;CurrencyLine&gt;
     &lt;Amount&gt;220000&lt;/Amount&gt;
     &lt;CurrencyCode&gt;COP&lt;/CurrencyCode&gt;
     &lt;Discontinue&gt;INFINITY&lt;/Discontinue&gt;
     &lt;Effective&gt;2019-01-01&lt;/Effective&gt;
     &lt;FareClass&gt;TZF00RIK&lt;/FareClass&gt;
     &lt;RoutingNumberOrMPM&gt;0200&lt;/RoutingNumberOrMPM&gt;
     &lt;TariffDescriptionNumber&gt;8&lt;/TariffDescriptionNumber&gt;
    &lt;/CurrencyLine&gt;
    &lt;FareBasisLine&gt;
     &lt;DisplayType Code="L"/&gt;
     &lt;FareBasis Code="TZF00RIK"/&gt;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LocationCode="BOG"/&gt;
     &lt;OriginLocation LocationCode="ADZ"/&gt;
     &lt;Rule&gt;ITCO&lt;/Rule&gt;
     &lt;TariffDescriptionNumber&gt;WHFDPVR/329&lt;/TariffDescriptionNumber&gt;
     &lt;TravelDate&gt;2019-09-14&lt;/TravelDate&gt;
    &lt;/OriginDestinationLine&gt;
    &lt;PassengerTypeLine&gt;
     &lt;AutoPrice&gt;YES&lt;/AutoPrice&gt;
     &lt;PassengerType Code="ITX"/&gt;
    &lt;/PassengerTypeLine&gt;
    &lt;SystemDatesLine&gt;
     &lt;CreateDateTime&gt;2019-05-15T10:17&lt;/CreateDateTime&gt;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&lt;Text&gt;FROM BOG -
TRAVEL IS NOT PERMITTED ON 21JUN19 OR ON 28JUN19 OR
02AUG19 THROUGH 03AUG19 OR ON 16AUG19 OR 04OCT19
THROUGH 11OCT19 OR ON 01NOV19 OR ON 08NOV19 OR
15DEC19 THROUGH 31DEC19 OR ON 03JAN20 OR ON 20MAR20
OR 03APR20 THROUGH 04APR20 OR 26APR20 THROUGH
27APR20 OR 08APR20 THROUGH 09APR20 OR 30APR20
THROUGH 01MAY20 OR ON 22MAY20 OR ON 12JUN20 OR ON
19JUN20 OR ON 26JUN20 OR ON 17JUL20 OR 06AUG20
THROUGH 07AUG20 OR ON 14AUG20 OR 02OCT20 THROUGH
03OCT20 OR ON 09OCT20 OR ON 30OCT20 OR ON 13NOV20 OR
ON 04DEC20 OR 15DEC20 THROUGH 31DEC20.
TO BOG -
TRAVEL IS NOT PERMITTED ON 01JUL19 OR 06AUG19
THROUGH 07AUG19 OR ON 19AUG19 OR 11OCT19 THROUGH
14OCT19 OR ON 04NOV19 OR ON 11NOV19 OR 15DEC19
THROUGH 31DEC19 OR 01JAN20 THROUGH 06JAN20 OR ON
23MAR20 OR 11APR20 THROUGH 12APR20 OR ON 03MAY20 OR
ON 25MAY20 OR ON 15JUN20 OR ON 22JUN20 OR ON 29JUN20
OR ON 20JUL20 OR ON 09AUG20 OR ON 17AUG20 OR 09OCT20
THROUGH 12OCT20 OR ON 02NOV20 OR ON 16NOV20 OR ON
08DEC20 OR 21DEC20 THROUGH 31DEC20.&lt;/Text&gt;
   &lt;/Paragraph&gt;
   &lt;Paragraph RPH="12" Title="SURCHARGES"&gt;
    &lt;Text&gt;IF INFANT WITHOUT A SEAT PSGR UNDER 2.
OR - INCLUSIVE TOUR INFANT WITHOUT A SEAT PSGR UNDER 2.
THERE IS NO MISCELLANEOUS/OTHER SURCHARGE PER ANY
PASSENGER.
FUEL SURCHARGE OF COP 75000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24YB.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</si>
  <si>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5071d21-90d6-49bf-ab08-4c14e3772cd1&lt;/eb:ConversationId&gt;&lt;eb:Service&gt;OTA_AirRulesLLSRQ&lt;/eb:Service&gt;&lt;eb:Action&gt;OTA_AirRulesLLSRS&lt;/eb:Action&gt;&lt;eb:MessageData&gt;&lt;eb:MessageId&gt;8079732732275980552&lt;/eb:MessageId&gt;&lt;eb:Timestamp&gt;2019-09-09T20:20:27&lt;/eb:Timestamp&gt;&lt;eb:RefToMessageId&gt;c5071d21-90d6-49bf-ab08-4c14e3772cd1&lt;/eb:RefToMessageId&gt;&lt;/eb:MessageData&gt;&lt;/eb:MessageHeader&gt;&lt;wsse:Security xmlns:wsse="http://schemas.xmlsoap.org/ws/2002/12/secext"&gt;&lt;wsse:BinarySecurityToken valueType="String" EncodingType="wsse:Base64Binary"&gt;Shared/IDL:IceSess\/SessMgr:1\.0.IDL/Common/!ICESMS\/RESC!ICESMSLB\/RES.LB!-2975950438932610674!1935282!0&lt;/wsse:BinarySecurityToken&gt;&lt;/wsse:Security&gt;&lt;/soap-env:Header&gt;&lt;soap-env:Body&gt;&lt;OTA_AirRulesRS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timeStamp="2019-09-09T15:20:27-05:00"&gt;
   &lt;stl:SystemSpecificResults&gt;
    &lt;stl:HostCommand LNIATA="222222"&gt;RDCLOMAD28SEPOZF00TCO-AV&lt;/stl:HostCommand&gt;
   &lt;/stl:SystemSpecificResults&gt;
  &lt;/stl:Success&gt;
 &lt;/stl:ApplicationResults&gt;
 &lt;FareRuleInfo&gt;
  &lt;Header&gt;
   &lt;Line Type="Legend"&gt;
    &lt;Text&gt;V FARE BASIS     BK    FARE   TRAVEL-TICKET AP  MINMAX  RTG&lt;/Text&gt;
   &lt;/Line&gt;
   &lt;Line Type="Fare"&gt;
    &lt;Text&gt;1  ¤OZF00TCO       O R   602.00        T31DE  -/? ??/ 30 AT01&lt;/Text&gt;
   &lt;/Line&gt;
   &lt;Line Type="Passenger Type"&gt;
    &lt;Text&gt;PASSENGER TYPE-ITX                 AUTO PRICE-YES&lt;/Text&gt;
   &lt;/Line&gt;
   &lt;Line Type="Origin Destination"&gt;
    &lt;Text&gt;FROM-CLO TO-MAD    CXR-AV    TVL-28SEP19  RULE-8YWW SAR2RPV/286&lt;/Text&gt;
   &lt;/Line&gt;
   &lt;Line Type="Fare Basis"&gt;
    &lt;Text&gt;FARE BASIS-OZF00TCO          SPECIAL FARE  DIS-L   VENDOR-ATP&lt;/Text&gt;
   &lt;/Line&gt;
   &lt;Line Type="Fare Type"&gt;
    &lt;Text&gt;FARE TYPE-PIT      RT-INDIVIDUAL INCLUSIVE TOUR FARE&lt;/Text&gt;
   &lt;/Line&gt;
   &lt;Line Type="Currency"&gt;
    &lt;Text&gt;USD   602.00  0101  E01JAN19 D-INFINITY   FC-OZF00TCO  FN-8&lt;/Text&gt;
   &lt;/Line&gt;
   &lt;Line Type="System Dates"&gt;
    &lt;Text&gt;SYSTEM DATES - CREATED 02JAN19/0817  EXPIRES INFINITY&lt;/Text&gt;
   &lt;/Line&gt;
   &lt;ParsedData&gt;
    &lt;CurrencyLine&gt;
     &lt;Amount&gt;602.00&lt;/Amount&gt;
     &lt;CurrencyCode&gt;USD&lt;/CurrencyCode&gt;
     &lt;Discontinue&gt;INFINITY&lt;/Discontinue&gt;
     &lt;Effective&gt;2019-01-01&lt;/Effective&gt;
     &lt;FareClass&gt;OZF00TCO&lt;/FareClass&gt;
     &lt;RoutingNumberOrMPM&gt;0101&lt;/RoutingNumberOrMPM&gt;
     &lt;TariffDescriptionNumber&gt;8&lt;/TariffDescriptionNumber&gt;
    &lt;/CurrencyLine&gt;
    &lt;FareBasisLine&gt;
     &lt;DisplayType Code="L"/&gt;
     &lt;FareBasis Code="OZF00TCO"/&gt;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LocationCode="CLO"/&gt;
     &lt;Rule&gt;8YWW&lt;/Rule&gt;
     &lt;TariffDescriptionNumber&gt;SAR2RPV/286&lt;/TariffDescriptionNumber&gt;
     &lt;TravelDate&gt;2019-09-28&lt;/TravelDate&gt;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INDIVIDUAL INCLUSIVE TOUR FARES BETWEEN
A1 AND A2
APPLICATION
AREA
THESE FARES APPLY
BETWEEN AREA 1 AND AREA 2.
CLASS OF SERVICE
THESE FARES APPLY FOR ECONOMY CLASS SERVICE.
TYPES OF TRANSPORTATION
THIS RULE GOVERNS ROUND-TRIP FARES.
FARES GOVERNED BY THIS RULE CAN BE USED TO CREATE
ROUND-TRIP/CIRCLE-TRIP/OPEN-JAW JOURNEYS.
THESE FARES MAY BE USED FOR INDIVIDUAL INCLUSIVE
TOURS.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WHEN RESERVATIONS ARE MADE AT LEAST 4 DAYS
BEFORE DEPARTURE, TICKETING MUST BE COMPLETED
WITHIN 24 HOURS AFTER RESERVATIONS ARE MADE.&lt;/Text&gt;
   &lt;/Paragraph&gt;
   &lt;Paragraph RPH="06" Title="MINIMUM STAY"&gt;
    &lt;Text&gt;ORIGINATING AREA 2 -
TRAVEL FROM LAST INTERNATIONAL SECTOR MUST COMMENCE
NO EARLIER THAN 5 DAYS AFTER DEPARTURE OF THE FIRST
INTERNATIONAL SECTOR.
ORIGINATING AREA 1 -
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30
DAYS AFTER DEPARTURE FROM FARE ORIGIN.&lt;/Text&gt;
   &lt;/Paragraph&gt;
   &lt;Paragraph RPH="08" Title="STOPOVERS"&gt;
    &lt;Text&gt;ORIGINATING AREA 1 -
UNLIMITED STOPOVERS PERMITTED ON THE PRICING UNIT
LIMITED TO 1 FREE AND UNLIMITED AT USD 65.00
EACH
CHILD/INFANT DISCOUNTS APPLY.
NO STOPOVER OCCURS IF PASSENGER TAKES NEXT
AVAILABLE FLIGHT WITHIN 24 HOURS.
ORIGINATING AREA 2 -
4 STOPOVERS PERMITTED ON THE PRICING UNIT
LIMITED TO 1 FREE AND 3 AT EUR 60.00 EACH.
1 FREE IN BOG/MDE/CLO.
CHILD/INFANT DISCOUNTS APPLY.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RULE 8YWW/AIRW IN ANY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CLO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200.00 PER FARE COMPONENT
WILL BE ADDED TO THE APPLICABLE FARE PER ANY
PASSENGER IF THE FARE COMPONENT INCLUDES TRAVEL ON
ONE OR MORE OF THE FOLLOWING
AV FLIGHT 0010
AV FLIGHT 0011
AV FLIGHT 0026
AV FLIGHT 0027
AV FLIGHT 0046
AV FLIGHT 0047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MUST BE ISSUED ON THE STOCK OF AV OR TA.
OR - TICKETS MUST BE ISSUED ON THE STOCK OF AV OR LR.&lt;/Text&gt;
   &lt;/Paragraph&gt;
   &lt;Paragraph RPH="16" Title="PENALTIES"&gt;
    &lt;Text&gt;ORIGINATING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&lt;Text&gt;NO HIP OR MILEAGE EXCEPTIONS APPLY.&lt;/Text&gt;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24YB.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</si>
  <si>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5071d21-90d6-49bf-ab08-4c14e3772cd1&lt;/eb:ConversationId&gt;&lt;eb:Service&gt;OTA_AirRulesLLSRQ&lt;/eb:Service&gt;&lt;eb:Action&gt;OTA_AirRulesLLSRS&lt;/eb:Action&gt;&lt;eb:MessageData&gt;&lt;eb:MessageId&gt;8079036732281110290&lt;/eb:MessageId&gt;&lt;eb:Timestamp&gt;2019-09-09T20:20:28&lt;/eb:Timestamp&gt;&lt;eb:RefToMessageId&gt;c5071d21-90d6-49bf-ab08-4c14e3772cd1&lt;/eb:RefToMessageId&gt;&lt;/eb:MessageData&gt;&lt;/eb:MessageHeader&gt;&lt;wsse:Security xmlns:wsse="http://schemas.xmlsoap.org/ws/2002/12/secext"&gt;&lt;wsse:BinarySecurityToken valueType="String" EncodingType="wsse:Base64Binary"&gt;Shared/IDL:IceSess\/SessMgr:1\.0.IDL/Common/!ICESMS\/RESC!ICESMSLB\/RES.LB!-2975950438932610674!1935282!0&lt;/wsse:BinarySecurityToken&gt;&lt;/wsse:Security&gt;&lt;/soap-env:Header&gt;&lt;soap-env:Body&gt;&lt;OTA_AirRulesRS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timeStamp="2019-09-09T15:20:28-05:00"&gt;
   &lt;stl:SystemSpecificResults&gt;
    &lt;stl:HostCommand LNIATA="222222"&gt;RDMADCLO15OCTTZA00ZGR/TAV-AV&lt;/stl:HostCommand&gt;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</si>
  <si>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-140d151c-8925-4f41-a82b-2dede6e00074&lt;/eb:ConversationId&gt;&lt;eb:Service&gt;OTA_AirRulesLLSRQ&lt;/eb:Service&gt;&lt;eb:Action&gt;OTA_AirRulesLLSRS&lt;/eb:Action&gt;&lt;eb:MessageData&gt;&lt;eb:MessageId&gt;7292477734184600812&lt;/eb:MessageId&gt;&lt;eb:Timestamp&gt;2019-09-09T20:23:38&lt;/eb:Timestamp&gt;&lt;eb:RefToMessageId&gt;140d151c-8925-4f41-a82b-2dede6e00074&lt;/eb:RefToMessageId&gt;&lt;/eb:MessageData&gt;&lt;/eb:MessageHeader&gt;&lt;wsse:Security xmlns:wsse="http://schemas.xmlsoap.org/ws/2002/12/secext"&gt;&lt;wsse:BinarySecurityToken valueType="String" EncodingType="wsse:Base64Binary"&gt;Shared/IDL:IceSess\/SessMgr:1\.0.IDL/Common/!ICESMS\/RESA!ICESMSLB\/RES.LB!-2975949657414904430!604040!0&lt;/wsse:BinarySecurityToken&gt;&lt;/wsse:Security&gt;&lt;/soap-env:Header&gt;&lt;soap-env:Body&gt;&lt;OTA_AirRulesRS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timeStamp="2019-09-09T15:23:38-05:00"&gt;
   &lt;stl:SystemSpecificResults&gt;
    &lt;stl:HostCommand LNIATA="222222"&gt;RDCLOBOG14SEPO00QP8ZJ-LA&lt;/stl:HostCommand&gt;
   &lt;/stl:SystemSpecificResults&gt;
  &lt;/stl:Success&gt;
 &lt;/stl:ApplicationResults&gt;
 &lt;FareRuleInfo&gt;
  &lt;Header&gt;
   &lt;Line Type="Legend"&gt;
    &lt;Text&gt;V FARE BASIS     BK    FARE   TRAVEL-TICKET AP  MINMAX  RTG&lt;/Text&gt;
   &lt;/Line&gt;
   &lt;Line Type="Fare"&gt;
    &lt;Text&gt;1   O00QP8ZJ       O X    45000     ----      3/?  -/12M 8000&lt;/Text&gt;
   &lt;/Line&gt;
   &lt;Line Type="Passenger Type"&gt;
    &lt;Text&gt;PASSENGER TYPE-ADT                 AUTO PRICE-YES&lt;/Text&gt;
   &lt;/Line&gt;
   &lt;Line Type="Origin Destination"&gt;
    &lt;Text&gt;FROM-CLO TO-BOG    CXR-LA    TVL-14SEP19  RULE-QPDM IPRWD/17&lt;/Text&gt;
   &lt;/Line&gt;
   &lt;Line Type="Fare Basis"&gt;
    &lt;Text&gt;FARE BASIS-O00QP8ZJ          SPECIAL FARE  DIS-E   VENDOR-ATP&lt;/Text&gt;
   &lt;/Line&gt;
   &lt;Line Type="Fare Type"&gt;
    &lt;Text&gt;FARE TYPE-SBP      OW-OW BUDGET INSTANT PURCHASE&lt;/Text&gt;
   &lt;/Line&gt;
   &lt;Line Type="Currency"&gt;
    &lt;Text&gt;COP    45000  8000  E03SEP19 D-INFINITY   FC-O00QP8ZJ  FN-9O&lt;/Text&gt;
   &lt;/Line&gt;
   &lt;Line Type="System Dates"&gt;
    &lt;Text&gt;SYSTEM DATES - CREATED 02SEP19/1810  EXPIRES INFINITY&lt;/Text&gt;
   &lt;/Line&gt;
   &lt;ParsedData&gt;
    &lt;CurrencyLine&gt;
     &lt;Amount&gt;45000&lt;/Amount&gt;
     &lt;CurrencyCode&gt;COP&lt;/CurrencyCode&gt;
     &lt;Discontinue&gt;INFINITY&lt;/Discontinue&gt;
     &lt;Effective&gt;2019-09-03&lt;/Effective&gt;
     &lt;FareClass&gt;O00QP8ZJ&lt;/FareClass&gt;
     &lt;RoutingNumberOrMPM&gt;8000&lt;/RoutingNumberOrMPM&gt;
     &lt;TariffDescriptionNumber&gt;9O&lt;/TariffDescriptionNumber&gt;
    &lt;/CurrencyLine&gt;
    &lt;FareBasisLine&gt;
     &lt;DisplayType Code="E"/&gt;
     &lt;FareBasis Code="O00QP8ZJ"/&gt;
     &lt;FareVendor&gt;ATP&lt;/FareVendor&gt;
     &lt;Text&gt;SPECIAL FARE&lt;/Text&gt;
    &lt;/FareBasisLine&gt;
    &lt;FareTypeLine&gt;
     &lt;FareDescription Code="OW"&gt;OW BUDGET INSTANT PURCHASE&lt;/FareDescription&gt;
     &lt;FareType&gt;SBP&lt;/FareType&gt;
    &lt;/FareTypeLine&gt;
    &lt;OriginDestinationLine&gt;
     &lt;Airline Code="LA"/&gt;
     &lt;DestinationLocation LocationCode="BOG"/&gt;
     &lt;OriginLocation LocationCode="CLO"/&gt;
     &lt;Rule&gt;QPDM&lt;/Rule&gt;
     &lt;TariffDescriptionNumber&gt;IPRWD/17&lt;/TariffDescriptionNumber&gt;
     &lt;TravelDate&gt;2019-09-14&lt;/TravelDate&gt;
    &lt;/OriginDestinationLine&gt;
    &lt;PassengerTypeLine&gt;
     &lt;AutoPrice&gt;YES&lt;/AutoPrice&gt;
     &lt;PassengerType Code="ADT"/&gt;
    &lt;/PassengerTypeLine&gt;
    &lt;SystemDatesLine&gt;
     &lt;CreateDateTime&gt;2019-09-02T18:10&lt;/CreateDateTime&gt;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FOR EACH SECTOR ON THE FARE COMPONENT ARE
REQUIRED AT LEAST 3 DAYS BEFORE DEPARTURE FROM FARE
COMPONENT ORIGIN.
WHEN RESERVATIONS ARE MADE AT LEAST 1 DAY BEFORE
DEPARTURE, TICKETING MUST BE COMPLETED WITHIN 24 HOURS
AFTER RESERVATIONS ARE MADE.
OR - RESERVATIONS FOR EACH SECTOR ON THE FARE COMPONENT
ARE REQUIRED AT LEAST 3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&lt;Text&gt;2 TRANSFERS PERMITTED ON THE PRICING UNIT - 1 IN EACH
DIRECTION.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-QP TYPE FARES IN ANY
RULE IN THIS TARIFF.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&lt;Text&gt;FOOTNOTE RULE
TICKETS MUST BE ISSUED ON/AFTER 27AUG19.
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</si>
  <si>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ff1eefc-5d4c-4270-9201-be98bcd6c014&lt;/eb:ConversationId&gt;&lt;eb:Service&gt;OTA_AirRulesLLSRQ&lt;/eb:Service&gt;&lt;eb:Action&gt;OTA_AirRulesLLSRS&lt;/eb:Action&gt;&lt;eb:MessageData&gt;&lt;eb:MessageId&gt;7301008735121540831&lt;/eb:MessageId&gt;&lt;eb:Timestamp&gt;2019-09-09T20:25:12&lt;/eb:Timestamp&gt;&lt;eb:RefToMessageId&gt;cff1eefc-5d4c-4270-9201-be98bcd6c014&lt;/eb:RefToMessageId&gt;&lt;/eb:MessageData&gt;&lt;/eb:MessageHeader&gt;&lt;wsse:Security xmlns:wsse="http://schemas.xmlsoap.org/ws/2002/12/secext"&gt;&lt;wsse:BinarySecurityToken valueType="String" EncodingType="wsse:Base64Binary"&gt;Shared/IDL:IceSess\/SessMgr:1\.0.IDL/Common/!ICESMS\/RESG!ICESMSLB\/RES.LB!-2975949273836348781!51254!0&lt;/wsse:BinarySecurityToken&gt;&lt;/wsse:Security&gt;&lt;/soap-env:Header&gt;&lt;soap-env:Body&gt;&lt;OTA_AirRulesRS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timeStamp="2019-09-09T15:25:12-05:00"&gt;
   &lt;stl:SystemSpecificResults&gt;
    &lt;stl:HostCommand LNIATA="222222"&gt;RDBOGSAL10SEPSZA00TIB-AV&lt;/stl:HostCommand&gt;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</si>
  <si>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ff1eefc-5d4c-4270-9201-be98bcd6c014&lt;/eb:ConversationId&gt;&lt;eb:Service&gt;OTA_AirRulesLLSRQ&lt;/eb:Service&gt;&lt;eb:Action&gt;OTA_AirRulesLLSRS&lt;/eb:Action&gt;&lt;eb:MessageData&gt;&lt;eb:MessageId&gt;8108884735127620191&lt;/eb:MessageId&gt;&lt;eb:Timestamp&gt;2019-09-09T20:25:13&lt;/eb:Timestamp&gt;&lt;eb:RefToMessageId&gt;cff1eefc-5d4c-4270-9201-be98bcd6c014&lt;/eb:RefToMessageId&gt;&lt;/eb:MessageData&gt;&lt;/eb:MessageHeader&gt;&lt;wsse:Security xmlns:wsse="http://schemas.xmlsoap.org/ws/2002/12/secext"&gt;&lt;wsse:BinarySecurityToken valueType="String" EncodingType="wsse:Base64Binary"&gt;Shared/IDL:IceSess\/SessMgr:1\.0.IDL/Common/!ICESMS\/RESG!ICESMSLB\/RES.LB!-2975949273836348781!51254!0&lt;/wsse:BinarySecurityToken&gt;&lt;/wsse:Security&gt;&lt;/soap-env:Header&gt;&lt;soap-env:Body&gt;&lt;OTA_AirRulesRS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timeStamp="2019-09-09T15:25:12-05:00"&gt;
   &lt;stl:SystemSpecificResults&gt;
    &lt;stl:HostCommand LNIATA="222222"&gt;RDSALGUA10SEPSZA00TIB-AV&lt;/stl:HostCommand&gt;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</si>
  <si>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ff1eefc-5d4c-4270-9201-be98bcd6c014&lt;/eb:ConversationId&gt;&lt;eb:Service&gt;OTA_AirRulesLLSRQ&lt;/eb:Service&gt;&lt;eb:Action&gt;OTA_AirRulesLLSRS&lt;/eb:Action&gt;&lt;eb:MessageData&gt;&lt;eb:MessageId&gt;8108939735131570203&lt;/eb:MessageId&gt;&lt;eb:Timestamp&gt;2019-09-09T20:25:13&lt;/eb:Timestamp&gt;&lt;eb:RefToMessageId&gt;cff1eefc-5d4c-4270-9201-be98bcd6c014&lt;/eb:RefToMessageId&gt;&lt;/eb:MessageData&gt;&lt;/eb:MessageHeader&gt;&lt;wsse:Security xmlns:wsse="http://schemas.xmlsoap.org/ws/2002/12/secext"&gt;&lt;wsse:BinarySecurityToken valueType="String" EncodingType="wsse:Base64Binary"&gt;Shared/IDL:IceSess\/SessMgr:1\.0.IDL/Common/!ICESMS\/RESG!ICESMSLB\/RES.LB!-2975949273836348781!51254!0&lt;/wsse:BinarySecurityToken&gt;&lt;/wsse:Security&gt;&lt;/soap-env:Header&gt;&lt;soap-env:Body&gt;&lt;OTA_AirRulesRS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timeStamp="2019-09-09T15:25:13-05:00"&gt;
   &lt;stl:SystemSpecificResults&gt;
    &lt;stl:HostCommand LNIATA="222222"&gt;RDGUABOG18SEPSZA00TIB-AV&lt;/stl:HostCommand&gt;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</si>
  <si>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d1a2774-7c9c-4cf2-9835-33d2d6c3e3de&lt;/eb:ConversationId&gt;&lt;eb:Service&gt;OTA_AirRulesLLSRQ&lt;/eb:Service&gt;&lt;eb:Action&gt;OTA_AirRulesLLSRS&lt;/eb:Action&gt;&lt;eb:MessageData&gt;&lt;eb:MessageId&gt;8079866736077740543&lt;/eb:MessageId&gt;&lt;eb:Timestamp&gt;2019-09-09T20:26:48&lt;/eb:Timestamp&gt;&lt;eb:RefToMessageId&gt;4d1a2774-7c9c-4cf2-9835-33d2d6c3e3de&lt;/eb:RefToMessageId&gt;&lt;/eb:MessageData&gt;&lt;/eb:MessageHeader&gt;&lt;wsse:Security xmlns:wsse="http://schemas.xmlsoap.org/ws/2002/12/secext"&gt;&lt;wsse:BinarySecurityToken valueType="String" EncodingType="wsse:Base64Binary"&gt;Shared/IDL:IceSess\/SessMgr:1\.0.IDL/Common/!ICESMS\/RESE!ICESMSLB\/RES.LB!-2975948882183569524!1648092!0&lt;/wsse:BinarySecurityToken&gt;&lt;/wsse:Security&gt;&lt;/soap-env:Header&gt;&lt;soap-env:Body&gt;&lt;OTA_AirRulesRS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timeStamp="2019-09-09T15:26:48-05:00"&gt;
   &lt;stl:SystemSpecificResults&gt;
    &lt;stl:HostCommand LNIATA="222222"&gt;RDBOGBAQ09SEPSZS00RIQ-AV&lt;/stl:HostCommand&gt;
   &lt;/stl:SystemSpecificResults&gt;
  &lt;/stl:Success&gt;
 &lt;/stl:ApplicationResults&gt;
 &lt;FareRuleInfo&gt;
  &lt;Header&gt;
   &lt;Line Type="Legend"&gt;
    &lt;Text&gt;V FARE BASIS     BK    FARE   TRAVEL-TICKET AP  MINMAX  RTG&lt;/Text&gt;
   &lt;/Line&gt;
   &lt;Line Type="Fare"&gt;
    &lt;Text&gt;1I  SZS00RIQ       S X    79100 DC31DE T31MR  -/0  -/365  200&lt;/Text&gt;
   &lt;/Line&gt;
   &lt;Line Type="Passenger Type"&gt;
    &lt;Text&gt;PASSENGER TYPE-ADT                 AUTO PRICE-YES&lt;/Text&gt;
   &lt;/Line&gt;
   &lt;Line Type="Origin Destination"&gt;
    &lt;Text&gt;FROM-BOG TO-BAQ    CXR-AV    TVL-09SEP19  RULE-DOSP IPRWD/17&lt;/Text&gt;
   &lt;/Line&gt;
   &lt;Line Type="Fare Basis"&gt;
    &lt;Text&gt;FARE BASIS-SZS00RIQ          SPECIAL FARE  DIS-E   VENDOR-ATP&lt;/Text&gt;
   &lt;/Line&gt;
   &lt;Line Type="Fare Type"&gt;
    &lt;Text&gt;FARE TYPE-XEX      OW-REGULAR EXCURSION&lt;/Text&gt;
   &lt;/Line&gt;
   &lt;Line Type="Currency"&gt;
    &lt;Text&gt;COP    79100  0200  E06SEP19 D31DEC20   FC-SZS00RIQ  FN-V&lt;/Text&gt;
   &lt;/Line&gt;
   &lt;Line Type="System Dates"&gt;
    &lt;Text&gt;SYSTEM DATES - CREATED 09SEP19/1015  EXPIRES 09SEP19/2359&lt;/Text&gt;
   &lt;/Line&gt;
   &lt;ParsedData&gt;
    &lt;CurrencyLine&gt;
     &lt;Amount&gt;79100&lt;/Amount&gt;
     &lt;CurrencyCode&gt;COP&lt;/CurrencyCode&gt;
     &lt;Discontinue&gt;2020-12-31&lt;/Discontinue&gt;
     &lt;Effective&gt;2019-09-06&lt;/Effective&gt;
     &lt;FareClass&gt;SZS00RIQ&lt;/FareClass&gt;
     &lt;RoutingNumberOrMPM&gt;0200&lt;/RoutingNumberOrMPM&gt;
     &lt;TariffDescriptionNumber&gt;V&lt;/TariffDescriptionNumber&gt;
    &lt;/CurrencyLine&gt;
    &lt;FareBasisLine&gt;
     &lt;DisplayType Code="E"/&gt;
     &lt;FareBasis Code="SZS00RIQ"/&gt;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LocationCode="BAQ"/&gt;
     &lt;OriginLocation LocationCode="BOG"/&gt;
     &lt;Rule&gt;DOSP&lt;/Rule&gt;
     &lt;TariffDescriptionNumber&gt;IPRWD/17&lt;/TariffDescriptionNumber&gt;
     &lt;TravelDate&gt;2019-09-09&lt;/TravelDate&gt;
    &lt;/OriginDestinationLine&gt;
    &lt;PassengerTypeLine&gt;
     &lt;AutoPrice&gt;YES&lt;/AutoPrice&gt;
     &lt;PassengerType Code="ADT"/&gt;
    &lt;/PassengerTypeLine&gt;
    &lt;SystemDatesLine&gt;
     &lt;CreateDateTime&gt;2019-09-09T10:15&lt;/CreateDateTime&gt;
     &lt;ExpireDateTime&gt;2019-09-09T23:59&lt;/ExpireDateTime&gt;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SUN OR
430AM TO 459AM SUN OR 500AM TO 529AM SUN OR 530AM TO
559AM SUN OR 600AM TO 629AM SUN OR 630AM TO 659AM
SUN OR 700AM TO 729AM SUN OR 730AM TO 759AM SUN OR
800AM TO 829AM SUN OR 830AM TO 859AM SUN OR 900AM TO
929AM SUN OR 930AM TO 959AM SUN OR 1000AM TO 1029AM
SAT/SUN/MON/TUE/WED OR 1030AM TO 1059AM SAT/SUN/MON/
TUE/WED OR 1100AM TO 1129AM SAT/SUN/MON/TUE/WED OR
1130AM TO 1159AM SAT/SUN/MON/TUE/WED OR NOON TO
1229PM SAT/SUN/MON/TUE/WED OR 1230PM TO 1259PM SAT/
SUN/MON/TUE/WED OR 100PM TO 129PM SAT/SUN/MON/TUE/
WED OR 130PM TO 159PM SAT/SUN/MON/TUE/WED OR 200PM
TO 229PM SAT/SUN/MON/TUE/WED OR 230PM TO 259PM SAT/
SUN/MON/TUE/WED OR 730PM TO 759PM SAT/SUN/MON/TUE OR
800PM TO 829PM SAT/SUN/MON/TUE OR 830PM TO 859PM SAT/
SUN/MON/TUE OR 900PM TO 929PM SAT/SUN/MON/TUE OR
930PM TO 959PM SAT/SUN/MON/TUE OR 1000PM TO 1029PM
SAT/SUN/MON/TUE/WED OR 1030PM TO 1059PM SAT/SUN/MON/
TUE/WED OR 1100PM TO 1129PM SAT/SUN/MON/TUE/WED OR
1130PM TO 1159PM SAT/SUN/MON/TUE/WED.
TO BOG -
PERMITTED MIDNIGHT TO 359AM OR 400AM TO 429AM OR
430AM TO 459AM SAT/SUN OR 500AM TO 529AM SAT/SUN OR
530AM TO 559AM SAT/SUN OR 600AM TO 629AM SAT/SUN OR
630AM TO 659AM SAT/SUN OR 700AM TO 729AM SAT/SUN OR
730AM TO 759AM SAT/SUN OR 800AM TO 829AM SAT/SUN OR
830AM TO 859AM TUE/WED/THU/FRI/SAT/SUN OR 900AM TO
929AM TUE/WED/THU/FRI/SAT/SUN OR 930AM TO 959AM TUE/
WED/THU/FRI/SAT/SUN OR 1000AM TO 1029AM TUE/WED/THU/
FRI/SAT/SUN OR 1030AM TO 1059AM TUE/WED/THU/FRI/SAT/
SUN OR 1100AM TO 1129AM TUE/WED/THU/FRI/SAT/SUN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&lt;Text&gt;FROM BOG -
TRAVEL IS NOT PERMITTED ON 16AUG19 OR 04OCT19
THROUGH 05OCT19 OR ON 11OCT19 OR ON 01NOV19 OR ON
08NOV19 OR 15DEC19 THROUGH 31DEC19 OR ON 03JAN20 OR
21FEB20 THROUGH 22FEB20 OR ON 20MAR20 OR ON 03APR20
OR ON 08APR20 OR ON 30APR20 OR ON 22MAY20 OR ON
12JUN20 OR ON 19JUN20 OR ON 26JUN20 OR ON 17JUL20 OR
ON 06AUG20 OR ON 14AUG20 OR ON 02OCT20 OR ON 09OCT20
OR ON 30OCT20 OR ON 13NOV20 OR 15DEC20 THROUGH
31DEC20.
TO BOG -
TRAVEL IS NOT PERMITTED ON 19AUG19 OR 11OCT19
THROUGH 14OCT19 OR ON 04NOV19 OR ON 11NOV19 OR ON
01JAN20 OR ON 06JAN20 OR 23FEB20 THROUGH 27FEB20 OR
ON 12APR20 OR ON 03MAY20 OR ON 15JUN20 OR ON 22JUN20
OR ON 29JUN20 OR ON 20JUL20 OR ON 09AUG20 OR ON
17AUG20 OR 11OCT20 THROUGH 12OCT20 OR ON 02NOV20 OR
ON 16NOV20 OR 15DEC20 THROUGH 31DEC20.&lt;/Text&gt;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</si>
  <si>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d1a2774-7c9c-4cf2-9835-33d2d6c3e3de&lt;/eb:ConversationId&gt;&lt;eb:Service&gt;OTA_AirRulesLLSRQ&lt;/eb:Service&gt;&lt;eb:Action&gt;OTA_AirRulesLLSRS&lt;/eb:Action&gt;&lt;eb:MessageData&gt;&lt;eb:MessageId&gt;8118303736083310251&lt;/eb:MessageId&gt;&lt;eb:Timestamp&gt;2019-09-09T20:26:48&lt;/eb:Timestamp&gt;&lt;eb:RefToMessageId&gt;4d1a2774-7c9c-4cf2-9835-33d2d6c3e3de&lt;/eb:RefToMessageId&gt;&lt;/eb:MessageData&gt;&lt;/eb:MessageHeader&gt;&lt;wsse:Security xmlns:wsse="http://schemas.xmlsoap.org/ws/2002/12/secext"&gt;&lt;wsse:BinarySecurityToken valueType="String" EncodingType="wsse:Base64Binary"&gt;Shared/IDL:IceSess\/SessMgr:1\.0.IDL/Common/!ICESMS\/RESE!ICESMSLB\/RES.LB!-2975948882183569524!1648092!0&lt;/wsse:BinarySecurityToken&gt;&lt;/wsse:Security&gt;&lt;/soap-env:Header&gt;&lt;soap-env:Body&gt;&lt;OTA_AirRulesRS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timeStamp="2019-09-09T15:26:48-05:00"&gt;
   &lt;stl:SystemSpecificResults&gt;
    &lt;stl:HostCommand LNIATA="222222"&gt;RDBAQBOG15SEPLES00RIQ-AV&lt;/stl:HostCommand&gt;
   &lt;/stl:SystemSpecificResults&gt;
  &lt;/stl:Success&gt;
 &lt;/stl:ApplicationResults&gt;
 &lt;FareRuleInfo&gt;
  &lt;Header&gt;
   &lt;Line Type="Legend"&gt;
    &lt;Text&gt;V FARE BASIS     BK    FARE   TRAVEL-TICKET AP  MINMAX  RTG&lt;/Text&gt;
   &lt;/Line&gt;
   &lt;Line Type="Fare"&gt;
    &lt;Text&gt;1R  LES00RIQ       L X   215000     ----      -/1  -/365  200&lt;/Text&gt;
   &lt;/Line&gt;
   &lt;Line Type="Passenger Type"&gt;
    &lt;Text&gt;PASSENGER TYPE-ADT                 AUTO PRICE-YES&lt;/Text&gt;
   &lt;/Line&gt;
   &lt;Line Type="Origin Destination"&gt;
    &lt;Text&gt;FROM-BAQ TO-BOG    CXR-AV    TVL-15SEP19  RULE-DOEC IPRWD/17&lt;/Text&gt;
   &lt;/Line&gt;
   &lt;Line Type="Fare Basis"&gt;
    &lt;Text&gt;FARE BASIS-LES00RIQ          SPECIAL FARE  DIS-E   VENDOR-ATP&lt;/Text&gt;
   &lt;/Line&gt;
   &lt;Line Type="Fare Type"&gt;
    &lt;Text&gt;FARE TYPE-XEX      OW-REGULAR EXCURSION&lt;/Text&gt;
   &lt;/Line&gt;
   &lt;Line Type="Currency"&gt;
    &lt;Text&gt;COP   215000  0200  E10SEP19 D-INFINITY   FC-LES00RIQ  FN-&lt;/Text&gt;
   &lt;/Line&gt;
   &lt;Line Type="System Dates"&gt;
    &lt;Text&gt;SYSTEM DATES - CREATED 09SEP19/1015  EXPIRES INFINITY&lt;/Text&gt;
   &lt;/Line&gt;
   &lt;ParsedData&gt;
    &lt;CurrencyLine&gt;
     &lt;Amount&gt;215000&lt;/Amount&gt;
     &lt;CurrencyCode&gt;COP&lt;/CurrencyCode&gt;
     &lt;Discontinue&gt;INFINITY&lt;/Discontinue&gt;
     &lt;Effective&gt;2019-09-10&lt;/Effective&gt;
     &lt;FareClass&gt;LES00RIQ&lt;/FareClass&gt;
     &lt;RoutingNumberOrMPM&gt;0200&lt;/RoutingNumberOrMPM&gt;
    &lt;/CurrencyLine&gt;
    &lt;FareBasisLine&gt;
     &lt;DisplayType Code="E"/&gt;
     &lt;FareBasis Code="LES00RIQ"/&gt;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LocationCode="BAQ"/&gt;
     &lt;Rule&gt;DOEC&lt;/Rule&gt;
     &lt;TariffDescriptionNumber&gt;IPRWD/17&lt;/TariffDescriptionNumber&gt;
     &lt;TravelDate&gt;2019-09-15&lt;/TravelDate&gt;
    &lt;/OriginDestinationLine&gt;
    &lt;PassengerTypeLine&gt;
     &lt;AutoPrice&gt;YES&lt;/AutoPrice&gt;
     &lt;PassengerType Code="ADT"/&gt;
    &lt;/PassengerTypeLine&gt;
    &lt;SystemDatesLine&gt;
     &lt;CreateDateTime&gt;2019-09-09T10:15&lt;/CreateDateTime&gt;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</si>
  <si>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-1533c208-7ec7-459b-b8ee-8df1bc7349e7&lt;/eb:ConversationId&gt;&lt;eb:Service&gt;OTA_AirRulesLLSRQ&lt;/eb:Service&gt;&lt;eb:Action&gt;OTA_AirRulesLLSRS&lt;/eb:Action&gt;&lt;eb:MessageData&gt;&lt;eb:MessageId&gt;7319058737011750720&lt;/eb:MessageId&gt;&lt;eb:Timestamp&gt;2019-09-09T20:28:21&lt;/eb:Timestamp&gt;&lt;eb:RefToMessageId&gt;1533c208-7ec7-459b-b8ee-8df1bc7349e7&lt;/eb:RefToMessageId&gt;&lt;/eb:MessageData&gt;&lt;/eb:MessageHeader&gt;&lt;wsse:Security xmlns:wsse="http://schemas.xmlsoap.org/ws/2002/12/secext"&gt;&lt;wsse:BinarySecurityToken valueType="String" EncodingType="wsse:Base64Binary"&gt;Shared/IDL:IceSess\/SessMgr:1\.0.IDL/Common/!ICESMS\/RESC!ICESMSLB\/RES.LB!-2975948499312576126!96826!0&lt;/wsse:BinarySecurityToken&gt;&lt;/wsse:Security&gt;&lt;/soap-env:Header&gt;&lt;soap-env:Body&gt;&lt;OTA_AirRulesRS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timeStamp="2019-09-09T15:28:21-05:00"&gt;
   &lt;stl:SystemSpecificResults&gt;
    &lt;stl:HostCommand LNIATA="222222"&gt;RDBOGMIA20JANNLX4NDN3-AA&lt;/stl:HostCommand&gt;
   &lt;/stl:SystemSpecificResults&gt;
  &lt;/stl:Success&gt;
 &lt;/stl:ApplicationResults&gt;
 &lt;FareRuleInfo&gt;
  &lt;Header&gt;
   &lt;Line Type="Legend"&gt;
    &lt;Text&gt;V FARE BASIS     BK    FARE   TRAVEL-TICKET AP  MINMAX  RTG&lt;/Text&gt;
   &lt;/Line&gt;
   &lt;Line Type="Fare"&gt;
    &lt;Text&gt;1   NLX4NDN3       N R   316.00 R21AP        14/1 ??/12M WH01&lt;/Text&gt;
   &lt;/Line&gt;
   &lt;Line Type="Passenger Type"&gt;
    &lt;Text&gt;PASSENGER TYPE-ADT                 AUTO PRICE-YES&lt;/Text&gt;
   &lt;/Line&gt;
   &lt;Line Type="Origin Destination"&gt;
    &lt;Text&gt;FROM-BOG TO-MIA    CXR-AA    TVL-20JAN20  RULE-L107 IPRW/5&lt;/Text&gt;
   &lt;/Line&gt;
   &lt;Line Type="Fare Basis"&gt;
    &lt;Text&gt;FARE BASIS-NLX4NDN3          SPECIAL FARE  DIS-E   VENDOR-ATP&lt;/Text&gt;
   &lt;/Line&gt;
   &lt;Line Type="Fare Type"&gt;
    &lt;Text&gt;FARE TYPE-XPN      RT-INSTANT PURCHASE NONREFUNDABLE-TYPE FARES&lt;/Text&gt;
   &lt;/Line&gt;
   &lt;Line Type="Currency"&gt;
    &lt;Text&gt;USD   316.00  0001  E01SEP19 D21APR20   FC-NLX4NDN3  FN-99&lt;/Text&gt;
   &lt;/Line&gt;
   &lt;Line Type="System Dates"&gt;
    &lt;Text&gt;SYSTEM DATES - CREATED 05SEP19/1119  EXPIRES INFINITY&lt;/Text&gt;
   &lt;/Line&gt;
   &lt;ParsedData&gt;
    &lt;CurrencyLine&gt;
     &lt;Amount&gt;316.00&lt;/Amount&gt;
     &lt;CurrencyCode&gt;USD&lt;/CurrencyCode&gt;
     &lt;Discontinue&gt;2020-04-21&lt;/Discontinue&gt;
     &lt;Effective&gt;2019-09-01&lt;/Effective&gt;
     &lt;FareClass&gt;NLX4NDN3&lt;/FareClass&gt;
     &lt;RoutingNumberOrMPM&gt;0001&lt;/RoutingNumberOrMPM&gt;
     &lt;TariffDescriptionNumber&gt;99&lt;/TariffDescriptionNumber&gt;
    &lt;/CurrencyLine&gt;
    &lt;FareBasisLine&gt;
     &lt;DisplayType Code="E"/&gt;
     &lt;FareBasis Code="NLX4NDN3"/&gt;
     &lt;FareVendor&gt;ATP&lt;/FareVendor&gt;
     &lt;Text&gt;SPECIAL FARE&lt;/Text&gt;
    &lt;/FareBasisLine&gt;
    &lt;FareTypeLine&gt;
     &lt;FareDescription Code="RT"&gt;INSTANT PURCHASE NONREFUNDABLE-TYPE FARES&lt;/FareDescription&gt;
     &lt;FareType&gt;XPN&lt;/FareType&gt;
    &lt;/FareTypeLine&gt;
    &lt;OriginDestinationLine&gt;
     &lt;Airline Code="AA"/&gt;
     &lt;DestinationLocation LocationCode="MIA"/&gt;
     &lt;OriginLocation LocationCode="BOG"/&gt;
     &lt;Rule&gt;L107&lt;/Rule&gt;
     &lt;TariffDescriptionNumber&gt;IPRW/5&lt;/TariffDescriptionNumber&gt;
     &lt;TravelDate&gt;2020-01-20&lt;/TravelDate&gt;
    &lt;/OriginDestinationLine&gt;
    &lt;PassengerTypeLine&gt;
     &lt;AutoPrice&gt;YES&lt;/AutoPrice&gt;
     &lt;PassengerType Code="ADT"/&gt;
    &lt;/PassengerTypeLine&gt;
    &lt;SystemDatesLine&gt;
     &lt;CreateDateTime&gt;2019-09-05T11:19&lt;/CreateDateTime&gt;
     &lt;ExpireDateTime&gt;INFINITY&lt;/ExpireDateTime&gt;
    &lt;/SystemDatesLine&gt;
   &lt;/ParsedData&gt;
  &lt;/Header&gt;
  &lt;Rules&gt;
   &lt;Paragraph RPH="50" Title="RULE APPLICATION AND OTHER CONDITIONS"&gt;
    &lt;Text&gt;NOTE - THE FOLLOWING TEXT IS INFORMATIONAL AND NOT
VALIDATED FOR AUTOPRICING.
FARES BETWEEN THE UNITED STATES/CANADA AND CENTRAL
AMERICA/SOUTH AMERICA
APPLICATION
AREA
THESE FARES APPLY
BETWEEN UNITED STATES/CANADA AND CENTRAL AMERICA/
SOUTH AMERICA.
CLASS OF SERVICE
THESE FARES APPLY FOR ECONOMY CLASS SERVICE.
TYPES OF TRANSPORTATION
FARES GOVERNED BY THIS RULE CAN BE USED TO CREATE
ONE-WAY/ROUND-TRIP/CIRCLE-TRIP/OPEN-JAW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&lt;Text&gt;PERMITTED MON THROUGH THU FROM THE GATEWAY.&lt;/Text&gt;
   &lt;/Paragraph&gt;
   &lt;Paragraph RPH="03" Title="SEASONALITY"&gt;
    &lt;Text&gt;FROM COLOMBIA -
PERMITTED 16OCT THROUGH 24NOV OR 27NOV THROUGH 25DEC
OR 16JAN THROUGH 21MAR OR 26MAR THROUGH 27JUL FOR
EACH TRIP FROM THE GATEWAY. SEASON IS BASED ON TRIP
DATE.
TO COLOMBIA -
PERMITTED 14AUG THROUGH 10OCT OR 23OCT THROUGH 09NOV
OR 19NOV THROUGH 09DEC OR 31DEC THROUGH 03JAN OR
16JAN THROUGH 30MAR OR 04APR THROUGH 14JUN FOR EACH
TRIP FROM THE GATEWAY. SEASON IS BASED ON TRIP DATE.&lt;/Text&gt;
   &lt;/Paragraph&gt;
   &lt;Paragraph RPH="04" Title="FLIGHT APPLICATION"&gt;
    &lt;Text&gt;IF THE FARE COMPONENT INCLUDES TRAVEL WITHIN BOLIVIA
THEN THAT TRAVEL MUST BE ON
ONE OR MORE OF THE FOLLOWING
ANY OB FLIGHT OPERATED BY OB.
AND
IF THE FARE COMPONENT INCLUDES TRAVEL WITHIN SOUTH
AMERICA
THEN THAT TRAVEL MUST BE ON
ONE OR MORE OF THE FOLLOWING
ANY AA FLIGHT
ANY LA FLIGHT
ANY JJ FLIGHT OPERATED BY JJ
ANY 4M FLIGHT OPERATED BY 4M
ANY XL FLIGHT OPERATED BY XL
ANY G3 FLIGHT OPERATED BY G3
ANY OB FLIGHT OPERATED BY OB.
AND
IF THE FARE COMPONENT INCLUDES TRAVEL BETWEEN CENTRAL
AMERICA AND CENTRAL AMERICA/SOUTH AMERICA
THEN THAT TRAVEL MUST BE ON
ONE OR MORE OF THE FOLLOWING
ANY AA FLIGHT
ANY LA FLIGHT
ANY JJ FLIGHT OPERATED BY JJ
ANY 4M FLIGHT OPERATED BY 4M
ANY XL FLIGHT OPERATED BY XL
ANY G3 FLIGHT OPERATED BY G3.
AND
IF THE FARE COMPONENT INCLUDES TRAVEL WITHIN NORTH
AMERICA
THEN THAT TRAVEL MUST BE ON
ONE OR MORE OF THE FOLLOWING
ANY AA FLIGHT OPERATED BY AA
ANY AA FLIGHT OPERATED BY 9K.
AND
THE FARE COMPONENT MUST INCLUDE TRAVEL BETWEEN UNITED
STATES AND CENTRAL AMERICA/SOUTH AMERICA ON
ONE OR MORE OF THE FOLLOWING
ANY AA FLIGHT.&lt;/Text&gt;
   &lt;/Paragraph&gt;
   &lt;Paragraph RPH="05" Title="ADVANCE RESERVATIONS/TICKETING"&gt;
    &lt;Text&gt;CONFIRMED RESERVATIONS FOR ALL SECTORS ARE REQUIRED AT
LEAST 14 DAYS BEFORE DEPARTURE.
WAITLIST AND STANDBY NOT PERMITTED.
TICKETING MUST BE COMPLETED WITHIN 1 DAY AFTER
RESERVATIONS ARE MADE OR AT LEAST 14 DAYS BEFORE
DEPARTURE WHICHEVER IS EARLIER.&lt;/Text&gt;
   &lt;/Paragraph&gt;
   &lt;Paragraph RPH="06" Title="MINIMUM STAY"&gt;
    &lt;Text&gt;TRAVEL FROM TURNAROUND MUST COMMENCE NO EARLIER THAN
24 HOURS AFTER ARRIVAL AT THE TURNAROUND.&lt;/Text&gt;
   &lt;/Paragraph&gt;
   &lt;Paragraph RPH="07" Title="MAXIMUM STAY"&gt;
    &lt;Text&gt;TRAVEL FROM LAST STOPOVER MUST COMMENCE NO LATER THAN
12 MONTHS AFTER DEPARTURE FROM FARE ORIGIN.&lt;/Text&gt;
   &lt;/Paragraph&gt;
   &lt;Paragraph RPH="08" Title="STOPOVERS"&gt;
    &lt;Text&gt;NO STOPOVERS PERMITTED ON THE PRICING UNIT.&lt;/Text&gt;
   &lt;/Paragraph&gt;
   &lt;Paragraph RPH="09" Title="TRANSFERS"&gt;
    &lt;Text&gt;1 TRANSFERS PERMITTED IN EACH DIRECTION
ANY COMBINATION OF THE FOLLOWING -
1 ONLINE ON AA
1 INTERLINE INCLUDING AA
BETWEEN AA AND 4M/AA/AV/CM/G3/JJ/LA IN
COLOMBIA IN EACH DIRECTION.
AND - 2 TRANSFERS PERMITTED IN EACH DIRECTION
ANY COMBINATION OF THE FOLLOWING -
2 ONLINE ON AA
IN UNITED STATES IN EACH DIRECTION.
FARE BREAK SURFACE SECTORS NOT PERMITTED AND
EMBEDDED SURFACE SECTORS PERMITTED ON THE FARE
COMPONENT.&lt;/Text&gt;
   &lt;/Paragraph&gt;
   &lt;Paragraph RPH="10" Title="COMBINATIONS"&gt;
    &lt;Text&gt;DOUBLE OPEN JAWS NOT PERMITTED.
END-ON-END
END-ON-END COMBINATIONS NOT PERMITTED WITH DOMESTIC
FARES WITHIN UNITED STATES. VALIDATE ALL FARE
COMPONENTS. SIDE TRIPS NOT PERMITTED.
END-ON-END COMBINATIONS NOT PERMITTED WITH US-CANADA
TRANSBORDER FARES. VALIDATE ALL FARE COMPONENTS.
SIDE TRIPS NOT PERMITTED.
END-ON-END COMBINATIONS NOT PERMITTED WITH
INTERNATIONAL FARES. VALIDATE ALL FARE COMPONENTS.
SIDE TRIPS NOT PERMITTED.
END-ON-END NOTE -
ADD-ONS PERMITTED
OPEN JAWS/ROUND TRIPS/CIRCLE TRIPS
FARES MAY BE COMBINED ON A HALF ROUND TRIP BASIS
WITH AA FARES
-TO FORM SINGLE OPEN JAWS
MILEAGE OF THE OPEN SEGMENT MUST BE EQUAL/LESS THAN
MILEAGE OF THE LONGEST FLOWN FARE COMPONENT.
-TO FORM ROUND TRIPS
-TO FORM CIRCLE TRIPS WITH AA FARES EXCEPT FOR
AROUND-THE-WORLD FARES
A MAXIMUM OF TWO INTERNATIONAL FARE COMPONENTS
PERMITTED.
PROVIDED -
COMBINATIONS ARE WITH ANY FARE FOR CARRIER AA IN
ANY RULE IN TARIFF
AAMRVP  - BETWEEN PUERTO RICOR/VIRGIN ISLANDS-USA
IPRW    - BETWEEN THE USA/CANADA-AREA 1
IPRWI   - WITHIN AREA 1 INTERNATIONAL (EXCEPT US/
CANADA)
VPCR    - BETWEEN PUERTO RICO/VIRGIN
ISLANDS-CANADA
VPDR    - BETWEEN PUERTO RICO/VIRGIN ISLANDS-THE
USA
WHAAR   - BETWEEN THE USA/CANADA-AREA 1
WHMAAR  - BETWEEN THE USA/CANADA-AREA 1.
NOTE - THE CITY PAIRS BELOW ARE CONSIDERED THE SAME
POINT -
BUR-LAX  BUR-LGB  BUR-ONT  BUR-SNA  BWI-WAS
EWR-NYC  FLL-MIA  LAX-LGB  LAX-ONT  LAX-SNA
LGB-ONT  LGB-SNA  OAK-SFO  OAK-SJC  ONT-SNA
ORF-PHF  SFO-SJC&lt;/Text&gt;
   &lt;/Paragraph&gt;
   &lt;Paragraph RPH="11" Title="BLACKOUT DATES"&gt;
    &lt;Text&gt;NO BLACKOUT DATES APPLY.&lt;/Text&gt;
   &lt;/Paragraph&gt;
   &lt;Paragraph RPH="12" Title="SURCHARGES"&gt;
    &lt;Text&gt;FARE RULE
IF INFANT WITHOUT A SEAT PSGR UNDER 2.
OR - CONTRACT BULK INFANT PSGR UNDER 2.
OR - MILITARY INFANT WITHOUT A SEAT UNDER 2.
OR - INCLUSIVE TOUR INFANT WITHOUT A SEAT PSGR UNDER 2.
THERE IS NO MISCELLANEOUS/OTHER SURCHARGE PER ANY
PASSENGER.
NOTE - TEXT BELOW NOT VALIDATED FOR AUTOPRICING.
SURCHARGES DO NOT APPLY TO INFANT PASSENGERS NOT
OCCUPYING A SEAT
FROM UNITED STATES -
MISCELLANEOUS/OTHER SURCHARGE OF USD 100.00 PER FARE
COMPONENT WILL BE ADDED TO THE APPLICABLE FARE PER
ANY PASSENGER FROM 12DEC19 THROUGH 24DEC19 FOR ALL
INTERNATIONAL SECTORS.
AND - MISCELLANEOUS/OTHER SURCHARGE OF USD 70.00 PER
FARE COMPONENT WILL BE ADDED TO THE APPLICABLE
FARE PER ANY PASSENGER ON 03JAN20 FOR ALL
INTERNATIONAL SECTORS.
AND - MISCELLANEOUS/OTHER SURCHARGE OF USD 90.00 PER
FARE COMPONENT WILL BE ADDED TO THE APPLICABLE
FARE PER ANY PASSENGER FROM 04JAN20 THROUGH
06JAN20 FOR ALL INTERNATIONAL SECTORS.
AND - MISCELLANEOUS/OTHER SURCHARGE OF USD 70.00 PER
FARE COMPONENT WILL BE ADDED TO THE APPLICABLE
FARE PER ANY PASSENGER FROM 07JAN20 THROUGH
08JAN20 FOR ALL INTERNATIONAL SECTORS.
AND - MISCELLANEOUS/OTHER SURCHARGE OF USD 70.00 PER
FARE COMPONENT WILL BE ADDED TO THE APPLICABLE
FARE PER ANY PASSENGER ON 10JAN20 FOR ALL
INTERNATIONAL SECTORS.
AND - MISCELLANEOUS/OTHER SURCHARGE OF USD 70.00 PER
FARE COMPONENT WILL BE ADDED TO THE APPLICABLE
FARE PER ANY PASSENGER ON 12JAN20 FOR ALL
INTERNATIONAL SECTORS.
AND - MISCELLANEOUS/OTHER SURCHARGE OF USD 70.00 PER
FARE COMPONENT WILL BE ADDED TO THE APPLICABLE
FARE PER ANY PASSENGER FROM 11APR20 THROUGH
14APR20 FOR ALL INTERNATIONAL SECTORS.
TO UNITED STATES -
MISCELLANEOUS/OTHER SURCHARGE OF USD 70.00 PER FARE
COMPONENT WILL BE ADDED TO THE APPLICABLE FARE PER
ANY PASSENGER FROM 18DEC19 THROUGH 23DEC19 FOR ALL
INTERNATIONAL SECTORS.
AND - MISCELLANEOUS/OTHER SURCHARGE OF USD 100.00 PER
FARE COMPONENT WILL BE ADDED TO THE APPLICABLE
FARE PER ANY PASSENGER FROM 02JAN20 THROUGH
06JAN20 FOR ALL INTERNATIONAL SECTORS.
AND - MISCELLANEOUS/OTHER SURCHARGE OF USD 90.00 PER
FARE COMPONENT WILL BE ADDED TO THE APPLICABLE
FARE PER ANY PASSENGER FROM 07JAN20 THROUGH
12JAN20 FOR ALL INTERNATIONAL SECTORS.
AND - MISCELLANEOUS/OTHER SURCHARGE OF USD 70.00 PER
FARE COMPONENT WILL BE ADDED TO THE APPLICABLE
FARE PER ANY PASSENGER FROM 13MAR20 THROUGH
14MAR20 FOR ALL INTERNATIONAL SECTORS.
AND - MISCELLANEOUS/OTHER SURCHARGE OF USD 70.00 PER
FARE COMPONENT WILL BE ADDED TO THE APPLICABLE
FARE PER ANY PASSENGER FROM 20MAR20 THROUGH
22MAR20 FOR ALL INTERNATIONAL SECTORS.
AND - MISCELLANEOUS/OTHER SURCHARGE OF USD 70.00 PER
FARE COMPONENT WILL BE ADDED TO THE APPLICABLE
FARE PER ANY PASSENGER FROM 01APR20 THROUGH
06APR20 FOR ALL INTERNATIONAL SECTORS.
GENERAL RULE - APPLY UNLESS OTHERWISE SPECIFIED
THERE IS NO MISCELLANEOUS/OTHER SURCHARGE PER FARE
COMPONENT PER ANY PASSENGER.&lt;/Text&gt;
   &lt;/Paragraph&gt;
   &lt;Paragraph RPH="13" Title="ACCOMPANIED TRAVEL"&gt;
    &lt;Text&gt;ACCOMPANIED TRAVEL NOT REQUIRED.&lt;/Text&gt;
   &lt;/Paragraph&gt;
   &lt;Paragraph RPH="14" Title="TRAVEL RESTRICTIONS"&gt;
    &lt;Text&gt;VALID FOR TRAVEL COMMENCING ON/AFTER 01SEP19. TRAVEL
ON THIS FARE COMPONENT MUST COMMENCE BY MIDNIGHT ON
21APR20.&lt;/Text&gt;
   &lt;/Paragraph&gt;
   &lt;Paragraph RPH="15" Title="SALES RESTRICTIONS"&gt;
    &lt;Text&gt;TICKETS MUST BE ISSUED ON THE STOCK OF AA AND MAY NOT
BE SOLD IN VENEZUELA. AND MAY ONLY BE SOLD IN AREA 1/
AREA 2/AREA 3.
TICKETS MUST BE ISSUED BY ELECTRONIC TICKETING.&lt;/Text&gt;
   &lt;/Paragraph&gt;
   &lt;Paragraph RPH="16" Title="PENALTIES"&gt;
    &lt;Text&gt;CANCELLATIONS
ANY TIME
TICKET IS NON-REFUNDABLE IN CASE OF CANCEL/NO-SHOW/
REFUND.
NOTE - TEXT BELOW NOT VALIDATED FOR AUTOPRICING.
IN THE CASE OF THE DEATH OF THE PASSENGER/
OR A TRAVELING COMPANION/THE SERVICE CHARGE MAY
BE WAIVED OR THE TICKET REFUNDED.
VISIT AA.COM FOR DETAIL.
----
FOR TRAVEL AGENCY BOOKINGS MADE IN MEXICO / THE
CARIBBEAN / CENTRAL AND SOUTH AMERICA - AA WILL
ASSESS A USD 25.00 FEE ON ANY UNTICKETED
RESERVATION NOT CANCELED BEFORE DEPARTURE.
CHANGES
BEFORE DEPARTURE
CHARGE USD 300.00.
CHILD/INFANT DISCOUNTS APPLY.
NOTE - TEXT BELOW NOT VALIDATED FOR AUTOPRICING.
THE ORIGINAL NON REFUNDABLE AMOUNT REMAINS
NON REFUNDBALE.
CHANGES ARE PERMITTED PRIVIDED THE NEW ITINERARY
MEETS ALL THE PROVISIONS OF THE NEW FARE PURCHASED
I.E. ADVANCE RESERVATION/TICKET PURCHASE/MINIMUM
/MAXIMUM STAY REQUIREMENTS. WHEN THE NEW ITINERARY
IN A LOWER FARE NO REFUNDS WILL BE MADE. HOWEVER
THE DIFFERENCE IN FARE WILL BE RETURNED TO THE
PASSENGER IN THE FORM OF A NON REFUNDABLE TRAVEL
VOUCHER WHICH MAY BE APPLIED TOWARDS THE PURCHASE
OF A TICKET VALID FOR TRANSPORTATION GOVERNED BY
AA ONLY AND THE CHANGE FEE WILL
APPLY.
WHEN THE NEW ITINERARY RESULTS IN A HIGHER FARE
THE DIFFERENCE WILL BE ADD COLLECTED AND THE
CHANGE FEE WILL APPLY.
RETURN/CONTINUING RESERVATIONS MAY BE CHANGED AT
ANY TIME FOR THE ABOVE CHANGE FEE.
REISSUES/EXCHANGES NOT ALLOWED TO EOU/ERU FARE
TYPES.
AFTER DEPARTURE
CHARGE USD 300.00.
CHILD/INFANT DISCOUNTS APPLY.
NOTE - TEXT BELOW NOT VALIDATED FOR AUTOPRICING.
WHEN THE NEW ITINERARY RESULTS IN A LOWER FARE
NO REFUNDS WILL BE MADE. HOWEVER THE DIFFERENCE
IN FARE WLL BE RETURNED TO THE PASSENGER IN THE
FORM OF A NON-REFUNDBALE TRAVEL VOUCHER WHICH MAY
BE APPLIED TOWARDS THE PURCHASE OF A TICKET VALID
FOR TRANSPORTATION GOVERNED BY AA ONLY.
WHEN THE NEW ITINERARY RESULTS IN A HIGHER FARE
THE DIFFERENCE WILL BE ADD COLLECTED AND THE
CHANGE FEE WILL APPLY.
REISSUES/EXCHANGES NOT ALLOWED TO EOU/ERU FARE
TYPES.
CANCELLATIONS
ANY TIME
TICKET IS NON-REFUNDABLE IN CASE OF CANCEL/NO-SHOW/
REFUND.
NOTE - TEXT BELOW NOT VALIDATED FOR AUTOPRICING.
IN THE CASE OF THE DEATH OF THE PASSENGER/
OR A TRAVELING COMPANION/THE SERVICE CHARGE MAY
BE WAIVED OR THE TICKET REFUNDED.
VISIT AA.COM FOR DETAIL.
----
FOR TRAVEL AGENCY BOOKINGS MADE IN MEXICO / THE
CARIBBEAN / CENTRAL AND SOUTH AMERICA - AA WILL
ASSESS A USD 25.00 FEE ON ANY UNTICKETED
RESERVATION NOT CANCELED BEFORE DEPARTURE.
CHANGES
BEFORE DEPARTURE
CHARGE CAD 300.00.
CHILD/INFANT DISCOUNTS APPLY.
NOTE - TEXT BELOW NOT VALIDATED FOR AUTOPRICING.
THE ORIGINAL NON REFUNDABLE AMOUNT REMAINS
NON REFUNDBALE.
CHANGES ARE PERMITTED PRIVIDED THE NEW ITINERARY
MEETS ALL THE PROVISIONS OF THE NEW FARE PURCHASED
I.E. ADVANCE RESERVATION/TICKET PURCHASE/MINIMUM
/MAXIMUM STAY REQUIREMENTS. WHEN THE NEW ITINERARY
IN A LOWER FARE NO REFUNDS WILL BE MADE. HOWEVER
THE DIFFERENCE IN FARE WILL BE RETURNED TO THE
PASSENGER IN THE FORM OF A NON REFUNDABLE TRAVEL
VOUCHER WHICH MAY BE APPLIED TOWARDS THE PURCHASE
OF A TICKET VALID FOR TRANSPORTATION GOVERNED BY
AA ONLY AND THE CHANGE FEE WILL
APPLY.
WHEN THE NEW ITINERARY RESULTS IN A HIGHER FARE
THE DIFFERENCE WILL BE ADD COLLECTED AND THE
CHANGE FEE WILL APPLY.
RETURN/CONTINUING RESERVATIONS MAY BE CHANGED AT
ANY TIME FOR THE ABOVE CHANGE FEE.
REISSUES/EXCHANGES NOT ALLOWED TO EOU/ERU FARE
TYPES.
AFTER DEPARTURE
CHARGE CAD 300.00.
CHILD/INFANT DISCOUNTS APPLY.
NOTE - TEXT BELOW NOT VALIDATED FOR AUTOPRICING.
WHEN THE NEW ITINERARY RESULTS IN A LOWER FARE
NO REFUNDS WILL BE MADE. HOWEVER THE DIFFERENCE
IN FARE WLL BE RETURNED TO THE PASSENGER IN THE
FORM OF A NON-REFUNDBALE TRAVEL VOUCHER WHICH MAY
BE APPLIED TOWARDS THE PURCHASE OF A TICKET VALID
FOR TRANSPORTATION GOVERNED BY AA ONLY.
WHEN THE NEW ITINERARY RESULTS IN A HIGHER FARE
THE DIFFERENCE WILL BE ADD COLLECTED AND THE
CHANGE FEE WILL APPLY.
REISSUES/EXCHANGES NOT ALLOWED TO EOU/ERU FARE
TYPES.&lt;/Text&gt;
   &lt;/Paragraph&gt;
   &lt;Paragraph RPH="17" Title="HIP/MILEAGE EXCEPTIONS"&gt;
    &lt;Text&gt;NO HIP OR MILEAGE EXCEPTIONS APPLY.&lt;/Text&gt;
   &lt;/Paragraph&gt;
   &lt;Paragraph RPH="18" Title="TICKET ENDORSEMENTS"&gt;
    &lt;Text&gt;THE ORIGINAL AND THE REISSUED TICKET MUST BE ANNOTATED
- NONREF/RESTRICTIONS APPLY - IN THE ENDORSEMENT BOX.&lt;/Text&gt;
   &lt;/Paragraph&gt;
   &lt;Paragraph RPH="19" Title="CHILDREN DISCOUNTS"&gt;
    &lt;Text&gt;1ST THROUGH 4TH CNN/ACCOMPANIED CHILD PSGR 2-11 -
CHARGE 75 PERCENT OF THE FARE.
TICKETING CODE - BASE FARE CODE PLUS CH.
MUST BE ACCOMPANIED ON ALL FLIGHTS IN THE SAME
COMPARTMENT BY ADULT PSGR 16 OR OLDER.
OR - 5TH AND EACH ADDITIONAL CNN/ACCOMPANIED CHILD PSGR
2-11 - CHARGE 100 PERCENT OF THE FARE.
TICKETING CODE - BASE FARE CODE PLUS CH.
MUST BE ACCOMPANIED ON ALL FLIGHTS IN THE SAME
COMPARTMENT BY ADULT PSGR 16 OR OLDER.
OR - INS/INFANT WITH A SEAT PSGR UNDER 2 - CHARGE 75
PERCENT OF THE FARE.
TICKETING CODE - BASE FARE CODE PLUS CH.
MUST BE ACCOMPANIED ON ALL FLIGHTS IN THE SAME
COMPARTMENT BY ADULT PSGR 16 OR OLDER.
OR - INF/INFANT WITHOUT A SEAT PSGR UNDER 2 - CHARGE 10
PERCENT OF THE FARE.
TICKETING CODE - BASE FARE CODE PLUS IN.
MUST BE ACCOMPANIED ON ALL FLIGHTS IN THE SAME
COMPARTMENT BY ADULT PSGR 16 OR OLDER.
OR - UNN/UNACCOMPANIED CHILD PSGR 5-14 - CHARGE 100
PERCENT OF THE FARE.
NOTE - TEXT BELOW NOT VALIDATED FOR AUTOPRICING.
UNACCOMPANIED CHILDREN 5 6 AND 7 YEARS OF AGE WILL
ONLY BE TRANSPORTED OVER THE LINES OF AA NON-STOP
OR THROUGH PLANE SERVICE.&lt;/Text&gt;
   &lt;/Paragraph&gt;
   &lt;Paragraph RPH="20" Title="TOUR CONDUCTOR DISCOUNTS"&gt;
    &lt;Text&gt;NOTE - TEXT BELOW NOT VALIDATED FOR AUTOPRICING.
DISCOUNTS APPLY. INFORMATION IS NOT AVAILABLE
AT THIS TIME...CONTACT CARRIER FOR DETAILS.
THIS RULE DOES NOT APPLY FOR TRAVEL ON OTHER
AIRLINE OPERATED CODE SHARE FLIGHTS.&lt;/Text&gt;
   &lt;/Paragraph&gt;
   &lt;Paragraph RPH="21" Title="AGENT DISCOUNTS"&gt;
    &lt;Text&gt;NO DISCOUNTS FOR SALE AGENTS.&lt;/Text&gt;
   &lt;/Paragraph&gt;
   &lt;Paragraph RPH="22" Title="ALL OTHER DISCOUNTS"&gt;
    &lt;Text&gt;THE PROVISIONS BELOW APPLY ONLY AS FOLLOWS -
TICKETS MUST BE ISSUED ON THE STOCK OF AA AND MAY ONLY
BE SOLD BY CRS/CXR AGENT WITH DUTY CODE 00000004/
00000005/00000007/00000008.
FARES MAY ONLY BE SOLD BY AA AND MAY NOT BE SOLD BY
TRAVEL AGENTS.
OTS/PASSENGERS OCCUPYING TWO SEATS . ID REQUIRED -
CHARGE 100 PERCENT OF THE FARE.
TICKET DESIGNATOR - SEAT.
NOTE - TEXT BELOW NOT VALIDATED FOR AUTOPRICING.
APPLICATION---
FARES APPLY TO A PASSENGER PERMITTED THE
EXCLUSIVE USE OF TWO ADJACENT SEATS.
SRC/SENIOR CITIZEN PSGR 65 OR OLDER. ID REQUIRED
- NO DISCOUNT.
NOTE - TEXT BELOW NOT VALIDATED FOR AUTOPRICING.
RULE 1810 - SENIOR CITIZEN DISCOUNT DOES NOT APPLY&lt;/Text&gt;
   &lt;/Paragraph&gt;
   &lt;Paragraph RPH="23" Title="MISCELLANEOUS PROVISIONS"&gt;
    &lt;Text&gt;THIS FARE MUST NOT BE USED AS THROUGH FARE WITH A
DIFFERENTIAL AND/OR TO CALCULATE DIFFERENTIAL.&lt;/Text&gt;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</si>
  <si>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-1533c208-7ec7-459b-b8ee-8df1bc7349e7&lt;/eb:ConversationId&gt;&lt;eb:Service&gt;OTA_AirRulesLLSRQ&lt;/eb:Service&gt;&lt;eb:Action&gt;OTA_AirRulesLLSRS&lt;/eb:Action&gt;&lt;eb:MessageData&gt;&lt;eb:MessageId&gt;7319095737019850824&lt;/eb:MessageId&gt;&lt;eb:Timestamp&gt;2019-09-09T20:28:22&lt;/eb:Timestamp&gt;&lt;eb:RefToMessageId&gt;1533c208-7ec7-459b-b8ee-8df1bc7349e7&lt;/eb:RefToMessageId&gt;&lt;/eb:MessageData&gt;&lt;/eb:MessageHeader&gt;&lt;wsse:Security xmlns:wsse="http://schemas.xmlsoap.org/ws/2002/12/secext"&gt;&lt;wsse:BinarySecurityToken valueType="String" EncodingType="wsse:Base64Binary"&gt;Shared/IDL:IceSess\/SessMgr:1\.0.IDL/Common/!ICESMS\/RESC!ICESMSLB\/RES.LB!-2975948499312576126!96826!0&lt;/wsse:BinarySecurityToken&gt;&lt;/wsse:Security&gt;&lt;/soap-env:Header&gt;&lt;soap-env:Body&gt;&lt;OTA_AirRulesRS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timeStamp="2019-09-09T15:28:22-05:00"&gt;
   &lt;stl:SystemSpecificResults&gt;
    &lt;stl:HostCommand LNIATA="222222"&gt;RDMCOMIA31JANQLN0AZN1-AA&lt;/stl:HostCommand&gt;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</si>
  <si>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-1533c208-7ec7-459b-b8ee-8df1bc7349e7&lt;/eb:ConversationId&gt;&lt;eb:Service&gt;OTA_AirRulesLLSRQ&lt;/eb:Service&gt;&lt;eb:Action&gt;OTA_AirRulesLLSRS&lt;/eb:Action&gt;&lt;eb:MessageData&gt;&lt;eb:MessageId&gt;8127966737024370251&lt;/eb:MessageId&gt;&lt;eb:Timestamp&gt;2019-09-09T20:28:22&lt;/eb:Timestamp&gt;&lt;eb:RefToMessageId&gt;1533c208-7ec7-459b-b8ee-8df1bc7349e7&lt;/eb:RefToMessageId&gt;&lt;/eb:MessageData&gt;&lt;/eb:MessageHeader&gt;&lt;wsse:Security xmlns:wsse="http://schemas.xmlsoap.org/ws/2002/12/secext"&gt;&lt;wsse:BinarySecurityToken valueType="String" EncodingType="wsse:Base64Binary"&gt;Shared/IDL:IceSess\/SessMgr:1\.0.IDL/Common/!ICESMS\/RESC!ICESMSLB\/RES.LB!-2975948499312576126!96826!0&lt;/wsse:BinarySecurityToken&gt;&lt;/wsse:Security&gt;&lt;/soap-env:Header&gt;&lt;soap-env:Body&gt;&lt;OTA_AirRulesRS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timeStamp="2019-09-09T15:28:22-05:00"&gt;
   &lt;stl:SystemSpecificResults&gt;
    &lt;stl:HostCommand LNIATA="222222"&gt;RDMIABOG31JANQLN0AZN1-AA&lt;/stl:HostCommand&gt;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</si>
  <si>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-1533c208-7ec7-459b-b8ee-8df1bc7349e7&lt;/eb:ConversationId&gt;&lt;eb:Service&gt;OTA_AirRulesLLSRQ&lt;/eb:Service&gt;&lt;eb:Action&gt;OTA_AirRulesLLSRS&lt;/eb:Action&gt;&lt;eb:MessageData&gt;&lt;eb:MessageId&gt;8128201737030670283&lt;/eb:MessageId&gt;&lt;eb:Timestamp&gt;2019-09-09T20:28:23&lt;/eb:Timestamp&gt;&lt;eb:RefToMessageId&gt;1533c208-7ec7-459b-b8ee-8df1bc7349e7&lt;/eb:RefToMessageId&gt;&lt;/eb:MessageData&gt;&lt;/eb:MessageHeader&gt;&lt;wsse:Security xmlns:wsse="http://schemas.xmlsoap.org/ws/2002/12/secext"&gt;&lt;wsse:BinarySecurityToken valueType="String" EncodingType="wsse:Base64Binary"&gt;Shared/IDL:IceSess\/SessMgr:1\.0.IDL/Common/!ICESMS\/RESC!ICESMSLB\/RES.LB!-2975948499312576126!96826!0&lt;/wsse:BinarySecurityToken&gt;&lt;/wsse:Security&gt;&lt;/soap-env:Header&gt;&lt;soap-env:Body&gt;&lt;OTA_AirRulesRS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timeStamp="2019-09-09T15:28:23-05:00"&gt;
   &lt;stl:SystemSpecificResults&gt;
    &lt;stl:HostCommand LNIATA="222222"&gt;RDBOGMIA20JANNLX4NDN3CH-AA&lt;/stl:HostCommand&gt;
   &lt;/stl:SystemSpecificResults&gt;
  &lt;/stl:Success&gt;
 &lt;/stl:ApplicationResults&gt;
 &lt;DuplicateFareInfo&gt;
  &lt;Text&gt;BOG-MIA       CXR-AA       MON 20JAN20                     USD
THE FOLLOWING CARRIERS ALSO PUBLISH FARES BOG-MIA:
2K 4M 9V AC AM AR AV B6 BA CA CM CO CX DL EK EQ FC G3 JJ KE KL
LA LH LO LP LR LX MX NW NZ O6 QR SQ TA UA US VH VS XL
//SEE FQHELP FOR INFORMATION ABOUT THE NEW FARE DISPLAYS//
ALL FEES/TAXES/SVC CHARGES INCLUDED WHEN ITINERARY PRICED
SURCHARGE FOR PAPER TICKET MAY BE ADDED WHEN ITIN PRICED
AA-AAG/MAIN - MAIN CABIN
AA     BOGMIA.WH       20JAN20          MPM  1815
V FARE BASIS     BK    FARE   TRAVEL-TICKET AP  MINMAX  RTG
1   NLX4NDN3CH     N R   237.00 R21AP        14/1 ??/12M WH01
2   NLX4NDN3CH     N R   316.00 R21AP        14/1 ??/12M WH01
WH01*  /WITHIN THE WESTERN HEMISPHERE/ PUBLISHED RTG 1
TRAVEL MUST BE NONSTOP&lt;/Text&gt;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</si>
  <si>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-1533c208-7ec7-459b-b8ee-8df1bc7349e7&lt;/eb:ConversationId&gt;&lt;eb:Service&gt;OTA_AirRulesLLSRQ&lt;/eb:Service&gt;&lt;eb:Action&gt;OTA_AirRulesLLSRS&lt;/eb:Action&gt;&lt;eb:MessageData&gt;&lt;eb:MessageId&gt;8128226737041450180&lt;/eb:MessageId&gt;&lt;eb:Timestamp&gt;2019-09-09T20:28:24&lt;/eb:Timestamp&gt;&lt;eb:RefToMessageId&gt;1533c208-7ec7-459b-b8ee-8df1bc7349e7&lt;/eb:RefToMessageId&gt;&lt;/eb:MessageData&gt;&lt;/eb:MessageHeader&gt;&lt;wsse:Security xmlns:wsse="http://schemas.xmlsoap.org/ws/2002/12/secext"&gt;&lt;wsse:BinarySecurityToken valueType="String" EncodingType="wsse:Base64Binary"&gt;Shared/IDL:IceSess\/SessMgr:1\.0.IDL/Common/!ICESMS\/RESC!ICESMSLB\/RES.LB!-2975948499312576126!96826!0&lt;/wsse:BinarySecurityToken&gt;&lt;/wsse:Security&gt;&lt;/soap-env:Header&gt;&lt;soap-env:Body&gt;&lt;OTA_AirRulesRS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timeStamp="2019-09-09T15:28:24-05:00"&gt;
   &lt;stl:SystemSpecificResults&gt;
    &lt;stl:HostCommand LNIATA="222222"&gt;RDMCOMIA31JANQLN0AZN1CH-AA&lt;/stl:HostCommand&gt;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</si>
  <si>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-1533c208-7ec7-459b-b8ee-8df1bc7349e7&lt;/eb:ConversationId&gt;&lt;eb:Service&gt;OTA_AirRulesLLSRQ&lt;/eb:Service&gt;&lt;eb:Action&gt;OTA_AirRulesLLSRS&lt;/eb:Action&gt;&lt;eb:MessageData&gt;&lt;eb:MessageId&gt;8128224737046430233&lt;/eb:MessageId&gt;&lt;eb:Timestamp&gt;2019-09-09T20:28:25&lt;/eb:Timestamp&gt;&lt;eb:RefToMessageId&gt;1533c208-7ec7-459b-b8ee-8df1bc7349e7&lt;/eb:RefToMessageId&gt;&lt;/eb:MessageData&gt;&lt;/eb:MessageHeader&gt;&lt;wsse:Security xmlns:wsse="http://schemas.xmlsoap.org/ws/2002/12/secext"&gt;&lt;wsse:BinarySecurityToken valueType="String" EncodingType="wsse:Base64Binary"&gt;Shared/IDL:IceSess\/SessMgr:1\.0.IDL/Common/!ICESMS\/RESC!ICESMSLB\/RES.LB!-2975948499312576126!96826!0&lt;/wsse:BinarySecurityToken&gt;&lt;/wsse:Security&gt;&lt;/soap-env:Header&gt;&lt;soap-env:Body&gt;&lt;OTA_AirRulesRS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timeStamp="2019-09-09T15:28:25-05:00"&gt;
   &lt;stl:SystemSpecificResults&gt;
    &lt;stl:HostCommand LNIATA="222222"&gt;RDMIABOG31JANQLN0AZN1CH-AA&lt;/stl:HostCommand&gt;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</si>
  <si>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-023c88bb-3bc2-4f82-9f6d-f80557b4c97c&lt;/eb:ConversationId&gt;&lt;eb:Service&gt;OTA_AirRulesLLSRQ&lt;/eb:Service&gt;&lt;eb:Action&gt;OTA_AirRulesLLSRS&lt;/eb:Action&gt;&lt;eb:MessageData&gt;&lt;eb:MessageId&gt;8148799738943580691&lt;/eb:MessageId&gt;&lt;eb:Timestamp&gt;2019-09-09T20:31:34&lt;/eb:Timestamp&gt;&lt;eb:RefToMessageId&gt;023c88bb-3bc2-4f82-9f6d-f80557b4c97c&lt;/eb:RefToMessageId&gt;&lt;/eb:MessageData&gt;&lt;/eb:MessageHeader&gt;&lt;wsse:Security xmlns:wsse="http://schemas.xmlsoap.org/ws/2002/12/secext"&gt;&lt;wsse:BinarySecurityToken valueType="String" EncodingType="wsse:Base64Binary"&gt;Shared/IDL:IceSess\/SessMgr:1\.0.IDL/Common/!ICESMS\/RESF!ICESMSLB\/RES.LB!-2975947708253550459!1666661!0&lt;/wsse:BinarySecurityToken&gt;&lt;/wsse:Security&gt;&lt;/soap-env:Header&gt;&lt;soap-env:Body&gt;&lt;OTA_AirRulesRS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timeStamp="2019-09-09T15:31:34-05:00"&gt;
   &lt;stl:SystemSpecificResults&gt;
    &lt;stl:HostCommand LNIATA="222222"&gt;RDBOGJFK25SEPTZA14PIS/TAV-AV&lt;/stl:HostCommand&gt;
   &lt;/stl:SystemSpecificResults&gt;
  &lt;/stl:Success&gt;
 &lt;/stl:ApplicationResults&gt;
 &lt;FareRuleInfo&gt;
  &lt;Header&gt;
   &lt;Line Type="Legend"&gt;
    &lt;Text&gt;V FARE BASIS     BK    FARE   TRAVEL-TICKET AP  MINMAX  RTG&lt;/Text&gt;
   &lt;/Line&gt;
   &lt;Line Type="Fare"&gt;
    &lt;Text&gt;1  ¤TZA14PIS/TAV   T R   246.00 DC29FE T26SE  -/? ??/ 30 WH01&lt;/Text&gt;
   &lt;/Line&gt;
   &lt;Line Type="Passenger Type"&gt;
    &lt;Text&gt;PASSENGER TYPE-ITX                 AUTO PRICE-YES&lt;/Text&gt;
   &lt;/Line&gt;
   &lt;Line Type="Origin Destination"&gt;
    &lt;Text&gt;FROM-BOG TO-NYC    CXR-AV    TVL-25SEP19  RULE-8YWW FBRINPV/864&lt;/Text&gt;
   &lt;/Line&gt;
   &lt;Line Type="Fare Basis"&gt;
    &lt;Text&gt;FARE BASIS-TZA14PIS/TAV      SPECIAL FARE  DIS-L   VENDOR-ATP&lt;/Text&gt;
   &lt;/Line&gt;
   &lt;Line Type="Fare Type"&gt;
    &lt;Text&gt;FARE TYPE-PIT      RT-INDIVIDUAL INCLUSIVE TOUR FARE&lt;/Text&gt;
   &lt;/Line&gt;
   &lt;Line Type="Currency"&gt;
    &lt;Text&gt;USD   246.00  0015  E30MAY19 D-INFINITY   FC-TZA14PIS  FN-3L&lt;/Text&gt;
   &lt;/Line&gt;
   &lt;Line Type="System Dates"&gt;
    &lt;Text&gt;SYSTEM DATES - CREATED 29AUG19/1615  EXPIRES INFINITY&lt;/Text&gt;
   &lt;/Line&gt;
   &lt;ParsedData&gt;
    &lt;CurrencyLine&gt;
     &lt;Amount&gt;246.00&lt;/Amount&gt;
     &lt;CurrencyCode&gt;USD&lt;/CurrencyCode&gt;
     &lt;Discontinue&gt;INFINITY&lt;/Discontinue&gt;
     &lt;Effective&gt;2019-05-30&lt;/Effective&gt;
     &lt;FareClass&gt;TZA14PIS&lt;/FareClass&gt;
     &lt;RoutingNumberOrMPM&gt;0015&lt;/RoutingNumberOrMPM&gt;
     &lt;TariffDescriptionNumber&gt;3L&lt;/TariffDescriptionNumber&gt;
    &lt;/CurrencyLine&gt;
    &lt;FareBasisLine&gt;
     &lt;DisplayType Code="L"/&gt;
     &lt;FareBasis Code="TZA14PIS/TAV"/&gt;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LocationCode="NYC"/&gt;
     &lt;OriginLocation LocationCode="BOG"/&gt;
     &lt;Rule&gt;8YWW&lt;/Rule&gt;
     &lt;TariffDescriptionNumber&gt;FBRINPV/864&lt;/TariffDescriptionNumber&gt;
     &lt;TravelDate&gt;2019-09-25&lt;/TravelDate&gt;
    &lt;/OriginDestinationLine&gt;
    &lt;PassengerTypeLine&gt;
     &lt;AutoPrice&gt;YES&lt;/AutoPrice&gt;
     &lt;PassengerType Code="ITX"/&gt;
    &lt;/PassengerTypeLine&gt;
    &lt;SystemDatesLine&gt;
     &lt;CreateDateTime&gt;2019-08-29T16:15&lt;/CreateDateTime&gt;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THE FARE COMPONENT MUST NOT BE ON
ONE OR MORE OF THE FOLLOWING
AV FLIGHTS 398 THROUGH 399.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&lt;Text&gt;ORIGINATING NORTH AMERICA -
CONFIRMED RESERVATIONS ARE REQUIRED FOR ALL SECTORS.
WHEN RESERVATIONS ARE MADE AT LEAST 61 DAYS BEFORE
DEPARTURE, TICKETING MUST BE COMPLETED AT LEAST 720
HOURS BEFORE DEPARTURE.
OR - CONFIRMED RESERVATIONS ARE REQUIRED FOR ALL
SECTORS.
WHEN RESERVATIONS ARE MADE AT LEAST 21 DAYS
BEFORE DEPARTURE, TICKETING MUST BE COMPLETED
WITHIN 336 HOURS AFTER RESERVATIONS ARE MADE.
OR - CONFIRMED RESERVATIONS ARE REQUIRED FOR ALL
SECTORS.
WHEN RESERVATIONS ARE MADE AT LEAST 8 DAYS
BEFORE DEPARTURE, TICKETING MUST BE COMPLETED
WITHIN 72 HOURS AFTER RESERVATIONS ARE MADE.
OR - CONFIRMED RESERVATIONS ARE REQUIRED FOR ALL
SECTORS.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&lt;Text&gt;FROM COLOMBIA -
UNLIMITED STOPOVERS PERMITTED ON THE PRICING UNIT
LIMITED TO 1 FREE AND UNLIMITED AT USD 65.00
EACH.
NO STOPOVER OCCURS IF PASSENGER TAKES NEXT
AVAILABLE FLIGHT WITHIN 24 HOURS.
TO COLOMBIA -
UNLIMITED STOPOVERS PERMITTED ON THE PRICING UNIT
LIMITED TO 2 FREE AND UNLIMITED AT USD 65.00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NOT PERMITTED. TRAVEL MUST BE VIA POINT OF
COMBINATION.
OPEN JAWS/ROUND TRIPS/CIRCLE TRIPS
FARES MAY BE COMBINED ON A HALF ROUND TRIP BASIS
-TO FORM SINGLE OR DOUBLE OPEN JAWS/ROUND TRIPS/
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&lt;Text&gt;FROM NYC -
TRAVEL IS NOT PERMITTED 12OCT19 THROUGH 15OCT19 OR
11APR20 THROUGH 13APR20 OR 10OCT20 THROUGH 13OCT20
OR 24JUN THROUGH 05AUG OR 09DEC THROUGH 28DEC.
TO NYC -
TRAVEL IS NOT PERMITTED 03OCT19 THROUGH 06OCT19 OR
03APR20 THROUGH 05APR20 OR 01OCT20 THROUGH 04OCT20
OR 27DEC THROUGH 13JAN OF THE NEXT YEAR OR 15AUG
THROUGH 08SEP.&lt;/Text&gt;
   &lt;/Paragraph&gt;
   &lt;Paragraph RPH="12" Title="SURCHARGES"&gt;
    &lt;Text&gt;IF INFANT WITHOUT A SEAT PSGR UNDER 2.
OR - INCLUSIVE TOUR INFANT WITHOUT A SEAT PSGR UNDER 2.
THERE IS NO MISCELLANEOUS/OTHER SURCHARGE PER FARE
COMPONENT PER ANY PASSENGER.
FUEL SURCHARGE OF USD 105.00 PER FARE COMPONENT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29FEB20. ALL
TRAVEL MUST BE COMPLETED BY MIDNIGHT ON 29FEB20.&lt;/Text&gt;
   &lt;/Paragraph&gt;
   &lt;Paragraph RPH="15" Title="SALES RESTRICTIONS"&gt;
    &lt;Text&gt;TICKETS MUST BE ISSUED ON/BEFORE 26SEP19.&lt;/Text&gt;
   &lt;/Paragraph&gt;
   &lt;Paragraph RPH="16" Title="PENALTIES"&gt;
    &lt;Text&gt;CANCELLATIONS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&lt;Text&gt;JNN/CONTRACT BULK CHILD PSGR 2-11 - CHARGE 75 PERCENT
OF THE FARE.
TICKET DESIGNATOR - CH AND PERCENT APPLIED.
MUST BE ACCOMPANIED ON ALL FLIGHTS IN THE SAME
COMPARTMENT BY CONTRACT BULK ADULT PSGR 12 OR
OLDER.
OR - JNS/CONTRACT BULK INFANT WITH A SEAT PSGR UNDER 2
- CHARGE 75 PERCENT OF THE FARE.
TICKET DESIGNATOR - IN AND PERCENT APPLIED.
MUST BE ACCOMPANIED ON ALL FLIGHTS IN THE SAME
COMPARTMENT BY CONTRACT BULK ADULT PSGR 12 OR
OLDER.
OR - 1ST JNF/CONTRACT BULK INFANT PSGR UNDER 2 - CHARGE
10 PERCENT OF THE FARE.
TICKET DESIGNATOR - IN AND PERCENT APPLIED.
MUST BE ACCOMPANIED ON ALL FLIGHTS IN THE SAME
COMPARTMENT BY CONTRACT BULK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
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DIFFERENTIAL.&lt;/Text&gt;
   &lt;/Paragraph&gt;
   &lt;Paragraph RPH="25" Title="FARE BY RULE"&gt;
    &lt;Text&gt;ORIGINATING  -
FOR TICKETING ON/BEFORE 31JAN20
VALID FOR INDIVIDUAL INCLUSIVE TOUR PSGR.
THE FARE WAS CALCULATED AS 97 PERCENT OF THE ROUND-TRIP
TZA14PIS FARE.
HIGHER INTERMEDIATE POINT CHECK MAY BE APPLIED TO THIS
FARE.
APPLY FARE BY RULE RULES TO THIS FARE FOR CATEGORIES:
50-RULE APPL        01-ELIGIBILITY      05-ADV RES/TKTG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24YB.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</si>
  <si>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 xml:space="preserv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t>
  </si>
  <si>
    <t>ORIGINATING AREA 1 -
CANCELLATIONS
ANY TIME
CHARGE USD 200.00 FOR REFUND.
WAIVED FOR SCHEDULE CHANGE/ILLNESS OR DEATH OF
PASSENGER OR FAMILY MEMBER.
NOTE - TEXT BELOW NOT VALIDATED FOR AUTOPRICING.
-FAMILY MEMBER MUST BE FIRST DEGREE RELATIVE.
WAIVER ALS</t>
  </si>
  <si>
    <t>No trae información del vuelo</t>
  </si>
  <si>
    <t>Consultar Reserva</t>
  </si>
  <si>
    <t>Consultar Reserva
Tarifa NEG</t>
  </si>
  <si>
    <t>XJNQTP</t>
  </si>
  <si>
    <t>&gt;</t>
  </si>
  <si>
    <t>HostCommandLocation</t>
  </si>
  <si>
    <t>HostCommandInit</t>
  </si>
  <si>
    <t>HCFinish</t>
  </si>
  <si>
    <t>HostCommand</t>
  </si>
  <si>
    <t>Cuenta de HostCommand</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</si>
  <si>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46de774-8eb9-4159-a530-67b4a81ec761&lt;/eb:ConversationId&gt;&lt;eb:Service&gt;OTA_AirRulesLLSRQ&lt;/eb:Service&gt;&lt;eb:Action&gt;OTA_AirRulesLLSRS&lt;/eb:Action&gt;&lt;eb:MessageData&gt;&lt;eb:MessageId&gt;5471251546976040702&lt;/eb:MessageId&gt;&lt;eb:Timestamp&gt;2019-09-10T15:11:37&lt;/eb:Timestamp&gt;&lt;eb:RefToMessageId&gt;b46de774-8eb9-4159-a530-67b4a81ec761&lt;/eb:RefToMessageId&gt;&lt;/eb:MessageData&gt;&lt;/eb:MessageHeader&gt;&lt;wsse:Security xmlns:wsse="http://schemas.xmlsoap.org/ws/2002/12/secext"&gt;&lt;wsse:BinarySecurityToken valueType="String" EncodingType="wsse:Base64Binary"&gt;Shared/IDL:IceSess\/SessMgr:1\.0.IDL/Common/!ICESMS\/RESH!ICESMSLB\/RES.LB!-2975672443648780411!1417559!0&lt;/wsse:BinarySecurityToken&gt;&lt;/wsse:Security&gt;&lt;/soap-env:Header&gt;&lt;soap-env:Body&gt;&lt;OTA_AirRulesRS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timeStamp="2019-09-10T10:11:37-05:00"&gt;
   &lt;stl:SystemSpecificResults&gt;
    &lt;stl:HostCommand LNIATA="222222"&gt;RDMXPMAD20NOVZYOPRO5L-UX&lt;/stl:HostCommand&gt;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</si>
  <si>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8511529-0c76-49ab-84dd-138186eef6d3&lt;/eb:ConversationId&gt;&lt;eb:Service&gt;OTA_AirRulesLLSRQ&lt;/eb:Service&gt;&lt;eb:Action&gt;OTA_AirRulesLLSRS&lt;/eb:Action&gt;&lt;eb:MessageData&gt;&lt;eb:MessageId&gt;5471216546976370693&lt;/eb:MessageId&gt;&lt;eb:Timestamp&gt;2019-09-10T15:11:37&lt;/eb:Timestamp&gt;&lt;eb:RefToMessageId&gt;c8511529-0c76-49ab-84dd-138186eef6d3&lt;/eb:RefToMessageId&gt;&lt;/eb:MessageData&gt;&lt;/eb:MessageHeader&gt;&lt;wsse:Security xmlns:wsse="http://schemas.xmlsoap.org/ws/2002/12/secext"&gt;&lt;wsse:BinarySecurityToken valueType="String" EncodingType="wsse:Base64Binary"&gt;Shared/IDL:IceSess\/SessMgr:1\.0.IDL/Common/!ICESMS\/RESB!ICESMSLB\/RES.LB!-2975672443644364416!1948273!0&lt;/wsse:BinarySecurityToken&gt;&lt;/wsse:Security&gt;&lt;/soap-env:Header&gt;&lt;soap-env:Body&gt;&lt;OTA_AirRulesRS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timeStamp="2019-09-10T10:11:37-05:00"&gt;
   &lt;stl:SystemSpecificResults&gt;
    &lt;stl:HostCommand LNIATA="222222"&gt;RDBOGAMS12SEPO6PRCO-KL&lt;/stl:HostCommand&gt;
   &lt;/stl:SystemSpecificResults&gt;
  &lt;/stl:Success&gt;
 &lt;/stl:ApplicationResults&gt;
 &lt;FareRuleInfo&gt;
  &lt;Header&gt;
   &lt;Line Type="Legend"&gt;
    &lt;Text&gt;V FARE BASIS     BK    FARE   TRAVEL-TICKET AP  MINMAX  RTG&lt;/Text&gt;
   &lt;/Line&gt;
   &lt;Line Type="Fare"&gt;
    &lt;Text&gt;1   O6PRCO         O R  1610.00 D30NV  T12SE  -    5/ 3M AT01&lt;/Text&gt;
   &lt;/Line&gt;
   &lt;Line Type="Passenger Type"&gt;
    &lt;Text&gt;PASSENGER TYPE-ADT                 AUTO PRICE-YES&lt;/Text&gt;
   &lt;/Line&gt;
   &lt;Line Type="Origin Destination"&gt;
    &lt;Text&gt;FROM-BOG TO-AMS    CXR-KL    TVL-12SEP19  RULE-COPR IPRSAA2/27&lt;/Text&gt;
   &lt;/Line&gt;
   &lt;Line Type="Fare Basis"&gt;
    &lt;Text&gt;FARE BASIS-O6PRCO            SPECIAL FARE  DIS-E   VENDOR-ATP&lt;/Text&gt;
   &lt;/Line&gt;
   &lt;Line Type="Fare Type"&gt;
    &lt;Text&gt;FARE TYPE-BRO      RT-BUSINESS CLASS PROMOTIONAL&lt;/Text&gt;
   &lt;/Line&gt;
   &lt;Line Type="Currency"&gt;
    &lt;Text&gt;USD  1610.00  0027  E22AUG19 D30NOV19   FC-O6PRCO  FN-&lt;/Text&gt;
   &lt;/Line&gt;
   &lt;Line Type="System Dates"&gt;
    &lt;Text&gt;SYSTEM DATES - CREATED 21AUG19/0921  EXPIRES INFINITY&lt;/Text&gt;
   &lt;/Line&gt;
   &lt;ParsedData&gt;
    &lt;CurrencyLine&gt;
     &lt;Amount&gt;1610.00&lt;/Amount&gt;
     &lt;CurrencyCode&gt;USD&lt;/CurrencyCode&gt;
     &lt;Discontinue&gt;2019-11-30&lt;/Discontinue&gt;
     &lt;Effective&gt;2019-08-22&lt;/Effective&gt;
     &lt;FareClass&gt;O6PRCO&lt;/FareClass&gt;
     &lt;RoutingNumberOrMPM&gt;0027&lt;/RoutingNumberOrMPM&gt;
    &lt;/CurrencyLine&gt;
    &lt;FareBasisLine&gt;
     &lt;DisplayType Code="E"/&gt;
     &lt;FareBasis Code="O6PRCO"/&gt;
     &lt;FareVendor&gt;ATP&lt;/FareVendor&gt;
     &lt;Text&gt;SPECIAL FARE&lt;/Text&gt;
    &lt;/FareBasisLine&gt;
    &lt;FareTypeLine&gt;
     &lt;FareDescription Code="RT"&gt;BUSINESS CLASS PROMOTIONAL&lt;/FareDescription&gt;
     &lt;FareType&gt;BRO&lt;/FareType&gt;
    &lt;/FareTypeLine&gt;
    &lt;OriginDestinationLine&gt;
     &lt;Airline Code="KL"/&gt;
     &lt;DestinationLocation LocationCode="AMS"/&gt;
     &lt;OriginLocation LocationCode="BOG"/&gt;
     &lt;Rule&gt;COPR&lt;/Rule&gt;
     &lt;TariffDescriptionNumber&gt;IPRSAA2/27&lt;/TariffDescriptionNumber&gt;
     &lt;TravelDate&gt;2019-09-12&lt;/TravelDate&gt;
    &lt;/OriginDestinationLine&gt;
    &lt;PassengerTypeLine&gt;
     &lt;AutoPrice&gt;YES&lt;/AutoPrice&gt;
     &lt;PassengerType Code="ADT"/&gt;
    &lt;/PassengerTypeLine&gt;
    &lt;SystemDatesLine&gt;
     &lt;CreateDateTime&gt;2019-08-21T09:21&lt;/CreateDateTime&gt;
     &lt;ExpireDateTime&gt;INFINITY&lt;/ExpireDateTime&gt;
    &lt;/SystemDatesLine&gt;
   &lt;/ParsedData&gt;
  &lt;/Header&gt;
  &lt;Rules&gt;
   &lt;Paragraph RPH="50" Title="RULE APPLICATION AND OTHER CONDITIONS"&gt;
    &lt;Text&gt;NOTE - THE FOLLOWING TEXT IS INFORMATIONAL AND NOT
VALIDATED FOR AUTOPRICING.
KLM STANDARD RULE - PROMOTION - RESTRICTED FARES
APPLICATION
AREA
THESE FARES APPLY
BETWEEN AREA 1 AND AREA 2
BETWEEN AREA 1 AND AREA 3
BETWEEN AREA 2 AND AREA 3 WITHIN AREA 1/AREA 2/
AREA 3.
CLASS OF SERVICE
THESE FARES APPLY FOR BUSINESS/ECONOMY CLASS
SERVICE.
TYPES OF TRANSPORTATION
THIS RULE GOVERNS ROUND-TRIP FARES.
FARES GOVERNED BY THIS RULE CAN BE USED TO CREATE
ROUND-TRIP/CIRCLE-TRIP/OPEN-JAW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RULES NOT APPLICABLE
PASSENGER EXPENSES EN ROUTE ARE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INCLUDE TRAVEL BETWEEN
COLOMBIA AND PAR/AMS ON
ONE OR MORE OF THE FOLLOWING
ANY AF FLIGHT OPERATED BY AF
ANY KL FLIGHT OPERATED BY KL
ANY AF FLIGHT OPERATED BY KL
ANY KL FLIGHT OPERATED BY AF.&lt;/Text&gt;
   &lt;/Paragraph&gt;
   &lt;Paragraph RPH="05" Title="ADVANCE RESERVATIONS/TICKETING"&gt;
    &lt;Text&gt;CONFIRMED RESERVATIONS ARE REQUIRED FOR ALL SECTORS.
NOTE - TEXT BELOW NOT VALIDATED FOR AUTOPRICING.
--------------------------------------------------
NOTE - DIFFERENCE COULD EXIST BETWEEN THE CRS LAST
TICKETING DATE AND TTL ROBOT REMARK.
--- THE MOST RESTRICTIVE DATE PREVAILS ---
--------------------------------------------------&lt;/Text&gt;
   &lt;/Paragraph&gt;
   &lt;Paragraph RPH="06" Title="MINIMUM STAY"&gt;
    &lt;Text&gt;TRAVEL FROM INBOUND TRANSATLANTIC SECTOR MUST COMMENCE
NO EARLIER THAN 5 DAYS AFTER DEPARTURE OF THE OUTBOUND
TRANSATLANTIC SECTOR.&lt;/Text&gt;
   &lt;/Paragraph&gt;
   &lt;Paragraph RPH="07" Title="MAXIMUM STAY"&gt;
    &lt;Text&gt;TRAVEL FROM LAST STOPOVER MUST COMMENCE NO LATER THAN
3 MONTHS AFTER DEPARTURE FROM FARE ORIGIN.&lt;/Text&gt;
   &lt;/Paragraph&gt;
   &lt;Paragraph RPH="08" Title="STOPOVERS"&gt;
    &lt;Text&gt;1 STOPOVER PERMITTED IN EACH DIRECTION IN PAR/AMS.&lt;/Text&gt;
   &lt;/Paragraph&gt;
   &lt;Paragraph RPH="09" Title="TRANSFERS"&gt;
    &lt;Text&gt;UNLIMITED TRANSFERS PERMITTED IN EACH DIRECTION.
FARE BREAK SURFACE SECTORS NOT PERMITTED AND EMBEDDED
SURFACE SECTORS PERMITTED ON THE FARE COMPONENT.&lt;/Text&gt;
   &lt;/Paragraph&gt;
   &lt;Paragraph RPH="10" Title="COMBINATIONS"&gt;
    &lt;Text&gt;END-ON-END NOT PERMITTED. SIDE TRIPS NOT PERMITTED.
OPEN JAWS/ROUND TRIPS/CIRCLE TRIPS
FARES MAY BE COMBINED ON A HALF ROUND TRIP BASIS
-TO FORM SINGLE OR DOUBLE OPEN JAWS WHICH CONSISTS
OF NO MORE THAN 2 INTERNATIONAL FARE COMPONENTS AND
THE OPEN SEGMENT AT ORIGIN MUST BE IN ONE COUNTRY.
THE OPEN SEGMENT AT DESTINATION HAS NO RESTRICTIONS
A MAXIMUM OF TWO INTERNATIONAL FARE COMPONENTS
PERMITTED. MILEAGE OF THE OPEN SEGMENT MUST BE EQUAL/
LESS THAN MILEAGE OF THE LONGEST FLOWN FARE
COMPONENT.
-TO FORM ROUND TRIPS
-TO FORM CIRCLE TRIPS
A MAXIMUM OF TWO INTERNATIONAL FARE COMPONENTS
PERMITTED.
PROVIDED -
COMBINATIONS ARE WITH ANY FARE FOR CARRIER AF/KL
WITH ANY RULE IN ANY PUBLIC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THERE IS NO MISCELLANEOUS/OTHER SURCHARGE PER ANY
PASSENGER.
THE PROVISIONS BELOW APPLY ONLY AS FOLLOWS -
WHEN TICKETS ARE SOLD IN IRAN.
NOTE - TEXT BELOW NOT VALIDATED FOR AUTOPRICING.
SALES MAY BE PERMITTED WORLDWIDE - SEE CAT.15 -
BUT TICKETS SOLD IN ISLAMIC REPUBLIC OF IRAN WILL
QUOTE THE Q-SURCHARGE INSTEAD OF YQ/YR FOR KL.
MISCELLANEOUS/OTHER SURCHARGE OF EUR 175.00 PER
DIRECTION WILL BE ADDED TO THE APPLICABLE FARE PER
ADULT/CHILD/INFANT FOR DEPARTURE OF EACH
TRANSATLANTIC SECTOR.&lt;/Text&gt;
   &lt;/Paragraph&gt;
   &lt;Paragraph RPH="13" Title="ACCOMPANIED TRAVEL"&gt;
    &lt;Text&gt;ACCOMPANIED TRAVEL NOT REQUIRED.&lt;/Text&gt;
   &lt;/Paragraph&gt;
   &lt;Paragraph RPH="14" Title="TRAVEL RESTRICTIONS"&gt;
    &lt;Text&gt;VALID FOR TRAVEL COMMENCING ON/BEFORE 30NOV19.&lt;/Text&gt;
   &lt;/Paragraph&gt;
   &lt;Paragraph RPH="15" Title="SALES RESTRICTIONS"&gt;
    &lt;Text&gt;FARE RULE
TICKETS MUST BE ISSUED ON/BEFORE 12SEP19.
GENERAL RULE - APPLY UNLESS OTHERWISE SPECIFIED
TICKETS MUST BE ISSUED ON THE STOCK OF KL OR AF AND
MAY NOT BE SOLD IN VENEZUELA.
OR - TICKETS MUST BE ISSUED ON THE STOCK OF KL OR A5
AND MAY NOT BE SOLD IN VENEZUELA.
OR - TICKETS MUST BE ISSUED ON THE STOCK OF KL OR AM
AND MAY NOT BE SOLD IN VENEZUELA.
OR - TICKETS MUST BE ISSUED ON THE STOCK OF KL OR AR
AND MAY NOT BE SOLD IN VENEZUELA.
OR - TICKETS MUST BE ISSUED ON THE STOCK OF KL OR AZ
AND MAY NOT BE SOLD IN VENEZUELA.
OR - TICKETS MUST BE ISSUED ON THE STOCK OF KL OR CM
AND MAY NOT BE SOLD IN VENEZUELA.
OR - TICKETS MUST BE ISSUED ON THE STOCK OF KL OR CZ
AND MAY NOT BE SOLD IN VENEZUELA.
OR - TICKETS MUST BE ISSUED ON THE STOCK OF KL OR DL
AND MAY NOT BE SOLD IN VENEZUELA.
OR - TICKETS MUST BE ISSUED ON THE STOCK OF KL OR JU
AND MAY NOT BE SOLD IN VENEZUELA.
OR - TICKETS MUST BE ISSUED ON THE STOCK OF KL OR KE
AND MAY NOT BE SOLD IN VENEZUELA.
OR - TICKETS MUST BE ISSUED ON THE STOCK OF KL OR KQ
AND MAY NOT BE SOLD IN VENEZUELA.
OR - TICKETS MUST BE ISSUED ON THE STOCK OF KL OR LG
AND MAY NOT BE SOLD IN VENEZUELA.
OR - TICKETS MUST BE ISSUED ON THE STOCK OF KL OR MF
AND MAY NOT BE SOLD IN VENEZUELA.
OR - TICKETS MUST BE ISSUED ON THE STOCK OF KL OR MH
AND MAY NOT BE SOLD IN VENEZUELA.
OR - TICKETS MUST BE ISSUED ON THE STOCK OF KL OR MK
AND MAY NOT BE SOLD IN VENEZUELA.
OR - TICKETS MUST BE ISSUED ON THE STOCK OF KL OR MU
AND MAY NOT BE SOLD IN VENEZUELA.
OR - TICKETS MUST BE ISSUED ON THE STOCK OF KL OR OK
AND MAY NOT BE SOLD IN VENEZUELA.
OR - TICKETS MUST BE ISSUED ON THE STOCK OF KL OR PX
AND MAY NOT BE SOLD IN VENEZUELA.
OR - TICKETS MUST BE ISSUED ON THE STOCK OF KL OR QV
AND MAY NOT BE SOLD IN VENEZUELA.
OR - TICKETS MUST BE ISSUED ON THE STOCK OF KL OR SB
AND MAY NOT BE SOLD IN VENEZUELA.
OR - TICKETS MUST BE ISSUED ON THE STOCK OF KL OR SV
AND MAY NOT BE SOLD IN VENEZUELA.
OR - TICKETS MUST BE ISSUED ON THE STOCK OF KL OR WF
AND MAY NOT BE SOLD IN VENEZUELA.&lt;/Text&gt;
   &lt;/Paragraph&gt;
   &lt;Paragraph RPH="16" Title="PENALTIES"&gt;
    &lt;Text&gt;CHANGES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REFUNDED&lt;/Text&gt;
   &lt;/Paragraph&gt;
   &lt;Paragraph RPH="17" Title="HIP/MILEAGE EXCEPTIONS"&gt;
    &lt;Text&gt;NO HIP OR MILEAGE EXCEPTIONS APPLY.&lt;/Text&gt;
   &lt;/Paragraph&gt;
   &lt;Paragraph RPH="18" Title="TICKET ENDORSEMENTS"&gt;
    &lt;Text&gt;THE ORIGINAL AND THE REISSUED TICKET MUST BE ANNOTATED
- NONENDO/NON REFUNDABLE - IN THE ENDORSEMENT BOX.&lt;/Text&gt;
   &lt;/Paragraph&gt;
   &lt;Paragraph RPH="19" Title="CHILDREN DISCOUNTS"&gt;
    &lt;Text&gt;CNN/ACCOMPANIED CHILD PSGR 2-11. ID REQUIRED - CHARGE
75 PERCENT OF THE FARE.
TICKET DESIGNATOR - CH AND PERCENT APPLIED.
MUST BE ACCOMPANIED ON ALL FLIGHTS IN THE SAME
COMPARTMENT BY ADULT PSGR 18 OR OLDER.
OR - INS/INFANT WITH A SEAT PSGR UNDER 2. ID REQUIRED -
CHARGE 75 PERCENT OF THE FARE.
TICKET DESIGNATOR - CH AND PERCENT APPLIED.
MUST BE ACCOMPANIED ON ALL FLIGHTS IN THE SAME
COMPARTMENT BY ADULT PSGR 18 OR OLDER.
OR - INF/INFANT WITHOUT A SEAT PSGR UNDER 2 - CHARGE 10
PERCENT OF THE FARE.
TICKET DESIGNATOR - IN AND PERCENT APPLIED.
MUST BE ACCOMPANIED ON ALL FLIGHTS IN THE SAME
COMPARTMENT BY ADULT PSGR 18 OR OLDER.
NOTE - TEXT BELOW NOT VALIDATED FOR AUTOPRICING.
1 ADULT PASSENGER AGED AT LEAST 18 YEARS
MAY BE ACCOMPANIED BY A MAXIMUM OF 2 INFANTS OF
WHO 1 HAVE TO BE BOOKED AS INFANT OCCUPYING A SEAT
-------------------------------------------------
THE AGE LIMITS REFERRED TO IN THIS RULE SHALL BE
THOSE IN EFFECT ON THE DATE OF COMMENCEMENT
OF TRAVEL.
EXCEPTION - INFANTS WHO REACH THEIR 2ND
BIRTHDAY DURING THEIR TRAVEL WILL BE REQUIRED
TO OCCUPY A SEAT ON THE OUTBOUND AND INBOUND
FLIGHT.
THE CHILD FARE NEEDS TO BE APPLIED FOR THE WHOLE
JOURNEY
INN/INDIVIDUAL INCLUSIVE TOUR CHILD PSGR 2-11. ID
REQUIRED - CHARGE 75 PERCENT OF THE FARE.
TICKET DESIGNATOR - CH AND PERCENT APPLIED.
MUST BE ACCOMPANIED ON ALL FLIGHTS IN THE SAME
COMPARTMENT BY INDIVIDUAL INCLUSIVE TOUR PSGR 18
OR OLDER.
OR - ITS/INCLUSIVE TOUR INFANT WITH A SEAT PSGR UNDER
2. ID REQUIRED - CHARGE 75 PERCENT OF THE FARE.
TICKET DESIGNATOR - CH AND PERCENT APPLIED.
MUST BE ACCOMPANIED ON ALL FLIGHTS IN THE SAME
COMPARTMENT BY INDIVIDUAL INCLUSIVE TOUR PSGR
18 OR OLDER.
OR - ITF/INCLUSIVE TOUR INFANT WITHOUT A SEAT PSGR
UNDER 2 - CHARGE 10 PERCENT OF THE FARE.
TICKET DESIGNATOR - IN AND PERCENT APPLIED.
MUST BE ACCOMPANIED ON ALL FLIGHTS IN THE SAME
COMPARTMENT BY INDIVIDUAL INCLUSIVE TOUR PSGR
18 OR OLDER.
NOTE - TEXT BELOW NOT VALIDATED FOR AUTOPRICING.
1 ADULT PASSENGER AGED AT LEAST 18 YEARS
MAY BE ACCOMPANIED BY A MAXIMUM OF 2 INFANTS OF
WHO 1 HAVE TO BE BOOKED AS INFANT OCCUPYING A SEAT
-------------------------------------------------
THE AGE LIMITS REFERRED TO IN THIS RULE SHALL BE
THOSE IN EFFECT ON THE DATE OF COMMENCEMENT
OF TRAVEL.
EXCEPTION - INFANTS WHO REACH THEIR 2ND
BIRTHDAY DURING THEIR TRAVEL WILL BE REQUIRED
TO OCCUPY A SEAT ON THE OUTBOUND AND INBOUND
FLIGHT.
THE CHILD FARE NEEDS TO BE APPLIED FOR THE WHOLE
JOURNEY&lt;/Text&gt;
   &lt;/Paragraph&gt;
   &lt;Paragraph RPH="20" Title="TOUR CONDUCTOR DISCOUNTS"&gt;
    &lt;Text&gt;TUR/TOUR CONDUCTOR PSGR - NO DISCOUNT.&lt;/Text&gt;
   &lt;/Paragraph&gt;
   &lt;Paragraph RPH="21" Title="AGENT DISCOUNTS"&gt;
    &lt;Text&gt;AGT/AGENT PSGR - NO DISCOUNT.&lt;/Text&gt;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IN CASE OF CHANGE OF POINT OF DEPARTURE OR
PARTIAL USE OF THE TICKET BY THE PASSENGER FOR
THE ABOVE-MENTIONED CHANGE THE PASSENGER WILL BE
CHARGED A FIXED FARE COMPLEMENT OF 500EUR ALL
TAXES INCLUDED.
THIS APPLIES ONLY ON DAY OF TRAVEL AT THE AIRPORT.&lt;/Text&gt;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</si>
  <si>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-43c8ce90-9b11-4b27-9ac4-457853184e4f&lt;/eb:ConversationId&gt;&lt;eb:Service&gt;OTA_AirRulesLLSRQ&lt;/eb:Service&gt;&lt;eb:Action&gt;OTA_AirRulesLLSRS&lt;/eb:Action&gt;&lt;eb:MessageData&gt;&lt;eb:MessageId&gt;6028102546976190204&lt;/eb:MessageId&gt;&lt;eb:Timestamp&gt;2019-09-10T15:11:38&lt;/eb:Timestamp&gt;&lt;eb:RefToMessageId&gt;43c8ce90-9b11-4b27-9ac4-457853184e4f&lt;/eb:RefToMessageId&gt;&lt;/eb:MessageData&gt;&lt;/eb:MessageHeader&gt;&lt;wsse:Security xmlns:wsse="http://schemas.xmlsoap.org/ws/2002/12/secext"&gt;&lt;wsse:BinarySecurityToken valueType="String" EncodingType="wsse:Base64Binary"&gt;Shared/IDL:IceSess\/SessMgr:1\.0.IDL/Common/!ICESMS\/RESE!ICESMSLB\/RES.LB!-2975672443658709628!303564!0&lt;/wsse:BinarySecurityToken&gt;&lt;/wsse:Security&gt;&lt;/soap-env:Header&gt;&lt;soap-env:Body&gt;&lt;OTA_AirRulesRS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timeStamp="2019-09-10T10:11:37-05:00"&gt;
   &lt;stl:SystemSpecificResults&gt;
    &lt;stl:HostCommand LNIATA="222222"&gt;RDBOGCTG15OCTZES00RIQ-AV&lt;/stl:HostCommand&gt;
   &lt;/stl:SystemSpecificResults&gt;
  &lt;/stl:Success&gt;
 &lt;/stl:ApplicationResults&gt;
 &lt;FareRuleInfo&gt;
  &lt;Header&gt;
   &lt;Line Type="Legend"&gt;
    &lt;Text&gt;V FARE BASIS     BK    FARE   TRAVEL-TICKET AP  MINMAX  RTG&lt;/Text&gt;
   &lt;/Line&gt;
   &lt;Line Type="Fare"&gt;
    &lt;Text&gt;1   ZES00RIQ       Z X   140100 DC31DE T31MR  -/1  -/365  200&lt;/Text&gt;
   &lt;/Line&gt;
   &lt;Line Type="Passenger Type"&gt;
    &lt;Text&gt;PASSENGER TYPE-ADT                 AUTO PRICE-YES&lt;/Text&gt;
   &lt;/Line&gt;
   &lt;Line Type="Origin Destination"&gt;
    &lt;Text&gt;FROM-BOG TO-CTG    CXR-AV    TVL-15OCT19  RULE-DOEC IPRWD/17&lt;/Text&gt;
   &lt;/Line&gt;
   &lt;Line Type="Fare Basis"&gt;
    &lt;Text&gt;FARE BASIS-ZES00RIQ          SPECIAL FARE  DIS-E   VENDOR-ATP&lt;/Text&gt;
   &lt;/Line&gt;
   &lt;Line Type="Fare Type"&gt;
    &lt;Text&gt;FARE TYPE-XEX      OW-REGULAR EXCURSION&lt;/Text&gt;
   &lt;/Line&gt;
   &lt;Line Type="Currency"&gt;
    &lt;Text&gt;COP   140001  0200  E07SEP19 D31DEC20   FC-ZES00RIQ  FN-11&lt;/Text&gt;
   &lt;/Line&gt;
   &lt;Line Type="System Dates"&gt;
    &lt;Text&gt;SYSTEM DATES - CREATED 06SEP19/0931  EXPIRES INFINITY&lt;/Text&gt;
   &lt;/Line&gt;
   &lt;ParsedData&gt;
    &lt;CurrencyLine&gt;
     &lt;Amount&gt;140001&lt;/Amount&gt;
     &lt;CurrencyCode&gt;COP&lt;/CurrencyCode&gt;
     &lt;Discontinue&gt;2020-12-31&lt;/Discontinue&gt;
     &lt;Effective&gt;2019-09-07&lt;/Effective&gt;
     &lt;FareClass&gt;ZES00RIQ&lt;/FareClass&gt;
     &lt;RoutingNumberOrMPM&gt;0200&lt;/RoutingNumberOrMPM&gt;
     &lt;TariffDescriptionNumber&gt;11&lt;/TariffDescriptionNumber&gt;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LocationCode="CTG"/&gt;
     &lt;OriginLocation LocationCode="BOG"/&gt;
     &lt;Rule&gt;DOEC&lt;/Rule&gt;
     &lt;TariffDescriptionNumber&gt;IPRWD/17&lt;/TariffDescriptionNumber&gt;
     &lt;TravelDate&gt;2019-10-15&lt;/TravelDate&gt;
    &lt;/OriginDestinationLine&gt;
    &lt;PassengerTypeLine&gt;
     &lt;AutoPrice&gt;YES&lt;/AutoPrice&gt;
     &lt;PassengerType Code="ADT"/&gt;
    &lt;/PassengerTypeLine&gt;
    &lt;SystemDatesLine&gt;
     &lt;CreateDateTime&gt;2019-09-06T09:31&lt;/CreateDateTime&gt;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SUN OR
430AM TO 459AM SUN OR 500AM TO 529AM SUN OR 530AM TO
559AM SUN OR 600AM TO 629AM SUN OR 630AM TO 659AM
SUN OR 700AM TO 729AM SUN OR 730AM TO 759AM SUN OR
800AM TO 829AM SUN/MON/TUE OR 830AM TO 859AM SAT/SUN/
MON/TUE OR 900AM TO 929AM SAT/SUN/MON/TUE OR 930AM
TO 959AM SAT/SUN/MON/TUE OR 1000AM TO 1029AM SAT/SUN/
MON/TUE/WED/THU OR 1030AM TO 1059AM SAT/SUN/MON/TUE/
WED/THU OR 1100AM TO 1129AM SAT/SUN/MON/TUE/WED/THU
OR 1130AM TO 1159AM SAT/SUN/MON/TUE/WED/THU OR NOON
TO 1229PM SAT/SUN/MON/TUE/WED/THU OR 1230PM TO
1259PM SAT/SUN/MON/TUE/WED/THU OR 100PM TO 129PM SAT/
SUN/MON/TUE/WED/THU OR 130PM TO 159PM SAT/SUN/MON/
TUE/WED/THU OR 200PM TO 229PM SAT/SUN/MON/TUE/WED/
THU OR 230PM TO 259PM SAT/SUN/MON/TUE/WED/THU OR
300PM TO 329PM SAT/SUN/MON/TUE/WED/THU OR 330PM TO
359PM SAT/SUN/MON/TUE/WED/THU OR 400PM TO 429PM SAT/
SUN/MON/TUE OR 430PM TO 459PM SAT/SUN/MON/TUE OR
500PM TO 529PM SAT/SUN/MON/TUE OR 530PM TO 559PM SAT/
SUN/MON/TUE OR 600PM TO 629PM SAT/SUN/MON/TUE OR
630PM TO 659PM SAT/SUN/MON/TUE OR 700PM TO 729PM SAT/
SUN/MON/TUE OR 730PM TO 759PM SAT/SUN/MON/TUE OR
800PM TO 829PM SAT/SUN/MON/TUE OR 830PM TO 859PM SAT/
SUN/MON/TUE OR 900PM TO 929PM SAT/SUN/MON/TUE/WED/
THU OR 930PM TO 959PM SAT/SUN/MON/TUE/WED/THU OR
1000PM TO 1029PM SAT/SUN/MON/TUE/WED/THU OR 1030PM
TO 1059PM SAT/SUN/MON/TUE/WED/THU OR 1100PM TO
1129PM OR 1130PM TO 1159PM DAILY.
TO BOG -
PERMITTED MIDNIGHT TO 359AM OR 400AM TO 429AM OR
430AM TO 459AM OR 500AM TO 529AM OR 530AM TO 559AM
OR 600AM TO 629AM OR 630AM TO 659AM OR 700AM TO
729AM OR 730AM TO 759AM OR 800AM TO 829AM MON/TUE/
WED/THU/FRI/SAT OR 830AM TO 859AM MON/TUE/WED/THU/
FRI/SAT OR 900AM TO 929AM MON/TUE/WED/THU/FRI/SAT OR
930AM TO 959AM MON/TUE/WED/THU/FRI/SAT OR 1000AM TO
1029AM MON/TUE/WED/THU/FRI/SAT OR 1030AM TO 1059AM
MON/TUE/WED/THU/FRI/SAT OR 1100AM TO 1129AM MON/TUE/
WED/THU/FRI/SAT OR 1130AM TO 1159AM MON/TUE/WED/THU/
FRI/SAT OR NOON TO 1229PM MON/TUE/WED/THU/FRI/SAT OR
1230PM TO 1259PM MON/TUE/WED/THU/FRI/SAT OR 100PM TO
129PM MON/TUE/WED/THU/FRI/SAT OR 130PM TO 159PM MON/
TUE/WED/THU/FRI/SAT OR 200PM TO 229PM MON/TUE/WED/
THU/FRI/SAT OR 230PM TO 259PM MON/TUE/WED/THU/FRI/
SAT OR 300PM TO 329PM TUE/WED/THU/SAT OR 330PM TO
359PM TUE/WED/THU/SAT OR 400PM TO 429PM TUE/WED/THU/
SAT OR 430PM TO 459PM TUE/WED/THU/SAT OR 500PM TO
529PM TUE/WED/THU/SAT OR 530PM TO 559PM TUE/WED/THU/
SAT OR 600PM TO 629PM TUE/WED/THU/SAT OR 630PM TO
659PM TUE/WED/THU/SAT OR 700PM TO 729PM MON/TUE/WED/
THU/SAT OR 730PM TO 759PM MON/TUE/WED/THU/SAT OR
800PM TO 829PM MON/TUE/WED/THU/SAT OR 830PM TO 859PM
MON/TUE/WED/THU/SAT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</si>
  <si>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8511529-0c76-49ab-84dd-138186eef6d3&lt;/eb:ConversationId&gt;&lt;eb:Service&gt;OTA_AirRulesLLSRQ&lt;/eb:Service&gt;&lt;eb:Action&gt;OTA_AirRulesLLSRS&lt;/eb:Action&gt;&lt;eb:MessageData&gt;&lt;eb:MessageId&gt;6028191546981910211&lt;/eb:MessageId&gt;&lt;eb:Timestamp&gt;2019-09-10T15:11:38&lt;/eb:Timestamp&gt;&lt;eb:RefToMessageId&gt;c8511529-0c76-49ab-84dd-138186eef6d3&lt;/eb:RefToMessageId&gt;&lt;/eb:MessageData&gt;&lt;/eb:MessageHeader&gt;&lt;wsse:Security xmlns:wsse="http://schemas.xmlsoap.org/ws/2002/12/secext"&gt;&lt;wsse:BinarySecurityToken valueType="String" EncodingType="wsse:Base64Binary"&gt;Shared/IDL:IceSess\/SessMgr:1\.0.IDL/Common/!ICESMS\/RESB!ICESMSLB\/RES.LB!-2975672443644364416!1948273!0&lt;/wsse:BinarySecurityToken&gt;&lt;/wsse:Security&gt;&lt;/soap-env:Header&gt;&lt;soap-env:Body&gt;&lt;OTA_AirRulesRS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timeStamp="2019-09-10T10:11:38-05:00"&gt;
   &lt;stl:SystemSpecificResults&gt;
    &lt;stl:HostCommand LNIATA="222222"&gt;RDALCAMS20SEPKLLRCO-KL&lt;/stl:HostCommand&gt;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</si>
  <si>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46de774-8eb9-4159-a530-67b4a81ec761&lt;/eb:ConversationId&gt;&lt;eb:Service&gt;OTA_AirRulesLLSRQ&lt;/eb:Service&gt;&lt;eb:Action&gt;OTA_AirRulesLLSRS&lt;/eb:Action&gt;&lt;eb:MessageData&gt;&lt;eb:MessageId&gt;6027553546981660193&lt;/eb:MessageId&gt;&lt;eb:Timestamp&gt;2019-09-10T15:11:38&lt;/eb:Timestamp&gt;&lt;eb:RefToMessageId&gt;b46de774-8eb9-4159-a530-67b4a81ec761&lt;/eb:RefToMessageId&gt;&lt;/eb:MessageData&gt;&lt;/eb:MessageHeader&gt;&lt;wsse:Security xmlns:wsse="http://schemas.xmlsoap.org/ws/2002/12/secext"&gt;&lt;wsse:BinarySecurityToken valueType="String" EncodingType="wsse:Base64Binary"&gt;Shared/IDL:IceSess\/SessMgr:1\.0.IDL/Common/!ICESMS\/RESH!ICESMSLB\/RES.LB!-2975672443648780411!1417559!0&lt;/wsse:BinarySecurityToken&gt;&lt;/wsse:Security&gt;&lt;/soap-env:Header&gt;&lt;soap-env:Body&gt;&lt;OTA_AirRulesRS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timeStamp="2019-09-10T10:11:38-05:00"&gt;
   &lt;stl:SystemSpecificResults&gt;
    &lt;stl:HostCommand LNIATA="222222"&gt;RDMADBOG20NOVZYOPRO5L-UX&lt;/stl:HostCommand&gt;
   &lt;/stl:SystemSpecificResults&gt;
  &lt;/stl:Success&gt;
 &lt;/stl:ApplicationResults&gt;
 &lt;FareRuleInfo&gt;
  &lt;Header&gt;
   &lt;Line Type="Legend"&gt;
    &lt;Text&gt;V FARE BASIS     BK    FARE   TRAVEL-TICKET AP  MINMAX  RTG&lt;/Text&gt;
   &lt;/Line&gt;
   &lt;Line Type="Fare"&gt;
    &lt;Text&gt;1   ZYOPRO5L       Z?O   119.00 D13DE  T10SE  -/?  -/  - AT01&lt;/Text&gt;
   &lt;/Line&gt;
   &lt;Line Type="Passenger Type"&gt;
    &lt;Text&gt;PASSENGER TYPE-ADT                 AUTO PRICE-YES&lt;/Text&gt;
   &lt;/Line&gt;
   &lt;Line Type="Origin Destination"&gt;
    &lt;Text&gt;FROM-MAD TO-BOG    CXR-UX    TVL-20NOV19  RULE-AL10 IPRSAA2/27&lt;/Text&gt;
   &lt;/Line&gt;
   &lt;Line Type="Fare Basis"&gt;
    &lt;Text&gt;FARE BASIS-ZYOPRO5L          SPECIAL FARE  DIS-N   VENDOR-ATP&lt;/Text&gt;
   &lt;/Line&gt;
   &lt;Line Type="Fare Type"&gt;
    &lt;Text&gt;FARE TYPE-EOU      OW-ECONOMY OW UNBUNDLED&lt;/Text&gt;
   &lt;/Line&gt;
   &lt;Line Type="Currency"&gt;
    &lt;Text&gt;EUR   119.00  1001  E04JUN19 D13DEC19   FC-ZYOPRO5L  FN-6G&lt;/Text&gt;
   &lt;/Line&gt;
   &lt;Line Type="System Dates"&gt;
    &lt;Text&gt;SYSTEM DATES - CREATED 03JUN19/0429  EXPIRES INFINITY&lt;/Text&gt;
   &lt;/Line&gt;
   &lt;ParsedData&gt;
    &lt;CurrencyLine&gt;
     &lt;Amount&gt;119.00&lt;/Amount&gt;
     &lt;CurrencyCode&gt;EUR&lt;/CurrencyCode&gt;
     &lt;Discontinue&gt;2019-12-13&lt;/Discontinue&gt;
     &lt;Effective&gt;2019-06-04&lt;/Effective&gt;
     &lt;FareClass&gt;ZYOPRO5L&lt;/FareClass&gt;
     &lt;RoutingNumberOrMPM&gt;1001&lt;/RoutingNumberOrMPM&gt;
     &lt;TariffDescriptionNumber&gt;6G&lt;/TariffDescriptionNumber&gt;
    &lt;/CurrencyLine&gt;
    &lt;FareBasisLine&gt;
     &lt;DisplayType Code="N"/&gt;
     &lt;FareBasis Code="ZYOPRO5L"/&gt;
     &lt;FareVendor&gt;ATP&lt;/FareVendor&gt;
     &lt;Text&gt;SPECIAL FARE&lt;/Text&gt;
    &lt;/FareBasisLine&gt;
    &lt;FareTypeLine&gt;
     &lt;FareDescription Code="OW"&gt;ECONOMY OW UNBUNDLED&lt;/FareDescription&gt;
     &lt;FareType&gt;EOU&lt;/FareType&gt;
    &lt;/FareTypeLine&gt;
    &lt;OriginDestinationLine&gt;
     &lt;Airline Code="UX"/&gt;
     &lt;DestinationLocation LocationCode="BOG"/&gt;
     &lt;OriginLocation LocationCode="MAD"/&gt;
     &lt;Rule&gt;AL10&lt;/Rule&gt;
     &lt;TariffDescriptionNumber&gt;IPRSAA2/27&lt;/TariffDescriptionNumber&gt;
     &lt;TravelDate&gt;2019-11-20&lt;/TravelDate&gt;
    &lt;/OriginDestinationLine&gt;
    &lt;PassengerTypeLine&gt;
     &lt;AutoPrice&gt;YES&lt;/AutoPrice&gt;
     &lt;PassengerType Code="ADT"/&gt;
    &lt;/PassengerTypeLine&gt;
    &lt;SystemDatesLine&gt;
     &lt;CreateDateTime&gt;2019-06-03T04:29&lt;/CreateDateTime&gt;
     &lt;ExpireDateTime&gt;INFINITY&lt;/ExpireDateTime&gt;
    &lt;/SystemDatesLine&gt;
   &lt;/ParsedData&gt;
  &lt;/Header&gt;
  &lt;Rules&gt;
   &lt;Paragraph RPH="50" Title="RULE APPLICATION AND OTHER CONDITIONS"&gt;
    &lt;Text&gt;NOTE - THE FOLLOWING TEXT IS INFORMATIONAL AND NOT
VALIDATED FOR AUTOPRICING.
UX ECONOMY LITE FARES
APPLICATION
AREA
THESE FARES APPLY
BETWEEN AREA 2 AND AREA 1.
CLASS OF SERVICE
THESE FARES APPLY FOR ECONOMY CLASS SERVICE.
TYPES OF TRANSPORTATION
FARES GOVERNED BY THIS RULE CAN BE USED TO CREATE
ONE-WAY/ROUND-TRIP/SINGLE OPEN-JAW/DOUBLE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INCLUDE TRAVEL VIA
TRANSATLANTIC SECTORS ON
ONE OR MORE OF THE FOLLOWING
ANY UX FLIGHT OPERATED BY UX.
AND
IF THE FARE COMPONENT INCLUDES TRAVEL WITHIN AREA 2
THEN THAT TRAVEL MUST BE ON
ONE OR MORE OF THE FOLLOWING
ANY UX FLIGHT OPERATED BY UX.
AND
IF THE FARE COMPONENT INCLUDES TRAVEL WITHIN AREA 1
THEN THAT TRAVEL MUST BE ON
ONE OR MORE OF THE FOLLOWING
ANY UX FLIGHT OPERATED BY UX.
AND
IF THE FARE COMPONENT INCLUDES TRAVEL BETWEEN MEX AND
MAD
BUT NOT ON NONSTOP FLIGHTS.&lt;/Text&gt;
   &lt;/Paragraph&gt;
   &lt;Paragraph RPH="05" Title="ADVANCE RESERVATIONS/TICKETING"&gt;
    &lt;Text&gt;CONFIRMED RESERVATIONS ARE REQUIRED FOR ALL SECTORS.
TICKETING MUST BE COMPLETED WITHIN 3 DAYS AFTER
RESERVATIONS ARE MADE OR AT LEAST 3 DAYS BEFORE
DEPARTURE WHICHEVER IS EARLIER.
OR - CONFIRMED RESERVATIONS FOR ALL SECTORS AND
TICKETING MUST BE COMPLETED AT THE SAME TIME.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&lt;Text&gt;NO MAXIMUM STAY REQUIREMENTS APPLY.&lt;/Text&gt;
   &lt;/Paragraph&gt;
   &lt;Paragraph RPH="08" Title="STOPOVERS"&gt;
    &lt;Text&gt;IF THE FARE COMPONENT IS ON
ONE OR MORE OF THE FOLLOWING
ANY UX FLIGHT.
2 FREE STOPOVERS PERMITTED ON THE PRICING UNIT - 1
IN EACH DIRECTION.
IF THE FARE COMPONENT IS ON
ONE OR MORE OF THE FOLLOWING
ANY UX FLIGHT.
2 STOPOVERS PERMITTED ON THE PRICING UNIT - 1 IN
EACH DIRECTION AT EUR 70.00/USD 100.00 EACH.
IF THE FARE COMPONENT IS NOT ON
ONE OR MORE OF THE FOLLOWING
ANY UX FLIGHT.
NO STOPOVERS PERMITTED ON THE PRICING UNIT.&lt;/Text&gt;
   &lt;/Paragraph&gt;
   &lt;Paragraph RPH="09" Title="TRANSFERS"&gt;
    &lt;Text&gt;FARE BREAK SURFACE SECTORS NOT PERMITTED AND EMBEDDED
SURFACE SECTORS PERMITTED ON THE FARE COMPONENT.
NOTE - TEXT BELOW NOT VALIDATED FOR AUTOPRICING.
TRANSFERS LIMITTED TO THE ROUTING MAP INDICATED IN
THE FARE RECORD.&lt;/Text&gt;
   &lt;/Paragraph&gt;
   &lt;Paragraph RPH="10" Title="COMBINATIONS"&gt;
    &lt;Text&gt;CIRCLE TRIPS NOT PERMITTED.
END-ON-END
END-ON-END COMBINATIONS PERMITTED WITH INTERNATIONAL
FARES BETWEEN AREA 2 AND AREA 3. VALIDATE ALL FARE
COMPONENTS. SIDE TRIPS PERMITTED WITH NO
RESTRICTIONS.
PROVIDED -
COMBINATIONS ARE FOR CARRIER UX.
OPEN JAWS/ROUND TRIPS
FARES MAY BE COMBINED ON A HALF ROUND TRIP BASIS
-TO FORM SINGLE OR DOUBLE OPEN JAWS
MILEAGE OF THE OPEN SEGMENT MUST BE EQUAL/LESS THAN
MILEAGE OF THE SHORTEST FLOWN FARE COMPONENT.
-TO FORM ROUND TRIPS.
PROVIDED -
COMBINATIONS ARE WITH ANY FARE FOR CARRIER UX IN
RULE UZ10/UZ11/UZ13/UZ14/UZ17/UZ25 IN TARIFF
FBRA12P - BETWEEN AREA 1/2 EXCEPT USA/CA
OR RULE UZ13/UZ14/UZ25 IN TARIFF
FBRINPV - BETWEEN USA/CA-AREA 1/2/3
OR ANY RULE IN TARIFF
IPRA    - BETWEEN USA/CA-AREA 2/3 AND GUAM-AREA 2
IPREUAF - BETWEEN EUROPE-AFRICA
IPREUME - BETWEEN EUROPE-THE MIDDLE EAST
IPREURP - WITHIN EUROPE-INTERNATIONAL
IPRSAA2 - BETWEEN THE WESTERN HEMISPHERE-AREA 2
VIA ATL
OR RULE UF22 IN TARIFF
SAR2RPV - BETWEEN WESTERN HEMISPHERE-AREA 2 VIA
ATL
TAPVR   - BETWEEN AREA 1-AREA 2/3 AND GUAM-AREA 2.&lt;/Text&gt;
   &lt;/Paragraph&gt;
   &lt;Paragraph RPH="11" Title="BLACKOUT DATES"&gt;
    &lt;Text&gt;TRAVEL IS NOT PERMITTED 30JUN19 THROUGH 05AUG19.&lt;/Text&gt;
   &lt;/Paragraph&gt;
   &lt;Paragraph RPH="12" Title="SURCHARGES"&gt;
    &lt;Text&gt;IF THE FARE COMPONENT INCLUDES TRAVEL BETWEEN FOR AND
SSA.
SECURITY SURCHARGE OF USD 80.00 PER FARE COMPONENT
WILL BE ADDED TO THE APPLICABLE FARE PER
ADULT,ALLOWING CHILD/INFANT DISCOUNTS.
IF THE FARE COMPONENT INCLUDES TRAVEL BETWEEN FOR AND
BSB.
OR
IF THE FARE COMPONENT INCLUDES TRAVEL BETWEEN FOR AND
GYN.
OR
IF THE FARE COMPONENT INCLUDES TRAVEL BETWEEN FOR AND
BHZ.
OR
IF THE FARE COMPONENT INCLUDES TRAVEL BETWEEN FOR AND
RIO.
SECURITY SURCHARGE OF USD 20.00 PER FARE COMPONENT
WILL BE ADDED TO THE APPLICABLE FARE PER
ADULT,ALLOWING CHILD/INFANT DISCOUNTS.
IF THE FARE COMPONENT INCLUDES TRAVEL BETWEEN VCE AND
ROM.
OR
IF THE FARE COMPONENT INCLUDES TRAVEL BETWEEN AHO AND
ROM.
SECURITY SURCHARGE OF EUR 90.00 PER FARE COMPONENT
WILL BE ADDED TO THE APPLICABLE FARE PER
ADULT,ALLOWING CHILD/INFANT DISCOUNTS.
IF THE FARE COMPONENT INCLUDES TRAVEL BETWEEN SAO AND
SSA.
OR
IF THE FARE COMPONENT INCLUDES TRAVEL BETWEEN SSA AND
REC.
OR
IF THE FARE COMPONENT INCLUDES TRAVEL BETWEEN REC AND
SAO.
SECURITY SURCHARGE OF USD 80.00 PER FARE COMPONENT
WILL BE ADDED TO THE APPLICABLE FARE PER
ADULT,ALLOWING CHILD/INFANT DISCOUNTS.
IF THE FARE COMPONENT INCLUDES TRAVEL BETWEEN UIO AND
CUE.
OR
IF THE FARE COMPONENT INCLUDES TRAVEL BETWEEN UIO AND
LOH.
OR
IF THE FARE COMPONENT INCLUDES TRAVEL BETWEEN UIO AND
ESM.
OR
IF THE FARE COMPONENT INCLUDES TRAVEL BETWEEN UIO AND
LGQ.
OR
IF THE FARE COMPONENT INCLUDES TRAVEL BETWEEN UIO AND
OCC.
OR
IF THE FARE COMPONENT INCLUDES TRAVEL BETWEEN UIO AND
SCY.
OR
IF THE FARE COMPONENT INCLUDES TRAVEL BETWEEN UIO AND
GPS.
OR
IF THE FARE COMPONENT INCLUDES TRAVEL BETWEEN UIO AND
MEC.
SECURITY SURCHARGE OF EUR 30.00 PER FARE COMPONENT
WILL BE ADDED TO THE APPLICABLE FARE PER
ADULT,ALLOWING CHILD/INFANT DISCOUNTS.
IF THE FARE COMPONENT INCLUDES TRAVEL BETWEEN SRZ AND
ASU.
SECURITY SURCHARGE OF USD 150.00 PER FARE COMPONENT
WILL BE ADDED TO THE APPLICABLE FARE PER
ADULT,ALLOWING CHILD/INFANT DISCOUNTS.
IF THE FARE COMPONENT INCLUDES TRAVEL BETWEEN MVD AND
ASU.
SECURITY SURCHARGE OF USD 200.00 PER FARE COMPONENT
WILL BE ADDED TO THE APPLICABLE FARE PER
ADULT,ALLOWING CHILD/INFANT DISCOUNTS.
IF THE FARE COMPONENT INCLUDES TRAVEL BETWEEN MVD AND
BUE.
SECURITY SURCHARGE OF USD 100.00 PER FARE COMPONENT
WILL BE ADDED TO THE APPLICABLE FARE PER
ADULT,ALLOWING CHILD/INFANT DISCOUNTS.
IF THE FARE COMPONENT INCLUDES TRAVEL BETWEEN ASU AND
BUE.
SECURITY SURCHARGE OF USD 150.00 PER FARE COMPONENT
WILL BE ADDED TO THE APPLICABLE FARE PER
ADULT,ALLOWING CHILD/INFANT DISCOUNTS.
IF THE FARE COMPONENT INCLUDES TRAVEL BETWEEN MVD AND
SAO.
SECURITY SURCHARGE OF USD 175.00 PER FARE COMPONENT
WILL BE ADDED TO THE APPLICABLE FARE PER
ADULT,ALLOWING CHILD/INFANT DISCOUNTS.
IF THE FARE COMPONENT INCLUDES TRAVEL BETWEEN SDQ AND
HAV.
OR
IF THE FARE COMPONENT INCLUDES TRAVEL BETWEEN SDQ AND
MIA.
OR
IF THE FARE COMPONENT INCLUDES TRAVEL BETWEEN SDQ AND
SJU.
SECURITY SURCHARGE OF USD 100.00 PER FARE COMPONENT
WILL BE ADDED TO THE APPLICABLE FARE PER
ADULT,ALLOWING CHILD/INFANT DISCOUNTS.
IF THE FARE COMPONENT INCLUDES TRAVEL BETWEEN BUH AND
IAS.
SECURITY SURCHARGE OF EUR 90.00 PER FARE COMPONENT
WILL BE ADDED TO THE APPLICABLE FARE PER
ADULT,ALLOWING CHILD/INFANT DISCOUNTS.
IF THE FARE COMPONENT INCLUDES TRAVEL BETWEEN BUE AND
COR.
OR
IF THE FARE COMPONENT INCLUDES TRAVEL BETWEEN BUE AND
IGR.
OR
IF THE FARE COMPONENT INCLUDES TRAVEL BETWEEN IGR AND
COR.
OR
IF THE FARE COMPONENT INCLUDES TRAVEL BETWEEN IGR AND
ROS.
OR
IF THE FARE COMPONENT INCLUDES TRAVEL BETWEEN IGR AND
SLA.
SECURITY SURCHARGE OF USD 80.00 PER FARE COMPONENT
WILL BE ADDED TO THE APPLICABLE FARE PER
ADULT,ALLOWING CHILD/INFANT DISCOUNTS.
IF THE FARE COMPONENT INCLUDES TRAVEL BETWEEN TLV AND
AREA 2 ON
ONE OR MORE OF THE FOLLOWING
ANY LY FLIGHT.
SECURITY SURCHARGE OF USD 25.00 PER FARE COMPONENT
WILL BE ADDED TO THE APPLICABLE FARE PER
ADULT,ALLOWING CHILD/INFANT DISCOUNTS.
IF THE FARE COMPONENT INCLUDES TRAVEL BETWEEN PTY AND
CCS.
OR
IF THE FARE COMPONENT INCLUDES TRAVEL BETWEEN PTY AND
SDQ.
OR
IF THE FARE COMPONENT INCLUDES TRAVEL BETWEEN PTY AND
PUJ.
OR
IF THE FARE COMPONENT INCLUDES TRAVEL BETWEEN PTY AND
HAV.
OR
IF THE FARE COMPONENT INCLUDES TRAVEL BETWEEN PTY AND
GYE.
OR
IF THE FARE COMPONENT INCLUDES TRAVEL BETWEEN PTY AND
UIO.
OR
IF THE FARE COMPONENT INCLUDES TRAVEL BETWEEN PTY AND
BOG.
SECURITY SURCHARGE OF USD 200.00 PER FARE COMPONENT
WILL BE ADDED TO THE APPLICABLE FARE PER
ADULT,ALLOWING CHILD/INFANT DISCOUNTS.
IF THE FARE COMPONENT INCLUDES TRAVEL BETWEEN DUS AND
AMS.
SECURITY SURCHARGE OF EUR 60.00 PER FARE COMPONENT
WILL BE ADDED TO THE APPLICABLE FARE PER
ADULT,ALLOWING CHILD/INFANT DISCOUNTS.
IF THE FARE COMPONENT INCLUDES TRAVEL BETWEEN GUA AND
SAP.
SECURITY SURCHARGE OF USD 75.00 PER FARE COMPONENT
WILL BE ADDED TO THE APPLICABLE FARE PER
ADULT,ALLOWING CHILD/INFANT DISCOUNTS.
IF THE FARE COMPONENT INCLUDES TRAVEL BETWEEN UIO AND
LIM.
OR
IF THE FARE COMPONENT INCLUDES TRAVEL BETWEEN UIO AND
BOG.
OR
IF THE FARE COMPONENT INCLUDES TRAVEL BETWEEN UIO AND
CCS.
SECURITY SURCHARGE OF USD 200.00 PER FARE COMPONENT
WILL BE ADDED TO THE APPLICABLE FARE PER
ADULT,ALLOWING CHILD/INFANT DISCOUNTS.
IF THE FARE COMPONENT INCLUDES TRAVEL BETWEEN STO AND
AMS.
OR
IF THE FARE COMPONENT INCLUDES TRAVEL BETWEEN CPH AND
AMS.
OR
IF THE FARE COMPONENT INCLUDES TRAVEL BETWEEN ATH AND
ROM.
OR
IF THE FARE COMPONENT INCLUDES TRAVEL BETWEEN ATH AND
MAD ON
ONE OR MORE OF THE FOLLOWING
ANY A3 FLIGHT.
FOR TRAVEL ON/AFTER 15JUN19 AND ON/BEFORE 15SEP19
SECURITY SURCHARGE OF EUR 100.00 PER FARE
COMPONENT WILL BE ADDED TO THE APPLICABLE FARE PER
ADULT,ALLOWING CHILD/INFANT DISCOUNTS.&lt;/Text&gt;
   &lt;/Paragraph&gt;
   &lt;Paragraph RPH="13" Title="ACCOMPANIED TRAVEL"&gt;
    &lt;Text&gt;ACCOMPANIED TRAVEL NOT REQUIRED.&lt;/Text&gt;
   &lt;/Paragraph&gt;
   &lt;Paragraph RPH="14" Title="TRAVEL RESTRICTIONS"&gt;
    &lt;Text&gt;VALID FOR TRAVEL COMMENCING ON/BEFORE 13DEC19.&lt;/Text&gt;
   &lt;/Paragraph&gt;
   &lt;Paragraph RPH="15" Title="SALES RESTRICTIONS"&gt;
    &lt;Text&gt;FOOTNOTE RULE
RESERVATIONS MUST BE MADE ON/BEFORE 10SEP19.
TICKETS MUST BE ISSUED ON/BEFORE 10SEP19.
GENERAL RULE - APPLY UNLESS OTHERWISE SPECIFIED
TICKETS MUST BE ISSUED ON THE STOCK OF UX AND MAY NOT
BE SOLD IN VENEZUELA. AND MAY ONLY BE SOLD IN AREA 1/
AREA 2/AREA 3.
TICKETS MAY NOT BE ISSUED BY PTA. EXTENSION OF TICKET
VALIDITY IS NOT PERMITTED.&lt;/Text&gt;
   &lt;/Paragraph&gt;
   &lt;Paragraph RPH="16" Title="PENALTIES"&gt;
    &lt;Text&gt;CANCELLATIONS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&lt;/Paragraph&gt;
   &lt;Paragraph RPH="17" Title="HIP/MILEAGE EXCEPTIONS"&gt;
    &lt;Text&gt;THE HIGHER INTERMEDIATE POINT RULE DOES NOT APPLY FOR
CONNECTIONS.
NOTE -
DMC/HIP/EXCESS OF MILEAGE WILL NOT APPLY TO THESE
FARES.
AND - THE HIGHER INTERMEDIATE POINT RULE DOES NOT APPLY
FOR STOPOVERS.
NOTE -
DMC/HIP/EXCESS OF MILEAGE WILL NOT APPLY TO THESE
FARES.&lt;/Text&gt;
   &lt;/Paragraph&gt;
   &lt;Paragraph RPH="18" Title="TICKET ENDORSEMENTS"&gt;
    &lt;Text&gt;THE ORIGINAL AND THE REISSUED TICKET MUST BE ANNOTATED
- CHGS AND REF RESTRICTED - IN THE ENDORSEMENT BOX.
AND - THE ORIGINAL AND THE REISSUED TICKET MUST BE
ANNOTATED - RESTRICTIONS APPLY - IN THE FORM OF
PAYMENT BOX.&lt;/Text&gt;
   &lt;/Paragraph&gt;
   &lt;Paragraph RPH="19" Title="CHILDREN DISCOUNTS"&gt;
    &lt;Text&gt;CNN/ACCOMPANIED CHILD PSGR 2-11 - CHARGE 75 PERCENT OF
THE FARE.
TICKET DESIGNATOR - CH.
MUST BE ACCOMPANIED ON ALL FLIGHTS IN THE SAME
COMPARTMENT BY ADULT PSGR 18 OR OLDER.
OR - UNN/UNACCOMPANIED CHILD PSGR 5-11 - CHARGE 75
PERCENT OF THE FARE.
TICKET DESIGNATOR - CH.
NOTE - TEXT BELOW NOT VALIDATED FOR AUTOPRICING.
AN ACCEPTANCE LIMIT ON THE NUMBER OF UNACCOMPANIED
CHILD WILL BE CONSIDER
OR - INS/INFANT WITH A SEAT PSGR UNDER 2 - CHARGE 75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CNE/NEGOTIATED CHILD PSGR 2-11 - CHARGE 75 PERCENT OF
THE FARE.
TICKET DESIGNATOR - CH.
MUST BE ACCOMPANIED ON ALL FLIGHTS IN THE SAME
COMPARTMENT BY NEG PSGR 18 OR OLDER.
OR - UNN/UNACCOMPANIED CHILD PSGR 5-11 - CHARGE 75
PERCENT OF THE FARE.
TICKET DESIGNATOR - CH.
NOTE - TEXT BELOW NOT VALIDATED FOR AUTOPRICING.
AN ACCEPTANCE LIMIT ON THE NUMBER OF UNACCOMPANIED
CHILD WILL BE CONSIDER
OR - INE/NEGOTIATED INFANT PSGR UNDER 2 - CHARGE 75
PERCENT OF THE FARE.
TICKET DESIGNATOR - IN.
MUST BE ACCOMPANIED ON ALL FLIGHTS IN THE SAME
COMPARTMENT BY NEG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NEG PSGR 18 OR OLDER.
JNN/CONTRACT BULK CHILD PSGR 2-11 - CHARGE 75 PERCENT
OF THE FARE.
TICKET DESIGNATOR - CH.
MUST BE ACCOMPANIED ON ALL FLIGHTS IN THE SAME
COMPARTMENT BY ADULT PSGR 18 OR OLDER.
OR - UNN/UNACCOMPANIED CHILD PSGR 5-11 - CHARGE 75
PERCENT OF THE FARE.
TICKET DESIGNATOR - CH.
NOTE - TEXT BELOW NOT VALIDATED FOR AUTOPRICING.
AN ACCEPTANCE LIMIT ON THE NUMBER OF UNACCOMPANIED
CHILD WILL BE CONSIDER
OR - JNS/CONTRACT BULK INFANT WITH A SEAT PSGR UNDER 2
- CHARGE 75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JNF/CONTRACT BULK INFANT PSGR UNDER 2 - CHARGE
10 PERCENT OF THE FARE.
TICKET DESIGNATOR - IN.
MUST BE ACCOMPANIED ON ALL FLIGHTS IN THE SAME
COMPARTMENT BY ADULT PSGR 18 OR OLDER.
INN/INDIVIDUAL INCLUSIVE TOUR CHILD PSGR 2-11 - CHARGE
75 PERCENT OF THE FARE.
TICKET DESIGNATOR - CH.
MUST BE ACCOMPANIED ON ALL FLIGHTS IN THE SAME
COMPARTMENT BY INDIVIDUAL INCLUSIVE TOUR PSGR 18
OR OLDER.
OR - ITU/INDIVIDUAL INCLUSIVE TOUR UNACCOMPANIED CHILD
5-11 - CHARGE 75 PERCENT OF THE FARE.
TICKET DESIGNATOR - CH.
NOTE - TEXT BELOW NOT VALIDATED FOR AUTOPRICING.
AN ACCEPTANCE LIMIT ON THE NUMBER OF UNACCOMPANIED
CHILD WILL BE CONSIDER
OR - ITS/INCLUSIVE TOUR INFANT WITH A SEAT PSGR UNDER 2
- CHARGE 75 PERCENT OF THE FARE.
TICKET DESIGNATOR - IN.
MUST BE ACCOMPANIED ON ALL FLIGHTS IN THE SAME
COMPARTMENT BY INDIVIDUAL INCLUSIVE TOUR PSGR
18 OR OLDER.
NOTE - TEXT BELOW NOT VALIDATED FOR AUTOPRICING.
AN INFANT UNDER TWO YEARS WHO MAY TURN 2 YEARS
OF AGE BEFORE THE END OF THE TRIP MUST PAY A
CHILD FARE FOR THE ENTIRE JOURNEY
OR - 1ST ITF/INCLUSIVE TOUR INFANT WITHOUT A SEAT PSGR
UNDER 2 - CHARGE 10 PERCENT OF THE FARE.
TICKET DESIGNATOR - IN.
MUST BE ACCOMPANIED ON ALL FLIGHTS IN THE SAME
COMPARTMENT BY INDIVIDUAL INCLUSIVE TOUR PSGR
18 OR OLDER.
VFN/VISIT FRIENDS/RELATIVES CHILD PSGR 2-11 - CHARGE
75 PERCENT OF THE FARE.
TICKET DESIGNATOR - CH.
MUST BE ACCOMPANIED ON ALL FLIGHTS IN THE SAME
COMPARTMENT BY VISIT FRIENDS/RELATIVES PSGR 18 OR
OLDER.
OR - VFS/VISIT FRIENDS/RELATIVES INFANT WITH A SEAT
UNDER 2 - CHARGE 75 PERCENT OF THE FARE.
TICKET DESIGNATOR - IN.
MUST BE ACCOMPANIED ON ALL FLIGHTS IN THE SAME
COMPARTMENT BY VISIT FRIENDS/RELATIVES PSGR 18
OR OLDER.
NOTE - TEXT BELOW NOT VALIDATED FOR AUTOPRICING.
AN INFANT UNDER TWO YEARS WHO MAY TURN 2 YEARS
OF AGE BEFORE THE END OF THE TRIP MUST PAY A
CHILD FARE FOR THE ENTIRE JOURNEY
OR - 1ST VFF/VISIT FRIENDS/RELATIVES INFANT WITHOUT A
SEAT PSGR UNDER 2 - CHARGE 10 PERCENT OF THE
FARE.
TICKET DESIGNATOR - IN.
MUST BE ACCOMPANIED ON ALL FLIGHTS IN THE SAME
COMPARTMENT BY VISIT FRIENDS/RELATIVES PSGR 18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</si>
  <si>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8511529-0c76-49ab-84dd-138186eef6d3&lt;/eb:ConversationId&gt;&lt;eb:Service&gt;OTA_AirRulesLLSRQ&lt;/eb:Service&gt;&lt;eb:Action&gt;OTA_AirRulesLLSRS&lt;/eb:Action&gt;&lt;eb:MessageData&gt;&lt;eb:MessageId&gt;5471320546985680693&lt;/eb:MessageId&gt;&lt;eb:Timestamp&gt;2019-09-10T15:11:38&lt;/eb:Timestamp&gt;&lt;eb:RefToMessageId&gt;c8511529-0c76-49ab-84dd-138186eef6d3&lt;/eb:RefToMessageId&gt;&lt;/eb:MessageData&gt;&lt;/eb:MessageHeader&gt;&lt;wsse:Security xmlns:wsse="http://schemas.xmlsoap.org/ws/2002/12/secext"&gt;&lt;wsse:BinarySecurityToken valueType="String" EncodingType="wsse:Base64Binary"&gt;Shared/IDL:IceSess\/SessMgr:1\.0.IDL/Common/!ICESMS\/RESB!ICESMSLB\/RES.LB!-2975672443644364416!1948273!0&lt;/wsse:BinarySecurityToken&gt;&lt;/wsse:Security&gt;&lt;/soap-env:Header&gt;&lt;soap-env:Body&gt;&lt;OTA_AirRulesRS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timeStamp="2019-09-10T10:11:38-05:00"&gt;
   &lt;stl:SystemSpecificResults&gt;
    &lt;stl:HostCommand LNIATA="222222"&gt;RDAMSBOG21SEPKLLRCO-KL&lt;/stl:HostCommand&gt;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</si>
  <si>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a93300e-a660-4d78-a92a-dda99b25f5bf&lt;/eb:ConversationId&gt;&lt;eb:Service&gt;OTA_AirRulesLLSRQ&lt;/eb:Service&gt;&lt;eb:Action&gt;OTA_AirRulesLLSRS&lt;/eb:Action&gt;&lt;eb:MessageData&gt;&lt;eb:MessageId&gt;5471269546987360820&lt;/eb:MessageId&gt;&lt;eb:Timestamp&gt;2019-09-10T15:11:39&lt;/eb:Timestamp&gt;&lt;eb:RefToMessageId&gt;9a93300e-a660-4d78-a92a-dda99b25f5bf&lt;/eb:RefToMessageId&gt;&lt;/eb:MessageData&gt;&lt;/eb:MessageHeader&gt;&lt;wsse:Security xmlns:wsse="http://schemas.xmlsoap.org/ws/2002/12/secext"&gt;&lt;wsse:BinarySecurityToken valueType="String" EncodingType="wsse:Base64Binary"&gt;Shared/IDL:IceSess\/SessMgr:1\.0.IDL/Common/!ICESMS\/RESC!ICESMSLB\/RES.LB!-2975672439157851264!673866!0&lt;/wsse:BinarySecurityToken&gt;&lt;/wsse:Security&gt;&lt;/soap-env:Header&gt;&lt;soap-env:Body&gt;&lt;OTA_AirRulesRS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timeStamp="2019-09-10T10:11:39-05:00"&gt;
   &lt;stl:SystemSpecificResults&gt;
    &lt;stl:HostCommand LNIATA="222222"&gt;RDBOGMDE09SEPZES00RIQ-AV&lt;/stl:HostCommand&gt;
   &lt;/stl:SystemSpecificResults&gt;
  &lt;/stl:Success&gt;
 &lt;/stl:ApplicationResults&gt;
 &lt;FareRuleInfo&gt;
  &lt;Header&gt;
   &lt;Line Type="Legend"&gt;
    &lt;Text&gt;V FARE BASIS     BK    FARE   TRAVEL-TICKET AP  MINMAX  RTG&lt;/Text&gt;
   &lt;/Line&gt;
   &lt;Line Type="Fare"&gt;
    &lt;Text&gt;1R  ZES00RIQ       Z X    67800 DC31DE T31MR  -/1  -/365  200&lt;/Text&gt;
   &lt;/Line&gt;
   &lt;Line Type="Passenger Type"&gt;
    &lt;Text&gt;PASSENGER TYPE-ADT                 AUTO PRICE-YES&lt;/Text&gt;
   &lt;/Line&gt;
   &lt;Line Type="Origin Destination"&gt;
    &lt;Text&gt;FROM-BOG TO-MDE    CXR-AV    TVL-09SEP20  RULE-DOEC IPRWD/17&lt;/Text&gt;
   &lt;/Line&gt;
   &lt;Line Type="Fare Basis"&gt;
    &lt;Text&gt;FARE BASIS-ZES00RIQ          SPECIAL FARE  DIS-E   VENDOR-ATP&lt;/Text&gt;
   &lt;/Line&gt;
   &lt;Line Type="Fare Type"&gt;
    &lt;Text&gt;FARE TYPE-XEX      OW-REGULAR EXCURSION&lt;/Text&gt;
   &lt;/Line&gt;
   &lt;Line Type="Currency"&gt;
    &lt;Text&gt;COP    67800  0200  E10SEP19 D31DEC20   FC-ZES00RIQ  FN-11&lt;/Text&gt;
   &lt;/Line&gt;
   &lt;Line Type="System Dates"&gt;
    &lt;Text&gt;SYSTEM DATES - CREATED 09SEP19/1016  EXPIRES INFINITY&lt;/Text&gt;
   &lt;/Line&gt;
   &lt;ParsedData&gt;
    &lt;CurrencyLine&gt;
     &lt;Amount&gt;67800&lt;/Amount&gt;
     &lt;CurrencyCode&gt;COP&lt;/CurrencyCode&gt;
     &lt;Discontinue&gt;2020-12-31&lt;/Discontinue&gt;
     &lt;Effective&gt;2019-09-10&lt;/Effective&gt;
     &lt;FareClass&gt;ZES00RIQ&lt;/FareClass&gt;
     &lt;RoutingNumberOrMPM&gt;0200&lt;/RoutingNumberOrMPM&gt;
     &lt;TariffDescriptionNumber&gt;11&lt;/TariffDescriptionNumber&gt;
    &lt;/CurrencyLine&gt;
    &lt;FareBasisLine&gt;
     &lt;DisplayType Code="E"/&gt;
     &lt;FareBasis Code="ZES00RIQ"/&gt;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LocationCode="MDE"/&gt;
     &lt;OriginLocation LocationCode="BOG"/&gt;
     &lt;Rule&gt;DOEC&lt;/Rule&gt;
     &lt;TariffDescriptionNumber&gt;IPRWD/17&lt;/TariffDescriptionNumber&gt;
     &lt;TravelDate&gt;2020-09-09&lt;/TravelDate&gt;
    &lt;/OriginDestinationLine&gt;
    &lt;PassengerTypeLine&gt;
     &lt;AutoPrice&gt;YES&lt;/AutoPrice&gt;
     &lt;PassengerType Code="ADT"/&gt;
    &lt;/PassengerTypeLine&gt;
    &lt;SystemDatesLine&gt;
     &lt;CreateDateTime&gt;2019-09-09T10:16&lt;/CreateDateTime&gt;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OR 430PM
TO 459PM OR 500PM TO 529PM SAT/SUN/MON/TUE/WED OR
530PM TO 559PM SAT/SUN/MON/TUE/WED OR 600PM TO 629PM
SAT/SUN/MON/TUE/WED OR 630PM TO 659PM SAT/SUN/MON/
TUE/WED OR 700PM TO 729PM SAT/SUN/MON/TUE/WED OR
730PM TO 759PM SAT/SUN/MON/TUE/WED OR 800PM TO 829PM
SAT/SUN/MON/TUE/WED/THU OR 830PM TO 859PM SAT/SUN/
MON/TUE/WED/THU OR 900PM TO 929PM OR 930PM TO 959PM
OR 1000PM TO 1029PM OR 1030PM TO 1059PM OR 1100PM TO
1129PM OR 1130PM TO 1159PM DAILY.
TO BOG -
PERMITTED MIDNIGHT TO 359AM OR 400AM TO 429AM OR
430AM TO 459AM OR 500AM TO 529AM OR 530AM TO 559AM
OR 600AM TO 629AM OR 630AM TO 659AM OR 700AM TO
729AM OR 730AM TO 759AM OR 800AM TO 829AM OR 830AM
TO 859AM OR 900AM TO 929AM OR 930AM TO 959AM OR
1000AM TO 1029AM OR 1030AM TO 1059AM OR 1100AM TO
1129AM OR 1130AM TO 1159AM OR NOON TO 1229PM OR
1230PM TO 1259PM OR 100PM TO 129PM OR 130PM TO 159PM
OR 200PM TO 229PM OR 230PM TO 259PM OR 300PM TO
329PM OR 330PM TO 359PM OR 400PM TO 429PM MON/TUE/
SAT OR 430PM TO 459PM MON/TUE/SAT OR 500PM TO 529PM
MON/TUE/SAT OR 530PM TO 559PM MON/TUE/SAT OR 600PM
TO 629PM MON/TUE/SAT OR 630PM TO 659PM MON/TUE/SAT
OR 700PM TO 729PM MON/TUE/WED/THU/SAT OR 730PM TO
759PM MON/TUE/WED/THU/SAT OR 800PM TO 829PM OR 830PM
TO 859PM OR 900PM TO 929PM OR 930PM TO 959PM OR
1000PM TO 1029PM OR 1030PM TO 1059PM OR 1100PM TO
1129PM OR 1130PM TO 1159PM DAILY.&lt;/Text&gt;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</si>
  <si>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a93300e-a660-4d78-a92a-dda99b25f5bf&lt;/eb:ConversationId&gt;&lt;eb:Service&gt;OTA_AirRulesLLSRQ&lt;/eb:Service&gt;&lt;eb:Action&gt;OTA_AirRulesLLSRS&lt;/eb:Action&gt;&lt;eb:MessageData&gt;&lt;eb:MessageId&gt;5471487546992830824&lt;/eb:MessageId&gt;&lt;eb:Timestamp&gt;2019-09-10T15:11:39&lt;/eb:Timestamp&gt;&lt;eb:RefToMessageId&gt;9a93300e-a660-4d78-a92a-dda99b25f5bf&lt;/eb:RefToMessageId&gt;&lt;/eb:MessageData&gt;&lt;/eb:MessageHeader&gt;&lt;wsse:Security xmlns:wsse="http://schemas.xmlsoap.org/ws/2002/12/secext"&gt;&lt;wsse:BinarySecurityToken valueType="String" EncodingType="wsse:Base64Binary"&gt;Shared/IDL:IceSess\/SessMgr:1\.0.IDL/Common/!ICESMS\/RESC!ICESMSLB\/RES.LB!-2975672439157851264!673866!0&lt;/wsse:BinarySecurityToken&gt;&lt;/wsse:Security&gt;&lt;/soap-env:Header&gt;&lt;soap-env:Body&gt;&lt;OTA_AirRulesRS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timeStamp="2019-09-10T10:11:39-05:00"&gt;
   &lt;stl:SystemSpecificResults&gt;
    &lt;stl:HostCommand LNIATA="222222"&gt;RDMDEBOG11SEPSZS03RI9-AV&lt;/stl:HostCommand&gt;
   &lt;/stl:SystemSpecificResults&gt;
  &lt;/stl:Success&gt;
 &lt;/stl:ApplicationResults&gt;
 &lt;FareRuleInfo&gt;
  &lt;Header&gt;
   &lt;Line Type="Legend"&gt;
    &lt;Text&gt;V FARE BASIS     BK    FARE   TRAVEL-TICKET AP  MINMAX  RTG&lt;/Text&gt;
   &lt;/Line&gt;
   &lt;Line Type="Fare"&gt;
    &lt;Text&gt;1R  SZS03RI9       S X    71900 DC31DE T31MR  3/0  -/365  200&lt;/Text&gt;
   &lt;/Line&gt;
   &lt;Line Type="Passenger Type"&gt;
    &lt;Text&gt;PASSENGER TYPE-ADT                 AUTO PRICE-YES&lt;/Text&gt;
   &lt;/Line&gt;
   &lt;Line Type="Origin Destination"&gt;
    &lt;Text&gt;FROM-MDE TO-BOG    CXR-AV    TVL-11SEP19  RULE-DOSP IPRWD/17&lt;/Text&gt;
   &lt;/Line&gt;
   &lt;Line Type="Fare Basis"&gt;
    &lt;Text&gt;FARE BASIS-SZS03RI9          SPECIAL FARE  DIS-E   VENDOR-ATP&lt;/Text&gt;
   &lt;/Line&gt;
   &lt;Line Type="Fare Type"&gt;
    &lt;Text&gt;FARE TYPE-XEX      OW-REGULAR EXCURSION&lt;/Text&gt;
   &lt;/Line&gt;
   &lt;Line Type="Currency"&gt;
    &lt;Text&gt;COP    71900  0200  E10SEP19 D31DEC20   FC-SZS03RI9  FN-V&lt;/Text&gt;
   &lt;/Line&gt;
   &lt;Line Type="System Dates"&gt;
    &lt;Text&gt;SYSTEM DATES - CREATED 09SEP19/1019  EXPIRES INFINITY&lt;/Text&gt;
   &lt;/Line&gt;
   &lt;ParsedData&gt;
    &lt;CurrencyLine&gt;
     &lt;Amount&gt;71900&lt;/Amount&gt;
     &lt;CurrencyCode&gt;COP&lt;/CurrencyCode&gt;
     &lt;Discontinue&gt;2020-12-31&lt;/Discontinue&gt;
     &lt;Effective&gt;2019-09-10&lt;/Effective&gt;
     &lt;FareClass&gt;SZS03RI9&lt;/FareClass&gt;
     &lt;RoutingNumberOrMPM&gt;0200&lt;/RoutingNumberOrMPM&gt;
     &lt;TariffDescriptionNumber&gt;V&lt;/TariffDescriptionNumber&gt;
    &lt;/CurrencyLine&gt;
    &lt;FareBasisLine&gt;
     &lt;DisplayType Code="E"/&gt;
     &lt;FareBasis Code="SZS03RI9"/&gt;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LocationCode="MDE"/&gt;
     &lt;Rule&gt;DOSP&lt;/Rule&gt;
     &lt;TariffDescriptionNumber&gt;IPRWD/17&lt;/TariffDescriptionNumber&gt;
     &lt;TravelDate&gt;2019-09-11&lt;/TravelDate&gt;
    &lt;/OriginDestinationLine&gt;
    &lt;PassengerTypeLine&gt;
     &lt;AutoPrice&gt;YES&lt;/AutoPrice&gt;
     &lt;PassengerType Code="ADT"/&gt;
    &lt;/PassengerTypeLine&gt;
    &lt;SystemDatesLine&gt;
     &lt;CreateDateTime&gt;2019-09-09T10:19&lt;/CreateDateTime&gt;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400AM TO 429AM FRI/
SAT/SUN OR 430AM TO 459AM FRI/SAT/SUN OR 500AM TO
529AM FRI/SAT/SUN OR 530AM TO 559AM FRI/SAT/SUN OR
600AM TO 629AM FRI/SAT/SUN OR 630AM TO 659AM FRI/SAT/
SUN OR 700AM TO 729AM FRI/SAT/SUN OR 730AM TO 759AM
FRI/SAT/SUN OR 800AM TO 829AM FRI/SAT/SUN OR 830AM
TO 859AM FRI/SAT/SUN OR 900AM TO 929AM SAT/SUN/MON/
TUE/WED/THU OR 930AM TO 959AM SAT/SUN/MON/TUE/WED/
THU OR 1000AM TO 1029AM SAT/SUN/MON/TUE/WED/THU OR
1030AM TO 1059AM SAT/SUN/MON/TUE/WED/THU OR 1100AM
TO 1129AM SAT/SUN/MON/TUE/WED/THU OR 1130AM TO
1159AM SAT/SUN/MON/TUE/WED/THU OR NOON TO 1229PM SAT/
SUN/MON/TUE/WED OR 1230PM TO 1259PM SAT/SUN/MON/TUE/
WED OR 100PM TO 129PM SAT/SUN/MON/TUE/WED OR 130PM
TO 159PM SAT/SUN/MON/TUE/WED OR 200PM TO 229PM SAT/
SUN/MON/TUE/WED OR 230PM TO 259PM SAT/SUN/MON/TUE/
WED OR 300PM TO 329PM SAT/SUN/MON/TUE/WED OR 330PM
TO 359PM SAT/SUN/MON/TUE/WED OR 400PM TO 429PM SAT/
SUN/MON/TUE/WED OR 430PM TO 459PM SAT/SUN/MON/TUE/
WED OR 500PM TO 529PM SAT/SUN/MON/TUE OR 530PM TO
559PM SAT/SUN/MON/TUE OR 600PM TO 629PM SAT/SUN/MON/
TUE OR 630PM TO 659PM SAT/SUN/MON/TUE OR 700PM TO
729PM SAT/SUN/MON/TUE OR 730PM TO 759PM SAT/SUN/MON/
TUE OR 800PM TO 829PM SAT/SUN/MON/TUE OR 830PM TO
859PM SAT/SUN/MON/TUE OR 900PM TO 929PM SAT/SUN/MON/
TUE/WED OR 930PM TO 959PM SAT/SUN/MON/TUE/WED OR
1000PM TO 1029PM SAT/SUN/MON/TUE/WED OR 1030PM TO
1059PM SAT/SUN/MON/TUE/WED OR 1100PM TO 1129PM SAT/
SUN/MON/TUE/WED OR 1130PM TO 1159PM SAT/SUN/MON/TUE/
WED.
TO BOG -
PERMITTED MIDNIGHT TO 359AM OR 400AM TO 429AM FRI/
SAT/SUN OR 430AM TO 459AM FRI/SAT/SUN OR 500AM TO
529AM FRI/SAT/SUN OR 530AM TO 559AM FRI/SAT/SUN OR
600AM TO 629AM FRI/SAT/SUN OR 630AM TO 659AM FRI/SAT/
SUN OR 700AM TO 729AM FRI/SAT/SUN OR 730AM TO 759AM
FRI/SAT/SUN OR 800AM TO 829AM FRI/SAT/SUN OR 830AM
TO 859AM FRI/SAT/SUN OR 900AM TO 929AM OR 930AM TO
959AM OR 1000AM TO 1029AM OR 1030AM TO 1059AM OR
1100AM TO 1129AM OR 1130AM TO 1159AM OR NOON TO
1229PM MON/TUE/WED/THU/SAT OR 1230PM TO 1259PM MON/
TUE/WED/THU/SAT OR 100PM TO 129PM MON/TUE/WED/THU/
SAT OR 130PM TO 159PM MON/TUE/WED/THU/SAT OR 200PM
TO 229PM MON/TUE/SAT OR 230PM TO 259PM MON/TUE/SAT
OR 300PM TO 329PM MON/TUE/SAT OR 330PM TO 359PM MON/
TUE/SAT OR 400PM TO 429PM SAT OR 430PM TO 459PM SAT
OR 500PM TO 529PM SAT OR 530PM TO 559PM SAT OR 600PM
TO 629PM SAT OR 630PM TO 659PM SAT OR 700PM TO 729PM
SAT OR 730PM TO 759PM SAT OR 800PM TO 829PM MON/TUE/
SAT OR 830PM TO 859PM MON/TUE/SAT OR 900PM TO 929PM
MON/TUE/SAT OR 930PM TO 959PM MON/TUE/WED/THU/SAT OR
1000PM TO 1029PM MON/TUE/WED/THU/SAT OR 1030PM TO
1059PM MON/TUE/WED/THU/SAT OR 1100PM TO 1129PM MON/
TUE/WED/THU/SAT OR 1130PM TO 1159PM MON/TUE/WED/THU/
SAT.&lt;/Text&gt;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&lt;Text&gt;RESERVATIONS FOR EACH SECTOR ON THE FARE COMPONENT ARE
REQUIRED AT LEAST 3 DAYS BEFORE DEPARTURE FROM FARE
COMPONENT ORIGIN.
WAITLIST NOT PERMITTED.
TICKETING MUST BE COMPLETED THE DAY RESERVATIONS ARE
MADE.&lt;/Text&gt;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&lt;Text&gt;FROM BOG -
TRAVEL IS NOT PERMITTED 04OCT19 THROUGH 05OCT19 OR
ON 11OCT19 OR ON 01NOV19 OR ON 08NOV19 OR 15DEC19
THROUGH 31DEC19 OR ON 20MAR20 OR 03APR20 THROUGH
04APR20 OR 08APR20 THROUGH 09APR20 OR ON 30APR20 OR
ON 22MAY20 OR ON 12JUN20 OR ON 19JUN20 OR ON 26JUN20
OR ON 17JUL20 OR ON 06AUG20 OR ON 14AUG20 OR 02OCT20
THROUGH 03OCT20 OR ON 09OCT20 OR ON 30OCT20 OR ON
13NOV20 OR ON 04DEC20 OR 18DEC20 THROUGH 23DEC20 OR
26DEC20 THROUGH 30DEC20.
TO BOG -
TRAVEL IS NOT PERMITTED 12OCT19 THROUGH 15OCT19 OR
ON 04NOV19 OR ON 11NOV19 OR 15DEC19 THROUGH 31DEC19
OR 02JAN20 THROUGH 06JAN20 OR ON 23MAR20 OR 11APR20
THROUGH 12APR20 OR ON 03MAY20 OR ON 25MAY20 OR ON
15JUN20 OR ON 22JUN20 OR ON 29JUN20 OR ON 20JUL20 OR
ON 09AUG20 OR ON 17AUG20 OR 11OCT20 THROUGH 12OCT20
OR ON 02NOV20 OR ON 16NOV20 OR ON 08DEC20.&lt;/Text&gt;
   &lt;/Paragraph&gt;
   &lt;Paragraph RPH="12" Title="SURCHARGES"&gt;
    &lt;Text&gt;IF INFANT WITHOUT A SEAT PSGR UNDER 2.
OR - INCLUSIVE TOUR INFANT WITHOUT A SEAT PSGR UNDER 2.
THERE IS NO MISCELLANEOUS/OTHER SURCHARGE PER ANY
PASSENGER.
THERE IS NO FUEL SURCHARGE PER FARE COMPONENT PER
ADULT,ALLOWING CHILD/INFANT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</si>
  <si>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e7a9a77-1d43-423c-93d1-39248347bc06&lt;/eb:ConversationId&gt;&lt;eb:Service&gt;OTA_AirRulesLLSRQ&lt;/eb:Service&gt;&lt;eb:Action&gt;OTA_AirRulesLLSRS&lt;/eb:Action&gt;&lt;eb:MessageData&gt;&lt;eb:MessageId&gt;6028216546994980294&lt;/eb:MessageId&gt;&lt;eb:Timestamp&gt;2019-09-10T15:11:39&lt;/eb:Timestamp&gt;&lt;eb:RefToMessageId&gt;1e7a9a77-1d43-423c-93d1-39248347bc06&lt;/eb:RefToMessageId&gt;&lt;/eb:MessageData&gt;&lt;/eb:MessageHeader&gt;&lt;wsse:Security xmlns:wsse="http://schemas.xmlsoap.org/ws/2002/12/secext"&gt;&lt;wsse:BinarySecurityToken valueType="String" EncodingType="wsse:Base64Binary"&gt;Shared/IDL:IceSess\/SessMgr:1\.0.IDL/Common/!ICESMS\/RESC!ICESMSLB\/RES.LB!-2975672436098048640!675282!0&lt;/wsse:BinarySecurityToken&gt;&lt;/wsse:Security&gt;&lt;/soap-env:Header&gt;&lt;soap-env:Body&gt;&lt;OTA_AirRulesRS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timeStamp="2019-09-10T10:11:39-05:00"&gt;
   &lt;stl:SystemSpecificResults&gt;
    &lt;stl:HostCommand LNIATA="222222"&gt;RDBOGMAD20SEPBLA00RIR/TAV-AV&lt;/stl:HostCommand&gt;
   &lt;/stl:SystemSpecificResults&gt;
  &lt;/stl:Success&gt;
 &lt;/stl:ApplicationResults&gt;
 &lt;FareRuleInfo&gt;
  &lt;Header&gt;
   &lt;Line Type="Legend"&gt;
    &lt;Text&gt;V FARE BASIS     BK    FARE   TRAVEL-TICKET AP  MINMAX  RTG&lt;/Text&gt;
   &lt;/Line&gt;
   &lt;Line Type="Fare"&gt;
    &lt;Text&gt;1  ¤BLA00RIR/TAV   B R  1677.00     ----      -/? ??/ 30 AT01&lt;/Text&gt;
   &lt;/Line&gt;
   &lt;Line Type="Passenger Type"&gt;
    &lt;Text&gt;PASSENGER TYPE-ITX                 AUTO PRICE-YES&lt;/Text&gt;
   &lt;/Line&gt;
   &lt;Line Type="Origin Destination"&gt;
    &lt;Text&gt;FROM-BOG TO-MAD    CXR-AV    TVL-20SEP19  RULE-8YWW FBRA12P/878&lt;/Text&gt;
   &lt;/Line&gt;
   &lt;Line Type="Fare Basis"&gt;
    &lt;Text&gt;FARE BASIS-BLA00RIR/TAV      SPECIAL FARE  DIS-L   VENDOR-ATP&lt;/Text&gt;
   &lt;/Line&gt;
   &lt;Line Type="Fare Type"&gt;
    &lt;Text&gt;FARE TYPE-PIT      RT-INDIVIDUAL INCLUSIVE TOUR FARE&lt;/Text&gt;
   &lt;/Line&gt;
   &lt;Line Type="Currency"&gt;
    &lt;Text&gt;USD  1677.00  0101  E01FEB19 D-INFINITY   FC-BLA00RIR  FN-&lt;/Text&gt;
   &lt;/Line&gt;
   &lt;Line Type="System Dates"&gt;
    &lt;Text&gt;SYSTEM DATES - CREATED 20AUG19/1024  EXPIRES INFINITY&lt;/Text&gt;
   &lt;/Line&gt;
   &lt;ParsedData&gt;
    &lt;CurrencyLine&gt;
     &lt;Amount&gt;1677.00&lt;/Amount&gt;
     &lt;CurrencyCode&gt;USD&lt;/CurrencyCode&gt;
     &lt;Discontinue&gt;INFINITY&lt;/Discontinue&gt;
     &lt;Effective&gt;2019-02-01&lt;/Effective&gt;
     &lt;FareClass&gt;BLA00RIR&lt;/FareClass&gt;
     &lt;RoutingNumberOrMPM&gt;0101&lt;/RoutingNumberOrMPM&gt;
    &lt;/CurrencyLine&gt;
    &lt;FareBasisLine&gt;
     &lt;DisplayType Code="L"/&gt;
     &lt;FareBasis Code="BLA00RIR/TAV"/&gt;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LocationCode="MAD"/&gt;
     &lt;OriginLocation LocationCode="BOG"/&gt;
     &lt;Rule&gt;8YWW&lt;/Rule&gt;
     &lt;TariffDescriptionNumber&gt;FBRA12P/878&lt;/TariffDescriptionNumber&gt;
     &lt;TravelDate&gt;2019-09-20&lt;/TravelDate&gt;
    &lt;/OriginDestinationLine&gt;
    &lt;PassengerTypeLine&gt;
     &lt;AutoPrice&gt;YES&lt;/AutoPrice&gt;
     &lt;PassengerType Code="ITX"/&gt;
    &lt;/PassengerTypeLine&gt;
    &lt;SystemDatesLine&gt;
     &lt;CreateDateTime&gt;2019-08-20T10:24&lt;/CreateDateTime&gt;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&lt;Text&gt;FROM SPAIN -
PERMITTED 24DEC THROUGH 27JUN OR 06AUG THROUGH 14DEC
FOR EACH TRANSATLANTIC SECTOR. SEASON IS BASED ON
TRIP DATE.
TO SPAIN -
PERMITTED 13JAN THROUGH 23AUG OR 09SEP THROUGH 01JAN
FOR EACH TRANSATLANTIC SECTOR. SEASON IS BASED ON
TRIP DATE.&lt;/Text&gt;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IF THE FARE COMPONENT INCLUDES TRAVEL FROM/TO
TRANSATLANTIC SECTORS IN AREA 1/AREA 2
THEN THAT TRAVEL MUST BE ON
ONE OR MORE OF THE FOLLOWING
ANY AV FLIGHT OPERATED BY AV.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&lt;Text&gt;FARE RULE
ORIGINATING AREA 2 -
CONFIRMED RESERVATIONS ARE REQUIRED FOR ALL SECTORS.
WHEN RESERVATIONS ARE MADE AT LEAST 30 DAYS BEFORE
DEPARTURE, TICKETING MUST BE COMPLETED AT LEAST 720
HOURS BEFORE DEPARTURE.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
ORIGINATING AREA 1 -
CONFIRMED RESERVATIONS ARE REQUIRED FOR ALL SECTORS.
WHEN RESERVATIONS ARE MADE AT LEAST 14 DAYS BEFORE
DEPARTURE, TICKETING MUST BE COMPLETED WITHIN 168
HOURS AFTER RESERVATIONS ARE MADE.
OR - RESERVATIONS ARE REQUIRED FOR EACH SECTOR.
WHEN RESERVATIONS ARE MADE AT LEAST 5 DAYS
BEFORE DEPARTURE, TICKETING MUST BE COMPLETED
WITHIN 72 HOURS AFTER RESERVATIONS ARE MADE.
OR - CONFIRMED RESERVATIONS ARE REQUIRED FOR ALL
SECTORS.
TICKETING MUST BE COMPLETED WITHIN 24 HOURS
AFTER RESERVATIONS ARE MADE.
ADDITIONALLY, THE FOLLOWING RULES APPLY-
**BASE FARE**
FARE RULE
IF THE FARE COMPONENT INCLUDES TRAVEL WITHIN AREA 2
THEN THAT TRAVEL MUST BE ON
ONE OR MORE OF THE FOLLOWING
ANY IB FLIGHT.
RESERVATIONS ARE REQUIRED FOR EACH SECTOR.
TICKETING MUST BE COMPLETED WITHIN 24 HOURS AFTER
RESERVATIONS ARE MADE.
OTHERWISE - ORIGINATING AREA 2 -
CONFIRMED RESERVATIONS ARE REQUIRED FOR ALL SECTORS.
WHEN RESERVATIONS ARE MADE AT LEAST 19 DAYS BEFORE
DEPARTURE, TICKETING MUST BE COMPLETED WITHIN 336
HOURS AFTER RESERVATIONS ARE MADE.
OR - CONFIRMED RESERVATIONS ARE REQUIRED FOR ALL
SECTORS.
WHEN RESERVATIONS ARE MADE AT LEAST 13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RESERVATIONS ARE REQUIRED FOR EACH SECTOR.
TICKETING MUST BE COMPLETED WITHIN 24 HOURS
AFTER RESERVATIONS ARE MADE.
ORIGINATING AREA 1 -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&lt;Text&gt;TRAVEL FROM LAST INTERNATIONAL SECTOR MUST COMMENCE NO
EARLIER THAN 3 DAYS AFTER DEPARTURE OF THE FIRST
INTERNATIONAL SECTOR.
OR - TRAVEL FROM LAST INTERNATIONAL SECTOR MUST
COMMENCE NO EARLIER THAN THE FIRST SUN AFTER
DEPARTURE OF THE FIRST INTERNATIONAL SECTOR.&lt;/Text&gt;
   &lt;/Paragraph&gt;
   &lt;Paragraph RPH="07" Title="MAXIMUM STAY"&gt;
    &lt;Text&gt;TRAVEL FROM LAST SECTOR MUST COMMENCE NO LATER THAN
MIDNIGHT 30 DAYS AFTER DEPARTURE FROM FARE ORIGIN.&lt;/Text&gt;
   &lt;/Paragraph&gt;
   &lt;Paragraph RPH="08" Title="STOPOVERS"&gt;
    &lt;Text&gt;TO COLOMBIA -
UNLIMITED STOPOVERS PERMITTED ON THE PRICING UNIT
LIMITED TO 2 FREE AND UNLIMITED AT USD 65.00
EACH.
NO STOPOVER OCCURS IF PASSENGER TAKES NEXT
AVAILABLE FLIGHT WITHIN 24 HOURS.
FROM COLOMBIA -
4 STOPOVERS PERMITTED ON THE PRICING UNIT
LIMITED TO 1 FREE AND 3 AT EUR 60.00 EACH
CHILD/INFANT DISCOUNTS APPLY.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&lt;Text&gt;DOUBLE OPEN JAWS NOT PERMITTED.
END-ON-END PERMITTED. VALIDATE ALL FARE COMPONENTS.
SIDE TRIPS PERMITTED WITH NO RESTRICTIONS. TRAVEL
MUST BE VIA POINT OF COMBINATION.
OPEN JAWS/ROUND TRIPS/CIRCLE TRIPS
FARES MAY BE COMBINED ON A HALF ROUND TRIP BASIS
-TO FORM SINGLE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 IN TARIFF
SAR2RPV - BETWEEN WESTERN HEMISPHERE-AREA 2 VIA
ATL
OR RULE 8YWW/AIRW IN TARIFF
WHFIPVR - WESTERN HEMISPHERE-INTERNATIONAL
OR RULE 8YWW/AIRW IN TARIFF
WHFPV1R - BETWEEN THE USA/CANADA-AREA 1
OR RULE 8YWW IN TARIFF
FBRA12P - BETWEEN AREA 1/2 EXCEPT USA/CA
FBRA1P  - WITHIN AREA 1 EXCEPT NO.AMERICA
FBRINPV - BETWEEN USA/CA-AREA 1/2/3.&lt;/Text&gt;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FULLY REF/NO
CHNG FEE/ - AND - FARE DIF MAY APPL/NONEND - IN THE
ENDORSEMENT BOX.&lt;/Text&gt;
   &lt;/Paragraph&gt;
   &lt;Paragraph RPH="19" Title="CHILDREN DISCOUNTS"&gt;
    &lt;Text&gt;INN/INDIVIDUAL INCLUSIVE TOUR CHILD PSGR 2-11 - CHARGE
75 PERCENT OF THE FARE.
TICKET DESIGNATOR - CH AND PERCENT APPLIED.
MUST BE ACCOMPANIED ON ALL FLIGHTS IN THE SAME
COMPARTMENT BY INDIVIDUAL INCLUSIVE TOUR PSGR 12
OR OLDER.
OR - ITS/INCLUSIVE TOUR INFANT WITH A SEAT PSGR UNDER 2
- CHARGE 75 PERCENT OF THE FARE.
TICKET DESIGNATOR - IN AND PERCENT APPLIED.
MUST BE ACCOMPANIED ON ALL FLIGHTS IN THE SAME
COMPARTMENT BY INDIVIDUAL INCLUSIVE TOUR PSGR
12 OR OLDER.
OR - 1ST ITF/INCLUSIVE TOUR INFANT WITHOUT A SEAT PSGR
UNDER 2 - CHARGE 10 PERCENT OF THE FARE.
TICKET DESIGNATOR - IN AND PERCENT APPLIED.
MUST BE ACCOMPANIED ON ALL FLIGHTS IN THE SAME
COMPARTMENT BY INDIVIDUAL INCLUSIVE TOUR PSGR
12 OR OLDER.
NOTE - TEXT BELOW NOT VALIDATED FOR AUTOPRICING.
AN INFANT UNDER TWO YEARS WHO MAY TURN 2 YEARS
OF AGE BEFORE THE END OF THE TRIP MUST PAY A
CHILD FARE FOR THE ENTIRE JOURNEY.
OR - ITU/INDIVIDUAL INCLUSIVE TOUR UNACCOMPANIED CHILD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&lt;Text&gt;ORIGINATING  -
FOR TICKETING ON/BEFORE 31JAN20
VALID FOR INDIVIDUAL INCLUSIVE TOUR PSGR.
THE FARE WAS CALCULATED AS 92 PERCENT OF THE ROUND-TRIP
BLA00RIR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24YB.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</si>
  <si>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e7a9a77-1d43-423c-93d1-39248347bc06&lt;/eb:ConversationId&gt;&lt;eb:Service&gt;OTA_AirRulesLLSRQ&lt;/eb:Service&gt;&lt;eb:Action&gt;OTA_AirRulesLLSRS&lt;/eb:Action&gt;&lt;eb:MessageData&gt;&lt;eb:MessageId&gt;6028355547000020870&lt;/eb:MessageId&gt;&lt;eb:Timestamp&gt;2019-09-10T15:11:40&lt;/eb:Timestamp&gt;&lt;eb:RefToMessageId&gt;1e7a9a77-1d43-423c-93d1-39248347bc06&lt;/eb:RefToMessageId&gt;&lt;/eb:MessageData&gt;&lt;/eb:MessageHeader&gt;&lt;wsse:Security xmlns:wsse="http://schemas.xmlsoap.org/ws/2002/12/secext"&gt;&lt;wsse:BinarySecurityToken valueType="String" EncodingType="wsse:Base64Binary"&gt;Shared/IDL:IceSess\/SessMgr:1\.0.IDL/Common/!ICESMS\/RESC!ICESMSLB\/RES.LB!-2975672436098048640!675282!0&lt;/wsse:BinarySecurityToken&gt;&lt;/wsse:Security&gt;&lt;/soap-env:Header&gt;&lt;soap-env:Body&gt;&lt;OTA_AirRulesRS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timeStamp="2019-09-10T10:11:40-05:00"&gt;
   &lt;stl:SystemSpecificResults&gt;
    &lt;stl:HostCommand LNIATA="222222"&gt;RDMADBOG17OCTSZA00ZGR/TAV-AV&lt;/stl:HostCommand&gt;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</si>
  <si>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878e25b-f62a-491d-8b0c-3ab37b6ad8b3&lt;/eb:ConversationId&gt;&lt;eb:Service&gt;OTA_AirRulesLLSRQ&lt;/eb:Service&gt;&lt;eb:Action&gt;OTA_AirRulesLLSRS&lt;/eb:Action&gt;&lt;eb:MessageData&gt;&lt;eb:MessageId&gt;6028414547003690862&lt;/eb:MessageId&gt;&lt;eb:Timestamp&gt;2019-09-10T15:11:40&lt;/eb:Timestamp&gt;&lt;eb:RefToMessageId&gt;f878e25b-f62a-491d-8b0c-3ab37b6ad8b3&lt;/eb:RefToMessageId&gt;&lt;/eb:MessageData&gt;&lt;/eb:MessageHeader&gt;&lt;wsse:Security xmlns:wsse="http://schemas.xmlsoap.org/ws/2002/12/secext"&gt;&lt;wsse:BinarySecurityToken valueType="String" EncodingType="wsse:Base64Binary"&gt;Shared/IDL:IceSess\/SessMgr:1\.0.IDL/Common/!ICESMS\/RESH!ICESMSLB\/RES.LB!-2975672432189697658!1413343!0&lt;/wsse:BinarySecurityToken&gt;&lt;/wsse:Security&gt;&lt;/soap-env:Header&gt;&lt;soap-env:Body&gt;&lt;OTA_AirRulesRS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timeStamp="2019-09-10T10:11:40-05:00"&gt;
   &lt;stl:SystemSpecificResults&gt;
    &lt;stl:HostCommand LNIATA="222222"&gt;RDBOGSCL16NOVQLESL5HK-LA&lt;/stl:HostCommand&gt;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</si>
  <si>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878e25b-f62a-491d-8b0c-3ab37b6ad8b3&lt;/eb:ConversationId&gt;&lt;eb:Service&gt;OTA_AirRulesLLSRQ&lt;/eb:Service&gt;&lt;eb:Action&gt;OTA_AirRulesLLSRS&lt;/eb:Action&gt;&lt;eb:MessageData&gt;&lt;eb:MessageId&gt;6028497547008290880&lt;/eb:MessageId&gt;&lt;eb:Timestamp&gt;2019-09-10T15:11:41&lt;/eb:Timestamp&gt;&lt;eb:RefToMessageId&gt;f878e25b-f62a-491d-8b0c-3ab37b6ad8b3&lt;/eb:RefToMessageId&gt;&lt;/eb:MessageData&gt;&lt;/eb:MessageHeader&gt;&lt;wsse:Security xmlns:wsse="http://schemas.xmlsoap.org/ws/2002/12/secext"&gt;&lt;wsse:BinarySecurityToken valueType="String" EncodingType="wsse:Base64Binary"&gt;Shared/IDL:IceSess\/SessMgr:1\.0.IDL/Common/!ICESMS\/RESH!ICESMSLB\/RES.LB!-2975672432189697658!1413343!0&lt;/wsse:BinarySecurityToken&gt;&lt;/wsse:Security&gt;&lt;/soap-env:Header&gt;&lt;soap-env:Body&gt;&lt;OTA_AirRulesRS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timeStamp="2019-09-10T10:11:41-05:00"&gt;
   &lt;stl:SystemSpecificResults&gt;
    &lt;stl:HostCommand LNIATA="222222"&gt;RDSCLSYD17NOVQLESL5HK-LA&lt;/stl:HostCommand&gt;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</si>
  <si>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916101b-9319-4e4d-9e4e-4108f34c2a93&lt;/eb:ConversationId&gt;&lt;eb:Service&gt;OTA_AirRulesLLSRQ&lt;/eb:Service&gt;&lt;eb:Action&gt;OTA_AirRulesLLSRS&lt;/eb:Action&gt;&lt;eb:MessageData&gt;&lt;eb:MessageId&gt;6028278547002511391&lt;/eb:MessageId&gt;&lt;eb:Timestamp&gt;2019-09-10T15:11:41&lt;/eb:Timestamp&gt;&lt;eb:RefToMessageId&gt;e916101b-9319-4e4d-9e4e-4108f34c2a93&lt;/eb:RefToMessageId&gt;&lt;/eb:MessageData&gt;&lt;/eb:MessageHeader&gt;&lt;wsse:Security xmlns:wsse="http://schemas.xmlsoap.org/ws/2002/12/secext"&gt;&lt;wsse:BinarySecurityToken valueType="String" EncodingType="wsse:Base64Binary"&gt;Shared/IDL:IceSess\/SessMgr:1\.0.IDL/Common/!ICESMS\/RESF!ICESMSLB\/RES.LB!-2975672432622054771!277621!0&lt;/wsse:BinarySecurityToken&gt;&lt;/wsse:Security&gt;&lt;/soap-env:Header&gt;&lt;soap-env:Body&gt;&lt;OTA_AirRulesRS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timeStamp="2019-09-10T10:11:41-05:00"&gt;
   &lt;stl:SystemSpecificResults&gt;
    &lt;stl:HostCommand LNIATA="222222"&gt;RDJFKMAD28SEPQKN2I7M5-IB&lt;/stl:HostCommand&gt;
   &lt;/stl:SystemSpecificResults&gt;
  &lt;/stl:Success&gt;
 &lt;/stl:ApplicationResults&gt;
 &lt;FareRuleInfo&gt;
  &lt;Header&gt;
   &lt;Line Type="Legend"&gt;
    &lt;Text&gt;V FARE BASIS     BK    FARE   TRAVEL-TICKET AP  MINMAX  RTG&lt;/Text&gt;
   &lt;/Line&gt;
   &lt;Line Type="Fare"&gt;
    &lt;Text&gt;1   QKN2I7M5       Q?R   274.00     ----     21/3 ??/12M AT01&lt;/Text&gt;
   &lt;/Line&gt;
   &lt;Line Type="Passenger Type"&gt;
    &lt;Text&gt;PASSENGER TYPE-ADT                 AUTO PRICE-YES&lt;/Text&gt;
   &lt;/Line&gt;
   &lt;Line Type="Origin Destination"&gt;
    &lt;Text&gt;FROM-NYC TO-MAD    CXR-IB    TVL-28SEP19  RULE-J505 IPRA/1&lt;/Text&gt;
   &lt;/Line&gt;
   &lt;Line Type="Fare Basis"&gt;
    &lt;Text&gt;FARE BASIS-QKN2I7M5          SPECIAL FARE  DIS-E   VENDOR-ATP&lt;/Text&gt;
   &lt;/Line&gt;
   &lt;Line Type="Fare Type"&gt;
    &lt;Text&gt;FARE TYPE-XPX      RT-INSTANT PURCHASE FARE&lt;/Text&gt;
   &lt;/Line&gt;
   &lt;Line Type="Currency"&gt;
    &lt;Text&gt;USD   274.00   MPM  E27JUL19 D-INFINITY   FC-QKN2I7M5  FN-&lt;/Text&gt;
   &lt;/Line&gt;
   &lt;Line Type="System Dates"&gt;
    &lt;Text&gt;SYSTEM DATES - CREATED 26JUL19/1711  EXPIRES INFINITY&lt;/Text&gt;
   &lt;/Line&gt;
   &lt;ParsedData&gt;
    &lt;CurrencyLine&gt;
     &lt;Amount&gt;274.00&lt;/Amount&gt;
     &lt;CurrencyCode&gt;USD&lt;/CurrencyCode&gt;
     &lt;Discontinue&gt;INFINITY&lt;/Discontinue&gt;
     &lt;Effective&gt;2019-07-27&lt;/Effective&gt;
     &lt;FareClass&gt;QKN2I7M5&lt;/FareClass&gt;
     &lt;RoutingNumberOrMPM&gt;MPM&lt;/RoutingNumberOrMPM&gt;
    &lt;/CurrencyLine&gt;
    &lt;FareBasisLine&gt;
     &lt;DisplayType Code="E"/&gt;
     &lt;FareBasis Code="QKN2I7M5"/&gt;
     &lt;FareVendor&gt;ATP&lt;/FareVendor&gt;
     &lt;Text&gt;SPECIAL FARE&lt;/Text&gt;
    &lt;/FareBasisLine&gt;
    &lt;FareTypeLine&gt;
     &lt;FareDescription Code="RT"&gt;INSTANT PURCHASE FARE&lt;/FareDescription&gt;
     &lt;FareType&gt;XPX&lt;/FareType&gt;
    &lt;/FareTypeLine&gt;
    &lt;OriginDestinationLine&gt;
     &lt;Airline Code="IB"/&gt;
     &lt;DestinationLocation LocationCode="MAD"/&gt;
     &lt;OriginLocation LocationCode="NYC"/&gt;
     &lt;Rule&gt;J505&lt;/Rule&gt;
     &lt;TariffDescriptionNumber&gt;IPRA/1&lt;/TariffDescriptionNumber&gt;
     &lt;TravelDate&gt;2019-09-28&lt;/TravelDate&gt;
    &lt;/OriginDestinationLine&gt;
    &lt;PassengerTypeLine&gt;
     &lt;AutoPrice&gt;YES&lt;/AutoPrice&gt;
     &lt;PassengerType Code="ADT"/&gt;
    &lt;/PassengerTypeLine&gt;
    &lt;SystemDatesLine&gt;
     &lt;CreateDateTime&gt;2019-07-26T17:11&lt;/CreateDateTime&gt;
     &lt;ExpireDateTime&gt;INFINITY&lt;/ExpireDateTime&gt;
    &lt;/SystemDatesLine&gt;
   &lt;/ParsedData&gt;
  &lt;/Header&gt;
  &lt;Rules&gt;
   &lt;Paragraph RPH="50" Title="RULE APPLICATION AND OTHER CONDITIONS"&gt;
    &lt;Text&gt;NOTE - THE FOLLOWING TEXT IS INFORMATIONAL AND NOT
VALIDATED FOR AUTOPRICING.
PREMIUM ECONOMY/ECONOMY CLASS TRANSATLANTIC FARES
APPLICATION
CLASS OF SERVICE
THESE FARES APPLY FOR ECONOMY/PREMIUM ECONOMY
CLASS SERVICE.
TYPES OF TRANSPORTATION
FARES GOVERNED BY THIS RULE CAN BE USED TO CREATE
ROUND-TRIP/CIRCLE-TRIP/OPEN-JAW JOURNEYS.
THE TICKET IS INVALID IF FLIGHT COUPONS ARE NOT
USED IN SEQUENCE.
FARE DOES NOT APPLY FOR REFUND CALCULATION AFTER
TRAVEL AT A HIGHER FARE.
PASSENGER EXPENSES NOT ABSORBED BY CARRIER.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&lt;Text&gt;FROM UNITED STATES -
PERMITTED 13AUG19 THROUGH 24AUG19 OR 09SEP19 THROUGH
29SEP19 OR 21NOV19 THROUGH 23NOV19 OR 13DEC19
THROUGH 16DEC19 OR 31MAR20 THROUGH 13MAY20 OR
06JUL20 THROUGH 10AUG20 OR 14SEP20 THROUGH 20OCT20
OR 01JAN21 THROUGH 04JAN21 OR 11MAR21 THROUGH
31MAR21 FOR EACH TRANSATLANTIC SECTOR. SEASON IS
BASED ON TRIP DATE.
TO UNITED STATES -
PERMITTED 15AUG19 THROUGH 28OCT19 OR 30NOV19 THROUGH
02DEC19 OR 25DEC19 THROUGH 07JAN20 OR 08APR20
THROUGH 21MAY20 OR 18AUG20 THROUGH 31OCT20 OR
25DEC20 THROUGH 10JAN21 OR 18MAR21 THROUGH 31MAR21
FOR EACH TRANSATLANTIC SECTOR. SEASON IS BASED ON
TRIP DATE.&lt;/Text&gt;
   &lt;/Paragraph&gt;
   &lt;Paragraph RPH="04" Title="FLIGHT APPLICATION"&gt;
    &lt;Text&gt;IF THE FARE COMPONENT INCLUDES TRAVEL WITHIN EUROPE
THEN THAT TRAVEL MUST BE ON
ONE OR MORE OF THE FOLLOWING
ANY IB FLIGHT.
AND
IF THE FARE COMPONENT INCLUDES TRAVEL WITHIN NORTH
AMERICA
THEN THAT TRAVEL MUST BE ON
ONE OR MORE OF THE FOLLOWING
ANY IB FLIGHT.
AND
THE FARE COMPONENT MUST INCLUDE TRAVEL VIA EACH
TRANSATLANTIC SECTOR ON
ONE OR MORE OF THE FOLLOWING
ANY IB FLIGHT OPERATED BY AA
ANY IB FLIGHT OPERATED BY AY
ANY IB FLIGHT OPERATED BY BA
ANY IB FLIGHT OPERATED BY IB.
IF THE FARE COMPONENT INCLUDES TRAVEL WITHIN EUROPE
THEN THAT TRAVEL MUST BE ON
ONE OR MORE OF THE FOLLOWING
ANY AY FLIGHT
ANY BA FLIGHT
ANY IB FLIGHT.
AND
IF THE FARE COMPONENT INCLUDES TRAVEL WITHIN NORTH
AMERICA
THEN THAT TRAVEL MUST BE ON
ONE OR MORE OF THE FOLLOWING
ANY AA FLIGHT
ANY IB FLIGHT.
AND
THE FARE COMPONENT MUST INCLUDE TRAVEL VIA EACH
TRANSATLANTIC SECTOR ON
ONE OR MORE OF THE FOLLOWING
ANY IB FLIGHT OPERATED BY AY
ANY IB FLIGHT OPERATED BY BA
ANY IB FLIGHT OPERATED BY IB.&lt;/Text&gt;
   &lt;/Paragraph&gt;
   &lt;Paragraph RPH="05" Title="ADVANCE RESERVATIONS/TICKETING"&gt;
    &lt;Text&gt;CONFIRMED RESERVATIONS FOR ALL SECTORS ARE REQUIRED AT
LEAST 21 DAYS BEFORE DEPARTURE.
WAITLIST AND STANDBY NOT PERMITTED.
TICKETING MUST BE COMPLETED WITHIN 3 DAYS AFTER
RESERVATIONS ARE MADE OR AT LEAST 21 DAYS BEFORE
DEPARTURE WHICHEVER IS EARLIER.
NOTE - TEXT BELOW NOT VALIDATED FOR AUTOPRICING.
TICKET NUMBER MUST BE SHOWN IN THE PNR AND
ELECTRONICALLY TRANSMITTED TO THE AIRLINE.
MANUAL INCLUSION WILL NOT BE ACCEPTED.
DUE TO TTL ROBOT PROCESS DIFFERENCE COULD EXIST
BETWEEN THE CRS LAST TICKETING DATE AND TTL ROBOT
REMARK THE INFORMATION BY SSR IN THE PNR PREVAILS.&lt;/Text&gt;
   &lt;/Paragraph&gt;
   &lt;Paragraph RPH="06" Title="MINIMUM STAY"&gt;
    &lt;Text&gt;TRAVEL FROM INBOUND TRANSATLANTIC SECTOR MUST COMMENCE
NO EARLIER THAN 7 DAYS AFTER DEPARTURE OF THE OUTBOUND
TRANSATLANTIC SECTOR.
AND - TRAVEL FROM TURNAROUND MUST COMMENCE NO EARLIER
THAN 24 HOURS AFTER ARRIVAL AT THE TURNAROUND.&lt;/Text&gt;
   &lt;/Paragraph&gt;
   &lt;Paragraph RPH="07" Title="MAXIMUM STAY"&gt;
    &lt;Text&gt;TRAVEL FROM LAST STOPOVER MUST COMMENCE NO LATER THAN
MIDNIGHT 12 MONTHS AFTER DEPARTURE FROM FARE ORIGIN.&lt;/Text&gt;
   &lt;/Paragraph&gt;
   &lt;Paragraph RPH="08" Title="STOPOVERS"&gt;
    &lt;Text&gt;NO STOPOVERS PERMITTED ON THE PRICING UNIT.&lt;/Text&gt;
   &lt;/Paragraph&gt;
   &lt;Paragraph RPH="09" Title="TRANSFERS"&gt;
    &lt;Text&gt;2 TRANSFERS PERMITTED IN EACH DIRECTION.
1 PERMITTED BETWEEN AA AND VY IN BCN/ROM IN
EACH DIRECTION
NONE PERMITTED BETWEEN AA AND VY IN EACH
DIRECTION
2 PERMITTED IN EUROPE IN EACH DIRECTION.
AND - 2 TRANSFERS PERMITTED IN EACH DIRECTION.
1 PERMITTED BETWEEN BA/IB AND B6 IN BOS/JFK
IN EACH DIRECTION
1 PERMITTED BETWEEN AA/AY/BA/IB AND AS IN
LAX/SFO IN EACH DIRECTION
1 PERMITTED BETWEEN AA/AY/BA/IB/US AND AM
IN MEXICO IN EACH DIRECTION
1 PERMITTED BETWEEN AA/AY/BA/IB/US AND AC
IN CANADA IN EACH DIRECTION
1 PERMITTED BETWEEN AA/AY/BA/IB/US AND HA
IN HAWAII IN EACH DIRECTION
2 PERMITTED VIA AA/AY/BA/IB/US ONLY IN EACH
DIRECTION.
FARE BREAK SURFACE SECTORS NOT PERMITTED AND
EMBEDDED SURFACE SECTORS PERMITTED ON THE FARE
COMPONENT.&lt;/Text&gt;
   &lt;/Paragraph&gt;
   &lt;Paragraph RPH="10" Title="COMBINATIONS"&gt;
    &lt;Text&gt;END-ON-END NOT PERMITTED. SIDE TRIPS PERMITTED WITH
NO RESTRICTIONS.
OPEN JAWS
FARES MAY BE COMBINED ON A HALF ROUND TRIP BASIS
-TO FORM SINGLE OR DOUBLE OPEN JAWS
A MAXIMUM OF TWO INTERNATIONAL FARE COMPONENTS
PERMITTED. MILEAGE OF THE OPEN SEGMENT MUST BE EQUAL/
LESS THAN MILEAGE OF THE LONGEST FLOWN FARE
COMPONENT.
PROVIDED -
COMBINATIONS ARE WITH ANY FARE FOR CARRIER AA/AY/
BA/IB BETWEEN AREA 1 AND AREA 2 IN ANY RULE AND
TARIFF.
ROUND TRIPS/CIRCLE TRIPS
FARES MAY BE COMBINED ON A HALF ROUND TRIP BASIS
-TO FORM ROUND TRIPS
-TO FORM CIRCLE TRIPS
A MAXIMUM OF TWO INTERNATIONAL FARE COMPONENTS
PERMITTED.
PROVIDED -
COMBINATIONS ARE WITH ANY FARE FOR CARRIER AA/AY/
BA/IB BETWEEN AREA 1 AND AREA 2 IN ANY RULE AND
TARIFF.&lt;/Text&gt;
   &lt;/Paragraph&gt;
   &lt;Paragraph RPH="11" Title="BLACKOUT DATES"&gt;
    &lt;Text&gt;NO BLACKOUT DATES APPLY.&lt;/Text&gt;
   &lt;/Paragraph&gt;
   &lt;Paragraph RPH="12" Title="SURCHARGES"&gt;
    &lt;Text&gt;FARE RULE
IF INFANT WITHOUT A SEAT PSGR UNDER 2.
OR - CONTRACT BULK INFANT PSGR UNDER 2.
OR - MILITARY INFANT WITHOUT A SEAT UNDER 2.
OR - NEGOTIATED INFANT PSGR UNDER 2.
OR - INCLUSIVE TOUR INFANT WITHOUT A SEAT PSGR UNDER 2.
THERE IS NO MISCELLANEOUS/OTHER SURCHARGE PER COUPON
PER ANY PASSENGER.
NOTE - TEXT BELOW NOT VALIDATED FOR AUTOPRICING.
SURCHARGES DO NOT APPLY TO INFANT PASSENGERS
NOT OCCUPYING A SEAT.
THE PROVISIONS BELOW APPLY ONLY AS FOLLOWS -
TICKETS MUST BE ISSUED ON THE STOCK OF IB OR AA.
OR - TICKETS MUST BE ISSUED ON THE STOCK OF IB OR AY.
OR - TICKETS MUST BE ISSUED ON THE STOCK OF IB OR BA.
AIRPORT/TERMINAL SURCHARGE OF USD 1.75 PER COUPON
WILL BE ADDED TO THE APPLICABLE FARE PER ANY
PASSENGER FOR DEPARTURE FROM/TO/VIA MEXICO.
AND - THERE IS NO MISCELLANEOUS/OTHER SURCHARGE PER
COUPON PER ANY PASSENGER.
NOTE - TEXT BELOW NOT VALIDATED FOR AUTOPRICING.
YR FEE MAY APPLY
AND - FROM UNITED STATES -
MISCELLANEOUS/OTHER SURCHARGE OF USD 50.00 PER
FARE COMPONENT WILL BE ADDED TO THE APPLICABLE
FARE PER ANY PASSENGER ON 17DEC19 FOR DEPARTURE OF
TRANSATLANTIC SECTORS.
AND - MISCELLANEOUS/OTHER SURCHARGE OF USD 75.00
PER FARE COMPONENT WILL BE ADDED TO THE
APPLICABLE FARE PER ANY PASSENGER ON 18DEC19
FOR DEPARTURE OF TRANSATLANTIC SECTORS.
AND - MISCELLANEOUS/OTHER SURCHARGE OF USD 100.00
PER FARE COMPONENT WILL BE ADDED TO THE
APPLICABLE FARE PER ANY PASSENGER FROM
19DEC19 THROUGH 20DEC19 FOR DEPARTURE OF
TRANSATLANTIC SECTORS.
AND - MISCELLANEOUS/OTHER SURCHARGE OF USD 75.00
PER FARE COMPONENT WILL BE ADDED TO THE
APPLICABLE FARE PER ANY PASSENGER ON 21DEC19
FOR DEPARTURE OF TRANSATLANTIC SECTORS.
AND - MISCELLANEOUS/OTHER SURCHARGE OF USD 50.00
PER FARE COMPONENT WILL BE ADDED TO THE
APPLICABLE FARE PER ANY PASSENGER FROM
22DEC19 THROUGH 23DEC19 FOR DEPARTURE OF
TRANSATLANTIC SECTORS.
AND - MISCELLANEOUS/OTHER SURCHARGE OF USD 50.00
PER FARE COMPONENT WILL BE ADDED TO THE
APPLICABLE FARE PER ANY PASSENGER FROM
01JAN20 THROUGH 02JAN20 FOR DEPARTURE OF
TRANSATLANTIC SECTORS.
AND - MISCELLANEOUS/OTHER SURCHARGE OF USD 75.00
PER FARE COMPONENT WILL BE ADDED TO THE
APPLICABLE FARE PER ANY PASSENGER FROM
03JAN20 THROUGH 05JAN20 FOR DEPARTURE OF
TRANSATLANTIC SECTORS.
AND - MISCELLANEOUS/OTHER SURCHARGE OF USD 50.00
PER FARE COMPONENT WILL BE ADDED TO THE
APPLICABLE FARE PER ANY PASSENGER ON 06JAN20
FOR DEPARTURE OF TRANSATLANTIC SECTORS.
AND - MISCELLANEOUS/OTHER SURCHARGE OF USD 75.00
PER FARE COMPONENT WILL BE ADDED TO THE
APPLICABLE FARE PER ANY PASSENGER ON 02APR20
FOR DEPARTURE OF TRANSATLANTIC SECTORS.
AND - MISCELLANEOUS/OTHER SURCHARGE OF USD 100.00
PER FARE COMPONENT WILL BE ADDED TO THE
APPLICABLE FARE PER ANY PASSENGER FROM
03APR20 THROUGH 04APR20 FOR DEPARTURE OF
TRANSATLANTIC SECTORS.
AND - MISCELLANEOUS/OTHER SURCHARGE OF USD 75.00
PER FARE COMPONENT WILL BE ADDED TO THE
APPLICABLE FARE PER ANY PASSENGER FROM
08APR20 THROUGH 11APR20 FOR DEPARTURE OF
TRANSATLANTIC SECTORS.
AND - TO UNITED STATES -
MISCELLANEOUS/OTHER SURCHARGE OF USD 50.00 PER
FARE COMPONENT WILL BE ADDED TO THE APPLICABLE
FARE PER ANY PASSENGER ON 19DEC19 FOR DEPARTURE OF
TRANSATLANTIC SECTORS.
AND - MISCELLANEOUS/OTHER SURCHARGE OF USD 75.00
PER FARE COMPONENT WILL BE ADDED TO THE
APPLICABLE FARE PER ANY PASSENGER ON 20DEC19
FOR DEPARTURE OF TRANSATLANTIC SECTORS.
AND - MISCELLANEOUS/OTHER SURCHARGE OF USD 100.00
PER FARE COMPONENT WILL BE ADDED TO THE
APPLICABLE FARE PER ANY PASSENGER ON 21DEC19
FOR DEPARTURE OF TRANSATLANTIC SECTORS.
AND - MISCELLANEOUS/OTHER SURCHARGE OF USD 75.00
PER FARE COMPONENT WILL BE ADDED TO THE
APPLICABLE FARE PER ANY PASSENGER ON 22DEC19
FOR DEPARTURE OF TRANSATLANTIC SECTORS.
AND - MISCELLANEOUS/OTHER SURCHARGE OF USD 50.00
PER FARE COMPONENT WILL BE ADDED TO THE
APPLICABLE FARE PER ANY PASSENGER ON 23DEC19
FOR DEPARTURE OF TRANSATLANTIC SECTORS.
AND - MISCELLANEOUS/OTHER SURCHARGE OF USD 50.00
PER FARE COMPONENT WILL BE ADDED TO THE
APPLICABLE FARE PER ANY PASSENGER FROM
28DEC19 THROUGH 01JAN20 FOR DEPARTURE OF
TRANSATLANTIC SECTORS.
AND - MISCELLANEOUS/OTHER SURCHARGE OF USD 100.00
PER FARE COMPONENT WILL BE ADDED TO THE
APPLICABLE FARE PER ANY PASSENGER ON 02JAN20
FOR DEPARTURE OF TRANSATLANTIC SECTORS.
AND - MISCELLANEOUS/OTHER SURCHARGE OF USD 75.00
PER FARE COMPONENT WILL BE ADDED TO THE
APPLICABLE FARE PER ANY PASSENGER ON 03JAN20
FOR DEPARTURE OF TRANSATLANTIC SECTORS.
AND - MISCELLANEOUS/OTHER SURCHARGE OF USD 100.00
PER FARE COMPONENT WILL BE ADDED TO THE
APPLICABLE FARE PER ANY PASSENGER FROM
04JAN20 THROUGH 05JAN20 FOR DEPARTURE OF
TRANSATLANTIC SECTORS.
AND - MISCELLANEOUS/OTHER SURCHARGE OF USD 75.00
PER FARE COMPONENT WILL BE ADDED TO THE
APPLICABLE FARE PER ANY PASSENGER ON 06JAN20
FOR DEPARTURE OF TRANSATLANTIC SECTORS.
AND - MISCELLANEOUS/OTHER SURCHARGE OF USD 75.00
PER FARE COMPONENT WILL BE ADDED TO THE
APPLICABLE FARE PER ANY PASSENGER FROM
10APR20 THROUGH 12APR20 FOR DEPARTURE OF
TRANSATLANTIC SECTORS.
AND - MISCELLANEOUS/OTHER SURCHARGE OF USD 75.00
PER FARE COMPONENT WILL BE ADDED TO THE
APPLICABLE FARE PER ANY PASSENGER FROM
18APR20 THROUGH 19APR20 FOR DEPARTURE OF
TRANSATLANTIC SECTORS.
OTHERWISE - FROM UNITED STATES -
MISCELLANEOUS/OTHER SURCHARGE OF USD 50.00 PER FARE
COMPONENT WILL BE ADDED TO THE APPLICABLE FARE PER
ANY PASSENGER ON 17DEC19 FOR DEPARTURE OF
TRANSATLANTIC SECTORS.
AND - MISCELLANEOUS/OTHER SURCHARGE OF USD 75.00 PER
FARE COMPONENT WILL BE ADDED TO THE APPLICABLE
FARE PER ANY PASSENGER ON 18DEC19 FOR DEPARTURE
OF TRANSATLANTIC SECTORS.
AND - MISCELLANEOUS/OTHER SURCHARGE OF USD 100.00 PER
FARE COMPONENT WILL BE ADDED TO THE APPLICABLE
FARE PER ANY PASSENGER FROM 19DEC19 THROUGH
20DEC19 FOR DEPARTURE OF TRANSATLANTIC SECTORS.
AND - MISCELLANEOUS/OTHER SURCHARGE OF USD 75.00 PER
FARE COMPONENT WILL BE ADDED TO THE APPLICABLE
FARE PER ANY PASSENGER ON 21DEC19 FOR DEPARTURE
OF TRANSATLANTIC SECTORS.
AND - MISCELLANEOUS/OTHER SURCHARGE OF USD 50.00 PER
FARE COMPONENT WILL BE ADDED TO THE APPLICABLE
FARE PER ANY PASSENGER FROM 22DEC19 THROUGH
23DEC19 FOR DEPARTURE OF TRANSATLANTIC SECTORS.
AND - MISCELLANEOUS/OTHER SURCHARGE OF USD 50.00 PER
FARE COMPONENT WILL BE ADDED TO THE APPLICABLE
FARE PER ANY PASSENGER FROM 01JAN20 THROUGH
02JAN20 FOR DEPARTURE OF TRANSATLANTIC SECTORS.
AND - MISCELLANEOUS/OTHER SURCHARGE OF USD 75.00 PER
FARE COMPONENT WILL BE ADDED TO THE APPLICABLE
FARE PER ANY PASSENGER FROM 03JAN20 THROUGH
05JAN20 FOR DEPARTURE OF TRANSATLANTIC SECTORS.
AND - MISCELLANEOUS/OTHER SURCHARGE OF USD 50.00 PER
FARE COMPONENT WILL BE ADDED TO THE APPLICABLE
FARE PER ANY PASSENGER ON 06JAN20 FOR DEPARTURE
OF TRANSATLANTIC SECTORS.
AND - MISCELLANEOUS/OTHER SURCHARGE OF USD 75.00 PER
FARE COMPONENT WILL BE ADDED TO THE APPLICABLE
FARE PER ANY PASSENGER ON 02APR20 FOR DEPARTURE
OF TRANSATLANTIC SECTORS.
AND - MISCELLANEOUS/OTHER SURCHARGE OF USD 100.00 PER
FARE COMPONENT WILL BE ADDED TO THE APPLICABLE
FARE PER ANY PASSENGER FROM 03APR20 THROUGH
04APR20 FOR DEPARTURE OF TRANSATLANTIC SECTORS.
AND - MISCELLANEOUS/OTHER SURCHARGE OF USD 75.00 PER
FARE COMPONENT WILL BE ADDED TO THE APPLICABLE
FARE PER ANY PASSENGER FROM 08APR20 THROUGH
11APR20 FOR DEPARTURE OF TRANSATLANTIC SECTORS.
AND - TO UNITED STATES -
MISCELLANEOUS/OTHER SURCHARGE OF USD 50.00 PER
FARE COMPONENT WILL BE ADDED TO THE APPLICABLE
FARE PER ANY PASSENGER ON 19DEC19 FOR DEPARTURE OF
TRANSATLANTIC SECTORS.
AND - MISCELLANEOUS/OTHER SURCHARGE OF USD 75.00
PER FARE COMPONENT WILL BE ADDED TO THE
APPLICABLE FARE PER ANY PASSENGER ON 20DEC19
FOR DEPARTURE OF TRANSATLANTIC SECTORS.
AND - MISCELLANEOUS/OTHER SURCHARGE OF USD 100.00
PER FARE COMPONENT WILL BE ADDED TO THE
APPLICABLE FARE PER ANY PASSENGER ON 21DEC19
FOR DEPARTURE OF TRANSATLANTIC SECTORS.
AND - MISCELLANEOUS/OTHER SURCHARGE OF USD 75.00
PER FARE COMPONENT WILL BE ADDED TO THE
APPLICABLE FARE PER ANY PASSENGER ON 22DEC19
FOR DEPARTURE OF TRANSATLANTIC SECTORS.
AND - MISCELLANEOUS/OTHER SURCHARGE OF USD 50.00
PER FARE COMPONENT WILL BE ADDED TO THE
APPLICABLE FARE PER ANY PASSENGER ON 23DEC19
FOR DEPARTURE OF TRANSATLANTIC SECTORS.
AND - MISCELLANEOUS/OTHER SURCHARGE OF USD 50.00
PER FARE COMPONENT WILL BE ADDED TO THE
APPLICABLE FARE PER ANY PASSENGER FROM
28DEC19 THROUGH 01JAN20 FOR DEPARTURE OF
TRANSATLANTIC SECTORS.
AND - MISCELLANEOUS/OTHER SURCHARGE OF USD 100.00
PER FARE COMPONENT WILL BE ADDED TO THE
APPLICABLE FARE PER ANY PASSENGER ON 02JAN20
FOR DEPARTURE OF TRANSATLANTIC SECTORS.
AND - MISCELLANEOUS/OTHER SURCHARGE OF USD 75.00
PER FARE COMPONENT WILL BE ADDED TO THE
APPLICABLE FARE PER ANY PASSENGER ON 03JAN20
FOR DEPARTURE OF TRANSATLANTIC SECTORS.
AND - MISCELLANEOUS/OTHER SURCHARGE OF USD 100.00
PER FARE COMPONENT WILL BE ADDED TO THE
APPLICABLE FARE PER ANY PASSENGER FROM
04JAN20 THROUGH 05JAN20 FOR DEPARTURE OF
TRANSATLANTIC SECTORS.
AND - MISCELLANEOUS/OTHER SURCHARGE OF USD 75.00
PER FARE COMPONENT WILL BE ADDED TO THE
APPLICABLE FARE PER ANY PASSENGER ON 06JAN20
FOR DEPARTURE OF TRANSATLANTIC SECTORS.
AND - MISCELLANEOUS/OTHER SURCHARGE OF USD 75.00
PER FARE COMPONENT WILL BE ADDED TO THE
APPLICABLE FARE PER ANY PASSENGER FROM
10APR20 THROUGH 12APR20 FOR DEPARTURE OF
TRANSATLANTIC SECTORS.
AND - MISCELLANEOUS/OTHER SURCHARGE OF USD 75.00
PER FARE COMPONENT WILL BE ADDED TO THE
APPLICABLE FARE PER ANY PASSENGER FROM
18APR20 THROUGH 19APR20 FOR DEPARTURE OF
TRANSATLANTIC SECTORS.
GENERAL RULE - APPLY UNLESS OTHERWISE SPECIFIED
IF INFANT WITHOUT A SEAT PSGR UNDER 2.
OR - NEGOTIATED INFANT PSGR UNDER 2.
OR - INFANT WITHOUT A SEAT RESIDENT PSGR UNDER 2.
OR - INCLUSIVE TOUR INFANT WITHOUT A SEAT PSGR UNDER 2.
OR - CONTRACT BULK INFANT PSGR UNDER 2.
OR - MISSIONARY INFANT WITHOUT  A SEAT PSGR UNDER 2.
OR - MILITARY INFANT WITHOUT A SEAT UNDER 2.
OR - PIF PSGR UNDER 2.
THERE IS NO MISCELLANEOUS/OTHER SURCHARGE PER ANY
PASSENGER.
THE PROVISIONS BELOW APPLY ONLY AS FOLLOWS -FARES MAY
ONLY BE SOLD BY IB OR IB.
TICKETS MAY ONLY BE SOLD BY CRS/CXR AGENT WITH DUTY
CODE 00000001/00000002/00000003/00000004/00000005/
00000006/00000007/00000008/00000009.
THERE IS NO MISCELLANEOUS/OTHER SURCHARGE PER ANY
PASSENGER.
THE PROVISIONS BELOW APPLY ONLY AS FOLLOWS -
TICKETS MAY ONLY BE SOLD BY CRS/CXR DEPT TVPNQ.
THERE IS NO MISCELLANEOUS/OTHER SURCHARGE PER ANY
PASSENGER.
THE PROVISIONS BELOW APPLY ONLY AS FOLLOWS -
TICKETS MAY ONLY BE SOLD BY TRAVEL AGENT 01056491/
01157862/01158309/01159977/01160823/01160994/01161727/
01464432/05054347/05056098/05056312/05062433/05065946/
05069239/05074833.
OR - TICKETS MAY ONLY BE SOLD BY TRAVEL AGENT 05079672/
06750311/06750490/06760281/09905825/09933750/
09953551.
OR - TICKETS MAY ONLY BE SOLD BY TRAVEL AGENT 06779761/
06797639/01159476.
OR - TICKETS MAY ONLY BE SOLD BY TRAVEL AGENT F79I/O33I/
1H5I/4UHI/33NI.
TICKETS MAY ONLY BE SOLD BY CRS/CXR DEPT W0BA/1SUK/
W0BA/1SRW/W0BA/1SAM/W0BA/1SEU.
THERE IS NO MISCELLANEOUS/OTHER SURCHARGE PER ANY
PASSENGER.
ORIGINATING EUROPE -
FOR TICKETING ON/BEFORE 30MAY19
MISCELLANEOUS/OTHER SURCHARGE OF EUR 10.50 PER
FARE COMPONENT WILL BE ADDED TO THE APPLICABLE
FARE PER ANY PASSENGER.
ORIGINATING AREA 1 -
FOR TICKETING ON/BEFORE 30MAY19
MISCELLANEOUS/OTHER SURCHARGE OF USD 12.00 PER
FARE COMPONENT WILL BE ADDED TO THE APPLICABLE
FARE PER ANY PASSENGER.
ORIGINATING EUROPE -
FOR TICKETING ON/AFTER 31MAY19
MISCELLANEOUS/OTHER SURCHARGE OF EUR 12.50 PER
FARE COMPONENT WILL BE ADDED TO THE APPLICABLE
FARE PER ANY PASSENGER.
ORIGINATING AREA 1 -
FOR TICKETING ON/AFTER 31MAY19
MISCELLANEOUS/OTHER SURCHARGE OF USD 14.00 PER
FARE COMPONENT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MUST BE ISSUED ON THE STOCK OF IB OR BA AND
MAY NOT BE SOLD IN VENEZUELA. AND MAY ONLY BE SOLD IN
AREA 1/AREA 2/AREA 3.
TICKETS MAY NOT BE ISSUED BY PTA. TICKETS MUST BE
ISSUED BY ELECTRONIC TICKETING. EXTENSION OF TICKET
VALIDITY IS NOT PERMITTED.
OR - TICKETS MUST BE ISSUED ON THE STOCK OF IB OR AA
AND MAY NOT BE SOLD IN VENEZUELA. AND MAY ONLY BE
SOLD IN AREA 1/AREA 2/AREA 3.
TICKETS MAY NOT BE ISSUED BY PTA. TICKETS MUST BE
ISSUED BY ELECTRONIC TICKETING. EXTENSION OF
TICKET VALIDITY IS NOT PERMITTED.
OR - TICKETS MUST BE ISSUED ON THE STOCK OF IB OR AY
AND MAY NOT BE SOLD IN VENEZUELA. AND MAY ONLY BE
SOLD IN AREA 1/AREA 2/AREA 3.
TICKETS MAY NOT BE ISSUED BY PTA. TICKETS MUST BE
ISSUED BY ELECTRONIC TICKETING. EXTENSION OF
TICKET VALIDITY IS NOT PERMITTED.
GENERAL RULE - APPLY UNLESS OTHERWISE SPECIFIED
IF THE FARE COMPONENT INCLUDES TRAVEL BETWEEN AREA 1
AND AREA 2
THEN THAT TRAVEL MUST BE ON
ONE OR MORE OF THE FOLLOWING
IB FLIGHTS 2600 THROUGH 2699
ANY IB FLIGHT OPERATED BY LV.
TICKETS MUST BE ISSUED ON THE STOCK OF IB AND MAY
NOT BE SOLD IN VENEZUELA/NIGERIA/EGYPT/ANGOLA. AND
MAY ONLY BE SOLD IN AREA 1/AREA 2/AREA 3.
TICKETS MAY NOT BE ISSUED BY PTA. TICKETS MUST BE
ISSUED BY ELECTRONIC TICKETING. EXTENSION OF TICKET
VALIDITY IS NOT PERMITTED.
OTHERWISE
TICKETS MUST BE ISSUED ON THE STOCK OF IB OR BA AND
MAY NOT BE SOLD IN VENEZUELA/NIGERIA/EGYPT/ANGOLA.
AND MAY ONLY BE SOLD IN AREA 1/AREA 2/AREA 3.
TICKETS MAY NOT BE ISSUED BY PTA. TICKETS MUST BE
ISSUED BY ELECTRONIC TICKETING. EXTENSION OF TICKET
VALIDITY IS NOT PERMITTED.
OR - TICKETS MUST BE ISSUED ON THE STOCK OF IB OR AA
AND MAY NOT BE SOLD IN VENEZUELA/NIGERIA/EGYPT/
ANGOLA. AND MAY ONLY BE SOLD IN AREA 1/AREA 2/
AREA 3.
TICKETS MAY NOT BE ISSUED BY PTA. TICKETS MUST
BE ISSUED BY ELECTRONIC TICKETING. EXTENSION OF
TICKET VALIDITY IS NOT PERMITTED.
OR - TICKETS MUST BE ISSUED ON THE STOCK OF IB OR AY
AND MAY NOT BE SOLD IN VENEZUELA/NIGERIA/EGYPT/
ANGOLA. AND MAY ONLY BE SOLD IN AREA 1/AREA 2/
AREA 3.
TICKETS MAY NOT BE ISSUED BY PTA. TICKETS MUST
BE ISSUED BY ELECTRONIC TICKETING. EXTENSION OF
TICKET VALIDITY IS NOT PERMITTED.
OR - TICKETS MUST BE ISSUED ON THE STOCK OF IB OR US
AND MAY NOT BE SOLD IN VENEZUELA/NIGERIA/EGYPT/
ANGOLA. AND MAY ONLY BE SOLD IN AREA 1/AREA 2/
AREA 3.
TICKETS MAY NOT BE ISSUED BY PTA. TICKETS MUST
BE ISSUED BY ELECTRONIC TICKETING. EXTENSION OF
TICKET VALIDITY IS NOT PERMITTED.&lt;/Text&gt;
   &lt;/Paragraph&gt;
   &lt;Paragraph RPH="16" Title="PENALTIES"&gt;
    &lt;Text&gt;CANCELLATIONS
ANY TIME
TICKET IS NON-REFUNDABLE.
NOTE - TEXT BELOW NOT VALIDATED FOR AUTOPRICING.
FARE COMPONENT IS NON REFUNDABLE
-------------------------------------------------
WAIVED FOR DEATH OF A PASSENGER AND PASSENGERS
FAMILY MEMBERS UP TO 1ST DEGREE RELATIONS
--------------------------------------------------
WHEN COMBINING NON-REFUNDABLE FARES WITH
REFUNDABLE FARES
1. THE AMOUNT PAID ON EACH REFUNDABLE FARE
COMPONENT IS REFUNDED LESS ANY APPLICABLE PENALTI.
2. THE AMOUNT PAID ON EACH NON-REFUNDABLE FARE
COMPONENT WILL NOT BE REFUNDED.
-------------------------------------------------
REFUND OF UNUSED TAXES FEES AND CHARGES PAID TO
THIRD PARTIES PERMITTED. ASSOCIATED CARRIER
IMPOSED CHARGES WILL NOT BE REFUNDED.
-------------------------------------------------
ANY NON-REFUNDABLE AMOUNT FROM A PREVIOUS TICKET
REMAINS NON-REFUNDABLE FOLLOWING A CHANGE.
-------------------------------------------------
CHANGES
ANY TIME
CHARGE USD 275.00/CAD 275.00 FOR REISSUE.
NOTE - TEXT BELOW NOT VALIDATED FOR AUTOPRICING.
CHARGE APPLIES PER TRANSACTION - PER PERSON TO
ALL PASSENGER TYPES.
-------------------------------------------------
THE CHARGE APPLIES PER TRANSACTION-PER PERSON
FOR ADULT AND CHILD.
INFANT DISCOUNTS APPLY.
-------------------------------------------------
A CHANGE IS A DATE/FLIGHT/ROUTING/BOOKING CODE
CHANGE. RESERVATION CANCELLED PRIOR TO THE
TICKETED DEPARTURE TIME CAN BE REBOOKED ANYTIME
FOR FUTURE WITHIN THE TICKET VALIDITY OTHERWISE
THE TICKET WILL ONLY BE VALID FOR REFUND IF
APPLICABLE.
-------------------------------------------------
RESERVATION BUT NO LATER TAN SCHEDULED DEPARTURE
TIME OF FLIGHT BEING CHANGED.
OTHERWISE THE TICKET WILL ONLY BE VALID FOR
REFUND IF APPLICABLE.
-------------------------------------------------
WHEN MORE THAN ONE FARE COMPONENT IS CHANGED THE
HIGHEST PENALTY OF ALL CHANGED FARE COMPONENTS
WITHIN THE JOURNEY APPLIES.
-------------------------------------------------
WHEN THE ITINERARY RESULTS IN A HIGHER FARE THE
DIFFERENCE WILL BE COLLECTED. ANY APPLICABLE
CHANGE FEE STILL APPLIES.
-------------------------------------------------
WHEN THE NEW ITINTERARY RESULT IN A LOWER FARE
THE CHANGE FEE APPLIES AND NO CREDIT OF THE
RESIDUAL AMOUNT WILL BE MADE.
-------------------------------------------------
TICKET IS NOT TRANSFEREABLE TO ANOTHER PERSON.
NOT SHOW NOT PREMITTED
NO-SHOW FOR A FLIGHT ARE CONSIDERED A
CANCELLATION AFTER DEPARTURE AND CHANGES ARE NOT
PERMITTED.
-------------------------------------------------
--- REPRICING CONDITIONS ---
A. BEFORE DEPARTURE OF JOURNEY WHEN THE FIRST
FARE COMPONENT IS CHANGED THE ITINERARY MUST BE
RE-PRICED USING CURRENT FARES IN EFFECT ON THE
DATE THE TICKET IS REISSUED.
B. BEFORE DEPARTURE OF JOURNEY WHEN CHANGES ARE
TO BOOKING CODE ONLY IN THE FIRST FARE COMPONENT
AND RESULT IN A HIGHER FARE THE ITINERARY MUST BE
RE-PRICED USING HISTORICAL FARES IN EFFECT ON THE
PREVIOUS TICKETING DATE OR USING CURRENT FARES IN
EFFECT ON THE DATE THE TICKET IS REISSUED -
WHICHEVER IS LOWER.
C. BEFORE DEPARTURE OF JOURNEY WHEN THERE ARE NO
CHANGES TO THE FIRST FARE COMPONENT BUT OTHER
FARE COMPONENTS ARE CHANGED THE ITINERARY MUST BE
RE-PRICED USING HISTORICAL FARES IN EFFECT ON THE
PREVIOUS TICKETING DATE OR USING CURRENT FARES IN
EFFECT ON THE DATE THE TICKET IS REISSUED -
WHICHEVER IS LOWER.
D. AFTER DEPARTURE OF JOURNEY THE ITINERARY MUST
BE RE-PRICED USING HISTORICAL FARES IN EFFECT ON
THE PREVIOUS TICKETING DATE.
-------------------------------------------------
1. IF SAME BOOKING CLASS IS USED NEW TICKET MAY
BE LOWER - EQUEAL OR HIGHER THAN PREVIOUS AND
MUST COMPLY WITH ALL PROVISIONS OF THE NEW FARE
BEING APPLIED.
2. IF A DIFFERENT BOOKING CLASS IS USED NEW
TICKET MAY BE EQUAL OR HIGHER THAN PREVIOUS AND
MUST COMPLY WITH ALL PROVISIONS OF THE NEW FARE
BEING APPLIED.&lt;/Text&gt;
   &lt;/Paragraph&gt;
   &lt;Paragraph RPH="17" Title="HIP/MILEAGE EXCEPTIONS"&gt;
    &lt;Text&gt;THE HIGHER INTERMEDIATE POINT RULE DOES NOT APPLY FOR
CONNECTIONS
OR - THE HIGHER INTERMEDIATE POINT RULE DOES NOT APPLY
FOR STOPOVERS.&lt;/Text&gt;
   &lt;/Paragraph&gt;
   &lt;Paragraph RPH="18" Title="TICKET ENDORSEMENTS"&gt;
    &lt;Text&gt;THE ORIGINAL AND THE REISSUED TICKET MUST BE ANNOTATED
- NONREF/RESTRICTIONS APPLY - IN THE ENDORSEMENT BOX.&lt;/Text&gt;
   &lt;/Paragraph&gt;
   &lt;Paragraph RPH="19" Title="CHILDREN DISCOUNTS"&gt;
    &lt;Text&gt;CNN/ACCOMPANIED CHILD PSGR 2-11 - CHARGE 100 PERCENT
OF THE FARE.
TICKET DESIGNATOR - CH.
MUST BE ACCOMPANIED ON ALL FLIGHTS IN THE SAME
COMPARTMENT BY ADULT PSGR 18 OR OLDER.
OR - INS/INFANT WITH A SEAT PSGR UNDER 2 - CHARGE 100
PERCENT OF THE FARE.
TICKET DESIGNATOR - IN.
MUST BE ACCOMPANIED ON ALL FLIGHTS IN THE SAME
COMPARTMENT BY ADULT PSGR 18 OR OLDER.
OR - INF/INFANT WITHOUT A SEAT PSGR UNDER 2 - CHARGE 10
PERCENT OF THE FARE.
TICKET DESIGNATOR - IN.
MUST BE ACCOMPANIED ON ALL FLIGHTS IN THE SAME
COMPARTMENT BY ADULT PSGR 18 OR OLDER.
OR - UNN/UNACCOMPANIED CHILD PSGR 5-11 - CHARGE 100
PERCENT OF THE FARE.
TICKET DESIGNATOR - CH.
OR - UNN/UNACCOMPANIED CHILD PSGR 12-17 - CHARGE 100
PERCENT OF THE FARE.
TICKET DESIGNATOR - ZS.&lt;/Text&gt;
   &lt;/Paragraph&gt;
   &lt;Paragraph RPH="20" Title="TOUR CONDUCTOR DISCOUNTS"&gt;
    &lt;Text&gt;NO DISCOUNTS FOR TOUR CONDUCTORS.&lt;/Text&gt;
   &lt;/Paragraph&gt;
   &lt;Paragraph RPH="21" Title="AGENT DISCOUNTS"&gt;
    &lt;Text&gt;AGT/AGENT PSGR - NO DISCOUNT.&lt;/Text&gt;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</si>
  <si>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b052a57-bb89-431a-b32f-086f79301fc3&lt;/eb:ConversationId&gt;&lt;eb:Service&gt;OTA_AirRulesLLSRQ&lt;/eb:Service&gt;&lt;eb:Action&gt;OTA_AirRulesLLSRS&lt;/eb:Action&gt;&lt;eb:MessageData&gt;&lt;eb:MessageId&gt;6027974547010940232&lt;/eb:MessageId&gt;&lt;eb:Timestamp&gt;2019-09-10T15:11:41&lt;/eb:Timestamp&gt;&lt;eb:RefToMessageId&gt;bb052a57-bb89-431a-b32f-086f79301fc3&lt;/eb:RefToMessageId&gt;&lt;/eb:MessageData&gt;&lt;/eb:MessageHeader&gt;&lt;wsse:Security xmlns:wsse="http://schemas.xmlsoap.org/ws/2002/12/secext"&gt;&lt;wsse:BinarySecurityToken valueType="String" EncodingType="wsse:Base64Binary"&gt;Shared/IDL:IceSess\/SessMgr:1\.0.IDL/Common/!ICESMS\/RESG!ICESMSLB\/RES.LB!-2975672429137790833!791734!0&lt;/wsse:BinarySecurityToken&gt;&lt;/wsse:Security&gt;&lt;/soap-env:Header&gt;&lt;soap-env:Body&gt;&lt;OTA_AirRulesRS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timeStamp="2019-09-10T10:11:41-05:00"&gt;
   &lt;stl:SystemSpecificResults&gt;
    &lt;stl:HostCommand LNIATA="222222"&gt;RDBOGMAD07DECOLESE50K-IB&lt;/stl:HostCommand&gt;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</si>
  <si>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878e25b-f62a-491d-8b0c-3ab37b6ad8b3&lt;/eb:ConversationId&gt;&lt;eb:Service&gt;OTA_AirRulesLLSRQ&lt;/eb:Service&gt;&lt;eb:Action&gt;OTA_AirRulesLLSRS&lt;/eb:Action&gt;&lt;eb:MessageData&gt;&lt;eb:MessageId&gt;5998027547011980883&lt;/eb:MessageId&gt;&lt;eb:Timestamp&gt;2019-09-10T15:11:41&lt;/eb:Timestamp&gt;&lt;eb:RefToMessageId&gt;f878e25b-f62a-491d-8b0c-3ab37b6ad8b3&lt;/eb:RefToMessageId&gt;&lt;/eb:MessageData&gt;&lt;/eb:MessageHeader&gt;&lt;wsse:Security xmlns:wsse="http://schemas.xmlsoap.org/ws/2002/12/secext"&gt;&lt;wsse:BinarySecurityToken valueType="String" EncodingType="wsse:Base64Binary"&gt;Shared/IDL:IceSess\/SessMgr:1\.0.IDL/Common/!ICESMS\/RESH!ICESMSLB\/RES.LB!-2975672432189697658!1413343!0&lt;/wsse:BinarySecurityToken&gt;&lt;/wsse:Security&gt;&lt;/soap-env:Header&gt;&lt;soap-env:Body&gt;&lt;OTA_AirRulesRS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timeStamp="2019-09-10T10:11:41-05:00"&gt;
   &lt;stl:SystemSpecificResults&gt;
    &lt;stl:HostCommand LNIATA="222222"&gt;RDSYDSCL09FEBQKESL5HK-LA&lt;/stl:HostCommand&gt;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</si>
  <si>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d6c6366-83f5-4773-a4fa-35bd89bb67f5&lt;/eb:ConversationId&gt;&lt;eb:Service&gt;OTA_AirRulesLLSRQ&lt;/eb:Service&gt;&lt;eb:Action&gt;OTA_AirRulesLLSRS&lt;/eb:Action&gt;&lt;eb:MessageData&gt;&lt;eb:MessageId&gt;5471631547014230721&lt;/eb:MessageId&gt;&lt;eb:Timestamp&gt;2019-09-10T15:11:41&lt;/eb:Timestamp&gt;&lt;eb:RefToMessageId&gt;8d6c6366-83f5-4773-a4fa-35bd89bb67f5&lt;/eb:RefToMessageId&gt;&lt;/eb:MessageData&gt;&lt;/eb:MessageHeader&gt;&lt;wsse:Security xmlns:wsse="http://schemas.xmlsoap.org/ws/2002/12/secext"&gt;&lt;wsse:BinarySecurityToken valueType="String" EncodingType="wsse:Base64Binary"&gt;Shared/IDL:IceSess\/SessMgr:1\.0.IDL/Common/!ICESMS\/RESH!ICESMSLB\/RES.LB!-2975672428200406137!1412807!0&lt;/wsse:BinarySecurityToken&gt;&lt;/wsse:Security&gt;&lt;/soap-env:Header&gt;&lt;soap-env:Body&gt;&lt;OTA_AirRulesRS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timeStamp="2019-09-10T10:11:41-05:00"&gt;
   &lt;stl:SystemSpecificResults&gt;
    &lt;stl:HostCommand LNIATA="222222"&gt;RDBOGCUN06NOVZ2UL-4O&lt;/stl:HostCommand&gt;
   &lt;/stl:SystemSpecificResults&gt;
  &lt;/stl:Success&gt;
 &lt;/stl:ApplicationResults&gt;
 &lt;FareRuleInfo&gt;
  &lt;Header&gt;
   &lt;Line Type="Legend"&gt;
    &lt;Text&gt;V FARE BASIS     BK    FARE   TRAVEL-TICKET AP  MINMAX  RTG&lt;/Text&gt;
   &lt;/Line&gt;
   &lt;Line Type="Fare"&gt;
    &lt;Text&gt;1   Z2UL           Z X    59.00 D11DE         -/?  -/  - WH01&lt;/Text&gt;
   &lt;/Line&gt;
   &lt;Line Type="Passenger Type"&gt;
    &lt;Text&gt;PASSENGER TYPE-ADT                 AUTO PRICE-YES&lt;/Text&gt;
   &lt;/Line&gt;
   &lt;Line Type="Origin Destination"&gt;
    &lt;Text&gt;FROM-BOG TO-CUN    CXR-4O    TVL-06NOV19  RULE-9660 IPRWI/303&lt;/Text&gt;
   &lt;/Line&gt;
   &lt;Line Type="Fare Basis"&gt;
    &lt;Text&gt;FARE BASIS-Z2UL              SPECIAL FARE  DIS-N   VENDOR-ATP&lt;/Text&gt;
   &lt;/Line&gt;
   &lt;Line Type="Fare Type"&gt;
    &lt;Text&gt;FARE TYPE-XPS      OW-2ND LEVEL INSTANT PURCHASE&lt;/Text&gt;
   &lt;/Line&gt;
   &lt;Line Type="Currency"&gt;
    &lt;Text&gt;USD    59.41  0001  E05SEP19 D10JUL19   FC-Z2UL  FN-L&lt;/Text&gt;
   &lt;/Line&gt;
   &lt;Line Type="System Dates"&gt;
    &lt;Text&gt;SYSTEM DATES - CREATED 04SEP19/2313  EXPIRES INFINITY&lt;/Text&gt;
   &lt;/Line&gt;
   &lt;ParsedData&gt;
    &lt;CurrencyLine&gt;
     &lt;Amount&gt;59.41&lt;/Amount&gt;
     &lt;CurrencyCode&gt;USD&lt;/CurrencyCode&gt;
     &lt;Discontinue&gt;2019-07-10&lt;/Discontinue&gt;
     &lt;Effective&gt;2019-09-05&lt;/Effective&gt;
     &lt;FareClass&gt;Z2UL&lt;/FareClass&gt;
     &lt;RoutingNumberOrMPM&gt;0001&lt;/RoutingNumberOrMPM&gt;
     &lt;TariffDescriptionNumber&gt;L&lt;/TariffDescriptionNumber&gt;
    &lt;/CurrencyLine&gt;
    &lt;FareBasisLine&gt;
     &lt;DisplayType Code="N"/&gt;
     &lt;FareBasis Code="Z2UL"/&gt;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LocationCode="CUN"/&gt;
     &lt;OriginLocation LocationCode="BOG"/&gt;
     &lt;Rule&gt;9660&lt;/Rule&gt;
     &lt;TariffDescriptionNumber&gt;IPRWI/303&lt;/TariffDescriptionNumber&gt;
     &lt;TravelDate&gt;2019-11-06&lt;/TravelDate&gt;
    &lt;/OriginDestinationLine&gt;
    &lt;PassengerTypeLine&gt;
     &lt;AutoPrice&gt;YES&lt;/AutoPrice&gt;
     &lt;PassengerType Code="ADT"/&gt;
    &lt;/PassengerTypeLine&gt;
    &lt;SystemDatesLine&gt;
     &lt;CreateDateTime&gt;2019-09-04T23:13&lt;/CreateDateTime&gt;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</si>
  <si>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916101b-9319-4e4d-9e4e-4108f34c2a93&lt;/eb:ConversationId&gt;&lt;eb:Service&gt;OTA_AirRulesLLSRQ&lt;/eb:Service&gt;&lt;eb:Action&gt;OTA_AirRulesLLSRS&lt;/eb:Action&gt;&lt;eb:MessageData&gt;&lt;eb:MessageId&gt;6028536547013650862&lt;/eb:MessageId&gt;&lt;eb:Timestamp&gt;2019-09-10T15:11:41&lt;/eb:Timestamp&gt;&lt;eb:RefToMessageId&gt;e916101b-9319-4e4d-9e4e-4108f34c2a93&lt;/eb:RefToMessageId&gt;&lt;/eb:MessageData&gt;&lt;/eb:MessageHeader&gt;&lt;wsse:Security xmlns:wsse="http://schemas.xmlsoap.org/ws/2002/12/secext"&gt;&lt;wsse:BinarySecurityToken valueType="String" EncodingType="wsse:Base64Binary"&gt;Shared/IDL:IceSess\/SessMgr:1\.0.IDL/Common/!ICESMS\/RESF!ICESMSLB\/RES.LB!-2975672432622054771!277621!0&lt;/wsse:BinarySecurityToken&gt;&lt;/wsse:Security&gt;&lt;/soap-env:Header&gt;&lt;soap-env:Body&gt;&lt;OTA_AirRulesRS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timeStamp="2019-09-10T10:11:41-05:00"&gt;
   &lt;stl:SystemSpecificResults&gt;
    &lt;stl:HostCommand LNIATA="222222"&gt;RDMADJFK17OCTVKX4C1M5-IB&lt;/stl:HostCommand&gt;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</si>
  <si>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b052a57-bb89-431a-b32f-086f79301fc3&lt;/eb:ConversationId&gt;&lt;eb:Service&gt;OTA_AirRulesLLSRQ&lt;/eb:Service&gt;&lt;eb:Action&gt;OTA_AirRulesLLSRS&lt;/eb:Action&gt;&lt;eb:MessageData&gt;&lt;eb:MessageId&gt;6028490547015310192&lt;/eb:MessageId&gt;&lt;eb:Timestamp&gt;2019-09-10T15:11:41&lt;/eb:Timestamp&gt;&lt;eb:RefToMessageId&gt;bb052a57-bb89-431a-b32f-086f79301fc3&lt;/eb:RefToMessageId&gt;&lt;/eb:MessageData&gt;&lt;/eb:MessageHeader&gt;&lt;wsse:Security xmlns:wsse="http://schemas.xmlsoap.org/ws/2002/12/secext"&gt;&lt;wsse:BinarySecurityToken valueType="String" EncodingType="wsse:Base64Binary"&gt;Shared/IDL:IceSess\/SessMgr:1\.0.IDL/Common/!ICESMS\/RESG!ICESMSLB\/RES.LB!-2975672429137790833!791734!0&lt;/wsse:BinarySecurityToken&gt;&lt;/wsse:Security&gt;&lt;/soap-env:Header&gt;&lt;soap-env:Body&gt;&lt;OTA_AirRulesRS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timeStamp="2019-09-10T10:11:41-05:00"&gt;
   &lt;stl:SystemSpecificResults&gt;
    &lt;stl:HostCommand LNIATA="222222"&gt;RDMADBOG24DECNLESE00K-IB&lt;/stl:HostCommand&gt;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</si>
  <si>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878e25b-f62a-491d-8b0c-3ab37b6ad8b3&lt;/eb:ConversationId&gt;&lt;eb:Service&gt;OTA_AirRulesLLSRQ&lt;/eb:Service&gt;&lt;eb:Action&gt;OTA_AirRulesLLSRS&lt;/eb:Action&gt;&lt;eb:MessageData&gt;&lt;eb:MessageId&gt;6028044547018220232&lt;/eb:MessageId&gt;&lt;eb:Timestamp&gt;2019-09-10T15:11:42&lt;/eb:Timestamp&gt;&lt;eb:RefToMessageId&gt;f878e25b-f62a-491d-8b0c-3ab37b6ad8b3&lt;/eb:RefToMessageId&gt;&lt;/eb:MessageData&gt;&lt;/eb:MessageHeader&gt;&lt;wsse:Security xmlns:wsse="http://schemas.xmlsoap.org/ws/2002/12/secext"&gt;&lt;wsse:BinarySecurityToken valueType="String" EncodingType="wsse:Base64Binary"&gt;Shared/IDL:IceSess\/SessMgr:1\.0.IDL/Common/!ICESMS\/RESH!ICESMSLB\/RES.LB!-2975672432189697658!1413343!0&lt;/wsse:BinarySecurityToken&gt;&lt;/wsse:Security&gt;&lt;/soap-env:Header&gt;&lt;soap-env:Body&gt;&lt;OTA_AirRulesRS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timeStamp="2019-09-10T10:11:41-05:00"&gt;
   &lt;stl:SystemSpecificResults&gt;
    &lt;stl:HostCommand LNIATA="222222"&gt;RDSCLBOG09FEBQKESL5HK-LA&lt;/stl:HostCommand&gt;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</si>
  <si>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-8d6c6366-83f5-4773-a4fa-35bd89bb67f5&lt;/eb:ConversationId&gt;&lt;eb:Service&gt;OTA_AirRulesLLSRQ&lt;/eb:Service&gt;&lt;eb:Action&gt;OTA_AirRulesLLSRS&lt;/eb:Action&gt;&lt;eb:MessageData&gt;&lt;eb:MessageId&gt;6028534547018141390&lt;/eb:MessageId&gt;&lt;eb:Timestamp&gt;2019-09-10T15:11:42&lt;/eb:Timestamp&gt;&lt;eb:RefToMessageId&gt;8d6c6366-83f5-4773-a4fa-35bd89bb67f5&lt;/eb:RefToMessageId&gt;&lt;/eb:MessageData&gt;&lt;/eb:MessageHeader&gt;&lt;wsse:Security xmlns:wsse="http://schemas.xmlsoap.org/ws/2002/12/secext"&gt;&lt;wsse:BinarySecurityToken valueType="String" EncodingType="wsse:Base64Binary"&gt;Shared/IDL:IceSess\/SessMgr:1\.0.IDL/Common/!ICESMS\/RESH!ICESMSLB\/RES.LB!-2975672428200406137!1412807!0&lt;/wsse:BinarySecurityToken&gt;&lt;/wsse:Security&gt;&lt;/soap-env:Header&gt;&lt;soap-env:Body&gt;&lt;OTA_AirRulesRS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timeStamp="2019-09-10T10:11:42-05:00"&gt;
   &lt;stl:SystemSpecificResults&gt;
    &lt;stl:HostCommand LNIATA="222222"&gt;RDCUNBOG12NOVEUL-4O&lt;/stl:HostCommand&gt;
   &lt;/stl:SystemSpecificResults&gt;
  &lt;/stl:Success&gt;
 &lt;/stl:ApplicationResults&gt;
 &lt;FareRuleInfo&gt;
  &lt;Header&gt;
   &lt;Line Type="Legend"&gt;
    &lt;Text&gt;V FARE BASIS     BK    FARE   TRAVEL-TICKET AP  MINMAX  RTG&lt;/Text&gt;
   &lt;/Line&gt;
   &lt;Line Type="Fare"&gt;
    &lt;Text&gt;1   EUL            E X    87.00 D11DE         -/?  -/  - WH01&lt;/Text&gt;
   &lt;/Line&gt;
   &lt;Line Type="Passenger Type"&gt;
    &lt;Text&gt;PASSENGER TYPE-ADT                 AUTO PRICE-YES&lt;/Text&gt;
   &lt;/Line&gt;
   &lt;Line Type="Origin Destination"&gt;
    &lt;Text&gt;FROM-CUN TO-BOG    CXR-4O    TVL-12NOV19  RULE-9660 IPRWI/303&lt;/Text&gt;
   &lt;/Line&gt;
   &lt;Line Type="Fare Basis"&gt;
    &lt;Text&gt;FARE BASIS-EUL               SPECIAL FARE  DIS-N   VENDOR-ATP&lt;/Text&gt;
   &lt;/Line&gt;
   &lt;Line Type="Fare Type"&gt;
    &lt;Text&gt;FARE TYPE-XPS      OW-2ND LEVEL INSTANT PURCHASE&lt;/Text&gt;
   &lt;/Line&gt;
   &lt;Line Type="Currency"&gt;
    &lt;Text&gt;USD    86.80  0001  E10JUL19 D10JUL19   FC-EUL  FN-L&lt;/Text&gt;
   &lt;/Line&gt;
   &lt;Line Type="System Dates"&gt;
    &lt;Text&gt;SYSTEM DATES - CREATED 09JUL19/2316  EXPIRES INFINITY&lt;/Text&gt;
   &lt;/Line&gt;
   &lt;ParsedData&gt;
    &lt;CurrencyLine&gt;
     &lt;Amount&gt;86.80&lt;/Amount&gt;
     &lt;CurrencyCode&gt;USD&lt;/CurrencyCode&gt;
     &lt;Discontinue&gt;2019-07-10&lt;/Discontinue&gt;
     &lt;Effective&gt;2019-07-10&lt;/Effective&gt;
     &lt;FareClass&gt;EUL&lt;/FareClass&gt;
     &lt;RoutingNumberOrMPM&gt;0001&lt;/RoutingNumberOrMPM&gt;
     &lt;TariffDescriptionNumber&gt;L&lt;/TariffDescriptionNumber&gt;
    &lt;/CurrencyLine&gt;
    &lt;FareBasisLine&gt;
     &lt;DisplayType Code="N"/&gt;
     &lt;FareBasis Code="EUL"/&gt;
     &lt;FareVendor&gt;ATP&lt;/FareVendor&gt;
     &lt;Text&gt;SPECIAL FARE&lt;/Text&gt;
    &lt;/FareBasisLine&gt;
    &lt;FareTypeLine&gt;
     &lt;FareDescription Code="OW"&gt;2ND LEVEL INSTANT PURCHASE&lt;/FareDescription&gt;
     &lt;FareType&gt;XPS&lt;/FareType&gt;
    &lt;/FareTypeLine&gt;
    &lt;OriginDestinationLine&gt;
     &lt;Airline Code="4O"/&gt;
     &lt;DestinationLocation LocationCode="BOG"/&gt;
     &lt;OriginLocation LocationCode="CUN"/&gt;
     &lt;Rule&gt;9660&lt;/Rule&gt;
     &lt;TariffDescriptionNumber&gt;IPRWI/303&lt;/TariffDescriptionNumber&gt;
     &lt;TravelDate&gt;2019-11-12&lt;/TravelDate&gt;
    &lt;/OriginDestinationLine&gt;
    &lt;PassengerTypeLine&gt;
     &lt;AutoPrice&gt;YES&lt;/AutoPrice&gt;
     &lt;PassengerType Code="ADT"/&gt;
    &lt;/PassengerTypeLine&gt;
    &lt;SystemDatesLine&gt;
     &lt;CreateDateTime&gt;2019-07-09T23:16&lt;/CreateDateTime&gt;
     &lt;ExpireDateTime&gt;INFINITY&lt;/ExpireDateTime&gt;
    &lt;/SystemDatesLine&gt;
   &lt;/ParsedData&gt;
  &lt;/Header&gt;
  &lt;Rules&gt;
   &lt;Paragraph RPH="50" Title="RULE APPLICATION AND OTHER CONDITIONS"&gt;
    &lt;Text&gt;NOTE - THE FOLLOWING TEXT IS INFORMATIONAL AND NOT
VALIDATED FOR AUTOPRICING.
INSTANT PURCHASE ECONOMY ULTRA LIGHT FARES WITHIN AREA
01
APPLICATION
AREA
THESE FARES APPLY WITHIN AREA 1.
CLASS OF SERVICE
THESE FARES APPLY FOR ECONOMY CLASS SERVICE.
TYPES OF TRANSPORTATION
FARES GOVERNED BY THIS RULE CAN BE USED TO CREATE
ONE-WAY/ROUND-TRIP/OPEN-JAW/SINGLE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4O FLIGHT
ON NONSTOP FLIGHTS.&lt;/Text&gt;
   &lt;/Paragraph&gt;
   &lt;Paragraph RPH="05" Title="ADVANCE RESERVATIONS/TICKETING"&gt;
    &lt;Text&gt;OPEN RETURNS NOT PERMITTED.
TICKETING MUST BE COMPLETED WITHIN 24 HOURS AFTER
RESERVATIONS ARE MADE OR AT LEAST 4 HOURS BEFORE
DEPARTURE WHICHEVER IS EARLIER.&lt;/Text&gt;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&lt;Text&gt;END-ON-END PERMITTED. VALIDATE ALL FARE COMPONENTS.
SIDE TRIPS PERMITTED WITH NO RESTRICTIONS. TRAVEL
MUST BE VIA POINT OF COMBINATION.
OPEN JAWS/ROUND TRIPS/CIRCLE TRIPS
FARES MAY BE COMBINED ON A HALF ROUND TRIP BASIS
-TO FORM SINGLE OR DOUBLE OPEN JAWS/ROUND TRIPS/
CIRCLE TRIPS.
PROVIDED -
COMBINATIONS ARE WITH ANY FARE FOR ANY CARRIER IN
ANY RULE IN ANY TARIFF.&lt;/Text&gt;
   &lt;/Paragraph&gt;
   &lt;Paragraph RPH="11" Title="BLACKOUT DATES"&gt;
    &lt;Text&gt;TRAVEL IS NOT PERMITTED 01SEP20 THROUGH 31DEC20.&lt;/Text&gt;
   &lt;/Paragraph&gt;
   &lt;Paragraph RPH="12" Title="SURCHARGES"&gt;
    &lt;Text&gt;NOTE - TEXT BELOW NOT VALIDATED FOR AUTOPRICING.
YR FUEL SURCHARGE DE HASTA 195 MXN / 19.00 USD
APLICA POR FARE COMPONENT.&lt;/Text&gt;
   &lt;/Paragraph&gt;
   &lt;Paragraph RPH="13" Title="ACCOMPANIED TRAVEL"&gt;
    &lt;Text&gt;ACCOMPANIED TRAVEL NOT REQUIRED.&lt;/Text&gt;
   &lt;/Paragraph&gt;
   &lt;Paragraph RPH="14" Title="TRAVEL RESTRICTIONS"&gt;
    &lt;Text&gt;VALID FOR TRAVEL COMMENCING ON EACH TRIP ON/BEFORE
10JUL19
OR - VALID FOR TRAVEL COMMENCING ON EACH TRIP ON/AFTER
12AUG19 AND ON/BEFORE 11DEC19
OR - VALID FOR TRAVEL COMMENCING ON EACH TRIP ON/AFTER
08JAN20 AND ON/BEFORE 01APR20
OR - VALID FOR TRAVEL COMMENCING ON EACH TRIP ON/AFTER
22APR20 AND ON/BEFORE 01JUL20
OR - VALID FOR TRAVEL COMMENCING ON EACH TRIP ON/AFTER
17AUG20 AND ON/BEFORE 09DEC20.&lt;/Text&gt;
   &lt;/Paragraph&gt;
   &lt;Paragraph RPH="15" Title="SALES RESTRICTIONS"&gt;
    &lt;Text&gt;TICKETS MUST BE ISSUED ON THE STOCK OF 4O.&lt;/Text&gt;
   &lt;/Paragraph&gt;
   &lt;Paragraph RPH="16" Title="PENALTIES"&gt;
    &lt;Text&gt;CONFIRMED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&lt;/Paragraph&gt;
   &lt;Paragraph RPH="17" Title="HIP/MILEAGE EXCEPTIONS"&gt;
    &lt;Text&gt;NO HIP OR MILEAGE EXCEPTIONS APPLY.&lt;/Text&gt;
   &lt;/Paragraph&gt;
   &lt;Paragraph RPH="18" Title="TICKET ENDORSEMENTS"&gt;
    &lt;Text&gt;THE ORIGINAL AND THE REISSUED TICKET MUST BE ANNOTATED
- NON REFUNDABLE - AND - CHNG SUBJ TO FEE - IN THE
ENDORSEMENT BOX.&lt;/Text&gt;
   &lt;/Paragraph&gt;
   &lt;Paragraph RPH="19" Title="CHILDREN DISCOUNTS"&gt;
    &lt;Text&gt;CNN/ACCOMPANIED CHILD PSGR 2-11 - CHARGE 100 PERCENT
OF THE FARE.
TICKETING CODE - BASE FARE CODE PLUS CH.
MUST BE ACCOMPANIED ON ALL FLIGHTS IN THE SAME
COMPARTMENT BY ADULT PSGR 12 OR OLDER.
OR - 1ST INF/INFANT WITHOUT A SEAT PSGR UNDER 2 - NO
CHARGE.
TICKETING CODE - BASE FARE CODE PLUS IN.
MUST BE ACCOMPANIED ON ALL FLIGHTS IN THE SAME
COMPARTMENT BY ADULT PSGR 12 OR OLDER.
OR - INS/INFANT WITH A SEAT PSGR UNDER 2 - CHARGE 100
PERCENT OF THE FARE.
TICKETING CODE - BASE FARE CODE PLUS CH.
MUST BE ACCOMPANIED ON ALL FLIGHTS IN THE SAME
COMPARTMENT BY ADULT PSGR 12 OR OLDER.
OR - UNN/UNACCOMPANIED CHILD PSGR 5-17 - CHARGE 100
PERCENT OF THE FARE.
TICKETING CODE - BASE FARE CODE PLUS UM.
NOTE - TEXT BELOW NOT VALIDATED FOR AUTOPRICING.
CHILDREN UNDER 5 YEARS OF AGE WILL NOT BE ACCEPTED
FOR UNACCOMPANIED CARRIAGE.
---
UNACCOMPANIED CHILDREN WILL BE ACCEPTED ON 4O
DIRECT SERVICES OR ON 4O CONECTING SERVICES
PROVIDED TRANSFER IS MADE WITHIN THE SAME AIRPORT.
DOES NOT APPLY FOR INTERLINE CONNECTIONS.
A FEE OF 500.00 MXN / 50.00 USD / 68.00 CAD TOTAL
PRICE INCLUDING TAX MUST BE COVERED PER SEGMENT
PER MINOR SUBJECT TO AVAILABILITY. CHILDREN FROM 5
YEARS OLD UP UNTIL ONE DAY BEFORE 18 YEARS OLD
ARE ABLE TO TRAVEL ALONE ONLY IF OUR
UNACCOMPANIED MINOR SERVICE IS BOOKED.&lt;/Text&gt;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&lt;Text&gt;SRC/SENIOR CITIZEN PSGR 65 OR OLDER. ID REQUIRED -
CHARGE 100 PERCENT OF THE FARE.
TICKETING CODE - BASE FARE CODE PLUS CD.&lt;/Text&gt;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</si>
  <si>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-5241418b-002c-4b74-9ff0-c42f0a7e51e2&lt;/eb:ConversationId&gt;&lt;eb:Service&gt;OTA_AirRulesLLSRQ&lt;/eb:Service&gt;&lt;eb:Action&gt;OTA_AirRulesLLSRS&lt;/eb:Action&gt;&lt;eb:MessageData&gt;&lt;eb:MessageId&gt;6261116566678550192&lt;/eb:MessageId&gt;&lt;eb:Timestamp&gt;2019-09-10T15:44:28&lt;/eb:Timestamp&gt;&lt;eb:RefToMessageId&gt;5241418b-002c-4b74-9ff0-c42f0a7e51e2&lt;/eb:RefToMessageId&gt;&lt;/eb:MessageData&gt;&lt;/eb:MessageHeader&gt;&lt;wsse:Security xmlns:wsse="http://schemas.xmlsoap.org/ws/2002/12/secext"&gt;&lt;wsse:BinarySecurityToken valueType="String" EncodingType="wsse:Base64Binary"&gt;Shared/IDL:IceSess\/SessMgr:1\.0.IDL/Common/!ICESMS\/RESA!ICESMSLB\/RES.LB!-2975664373852904815!158144!0&lt;/wsse:BinarySecurityToken&gt;&lt;/wsse:Security&gt;&lt;/soap-env:Header&gt;&lt;soap-env:Body&gt;&lt;OTA_AirRulesRS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timeStamp="2019-09-10T10:44:28-05:00"&gt;
   &lt;stl:SystemSpecificResults&gt;
    &lt;stl:HostCommand LNIATA="222222"&gt;RDBOGSCL31OCTNLESLWUK-LA&lt;/stl:HostCommand&gt;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</si>
  <si>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-5241418b-002c-4b74-9ff0-c42f0a7e51e2&lt;/eb:ConversationId&gt;&lt;eb:Service&gt;OTA_AirRulesLLSRQ&lt;/eb:Service&gt;&lt;eb:Action&gt;OTA_AirRulesLLSRS&lt;/eb:Action&gt;&lt;eb:MessageData&gt;&lt;eb:MessageId&gt;5682742566683850690&lt;/eb:MessageId&gt;&lt;eb:Timestamp&gt;2019-09-10T15:44:28&lt;/eb:Timestamp&gt;&lt;eb:RefToMessageId&gt;5241418b-002c-4b74-9ff0-c42f0a7e51e2&lt;/eb:RefToMessageId&gt;&lt;/eb:MessageData&gt;&lt;/eb:MessageHeader&gt;&lt;wsse:Security xmlns:wsse="http://schemas.xmlsoap.org/ws/2002/12/secext"&gt;&lt;wsse:BinarySecurityToken valueType="String" EncodingType="wsse:Base64Binary"&gt;Shared/IDL:IceSess\/SessMgr:1\.0.IDL/Common/!ICESMS\/RESA!ICESMSLB\/RES.LB!-2975664373852904815!158144!0&lt;/wsse:BinarySecurityToken&gt;&lt;/wsse:Security&gt;&lt;/soap-env:Header&gt;&lt;soap-env:Body&gt;&lt;OTA_AirRulesRS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timeStamp="2019-09-10T10:44:28-05:00"&gt;
   &lt;stl:SystemSpecificResults&gt;
    &lt;stl:HostCommand LNIATA="222222"&gt;RDSCLMEL01NOVNLESLWUK-LA&lt;/stl:HostCommand&gt;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</si>
  <si>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-5241418b-002c-4b74-9ff0-c42f0a7e51e2&lt;/eb:ConversationId&gt;&lt;eb:Service&gt;OTA_AirRulesLLSRQ&lt;/eb:Service&gt;&lt;eb:Action&gt;OTA_AirRulesLLSRS&lt;/eb:Action&gt;&lt;eb:MessageData&gt;&lt;eb:MessageId&gt;6261763566688710284&lt;/eb:MessageId&gt;&lt;eb:Timestamp&gt;2019-09-10T15:44:29&lt;/eb:Timestamp&gt;&lt;eb:RefToMessageId&gt;5241418b-002c-4b74-9ff0-c42f0a7e51e2&lt;/eb:RefToMessageId&gt;&lt;/eb:MessageData&gt;&lt;/eb:MessageHeader&gt;&lt;wsse:Security xmlns:wsse="http://schemas.xmlsoap.org/ws/2002/12/secext"&gt;&lt;wsse:BinarySecurityToken valueType="String" EncodingType="wsse:Base64Binary"&gt;Shared/IDL:IceSess\/SessMgr:1\.0.IDL/Common/!ICESMS\/RESA!ICESMSLB\/RES.LB!-2975664373852904815!158144!0&lt;/wsse:BinarySecurityToken&gt;&lt;/wsse:Security&gt;&lt;/soap-env:Header&gt;&lt;soap-env:Body&gt;&lt;OTA_AirRulesRS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timeStamp="2019-09-10T10:44:29-05:00"&gt;
   &lt;stl:SystemSpecificResults&gt;
    &lt;stl:HostCommand LNIATA="222222"&gt;RDMELPER02NOVNLESLWUK-LA&lt;/stl:HostCommand&gt;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</si>
  <si>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-5241418b-002c-4b74-9ff0-c42f0a7e51e2&lt;/eb:ConversationId&gt;&lt;eb:Service&gt;OTA_AirRulesLLSRQ&lt;/eb:Service&gt;&lt;eb:Action&gt;OTA_AirRulesLLSRS&lt;/eb:Action&gt;&lt;eb:MessageData&gt;&lt;eb:MessageId&gt;5682871566692520710&lt;/eb:MessageId&gt;&lt;eb:Timestamp&gt;2019-09-10T15:44:29&lt;/eb:Timestamp&gt;&lt;eb:RefToMessageId&gt;5241418b-002c-4b74-9ff0-c42f0a7e51e2&lt;/eb:RefToMessageId&gt;&lt;/eb:MessageData&gt;&lt;/eb:MessageHeader&gt;&lt;wsse:Security xmlns:wsse="http://schemas.xmlsoap.org/ws/2002/12/secext"&gt;&lt;wsse:BinarySecurityToken valueType="String" EncodingType="wsse:Base64Binary"&gt;Shared/IDL:IceSess\/SessMgr:1\.0.IDL/Common/!ICESMS\/RESA!ICESMSLB\/RES.LB!-2975664373852904815!158144!0&lt;/wsse:BinarySecurityToken&gt;&lt;/wsse:Security&gt;&lt;/soap-env:Header&gt;&lt;soap-env:Body&gt;&lt;OTA_AirRulesRS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timeStamp="2019-09-10T10:44:29-05:00"&gt;
   &lt;stl:SystemSpecificResults&gt;
    &lt;stl:HostCommand LNIATA="222222"&gt;RDBOGSCL31OCTNLESLWUK/IN90-LA&lt;/stl:HostCommand&gt;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</si>
  <si>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-5241418b-002c-4b74-9ff0-c42f0a7e51e2&lt;/eb:ConversationId&gt;&lt;eb:Service&gt;OTA_AirRulesLLSRQ&lt;/eb:Service&gt;&lt;eb:Action&gt;OTA_AirRulesLLSRS&lt;/eb:Action&gt;&lt;eb:MessageData&gt;&lt;eb:MessageId&gt;6261862566697100622&lt;/eb:MessageId&gt;&lt;eb:Timestamp&gt;2019-09-10T15:44:30&lt;/eb:Timestamp&gt;&lt;eb:RefToMessageId&gt;5241418b-002c-4b74-9ff0-c42f0a7e51e2&lt;/eb:RefToMessageId&gt;&lt;/eb:MessageData&gt;&lt;/eb:MessageHeader&gt;&lt;wsse:Security xmlns:wsse="http://schemas.xmlsoap.org/ws/2002/12/secext"&gt;&lt;wsse:BinarySecurityToken valueType="String" EncodingType="wsse:Base64Binary"&gt;Shared/IDL:IceSess\/SessMgr:1\.0.IDL/Common/!ICESMS\/RESA!ICESMSLB\/RES.LB!-2975664373852904815!158144!0&lt;/wsse:BinarySecurityToken&gt;&lt;/wsse:Security&gt;&lt;/soap-env:Header&gt;&lt;soap-env:Body&gt;&lt;OTA_AirRulesRS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timeStamp="2019-09-10T10:44:30-05:00"&gt;
   &lt;stl:SystemSpecificResults&gt;
    &lt;stl:HostCommand LNIATA="222222"&gt;RDSCLMEL01NOVNLESLWUK/IN90-LA&lt;/stl:HostCommand&gt;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</si>
  <si>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-5241418b-002c-4b74-9ff0-c42f0a7e51e2&lt;/eb:ConversationId&gt;&lt;eb:Service&gt;OTA_AirRulesLLSRQ&lt;/eb:Service&gt;&lt;eb:Action&gt;OTA_AirRulesLLSRS&lt;/eb:Action&gt;&lt;eb:MessageData&gt;&lt;eb:MessageId&gt;6262053566708630722&lt;/eb:MessageId&gt;&lt;eb:Timestamp&gt;2019-09-10T15:44:31&lt;/eb:Timestamp&gt;&lt;eb:RefToMessageId&gt;5241418b-002c-4b74-9ff0-c42f0a7e51e2&lt;/eb:RefToMessageId&gt;&lt;/eb:MessageData&gt;&lt;/eb:MessageHeader&gt;&lt;wsse:Security xmlns:wsse="http://schemas.xmlsoap.org/ws/2002/12/secext"&gt;&lt;wsse:BinarySecurityToken valueType="String" EncodingType="wsse:Base64Binary"&gt;Shared/IDL:IceSess\/SessMgr:1\.0.IDL/Common/!ICESMS\/RESA!ICESMSLB\/RES.LB!-2975664373852904815!158144!0&lt;/wsse:BinarySecurityToken&gt;&lt;/wsse:Security&gt;&lt;/soap-env:Header&gt;&lt;soap-env:Body&gt;&lt;OTA_AirRulesRS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timeStamp="2019-09-10T10:44:31-05:00"&gt;
   &lt;stl:SystemSpecificResults&gt;
    &lt;stl:HostCommand LNIATA="222222"&gt;RDMELPER02NOVNLESLWUK/IN90-LA&lt;/stl:HostCommand&gt;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</si>
  <si>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7488143-fd19-4345-b427-33a0a7d0974d&lt;/eb:ConversationId&gt;&lt;eb:Service&gt;OTA_AirRulesLLSRQ&lt;/eb:Service&gt;&lt;eb:Action&gt;OTA_AirRulesLLSRS&lt;/eb:Action&gt;&lt;eb:MessageData&gt;&lt;eb:MessageId&gt;6272634567643280230&lt;/eb:MessageId&gt;&lt;eb:Timestamp&gt;2019-09-10T15:46:04&lt;/eb:Timestamp&gt;&lt;eb:RefToMessageId&gt;d7488143-fd19-4345-b427-33a0a7d0974d&lt;/eb:RefToMessageId&gt;&lt;/eb:MessageData&gt;&lt;/eb:MessageHeader&gt;&lt;wsse:Security xmlns:wsse="http://schemas.xmlsoap.org/ws/2002/12/secext"&gt;&lt;wsse:BinarySecurityToken valueType="String" EncodingType="wsse:Base64Binary"&gt;Shared/IDL:IceSess\/SessMgr:1\.0.IDL/Common/!ICESMS\/RESF!ICESMSLB\/RES.LB!-2975663978569507199!1032917!0&lt;/wsse:BinarySecurityToken&gt;&lt;/wsse:Security&gt;&lt;/soap-env:Header&gt;&lt;soap-env:Body&gt;&lt;OTA_AirRulesRS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timeStamp="2019-09-10T10:46:04-05:00"&gt;
   &lt;stl:SystemSpecificResults&gt;
    &lt;stl:HostCommand LNIATA="222222"&gt;RDCLOLIM23SEPEEO00RIG-AV&lt;/stl:HostCommand&gt;
   &lt;/stl:SystemSpecificResults&gt;
  &lt;/stl:Success&gt;
 &lt;/stl:ApplicationResults&gt;
 &lt;FareRuleInfo&gt;
  &lt;Header&gt;
   &lt;Line Type="Legend"&gt;
    &lt;Text&gt;V FARE BASIS     BK    FARE   TRAVEL-TICKET AP  MINMAX  RTG&lt;/Text&gt;
   &lt;/Line&gt;
   &lt;Line Type="Fare"&gt;
    &lt;Text&gt;1   EEO00RIG       E X   151.00     ----      -/?  -/365 WH01&lt;/Text&gt;
   &lt;/Line&gt;
   &lt;Line Type="Passenger Type"&gt;
    &lt;Text&gt;PASSENGER TYPE-ADT                 AUTO PRICE-YES&lt;/Text&gt;
   &lt;/Line&gt;
   &lt;Line Type="Origin Destination"&gt;
    &lt;Text&gt;FROM-CLO TO-LIM    CXR-AV    TVL-23SEP19  RULE-VPA2 IPRWI/303&lt;/Text&gt;
   &lt;/Line&gt;
   &lt;Line Type="Fare Basis"&gt;
    &lt;Text&gt;FARE BASIS-EEO00RIG          SPECIAL FARE  DIS-E   VENDOR-ATP&lt;/Text&gt;
   &lt;/Line&gt;
   &lt;Line Type="Fare Type"&gt;
    &lt;Text&gt;FARE TYPE-XEX      OW-REGULAR EXCURSION&lt;/Text&gt;
   &lt;/Line&gt;
   &lt;Line Type="Currency"&gt;
    &lt;Text&gt;USD   151.00  0093  E27AUG19 D-INFINITY   FC-EEO00RIG  FN-&lt;/Text&gt;
   &lt;/Line&gt;
   &lt;Line Type="System Dates"&gt;
    &lt;Text&gt;SYSTEM DATES - CREATED 26AUG19/1528  EXPIRES INFINITY&lt;/Text&gt;
   &lt;/Line&gt;
   &lt;ParsedData&gt;
    &lt;CurrencyLine&gt;
     &lt;Amount&gt;151.00&lt;/Amount&gt;
     &lt;CurrencyCode&gt;USD&lt;/CurrencyCode&gt;
     &lt;Discontinue&gt;INFINITY&lt;/Discontinue&gt;
     &lt;Effective&gt;2019-08-27&lt;/Effective&gt;
     &lt;FareClass&gt;EEO00RIG&lt;/FareClass&gt;
     &lt;RoutingNumberOrMPM&gt;0093&lt;/RoutingNumberOrMPM&gt;
    &lt;/CurrencyLine&gt;
    &lt;FareBasisLine&gt;
     &lt;DisplayType Code="E"/&gt;
     &lt;FareBasis Code="EEO00RIG"/&gt;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LocationCode="LIM"/&gt;
     &lt;OriginLocation LocationCode="CLO"/&gt;
     &lt;Rule&gt;VPA2&lt;/Rule&gt;
     &lt;TariffDescriptionNumber&gt;IPRWI/303&lt;/TariffDescriptionNumber&gt;
     &lt;TravelDate&gt;2019-09-23&lt;/TravelDate&gt;
    &lt;/OriginDestinationLine&gt;
    &lt;PassengerTypeLine&gt;
     &lt;AutoPrice&gt;YES&lt;/AutoPrice&gt;
     &lt;PassengerType Code="ADT"/&gt;
    &lt;/PassengerTypeLine&gt;
    &lt;SystemDatesLine&gt;
     &lt;CreateDateTime&gt;2019-08-26T15:28&lt;/CreateDateTime&gt;
     &lt;ExpireDateTime&gt;INFINITY&lt;/ExpireDateTime&gt;
    &lt;/SystemDatesLine&gt;
   &lt;/ParsedData&gt;
  &lt;/Header&gt;
  &lt;Rules&gt;
   &lt;Paragraph RPH="50" Title="RULE APPLICATION AND OTHER CONDITIONS"&gt;
    &lt;Text&gt;NOTE - THE FOLLOWING TEXT IS INFORMATIONAL AND NOT
VALIDATED FOR AUTOPRICING.
APPLIES FOR ROUND TRIP / ONE WAY JOURNEYS WITHIN AREA
1
FOR ECONOMY FARES
APPLICATION
CLASS OF SERVICE
THESE FARES APPLY FOR ECONOMY CLASS SERVICE.
TYPES OF TRANSPORTATION
FARES GOVERNED BY THIS RULE CAN BE USED TO CREATE
ONE-WAY/ROUND-TRIP/SINGLE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
OTHER CONDITIONS
PASSENGER EXPENSES NOT PERMITTED.&lt;/Text&gt;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INCLUDE TRAVEL VIA CENTRAL
AMERICA.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&lt;Text&gt;CONFIRMED RESERVATIONS ARE REQUIRED FOR ALL SECTORS.
WHEN RESERVATIONS ARE MADE AT LEAST 8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&lt;Text&gt;UNLIMITED FREE STOPOVERS PERMITTED ON THE PRICING UNIT
AT ANY POINT.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PERMITTED. VALIDATE ALL FARE COMPONENTS.
SIDE TRIPS NOT PERMITTED. TRAVEL MUST BE VIA POINT OF
COMBINATION.
OPEN JAWS/ROUND TRIPS/CIRCLE TRIPS
FARES MAY BE COMBINED ON A HALF ROUND TRIP BASIS
-TO FORM SINGLE OR DOUBLE OPEN JAWS
MILEAGE OF THE OPEN SEGMENT MUST BE EQUAL/LESS THAN
MILEAGE OF THE SHORTEST FLOWN FARE COMPONENT.
-TO FORM ROUND TRIPS/CIRCLE TRIPS.
OPEN JAWS/ROUND TRIPS/CIRCLE TRIPS NOTE -
WHEN COMBINED WITH OTHER FARES TO FORM ROUND /
OPEN JAW TRIPS THE MOST RESTRICTIVE CONDITIONS
APPLY.THESE INCLUDE ADVANCE TICKETING
REQUIREMENTS/MINIMUM STAY AND MAXIMUM
STAY.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FARE
COMPONENT PER ANY PASSENGER.
FUEL SURCHARGE OF USD 46.00 WILL BE ADDED TO THE
APPLICABLE FARE PER ANY PASSENGER.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MAY NOT BE SOLD IN VENEZUELA.
TICKETS MAY ONLY BE SOLD IN AREA 1/AREA 2/AREA 3.
NOTE - TEXT BELOW NOT VALIDATED FOR AUTOPRICING.
A USD 600.00 PENALTY APPLIES IF SOLD IN
VENEZUELA.&lt;/Text&gt;
   &lt;/Paragraph&gt;
   &lt;Paragraph RPH="16" Title="PENALTIES"&gt;
    &lt;Text&gt;CANCELLATIONS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REFUND FEE
APPLIES/ - AND - CHANGE FEE APPLIES - AND - AND PLUS
FARE DIFF/NON END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100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</si>
  <si>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7488143-fd19-4345-b427-33a0a7d0974d&lt;/eb:ConversationId&gt;&lt;eb:Service&gt;OTA_AirRulesLLSRQ&lt;/eb:Service&gt;&lt;eb:Action&gt;OTA_AirRulesLLSRS&lt;/eb:Action&gt;&lt;eb:MessageData&gt;&lt;eb:MessageId&gt;5693196567648610832&lt;/eb:MessageId&gt;&lt;eb:Timestamp&gt;2019-09-10T15:46:05&lt;/eb:Timestamp&gt;&lt;eb:RefToMessageId&gt;d7488143-fd19-4345-b427-33a0a7d0974d&lt;/eb:RefToMessageId&gt;&lt;/eb:MessageData&gt;&lt;/eb:MessageHeader&gt;&lt;wsse:Security xmlns:wsse="http://schemas.xmlsoap.org/ws/2002/12/secext"&gt;&lt;wsse:BinarySecurityToken valueType="String" EncodingType="wsse:Base64Binary"&gt;Shared/IDL:IceSess\/SessMgr:1\.0.IDL/Common/!ICESMS\/RESF!ICESMSLB\/RES.LB!-2975663978569507199!1032917!0&lt;/wsse:BinarySecurityToken&gt;&lt;/wsse:Security&gt;&lt;/soap-env:Header&gt;&lt;soap-env:Body&gt;&lt;OTA_AirRulesRS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timeStamp="2019-09-10T10:46:05-05:00"&gt;
   &lt;stl:SystemSpecificResults&gt;
    &lt;stl:HostCommand LNIATA="222222"&gt;RDLIMYUL24SEPK0LBTO-AV&lt;/stl:HostCommand&gt;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</si>
  <si>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7488143-fd19-4345-b427-33a0a7d0974d&lt;/eb:ConversationId&gt;&lt;eb:Service&gt;OTA_AirRulesLLSRQ&lt;/eb:Service&gt;&lt;eb:Action&gt;OTA_AirRulesLLSRS&lt;/eb:Action&gt;&lt;eb:MessageData&gt;&lt;eb:MessageId&gt;5693336567652310720&lt;/eb:MessageId&gt;&lt;eb:Timestamp&gt;2019-09-10T15:46:05&lt;/eb:Timestamp&gt;&lt;eb:RefToMessageId&gt;d7488143-fd19-4345-b427-33a0a7d0974d&lt;/eb:RefToMessageId&gt;&lt;/eb:MessageData&gt;&lt;/eb:MessageHeader&gt;&lt;wsse:Security xmlns:wsse="http://schemas.xmlsoap.org/ws/2002/12/secext"&gt;&lt;wsse:BinarySecurityToken valueType="String" EncodingType="wsse:Base64Binary"&gt;Shared/IDL:IceSess\/SessMgr:1\.0.IDL/Common/!ICESMS\/RESF!ICESMSLB\/RES.LB!-2975663978569507199!1032917!0&lt;/wsse:BinarySecurityToken&gt;&lt;/wsse:Security&gt;&lt;/soap-env:Header&gt;&lt;soap-env:Body&gt;&lt;OTA_AirRulesRS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timeStamp="2019-09-10T10:46:05-05:00"&gt;
   &lt;stl:SystemSpecificResults&gt;
    &lt;stl:HostCommand LNIATA="222222"&gt;RDYULYYZ16OCTK7LBTO-AV&lt;/stl:HostCommand&gt;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</si>
  <si>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7488143-fd19-4345-b427-33a0a7d0974d&lt;/eb:ConversationId&gt;&lt;eb:Service&gt;OTA_AirRulesLLSRQ&lt;/eb:Service&gt;&lt;eb:Action&gt;OTA_AirRulesLLSRS&lt;/eb:Action&gt;&lt;eb:MessageData&gt;&lt;eb:MessageId&gt;6272776567655940182&lt;/eb:MessageId&gt;&lt;eb:Timestamp&gt;2019-09-10T15:46:05&lt;/eb:Timestamp&gt;&lt;eb:RefToMessageId&gt;d7488143-fd19-4345-b427-33a0a7d0974d&lt;/eb:RefToMessageId&gt;&lt;/eb:MessageData&gt;&lt;/eb:MessageHeader&gt;&lt;wsse:Security xmlns:wsse="http://schemas.xmlsoap.org/ws/2002/12/secext"&gt;&lt;wsse:BinarySecurityToken valueType="String" EncodingType="wsse:Base64Binary"&gt;Shared/IDL:IceSess\/SessMgr:1\.0.IDL/Common/!ICESMS\/RESF!ICESMSLB\/RES.LB!-2975663978569507199!1032917!0&lt;/wsse:BinarySecurityToken&gt;&lt;/wsse:Security&gt;&lt;/soap-env:Header&gt;&lt;soap-env:Body&gt;&lt;OTA_AirRulesRS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timeStamp="2019-09-10T10:46:05-05:00"&gt;
   &lt;stl:SystemSpecificResults&gt;
    &lt;stl:HostCommand LNIATA="222222"&gt;RDYYZBOG17OCTK7LBTO-AV&lt;/stl:HostCommand&gt;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</si>
  <si>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d7488143-fd19-4345-b427-33a0a7d0974d&lt;/eb:ConversationId&gt;&lt;eb:Service&gt;OTA_AirRulesLLSRQ&lt;/eb:Service&gt;&lt;eb:Action&gt;OTA_AirRulesLLSRS&lt;/eb:Action&gt;&lt;eb:MessageData&gt;&lt;eb:MessageId&gt;6272860567659500231&lt;/eb:MessageId&gt;&lt;eb:Timestamp&gt;2019-09-10T15:46:06&lt;/eb:Timestamp&gt;&lt;eb:RefToMessageId&gt;d7488143-fd19-4345-b427-33a0a7d0974d&lt;/eb:RefToMessageId&gt;&lt;/eb:MessageData&gt;&lt;/eb:MessageHeader&gt;&lt;wsse:Security xmlns:wsse="http://schemas.xmlsoap.org/ws/2002/12/secext"&gt;&lt;wsse:BinarySecurityToken valueType="String" EncodingType="wsse:Base64Binary"&gt;Shared/IDL:IceSess\/SessMgr:1\.0.IDL/Common/!ICESMS\/RESF!ICESMSLB\/RES.LB!-2975663978569507199!1032917!0&lt;/wsse:BinarySecurityToken&gt;&lt;/wsse:Security&gt;&lt;/soap-env:Header&gt;&lt;soap-env:Body&gt;&lt;OTA_AirRulesRS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timeStamp="2019-09-10T10:46:06-05:00"&gt;
   &lt;stl:SystemSpecificResults&gt;
    &lt;stl:HostCommand LNIATA="222222"&gt;RDBOGCLO18OCTK7LBTO-AV&lt;/stl:HostCommand&gt;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</si>
  <si>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-37ee3110-268e-4f2a-ac9c-41bd503c03f7&lt;/eb:ConversationId&gt;&lt;eb:Service&gt;OTA_AirRulesLLSRQ&lt;/eb:Service&gt;&lt;eb:Action&gt;OTA_AirRulesLLSRS&lt;/eb:Action&gt;&lt;eb:MessageData&gt;&lt;eb:MessageId&gt;5713943569556690690&lt;/eb:MessageId&gt;&lt;eb:Timestamp&gt;2019-09-10T15:49:16&lt;/eb:Timestamp&gt;&lt;eb:RefToMessageId&gt;37ee3110-268e-4f2a-ac9c-41bd503c03f7&lt;/eb:RefToMessageId&gt;&lt;/eb:MessageData&gt;&lt;/eb:MessageHeader&gt;&lt;wsse:Security xmlns:wsse="http://schemas.xmlsoap.org/ws/2002/12/secext"&gt;&lt;wsse:BinarySecurityToken valueType="String" EncodingType="wsse:Base64Binary"&gt;Shared/IDL:IceSess\/SessMgr:1\.0.IDL/Common/!ICESMS\/RESD!ICESMSLB\/RES.LB!-2975663194867554172!364875!0&lt;/wsse:BinarySecurityToken&gt;&lt;/wsse:Security&gt;&lt;/soap-env:Header&gt;&lt;soap-env:Body&gt;&lt;OTA_AirRulesRS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timeStamp="2019-09-10T10:49:16-05:00"&gt;
   &lt;stl:SystemSpecificResults&gt;
    &lt;stl:HostCommand LNIATA="222222"&gt;RDBOGCCS27SEPBLCOU-9V&lt;/stl:HostCommand&gt;
   &lt;/stl:SystemSpecificResults&gt;
  &lt;/stl:Success&gt;
 &lt;/stl:ApplicationResults&gt;
 &lt;FareRuleInfo&gt;
  &lt;Header&gt;
   &lt;Line Type="Legend"&gt;
    &lt;Text&gt;V FARE BASIS     BK    FARE   TRAVEL-TICKET AP  MINMAX  RTG&lt;/Text&gt;
   &lt;/Line&gt;
   &lt;Line Type="Fare"&gt;
    &lt;Text&gt;1   BLCOU          B X   155.00     ----      -/?  -/365 WH01&lt;/Text&gt;
   &lt;/Line&gt;
   &lt;Line Type="Passenger Type"&gt;
    &lt;Text&gt;PASSENGER TYPE-ADT                 AUTO PRICE-YES&lt;/Text&gt;
   &lt;/Line&gt;
   &lt;Line Type="Origin Destination"&gt;
    &lt;Text&gt;FROM-BOG TO-CCS    CXR-9V    TVL-27SEP19  RULE-3COC IPRWI/303&lt;/Text&gt;
   &lt;/Line&gt;
   &lt;Line Type="Fare Basis"&gt;
    &lt;Text&gt;FARE BASIS-BLCOU             NORMAL FARE  DIS-N   VENDOR-ATP&lt;/Text&gt;
   &lt;/Line&gt;
   &lt;Line Type="Fare Type"&gt;
    &lt;Text&gt;FARE TYPE-EU      OW-ECONOMY UNRESTRICTED&lt;/Text&gt;
   &lt;/Line&gt;
   &lt;Line Type="Currency"&gt;
    &lt;Text&gt;USD   155.00  0100  E10AUG19 D-INFINITY   FC-BLCOU  FN-&lt;/Text&gt;
   &lt;/Line&gt;
   &lt;Line Type="System Dates"&gt;
    &lt;Text&gt;SYSTEM DATES - CREATED 09AUG19/1414  EXPIRES INFINITY&lt;/Text&gt;
   &lt;/Line&gt;
   &lt;ParsedData&gt;
    &lt;CurrencyLine&gt;
     &lt;Amount&gt;155.00&lt;/Amount&gt;
     &lt;CurrencyCode&gt;USD&lt;/CurrencyCode&gt;
     &lt;Discontinue&gt;INFINITY&lt;/Discontinue&gt;
     &lt;Effective&gt;2019-08-10&lt;/Effective&gt;
     &lt;FareClass&gt;BLCOU&lt;/FareClass&gt;
     &lt;RoutingNumberOrMPM&gt;0100&lt;/RoutingNumberOrMPM&gt;
    &lt;/CurrencyLine&gt;
    &lt;FareBasisLine&gt;
     &lt;DisplayType Code="N"/&gt;
     &lt;FareBasis Code="BLCOU"/&gt;
     &lt;FareVendor&gt;ATP&lt;/FareVendor&gt;
     &lt;Text&gt;NORMAL FARE&lt;/Text&gt;
    &lt;/FareBasisLine&gt;
    &lt;FareTypeLine&gt;
     &lt;FareDescription Code="OW"&gt;ECONOMY UNRESTRICTED&lt;/FareDescription&gt;
     &lt;FareType&gt;EU&lt;/FareType&gt;
    &lt;/FareTypeLine&gt;
    &lt;OriginDestinationLine&gt;
     &lt;Airline Code="9V"/&gt;
     &lt;DestinationLocation LocationCode="CCS"/&gt;
     &lt;OriginLocation LocationCode="BOG"/&gt;
     &lt;Rule&gt;3COC&lt;/Rule&gt;
     &lt;TariffDescriptionNumber&gt;IPRWI/303&lt;/TariffDescriptionNumber&gt;
     &lt;TravelDate&gt;2019-09-27&lt;/TravelDate&gt;
    &lt;/OriginDestinationLine&gt;
    &lt;PassengerTypeLine&gt;
     &lt;AutoPrice&gt;YES&lt;/AutoPrice&gt;
     &lt;PassengerType Code="ADT"/&gt;
    &lt;/PassengerTypeLine&gt;
    &lt;SystemDatesLine&gt;
     &lt;CreateDateTime&gt;2019-08-09T14:14&lt;/CreateDateTime&gt;
     &lt;ExpireDateTime&gt;INFINITY&lt;/ExpireDateTime&gt;
    &lt;/SystemDatesLine&gt;
   &lt;/ParsedData&gt;
  &lt;/Header&gt;
  &lt;Rules&gt;
   &lt;Paragraph RPH="50" Title="RULE APPLICATION AND OTHER CONDITIONS"&gt;
    &lt;Text&gt;NOTE - THE FOLLOWING TEXT IS INFORMATIONAL AND NOT
VALIDATED FOR AUTOPRICING.
ECONOMIC UNRESTRICTED FARES
APPLICATION
AREA
THESE FARES APPLY
BETWEEN VENEZUELA AND COLOMBIA.
CLASS OF SERVICE
THESE FARES APPLY FOR ECONOMY CLASS SERVICE.
TYPES OF TRANSPORTATION
FARES GOVERNED BY THIS RULE CAN BE USED TO CREATE
ONE-WAY/ROUND-TRIP/SINGLE OPEN-JAW JOURNEYS.
PERMITTED 1 PIECES OF 23KILOS O 50 LIBRAS EACH PAX
AND HAND BAG WITH A MAXIMUN 8 KILOS O 17.7 LIBRAS
1 PIEZAS DE EQUIPAJE DE 23 KILOS MEDIDAS QUE NO
EXCEDAN DE 158CM LINEALES O 62 PULGADAS POR
PIEZAS PEMITIDAS POR PASAJERO Y UN EQUIPAJE DE
MANO DE 8 KILOS O 17.7 LIBRAS 115CM LINEALES O 45
PULGADAS.
///.&lt;/Text&gt;
   &lt;/Paragraph&gt;
   &lt;Paragraph RPH="01" Title="ELIGIBILITY"&gt;
    &lt;Text&gt;NO ELIGIBILITY REQUIREMENTS APPLY.&lt;/Text&gt;
   &lt;/Paragraph&gt;
   &lt;Paragraph RPH="02" Title="DAY/TIME"&gt;
    &lt;Text&gt;NO DAY/TIME TRAVEL RESTRICTIONS APPLY.&lt;/Text&gt;
   &lt;/Paragraph&gt;
   &lt;Paragraph RPH="03" Title="SEASONALITY"&gt;
    &lt;Text&gt;PERMITTED 23JAN THROUGH 14JUL OR 16SEP THROUGH 14NOV
FOR EACH TRIP. SEASON IS BASED ON TRIP DATE.&lt;/Text&gt;
   &lt;/Paragraph&gt;
   &lt;Paragraph RPH="04" Title="FLIGHT APPLICATION"&gt;
    &lt;Text&gt;THE FARE COMPONENT MUST BE ON
ONE OR MORE OF THE FOLLOWING
ANY 9V FLIGHT.
AND
THE FARE COMPONENT MUST NOT BE ON
ONE OR MORE OF THE FOLLOWING
9V FLIGHTS 1428 THROUGH 1429 OPERATED BY 9V
9V FLIGHTS 1432 THROUGH 1433 OPERATED BY 9V
9V FLIGHTS 1434 THROUGH 1435 OPERATED BY 9V
9V FLIGHTS 1400 THROUGH 1401 OPERATED BY 9V
9V FLIGHTS 1320 THROUGH 1321 OPERATED BY 9V
9V FLIGHTS 1490 THROUGH 1491 OPERATED BY 9V.&lt;/Text&gt;
   &lt;/Paragraph&gt;
   &lt;Paragraph RPH="05" Title="ADVANCE RESERVATIONS/TICKETING"&gt;
    &lt;Text&gt;CONFIRMED RESERVATIONS ARE REQUIRED FOR ALL SECTORS.
WHEN RESERVATIONS ARE MADE AT LEAST 90 DAYS BEFORE
DEPARTURE, TICKETING MUST BE COMPLETED WITHIN 4 DAYS
AFTER RESERVATIONS ARE MADE.
OR - CONFIRMED RESERVATIONS ARE REQUIRED FOR ALL
SECTORS.
WHEN RESERVATIONS ARE MADE AT LEAST 16 DAYS BEFORE
DEPARTURE, TICKETING MUST BE COMPLETED WITHIN 2
DAYS AFTER RESERVATIONS ARE MADE.
OR - CONFIRMED RESERVATIONS ARE REQUIRED FOR ALL
SECTORS.
WHEN RESERVATIONS ARE MADE AT LEAST 3 DAYS BEFORE
DEPARTURE, TICKETING MUST BE COMPLETED WITHIN 1
DAY AFTER RESERVATIONS ARE MADE.
OR - CONFIRMED RESERVATIONS ARE REQUIRED FOR ALL
SECTORS.
WHEN RESERVATIONS ARE MADE AT LEAST 14 HOURS
BEFORE DEPARTURE, TICKETING MUST BE COMPLETED
WITHIN 16 HOURS AFTER RESERVATIONS ARE MADE OR AT
LEAST 14 HOURS BEFORE DEPARTURE WHICHEVER IS
EARLIER.
OR - CONFIRMED RESERVATIONS ARE REQUIRED FOR ALL
SECTORS.
WHEN RESERVATIONS ARE MADE AT LEAST HOUR BEFORE
DEPARTURE, TICKETING MUST BE COMPLETED WITHIN 10
MINUTES AFTER RESERVATIONS ARE MADE.&lt;/Text&gt;
   &lt;/Paragraph&gt;
   &lt;Paragraph RPH="06" Title="MINIMUM STAY"&gt;
    &lt;Text&gt;NO MINIMUM STAY REQUIREMENTS APPLY.&lt;/Text&gt;
   &lt;/Paragraph&gt;
   &lt;Paragraph RPH="07" Title="MAXIMUM STAY"&gt;
    &lt;Text&gt;TRAVEL FROM LAST STOPOVER MUST COMMENCE NO LATER THAN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WITH DOMESTIC/
INTERNATIONAL FARES. VALIDATE ALL FARE COMPONENTS.
SIDE TRIPS PERMITTED WITH NO RESTRICTIONS. TRAVEL
MUST BE VIA THE POINT OF COMBINATION.
PROVIDED -
COMBINATIONS ARE FOR CARRIER 9V.
OPEN JAWS/ROUND TRIPS/CIRCLE TRIPS
FARES MAY BE COMBINED ON A HALF ROUND TRIP BASIS
WITH 9V FARES WITH ANY FARE FOR ANY CARRIER IN ANY
RULE AND TARIFF.
-TO FORM SINGLE OR DOUBLE OPEN JAWS
-TO FORM ROUND TRIPS
-TO FORM CIRCLE TRIPS WITH 9V FARES.&lt;/Text&gt;
   &lt;/Paragraph&gt;
   &lt;Paragraph RPH="11" Title="BLACKOUT DATES"&gt;
    &lt;Text&gt;NO BLACKOUT DATES APPLY.&lt;/Text&gt;
   &lt;/Paragraph&gt;
   &lt;Paragraph RPH="12" Title="SURCHARGES"&gt;
    &lt;Text&gt;FUEL SURCHARGE OF USD 10.00 PER FARE COMPONENT WILL BE
ADDED TO THE APPLICABLE FARE PER ADULT,ALLOWING CHILD/
INFANT DISCOUNTS.&lt;/Text&gt;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9V AND MAY NOT
BE SOLD IN VENEZUELA.
TICKETS MAY BE ISSUED BY ELECTRONIC TICKETING.
NOTE - TEXT BELOW NOT VALIDATED FOR AUTOPRICING.
TICKETS DEBEN SER EMITIDOS EN PLACA O STOCK DE 9V
TICKETS PUEDEN SER EMITIDO POR BOLETO ELECTRONICO.
VALIDO POR 12 MESES
IF ETKT IS ISSUED IN VENEZUELA A PENALTY OF
USD 1000.00 WILL BE APPLY TO THE AGENCY
SI LA VENTA ES EMITIDA EN VENEZUELA APLICARA UN
CAMBIO DE BOLETO AL VALOR DE LA CLASE MAS ALTA
DISPONIBLE.
OR - TICKETS MUST BE ISSUED ON THE STOCK OF 9V OR HR
AND MAY NOT BE SOLD IN VENEZUELA.
TICKETS MAY BE ISSUED BY ELECTRONIC TICKETING.
NOTE - TEXT BELOW NOT VALIDATED FOR AUTOPRICING.
TICKETS DEBEN SER EMITIDOS EN PLACA O STOCK DE 9V
TICKETS PUEDEN SER EMITIDO POR BOLETO ELECTRONICO.
VALIDO POR 12 MESES
IF ETKT IS ISSUED IN VENEZUELA A PENALTY OF
USD 1000.00 WILL BE APPLY TO THE AGENCY
SI LA VENTA ES EMITIDA EN VENEZUELA APLICARA UN
CAMBIO DE BOLETO AL VALOR DE LA CLASE MAS ALTA
DISPONIBLE.
OR - TICKETS MUST BE ISSUED ON THE STOCK OF 9V OR GP
AND MAY NOT BE SOLD IN VENEZUELA.
TICKETS MAY BE ISSUED BY ELECTRONIC TICKETING.
NOTE - TEXT BELOW NOT VALIDATED FOR AUTOPRICING.
TICKETS DEBEN SER EMITIDOS EN PLACA O STOCK DE 9V
TICKETS PUEDEN SER EMITIDO POR BOLETO ELECTRONICO.
VALIDO POR 12 MESES
IF ETKT IS ISSUED IN VENEZUELA A PENALTY OF
USD 1000.00 WILL BE APPLY TO THE AGENCY
SI LA VENTA ES EMITIDA EN VENEZUELA APLICARA UN
CAMBIO DE BOLETO AL VALOR DE LA CLASE MAS ALTA
DISPONIBLE.&lt;/Text&gt;
   &lt;/Paragraph&gt;
   &lt;Paragraph RPH="16" Title="PENALTIES"&gt;
    &lt;Text&gt;CHANGES/CANCELLATIONS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///&lt;/Text&gt;
   &lt;/Paragraph&gt;
   &lt;Paragraph RPH="17" Title="HIP/MILEAGE EXCEPTIONS"&gt;
    &lt;Text&gt;NO HIP OR MILEAGE EXCEPTIONS APPLY.&lt;/Text&gt;
   &lt;/Paragraph&gt;
   &lt;Paragraph RPH="18" Title="TICKET ENDORSEMENTS"&gt;
    &lt;Text&gt;THE ORIGINAL AND THE REISSUED TICKET MUST BE ANNOTATED
- NONEND/NONREF/ - IN THE ENDORSEMENT BOX.
AND - THE ORIGINAL AND THE REISSUED TICKET MUST BE
ANNOTATED - NONEND/NONREF/ - IN THE FORM OF
PAYMENT BOX.&lt;/Text&gt;
   &lt;/Paragraph&gt;
   &lt;Paragraph RPH="19" Title="CHILDREN DISCOUNTS"&gt;
    &lt;Text&gt;CNN/ACCOMPANIED CHILD PSGR 3-12 - CHARGE 67 PERCENT OF
THE FARE.
TICKETING CODE - BASE FARE CODE PLUS CH.
MUST BE ACCOMPANIED ON ALL FLIGHTS BY AT LEAST 1
ADULT PSGR 13 OR OLDER.
OR - INS/INFANT WITH A SEAT PSGR UNDER 3 - CHARGE 67
PERCENT OF THE FARE.
TICKETING CODE - BASE FARE CODE PLUS IN.
MUST BE ACCOMPANIED ON ALL FLIGHTS BY AT LEAST 1
ADULT PSGR 13 OR OLDER.
OR - 1ST INF/INFANT WITHOUT A SEAT PSGR UNDER 3 -
CHARGE 10 PERCENT OF THE FARE.
TICKETING CODE - BASE FARE CODE PLUS IN.
MUST BE ACCOMPANIED ON ALL FLIGHTS BY AT LEAST 1
ADULT PSGR 13 OR OLDER.
OR - UNN/UNACCOMPANIED CHILD PSGR 7-18 - CHARGE 100
PERCENT OF THE FARE.
NOTE - TEXT BELOW NOT VALIDATED FOR AUTOPRICING.
CHILDREN UNTIL 18 YEARS TRAVELLING ALONE YOU MUST
USE THE SERVICE UNACCOMPANIED MINORS -UM-CHARGING
THE FOLLOWING RATES ACCORDING TO THE ROUTE
ROUTES RATES
APPLY CHARGE USD 100.00 PER OW
APLICA CARGO USD 100.00 POR OW&lt;/Text&gt;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</si>
  <si>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-37ee3110-268e-4f2a-ac9c-41bd503c03f7&lt;/eb:ConversationId&gt;&lt;eb:Service&gt;OTA_AirRulesLLSRQ&lt;/eb:Service&gt;&lt;eb:Action&gt;OTA_AirRulesLLSRS&lt;/eb:Action&gt;&lt;eb:MessageData&gt;&lt;eb:MessageId&gt;5713935569562590722&lt;/eb:MessageId&gt;&lt;eb:Timestamp&gt;2019-09-10T15:49:16&lt;/eb:Timestamp&gt;&lt;eb:RefToMessageId&gt;37ee3110-268e-4f2a-ac9c-41bd503c03f7&lt;/eb:RefToMessageId&gt;&lt;/eb:MessageData&gt;&lt;/eb:MessageHeader&gt;&lt;wsse:Security xmlns:wsse="http://schemas.xmlsoap.org/ws/2002/12/secext"&gt;&lt;wsse:BinarySecurityToken valueType="String" EncodingType="wsse:Base64Binary"&gt;Shared/IDL:IceSess\/SessMgr:1\.0.IDL/Common/!ICESMS\/RESD!ICESMSLB\/RES.LB!-2975663194867554172!364875!0&lt;/wsse:BinarySecurityToken&gt;&lt;/wsse:Security&gt;&lt;/soap-env:Header&gt;&lt;soap-env:Body&gt;&lt;OTA_AirRulesRS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timeStamp="2019-09-10T10:49:16-05:00"&gt;
   &lt;stl:SystemSpecificResults&gt;
    &lt;stl:HostCommand LNIATA="222222"&gt;RDBOGCCS27SEPBLCOUCH-9V&lt;/stl:HostCommand&gt;
   &lt;/stl:SystemSpecificResults&gt;
  &lt;/stl:Success&gt;
 &lt;/stl:ApplicationResults&gt;
 &lt;DuplicateFareInfo&gt;
  &lt;Text&gt;BOG-CCS       CXR-9V       FRI 27SEP19                     USD
THE FOLLOWING CARRIERS ALSO PUBLISH FARES BOG-CCS:
9H AA AC AF AI AM AR AV BA BD CA CI CM CO CU CX CZ DL EK EQ ET
IB JJ JL KL LA LH LP LR LX NH NZ O6 OS PZ QF QR SA SQ SU TA TK
UA UX V0
//SEE FQHELP FOR INFORMATION ABOUT THE NEW FARE DISPLAYS//
ALL FEES/TAXES/SVC CHARGES INCLUDED WHEN ITINERARY PRICED
SURCHARGE FOR PAPER TICKET MAY BE ADDED WHEN ITIN PRICED
9V     BOGCCS.WH       27SEP19          MPM   961
V FARE BASIS     BK    FARE   TRAVEL-TICKET AP  MINMAX  RTG
1   BLCOUCH        B X   104.00     ----      -/?  -/365 WH01
2   BLCOUCH        B X   155.00     ----      -/?  -/365 WH01
WH01*  /WITHIN THE WESTERN HEMISPHERE/ PUBLISHED RTG 100
DOM ROUTE VALIDATION APPLIES WITHIN ORIG/DEST COUNTRIES
1. BOG-BLA-CCS
2. BOG-CCS
3. BOG-PMV-CCS&lt;/Text&gt;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</si>
  <si>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-934780de-5c4f-4939-af84-78ba786159fb&lt;/eb:ConversationId&gt;&lt;eb:Service&gt;OTA_AirRulesLLSRQ&lt;/eb:Service&gt;&lt;eb:Action&gt;OTA_AirRulesLLSRS&lt;/eb:Action&gt;&lt;eb:MessageData&gt;&lt;eb:MessageId&gt;6318818571474470880&lt;/eb:MessageId&gt;&lt;eb:Timestamp&gt;2019-09-10T15:52:27&lt;/eb:Timestamp&gt;&lt;eb:RefToMessageId&gt;934780de-5c4f-4939-af84-78ba786159fb&lt;/eb:RefToMessageId&gt;&lt;/eb:MessageData&gt;&lt;/eb:MessageHeader&gt;&lt;wsse:Security xmlns:wsse="http://schemas.xmlsoap.org/ws/2002/12/secext"&gt;&lt;wsse:BinarySecurityToken valueType="String" EncodingType="wsse:Base64Binary"&gt;Shared/IDL:IceSess\/SessMgr:1\.0.IDL/Common/!ICESMS\/RESF!ICESMSLB\/RES.LB!-2975662409760434303!1182237!0&lt;/wsse:BinarySecurityToken&gt;&lt;/wsse:Security&gt;&lt;/soap-env:Header&gt;&lt;soap-env:Body&gt;&lt;OTA_AirRulesRS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timeStamp="2019-09-10T10:52:27-05:00"&gt;
   &lt;stl:SystemSpecificResults&gt;
    &lt;stl:HostCommand LNIATA="222222"&gt;RDBOGMCO12SEPVH0AUEN5-B6&lt;/stl:HostCommand&gt;
   &lt;/stl:SystemSpecificResults&gt;
  &lt;/stl:Success&gt;
 &lt;/stl:ApplicationResults&gt;
 &lt;FareRuleInfo&gt;
  &lt;Header&gt;
   &lt;Line Type="Legend"&gt;
    &lt;Text&gt;V FARE BASIS     BK    FARE   TRAVEL-TICKET AP  MINMAX  RTG&lt;/Text&gt;
   &lt;/Line&gt;
   &lt;Line Type="Fare"&gt;
    &lt;Text&gt;1  ¤VH0AUEN5       V X   265.00     ----      -/?  -/  - WH01&lt;/Text&gt;
   &lt;/Line&gt;
   &lt;Line Type="Passenger Type"&gt;
    &lt;Text&gt;PASSENGER TYPE-ADT                 AUTO PRICE-YES&lt;/Text&gt;
   &lt;/Line&gt;
   &lt;Line Type="Origin Destination"&gt;
    &lt;Text&gt;FROM-BOG TO-ORL    CXR-B6    TVL-12SEP19  RULE-DEAL FBRINPV/864&lt;/Text&gt;
   &lt;/Line&gt;
   &lt;Line Type="Fare Basis"&gt;
    &lt;Text&gt;FARE BASIS-VH0AUEN5          SPECIAL FARE  DIS-N   VENDOR-ATP&lt;/Text&gt;
   &lt;/Line&gt;
   &lt;Line Type="Fare Type"&gt;
    &lt;Text&gt;FARE TYPE-EIP      OW-ECONOMY INSTANT PURCHASE&lt;/Text&gt;
   &lt;/Line&gt;
   &lt;Line Type="Currency"&gt;
    &lt;Text&gt;USD   265.00  0010  E31JUL19 D-INFINITY   FC-VH0AUEN5  FN-93&lt;/Text&gt;
   &lt;/Line&gt;
   &lt;Line Type="System Dates"&gt;
    &lt;Text&gt;SYSTEM DATES - CREATED 09MAY19/1016  EXPIRES INFINITY&lt;/Text&gt;
   &lt;/Line&gt;
   &lt;ParsedData&gt;
    &lt;CurrencyLine&gt;
     &lt;Amount&gt;265.00&lt;/Amount&gt;
     &lt;CurrencyCode&gt;USD&lt;/CurrencyCode&gt;
     &lt;Discontinue&gt;INFINITY&lt;/Discontinue&gt;
     &lt;Effective&gt;2019-07-31&lt;/Effective&gt;
     &lt;FareClass&gt;VH0AUEN5&lt;/FareClass&gt;
     &lt;RoutingNumberOrMPM&gt;0010&lt;/RoutingNumberOrMPM&gt;
     &lt;TariffDescriptionNumber&gt;93&lt;/TariffDescriptionNumber&gt;
    &lt;/CurrencyLine&gt;
    &lt;FareBasisLine&gt;
     &lt;DisplayType Code="N"/&gt;
     &lt;FareBasis Code="VH0AUEN5"/&gt;
     &lt;FareVendor&gt;ATP&lt;/FareVendor&gt;
     &lt;Text&gt;SPECIAL FARE&lt;/Text&gt;
    &lt;/FareBasisLine&gt;
    &lt;FareTypeLine&gt;
     &lt;FareDescription Code="OW"&gt;ECONOMY INSTANT PURCHASE&lt;/FareDescription&gt;
     &lt;FareType&gt;EIP&lt;/FareType&gt;
    &lt;/FareTypeLine&gt;
    &lt;OriginDestinationLine&gt;
     &lt;Airline Code="B6"/&gt;
     &lt;DestinationLocation LocationCode="ORL"/&gt;
     &lt;OriginLocation LocationCode="BOG"/&gt;
     &lt;Rule&gt;DEAL&lt;/Rule&gt;
     &lt;TariffDescriptionNumber&gt;FBRINPV/864&lt;/TariffDescriptionNumber&gt;
     &lt;TravelDate&gt;2019-09-12&lt;/TravelDate&gt;
    &lt;/OriginDestinationLine&gt;
    &lt;PassengerTypeLine&gt;
     &lt;AutoPrice&gt;YES&lt;/AutoPrice&gt;
     &lt;PassengerType Code="ADT"/&gt;
    &lt;/PassengerTypeLine&gt;
    &lt;SystemDatesLine&gt;
     &lt;CreateDateTime&gt;2019-05-09T10:16&lt;/CreateDateTime&gt;
     &lt;ExpireDateTime&gt;INFINITY&lt;/ExpireDateTime&gt;
    &lt;/SystemDatesLine&gt;
   &lt;/ParsedData&gt;
  &lt;/Header&gt;
  &lt;Rules&gt;
   &lt;Paragraph RPH="50" Title="RULE APPLICATION AND OTHER CONDITIONS"&gt;
    &lt;Text&gt;NOTE - THE FOLLOWING TEXT IS INFORMATIONAL AND NOT
VALIDATED FOR AUTOPRICING.
ECONOMY NON REFUNDABLE JETBLUE.COM FARES
APPLICATION
TYPES OF TRANSPORTATION
THIS RULE GOVERNS ONE-WAY FARES.
CAPACITY LIMITATIONS
SEATS ARE LIMITED.&lt;/Text&gt;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B6 FLIGHTS 5700 THROUGH 5799 OPERATED BY BB
ANY B6 FLIGHT OPERATED BY 9K.
AND
THE FARE COMPONENT MUST BE ON
ONE OR MORE OF THE FOLLOWING
B6 FLIGHTS 0001 THROUGH 3999 OPERATED BY B6
B6 FLIGHTS 8000 THROUGH 8499 OPERATED BY B6.&lt;/Text&gt;
   &lt;/Paragraph&gt;
   &lt;Paragraph RPH="05" Title="ADVANCE RESERVATIONS/TICKETING"&gt;
    &lt;Text&gt;RESERVATIONS ARE REQUIRED FOR EACH SECTOR.
WAITLIST NOT PERMITTED.
WHEN RESERVATIONS ARE MADE AT LEAST 2 DAYS BEFORE
DEPARTURE, TICKETING MUST BE COMPLETED WITHIN 1 DAY
AFTER RESERVATIONS ARE MADE.
OR - CONFIRMED RESERVATIONS ARE REQUIRED FOR ALL
SECTORS.
WAITLIST NOT PERMITTED.
WHEN RESERVATIONS ARE MADE AT LEAST 1 DAY BEFORE
DEPARTURE, TICKETING MUST BE COMPLETED WITHIN DAY
RESERVATIONS ARE MADE.
OR - CONFIRMED RESERVATIONS ARE REQUIRED FOR ALL
SECTORS.
WAITLIST NOT PERMITTED.
WHEN RESERVATIONS ARE MADE AT LEAST 6 HOURS BEFORE
DEPARTURE, TICKETING MUST BE COMPLETED AT LEAST 6
HOURS BEFORE DEPARTURE.
OR - RESERVATIONS AND TICKETING MUST BE COMPLETED AT
THE SAME TIME.
OPEN RETURNS PERMITTED.
WAITLIST NOT PERMITTED.
NOTE - TEXT BELOW NOT VALIDATED FOR AUTOPRICING.
DUE TO AUTOMATED TICKETING DEADLINE CONTROLS
DIFFERENCE COULD EXIST BETWEEN THE FARE RULE LAST
TICKETING DATE AND THE SYSTEM GENERATED TICKETING
DEADLINE MESSAGE. THE MORE RESTRICTIVE TICKETING
DEADLINE APPIES&lt;/Text&gt;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
NO STOPOVER OCCURS IF PASSENGER TAKES NEXT
AVAILABLE FLIGHT WITHIN 8 HOURS.&lt;/Text&gt;
   &lt;/Paragraph&gt;
   &lt;Paragraph RPH="09" Title="TRANSFERS"&gt;
    &lt;Text&gt;IF INFANT WITHOUT A SEAT PSGR UNDER 2.
1 TRANSFERS PERMITTED IN EACH DIRECTION.
FARE BREAK AND EMBEDDED SURFACE SECTORS PERMITTED ON
THE FARE COMPONENT.
OTHERWISE
1 TRANSFERS PERMITTED IN EACH DIRECTION AT USD 0.01
- PER ADULT. AT USD 0.01 - PER ADULT.
FARE BREAK AND EMBEDDED SURFACE SECTORS PERMITTED ON
THE FARE COMPONENT.&lt;/Text&gt;
   &lt;/Paragraph&gt;
   &lt;Paragraph RPH="10" Title="COMBINATIONS"&gt;
    &lt;Text&gt;FARES MAY BE COMBINED ON A HALF ROUND TRIP BASIS WITH
ANY FARE FOR ANY CARRIER IN ANY RULE AND TARIFF TO
FORM SINGLE/DOUBLE OPEN JAWS/CIRCLE TRIPS.
END-ON-END
END-ON-END COMBINATIONS PERMITTED WITH B6 FARES.
VALIDATE ALL FARE COMPONENTS. SIDE TRIPS PERMITTED
WITH NO RESTRICTIONS.
ROUND TRIPS
FARES MAY BE COMBINED ON A HALF ROUND TRIP BASIS
WITH B6 FARES WITH ANY FARE FOR ANY CARRIER IN ANY
RULE AND TARIFF.
-TO FORM ROUND TRIPS.&lt;/Text&gt;
   &lt;/Paragraph&gt;
   &lt;Paragraph RPH="11" Title="BLACKOUT DATES"&gt;
    &lt;Text&gt;NO BLACKOUT DATES APPLY.&lt;/Text&gt;
   &lt;/Paragraph&gt;
   &lt;Paragraph RPH="12" Title="SURCHARGES"&gt;
    &lt;Text&gt;FOR TICKETING ON/BEFORE 27FEB19
THERE IS NO PEAK SURCHARGE PER ADULT/CHILD/INFANT ON
TUE/WED FROM 05MAR19 THROUGH 15APR19.
OR - THERE IS NO PEAK SURCHARGE PER ADULT/CHILD/
INFANT ON TUE/WED FROM 25APR19 THROUGH 12JUN19.
IF INFANT WITHOUT A SEAT PSGR UNDER 2.
THERE IS NO PEAK SURCHARGE PER FARE COMPONENT PER
ANY PASSENGER.
FROM CONTIGUOUS U.S.A. -
PEAK SURCHARGE OF 5 PERCENT OF THE FARE PER FARE
COMPONENT WILL BE ADDED TO THE APPLICABLE FARE PER
ADULT/CHILD/INFANT FROM 14DEC19 THROUGH 16DEC19.
OR - PEAK SURCHARGE OF 8 PERCENT OF THE FARE PER FARE
COMPONENT WILL BE ADDED TO THE APPLICABLE FARE
PER ADULT/CHILD/INFANT ON 17DEC19.
OR - PEAK SURCHARGE OF 10 PERCENT OF THE FARE PER
FARE COMPONENT WILL BE ADDED TO THE APPLICABLE
FARE PER ADULT/CHILD/INFANT FROM 18DEC19 THROUGH
24DEC19.
OR - PEAK SURCHARGE OF 5 PERCENT OF THE FARE PER FARE
COMPONENT WILL BE ADDED TO THE APPLICABLE FARE
PER ADULT/CHILD/INFANT ON 25DEC19.
OR - PEAK SURCHARGE OF 10 PERCENT OF THE FARE PER
FARE COMPONENT WILL BE ADDED TO THE APPLICABLE
FARE PER ADULT/CHILD/INFANT ON 26DEC19.
OR - PEAK SURCHARGE OF 5 PERCENT OF THE FARE PER FARE
COMPONENT WILL BE ADDED TO THE APPLICABLE FARE
PER ADULT/CHILD/INFANT ON 27DEC19.
TO CONTIGUOUS U.S.A. -
PEAK SURCHARGE OF 10 PERCENT OF THE FARE PER FARE
COMPONENT WILL BE ADDED TO THE APPLICABLE FARE PER
ADULT/CHILD/INFANT ON 30NOV19.
OR - PEAK SURCHARGE OF 10 PERCENT OF THE FARE PER
FARE COMPONENT WILL BE ADDED TO THE APPLICABLE
FARE PER ADULT/CHILD/INFANT ON 01DEC19.
OR - PEAK SURCHARGE OF 5 PERCENT OF THE FARE PER FARE
COMPONENT WILL BE ADDED TO THE APPLICABLE FARE
PER ADULT/CHILD/INFANT ON 02DEC19.
OR - PEAK SURCHARGE OF 5 PERCENT OF THE FARE PER FARE
COMPONENT WILL BE ADDED TO THE APPLICABLE FARE
PER ADULT/CHILD/INFANT FROM 28DEC19 THROUGH
31DEC19.
OR - PEAK SURCHARGE OF 10 PERCENT OF THE FARE PER
FARE COMPONENT WILL BE ADDED TO THE APPLICABLE
FARE PER ADULT/CHILD/INFANT FROM 01JAN20 THROUGH
02JAN20.
OR - PEAK SURCHARGE OF 8 PERCENT OF THE FARE PER FARE
COMPONENT WILL BE ADDED TO THE APPLICABLE FARE
PER ADULT/CHILD/INFANT FROM 03JAN20 THROUGH
06JAN20.
OR - PEAK SURCHARGE OF 5 PERCENT OF THE FARE PER FARE
COMPONENT WILL BE ADDED TO THE APPLICABLE FARE
PER ADULT/CHILD/INFANT ON 07JAN20.
FOR TICKETING ON/BEFORE 15NOV17
THERE IS NO PEAK SURCHARGE PER ADULT/CHILD/INFANT
ON MON/TUE/WED/THU/SAT FROM 11JAN18 THROUGH
14FEB18.
TO CONTIGUOUS U.S.A. -
PEAK SURCHARGE OF 6 PERCENT OF THE FARE PER FARE
COMPONENT WILL BE ADDED TO THE APPLICABLE FARE PER
ADULT/CHILD/INFANT ON 11APR20.
FROM CONTIGUOUS U.S.A. -
PEAK SURCHARGE OF 8 PERCENT OF THE FARE PER FARE
COMPONENT WILL BE ADDED TO THE APPLICABLE FARE PER
ADULT/CHILD/INFANT ON 12APR20.
OR - PEAK SURCHARGE OF 6 PERCENT OF THE FARE PER FARE
COMPONENT WILL BE ADDED TO THE APPLICABLE FARE
PER ADULT/CHILD/INFANT ON 13APR20.
TO CONTIGUOUS U.S.A. -
PEAK SURCHARGE OF 6 PERCENT OF THE FARE PER FARE
COMPONENT WILL BE ADDED TO THE APPLICABLE FARE PER
ADULT/CHILD/INFANT FROM 03APR20 THROUGH 05APR20.&lt;/Text&gt;
   &lt;/Paragraph&gt;
   &lt;Paragraph RPH="13" Title="ACCOMPANIED TRAVEL"&gt;
    &lt;Text&gt;ACCOMPANIED TRAVEL NOT REQUIRED.&lt;/Text&gt;
   &lt;/Paragraph&gt;
   &lt;Paragraph RPH="14" Title="TRAVEL RESTRICTIONS"&gt;
    &lt;Text&gt;VALID FOR TRAVEL COMMENCING ON/AFTER 13JAN17.&lt;/Text&gt;
   &lt;/Paragraph&gt;
   &lt;Paragraph RPH="15" Title="SALES RESTRICTIONS"&gt;
    &lt;Text&gt;TICKETS MAY ONLY BE SOLD IN AREA 1/AREA 2/AREA 3.
OR - FARES MAY ONLY BE SOLD BY TRAVEL AGENTS.
TICKETS MAY ONLY BE SOLD IN AREA 1/AREA 2/AREA 3.&lt;/Text&gt;
   &lt;/Paragraph&gt;
   &lt;Paragraph RPH="16" Title="PENALTIES"&gt;
    &lt;Text&gt;TICKET IS NON-REFUNDABLE.
NOTE - TEXT BELOW NOT VALIDATED FOR AUTOPRICING.
RESERVATIONS MADE ONE WEEK OR MORE PRIOR TO A
FLIGHTS SCHEDULED DEPARTURE CAN BE CANCELLED
WITHOUT PENALTY UP TO 24 HOURS AFTER RESERVATION
IS MADE
--------------------------------------------------
PASSENGER MUST BE PRESENT IN THE BOARDING AREA
TEN MINUTES PRIOR TO SCHEDULED DEPARTURE TIME OR
IT MAY RESULT IN CANCELLED RESERVATION
--------------------------------------------------
JETBLUE USES AUTOMATED CHANGE AND CANCEL RULES IN
CATEGORY 31/33. GDS AGENCIES PLEASE REVIEW THESE
FOR FURTHER RESTRICTIONS. DIFFERENCES MAY EXIST
BETWEEN A MANUAL CHANGE/CANCEL AND AN AUTOMATED
ONE. THE MORE RESTRICTIVE AUTOMATED RULES APPLY.
--------------------------------------------------
RESIDUAL VALUES FOR THESE FARES MAY ONLY BE
REFUNDED TO VOUCHERS. IF VOUCHER IS NOT ISSUED
THESE FARES ARE 100 PERCENT NONREFUNDABLE
CANCELLATIONS
BEFORE DEPARTURE
CHARGE USD 200.00.
NOTE - TEXT BELOW NOT VALIDATED FOR AUTOPRICING.
RESIDUAL VALUES FOR THESE FARES MAY ONLY BE
REFUNDED TO VOUCHERS. IF VOUCHER IS NOT ISSUED
THESE FARES ARE 100 PERCENT NONREFUNDABLE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
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NOT CANCELLED PRIOR
TO SCHEDULED DEPARTURE TIME WILL BE FORFEITED.
CHANGES
BEFORE DEPARTURE
CHARGE USD 200.00.
NOTE - TEXT BELOW NOT VALIDATED FOR AUTOPRICING.
ANYTIME WITHIN TKT VALIDITY REPRICE
A. CHANGED FARE COMPONENTS USE FARES IN EFFECT
TODAY
B. ALL OTHERS USE CURRENTLY TKTD FARE PROVIDED
ALL OF THE FOLLOWING CONDITIONS ARE MET-
1. NO CHANGE TO FARE BREAKS UP TO THE FIRST
CHANGED FARE COMPONENT
2. WHEN NO INTL COUPONS REMAIN - ALL NEW TRAVEL
MUST BE DOMESTIC
3. FULLY FLOWN FARE NOT REPRICED TO FURTHER
POINT
4. B6 SAME FARE TYPE IS USED
5. ALL RULE AND BOOKING CODE PROVISIONS ARE MET
6. ADV RES IS MEASURED FROM NEW TKT ISSUE
DATE IF CURRENT FARES/FROM PREVIOUS TKT ISSUE
DATE IF HISTORICAL FARES TO DEPARTURE OF PRICING
UNIT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MAY BE CHANGED PRIOR TO
SCHEDULED DEPARTURE. CHANGES TO UNFLOWN FARE
COMPONENTS AFTER TIME OF SCHEDULED DEPARTURE ARE
NOT PERMITTED.&lt;/Text&gt;
   &lt;/Paragraph&gt;
   &lt;Paragraph RPH="17" Title="HIP/MILEAGE EXCEPTIONS"&gt;
    &lt;Text&gt;NO HIP OR MILEAGE EXCEPTIONS APPLY.&lt;/Text&gt;
   &lt;/Paragraph&gt;
   &lt;Paragraph RPH="18" Title="TICKET ENDORSEMENTS"&gt;
    &lt;Text&gt;THE ORIGINAL AND THE REISSUED TICKET MUST BE ANNOTATED
- NONREF - FEE FOR CHG/CXL - IN THE ENDORSEMENT BOX.&lt;/Text&gt;
   &lt;/Paragraph&gt;
   &lt;Paragraph RPH="19" Title="CHILDREN DISCOUNTS"&gt;
    &lt;Text&gt;CNN/ACCOMPANIED CHILD PSGR 2-5 - CHARGE 100 PERCENT OF
THE FARE.
MUST BE ACCOMPANIED ON ALL FLIGHTS IN THE SAME
COMPARTMENT BY ADULT PSGR 14 OR OLDER.
NOTE - TEXT BELOW NOT VALIDATED FOR AUTOPRICING.
AGE MUST BE VERIFIED
OR - INS/INFANT WITH A SEAT PSGR UNDER 2 - CHARGE 100
PERCENT OF THE FARE.
MUST BE ACCOMPANIED ON ALL FLIGHTS IN THE SAME
COMPARTMENT BY ADULT PSGR 14 OR OLDER.
OR - 1ST INF/INFANT WITHOUT A SEAT PSGR UNDER 2 - NO
CHARGE.
MUST BE ACCOMPANIED ON ALL FLIGHTS IN THE SAME
COMPARTMENT BY ADULT PSGR 14 OR OLDER.
OR - UNN/UNACCOMPANIED CHILD PSGR 5-14 - CHARGE 100
PERCENT OF THE FARE.
NOTE - TEXT BELOW NOT VALIDATED FOR AUTOPRICING.
UNACCOMPANIED CHILDREN UNDER 5 YEARS OF AGE WILL
NOT BE ACCEPTED FOR CARRIAGE UNLESS ACCOMPANIED
BY A PASSENGER 14 YEARS OR AGE OR OLDER.
SUBJECT TO AN ADDITIONAL FEE - UNACCOMPANIED
CHILDREN BETWEEN THE AGES OF 5 AND UNDER 14 MUST
TRAVEL ON NON-STOP FLIGHTS ONLY.&lt;/Text&gt;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&lt;Text&gt;VALID FOR ADULT PSGR.
THE FARE WAS CALCULATED AS 100 PERCENT OF THE ONE-WAY
VH0AUEN FARE.
HIGHER INTERMEDIATE POINT CHECK MAY BE APPLIED TO THIS FARE.
APPLY FARE BY RULE RULES TO THIS FARE FOR CATEGORIES:
50-RULE APPL        10-COMBINATIONS     11-BLACKOUTS
15-SALES RESTR      16-PENALTIES        18-TICKET ENDO
19-CHILDREN DISC    20-TOUR COND DISC   21-AGENT DISC
22-ALL OTHER DISC   33-VOL RFDS         35-NEGOTIATED FARES
APPLY BASE FARE RULES TO THIS FARE FOR CATEGORIES:
01-ELIGIBILITY      02-DAY/TIME         03-SEASONS
04-FLIGHT APPL      05-ADV RES/TKTG     06-MIN STAY
07-MAX STAY         08-STOPOVERS        09-TRANSFERS
12-SURCHARGES       13-ACCOMP TRAVEL    14-TRAVEL RESTR
23-MISC PROVISIONS  26-GROUPS           27-TOURS
28-VISIT A COUNTRY  29-DEPOSITS&lt;/Text&gt;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</si>
  <si>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-934780de-5c4f-4939-af84-78ba786159fb&lt;/eb:ConversationId&gt;&lt;eb:Service&gt;OTA_AirRulesLLSRQ&lt;/eb:Service&gt;&lt;eb:Action&gt;OTA_AirRulesLLSRS&lt;/eb:Action&gt;&lt;eb:MessageData&gt;&lt;eb:MessageId&gt;6318939571481420201&lt;/eb:MessageId&gt;&lt;eb:Timestamp&gt;2019-09-10T15:52:28&lt;/eb:Timestamp&gt;&lt;eb:RefToMessageId&gt;934780de-5c4f-4939-af84-78ba786159fb&lt;/eb:RefToMessageId&gt;&lt;/eb:MessageData&gt;&lt;/eb:MessageHeader&gt;&lt;wsse:Security xmlns:wsse="http://schemas.xmlsoap.org/ws/2002/12/secext"&gt;&lt;wsse:BinarySecurityToken valueType="String" EncodingType="wsse:Base64Binary"&gt;Shared/IDL:IceSess\/SessMgr:1\.0.IDL/Common/!ICESMS\/RESF!ICESMSLB\/RES.LB!-2975662409760434303!1182237!0&lt;/wsse:BinarySecurityToken&gt;&lt;/wsse:Security&gt;&lt;/soap-env:Header&gt;&lt;soap-env:Body&gt;&lt;OTA_AirRulesRS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timeStamp="2019-09-10T10:52:28-05:00"&gt;
   &lt;stl:SystemSpecificResults&gt;
    &lt;stl:HostCommand LNIATA="222222"&gt;RDMCOBOG03DECWH0AUEN5-B6&lt;/stl:HostCommand&gt;
   &lt;/stl:SystemSpecificResults&gt;
  &lt;/stl:Success&gt;
 &lt;/stl:ApplicationResults&gt;
 &lt;FareRuleInfo&gt;
  &lt;Header&gt;
   &lt;Line Type="Legend"&gt;
    &lt;Text&gt;V FARE BASIS     BK    FARE   TRAVEL-TICKET AP  MINMAX  RTG&lt;/Text&gt;
   &lt;/Line&gt;
   &lt;Line Type="Fare"&gt;
    &lt;Text&gt;1  ¤WH0AUEN5       W X   200.00     ----      -/?  -/  - WH01&lt;/Text&gt;
   &lt;/Line&gt;
   &lt;Line Type="Passenger Type"&gt;
    &lt;Text&gt;PASSENGER TYPE-ADT                 AUTO PRICE-YES&lt;/Text&gt;
   &lt;/Line&gt;
   &lt;Line Type="Origin Destination"&gt;
    &lt;Text&gt;FROM-ORL TO-BOG    CXR-B6    TVL-03DEC19  RULE-DEAL FBRINPV/864&lt;/Text&gt;
   &lt;/Line&gt;
   &lt;Line Type="Fare Basis"&gt;
    &lt;Text&gt;FARE BASIS-WH0AUEN5          SPECIAL FARE  DIS-N   VENDOR-ATP&lt;/Text&gt;
   &lt;/Line&gt;
   &lt;Line Type="Fare Type"&gt;
    &lt;Text&gt;FARE TYPE-EIP      OW-ECONOMY INSTANT PURCHASE&lt;/Text&gt;
   &lt;/Line&gt;
   &lt;Line Type="Currency"&gt;
    &lt;Text&gt;USD   200.00  0010  E31JUL19 D-INFINITY   FC-WH0AUEN5  FN-93&lt;/Text&gt;
   &lt;/Line&gt;
   &lt;Line Type="System Dates"&gt;
    &lt;Text&gt;SYSTEM DATES - CREATED 09MAY19/1018  EXPIRES INFINITY&lt;/Text&gt;
   &lt;/Line&gt;
   &lt;ParsedData&gt;
    &lt;CurrencyLine&gt;
     &lt;Amount&gt;200.00&lt;/Amount&gt;
     &lt;CurrencyCode&gt;USD&lt;/CurrencyCode&gt;
     &lt;Discontinue&gt;INFINITY&lt;/Discontinue&gt;
     &lt;Effective&gt;2019-07-31&lt;/Effective&gt;
     &lt;FareClass&gt;WH0AUEN5&lt;/FareClass&gt;
     &lt;RoutingNumberOrMPM&gt;0010&lt;/RoutingNumberOrMPM&gt;
     &lt;TariffDescriptionNumber&gt;93&lt;/TariffDescriptionNumber&gt;
    &lt;/CurrencyLine&gt;
    &lt;FareBasisLine&gt;
     &lt;DisplayType Code="N"/&gt;
     &lt;FareBasis Code="WH0AUEN5"/&gt;
     &lt;FareVendor&gt;ATP&lt;/FareVendor&gt;
     &lt;Text&gt;SPECIAL FARE&lt;/Text&gt;
    &lt;/FareBasisLine&gt;
    &lt;FareTypeLine&gt;
     &lt;FareDescription Code="OW"&gt;ECONOMY INSTANT PURCHASE&lt;/FareDescription&gt;
     &lt;FareType&gt;EIP&lt;/FareType&gt;
    &lt;/FareTypeLine&gt;
    &lt;OriginDestinationLine&gt;
     &lt;Airline Code="B6"/&gt;
     &lt;DestinationLocation LocationCode="BOG"/&gt;
     &lt;OriginLocation LocationCode="ORL"/&gt;
     &lt;Rule&gt;DEAL&lt;/Rule&gt;
     &lt;TariffDescriptionNumber&gt;FBRINPV/864&lt;/TariffDescriptionNumber&gt;
     &lt;TravelDate&gt;2019-12-03&lt;/TravelDate&gt;
    &lt;/OriginDestinationLine&gt;
    &lt;PassengerTypeLine&gt;
     &lt;AutoPrice&gt;YES&lt;/AutoPrice&gt;
     &lt;PassengerType Code="ADT"/&gt;
    &lt;/PassengerTypeLine&gt;
    &lt;SystemDatesLine&gt;
     &lt;CreateDateTime&gt;2019-05-09T10:18&lt;/CreateDateTime&gt;
     &lt;ExpireDateTime&gt;INFINITY&lt;/ExpireDateTime&gt;
    &lt;/SystemDatesLine&gt;
   &lt;/ParsedData&gt;
  &lt;/Header&gt;
  &lt;Rules&gt;
   &lt;Paragraph RPH="50" Title="RULE APPLICATION AND OTHER CONDITIONS"&gt;
    &lt;Text&gt;NOTE - THE FOLLOWING TEXT IS INFORMATIONAL AND NOT
VALIDATED FOR AUTOPRICING.
ECONOMY NON REFUNDABLE JETBLUE.COM FARES
APPLICATION
TYPES OF TRANSPORTATION
THIS RULE GOVERNS ONE-WAY FARES.
CAPACITY LIMITATIONS
SEATS ARE LIMITED.&lt;/Text&gt;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NOT BE ON
ONE OR MORE OF THE FOLLOWING
B6 FLIGHTS 5700 THROUGH 5799 OPERATED BY BB
ANY B6 FLIGHT OPERATED BY 9K.
AND
THE FARE COMPONENT MUST BE ON
ONE OR MORE OF THE FOLLOWING
B6 FLIGHTS 0001 THROUGH 3999 OPERATED BY B6
B6 FLIGHTS 8000 THROUGH 8499 OPERATED BY B6.&lt;/Text&gt;
   &lt;/Paragraph&gt;
   &lt;Paragraph RPH="05" Title="ADVANCE RESERVATIONS/TICKETING"&gt;
    &lt;Text&gt;RESERVATIONS ARE REQUIRED FOR EACH SECTOR.
WAITLIST NOT PERMITTED.
WHEN RESERVATIONS ARE MADE AT LEAST 2 DAYS BEFORE
DEPARTURE, TICKETING MUST BE COMPLETED WITHIN 1 DAY
AFTER RESERVATIONS ARE MADE.
OR - CONFIRMED RESERVATIONS ARE REQUIRED FOR ALL
SECTORS.
WAITLIST NOT PERMITTED.
WHEN RESERVATIONS ARE MADE AT LEAST 1 DAY BEFORE
DEPARTURE, TICKETING MUST BE COMPLETED WITHIN DAY
RESERVATIONS ARE MADE.
OR - CONFIRMED RESERVATIONS ARE REQUIRED FOR ALL
SECTORS.
WAITLIST NOT PERMITTED.
WHEN RESERVATIONS ARE MADE AT LEAST 6 HOURS BEFORE
DEPARTURE, TICKETING MUST BE COMPLETED AT LEAST 6
HOURS BEFORE DEPARTURE.
OR - RESERVATIONS AND TICKETING MUST BE COMPLETED AT
THE SAME TIME.
OPEN RETURNS PERMITTED.
WAITLIST NOT PERMITTED.
NOTE - TEXT BELOW NOT VALIDATED FOR AUTOPRICING.
DUE TO AUTOMATED TICKETING DEADLINE CONTROLS
DIFFERENCE COULD EXIST BETWEEN THE FARE RULE LAST
TICKETING DATE AND THE SYSTEM GENERATED TICKETING
DEADLINE MESSAGE. THE MORE RESTRICTIVE TICKETING
DEADLINE APPIES&lt;/Text&gt;
   &lt;/Paragraph&gt;
   &lt;Paragraph RPH="06" Title="MINIMUM STAY"&gt;
    &lt;Text&gt;NO MINIMUM STAY REQUIREMENTS APPLY.&lt;/Text&gt;
   &lt;/Paragraph&gt;
   &lt;Paragraph RPH="07" Title="MAXIMUM STAY"&gt;
    &lt;Text&gt;NO MAXIMUM STAY REQUIREMENTS APPLY.&lt;/Text&gt;
   &lt;/Paragraph&gt;
   &lt;Paragraph RPH="08" Title="STOPOVERS"&gt;
    &lt;Text&gt;NO STOPOVERS PERMITTED ON THE PRICING UNIT.
NO STOPOVER OCCURS IF PASSENGER TAKES NEXT
AVAILABLE FLIGHT WITHIN 8 HOURS.&lt;/Text&gt;
   &lt;/Paragraph&gt;
   &lt;Paragraph RPH="09" Title="TRANSFERS"&gt;
    &lt;Text&gt;IF INFANT WITHOUT A SEAT PSGR UNDER 2.
1 TRANSFERS PERMITTED IN EACH DIRECTION.
FARE BREAK AND EMBEDDED SURFACE SECTORS PERMITTED ON
THE FARE COMPONENT.
OTHERWISE
1 TRANSFERS PERMITTED IN EACH DIRECTION AT USD 0.01
- PER ADULT. AT USD 0.01 - PER ADULT.
FARE BREAK AND EMBEDDED SURFACE SECTORS PERMITTED ON
THE FARE COMPONENT.&lt;/Text&gt;
   &lt;/Paragraph&gt;
   &lt;Paragraph RPH="10" Title="COMBINATIONS"&gt;
    &lt;Text&gt;FARES MAY BE COMBINED ON A HALF ROUND TRIP BASIS WITH
ANY FARE FOR ANY CARRIER IN ANY RULE AND TARIFF TO
FORM SINGLE/DOUBLE OPEN JAWS/CIRCLE TRIPS.
END-ON-END
END-ON-END COMBINATIONS PERMITTED WITH B6 FARES.
VALIDATE ALL FARE COMPONENTS. SIDE TRIPS PERMITTED
WITH NO RESTRICTIONS.
ROUND TRIPS
FARES MAY BE COMBINED ON A HALF ROUND TRIP BASIS
WITH B6 FARES WITH ANY FARE FOR ANY CARRIER IN ANY
RULE AND TARIFF.
-TO FORM ROUND TRIPS.&lt;/Text&gt;
   &lt;/Paragraph&gt;
   &lt;Paragraph RPH="11" Title="BLACKOUT DATES"&gt;
    &lt;Text&gt;NO BLACKOUT DATES APPLY.&lt;/Text&gt;
   &lt;/Paragraph&gt;
   &lt;Paragraph RPH="12" Title="SURCHARGES"&gt;
    &lt;Text&gt;FOR TICKETING ON/BEFORE 27FEB19
THERE IS NO PEAK SURCHARGE PER ADULT/CHILD/INFANT ON
TUE/WED FROM 05MAR19 THROUGH 15APR19.
OR - THERE IS NO PEAK SURCHARGE PER ADULT/CHILD/
INFANT ON TUE/WED FROM 25APR19 THROUGH 12JUN19.
IF INFANT WITHOUT A SEAT PSGR UNDER 2.
THERE IS NO PEAK SURCHARGE PER FARE COMPONENT PER
ANY PASSENGER.
FROM CONTIGUOUS U.S.A. -
PEAK SURCHARGE OF 5 PERCENT OF THE FARE PER FARE
COMPONENT WILL BE ADDED TO THE APPLICABLE FARE PER
ADULT/CHILD/INFANT FROM 14DEC19 THROUGH 16DEC19.
OR - PEAK SURCHARGE OF 8 PERCENT OF THE FARE PER FARE
COMPONENT WILL BE ADDED TO THE APPLICABLE FARE
PER ADULT/CHILD/INFANT ON 17DEC19.
OR - PEAK SURCHARGE OF 10 PERCENT OF THE FARE PER
FARE COMPONENT WILL BE ADDED TO THE APPLICABLE
FARE PER ADULT/CHILD/INFANT FROM 18DEC19 THROUGH
24DEC19.
OR - PEAK SURCHARGE OF 5 PERCENT OF THE FARE PER FARE
COMPONENT WILL BE ADDED TO THE APPLICABLE FARE
PER ADULT/CHILD/INFANT ON 25DEC19.
OR - PEAK SURCHARGE OF 10 PERCENT OF THE FARE PER
FARE COMPONENT WILL BE ADDED TO THE APPLICABLE
FARE PER ADULT/CHILD/INFANT ON 26DEC19.
OR - PEAK SURCHARGE OF 5 PERCENT OF THE FARE PER FARE
COMPONENT WILL BE ADDED TO THE APPLICABLE FARE
PER ADULT/CHILD/INFANT ON 27DEC19.
TO CONTIGUOUS U.S.A. -
PEAK SURCHARGE OF 10 PERCENT OF THE FARE PER FARE
COMPONENT WILL BE ADDED TO THE APPLICABLE FARE PER
ADULT/CHILD/INFANT ON 30NOV19.
OR - PEAK SURCHARGE OF 10 PERCENT OF THE FARE PER
FARE COMPONENT WILL BE ADDED TO THE APPLICABLE
FARE PER ADULT/CHILD/INFANT ON 01DEC19.
OR - PEAK SURCHARGE OF 5 PERCENT OF THE FARE PER FARE
COMPONENT WILL BE ADDED TO THE APPLICABLE FARE
PER ADULT/CHILD/INFANT ON 02DEC19.
OR - PEAK SURCHARGE OF 5 PERCENT OF THE FARE PER FARE
COMPONENT WILL BE ADDED TO THE APPLICABLE FARE
PER ADULT/CHILD/INFANT FROM 28DEC19 THROUGH
31DEC19.
OR - PEAK SURCHARGE OF 10 PERCENT OF THE FARE PER
FARE COMPONENT WILL BE ADDED TO THE APPLICABLE
FARE PER ADULT/CHILD/INFANT FROM 01JAN20 THROUGH
02JAN20.
OR - PEAK SURCHARGE OF 8 PERCENT OF THE FARE PER FARE
COMPONENT WILL BE ADDED TO THE APPLICABLE FARE
PER ADULT/CHILD/INFANT FROM 03JAN20 THROUGH
06JAN20.
OR - PEAK SURCHARGE OF 5 PERCENT OF THE FARE PER FARE
COMPONENT WILL BE ADDED TO THE APPLICABLE FARE
PER ADULT/CHILD/INFANT ON 07JAN20.
FOR TICKETING ON/BEFORE 15NOV17
THERE IS NO PEAK SURCHARGE PER ADULT/CHILD/INFANT
ON MON/TUE/WED/THU/SAT FROM 11JAN18 THROUGH
14FEB18.
TO CONTIGUOUS U.S.A. -
PEAK SURCHARGE OF 6 PERCENT OF THE FARE PER FARE
COMPONENT WILL BE ADDED TO THE APPLICABLE FARE PER
ADULT/CHILD/INFANT ON 11APR20.
FROM CONTIGUOUS U.S.A. -
PEAK SURCHARGE OF 8 PERCENT OF THE FARE PER FARE
COMPONENT WILL BE ADDED TO THE APPLICABLE FARE PER
ADULT/CHILD/INFANT ON 12APR20.
OR - PEAK SURCHARGE OF 6 PERCENT OF THE FARE PER FARE
COMPONENT WILL BE ADDED TO THE APPLICABLE FARE
PER ADULT/CHILD/INFANT ON 13APR20.
TO CONTIGUOUS U.S.A. -
PEAK SURCHARGE OF 6 PERCENT OF THE FARE PER FARE
COMPONENT WILL BE ADDED TO THE APPLICABLE FARE PER
ADULT/CHILD/INFANT FROM 03APR20 THROUGH 05APR20.&lt;/Text&gt;
   &lt;/Paragraph&gt;
   &lt;Paragraph RPH="13" Title="ACCOMPANIED TRAVEL"&gt;
    &lt;Text&gt;ACCOMPANIED TRAVEL NOT REQUIRED.&lt;/Text&gt;
   &lt;/Paragraph&gt;
   &lt;Paragraph RPH="14" Title="TRAVEL RESTRICTIONS"&gt;
    &lt;Text&gt;VALID FOR TRAVEL COMMENCING ON/AFTER 13JAN17.&lt;/Text&gt;
   &lt;/Paragraph&gt;
   &lt;Paragraph RPH="15" Title="SALES RESTRICTIONS"&gt;
    &lt;Text&gt;TICKETS MAY ONLY BE SOLD IN AREA 1/AREA 2/AREA 3.
OR - FARES MAY ONLY BE SOLD BY TRAVEL AGENTS.
TICKETS MAY ONLY BE SOLD IN AREA 1/AREA 2/AREA 3.&lt;/Text&gt;
   &lt;/Paragraph&gt;
   &lt;Paragraph RPH="16" Title="PENALTIES"&gt;
    &lt;Text&gt;TICKET IS NON-REFUNDABLE.
NOTE - TEXT BELOW NOT VALIDATED FOR AUTOPRICING.
RESERVATIONS MADE ONE WEEK OR MORE PRIOR TO A
FLIGHTS SCHEDULED DEPARTURE CAN BE CANCELLED
WITHOUT PENALTY UP TO 24 HOURS AFTER RESERVATION
IS MADE
--------------------------------------------------
PASSENGER MUST BE PRESENT IN THE BOARDING AREA
TEN MINUTES PRIOR TO SCHEDULED DEPARTURE TIME OR
IT MAY RESULT IN CANCELLED RESERVATION
--------------------------------------------------
JETBLUE USES AUTOMATED CHANGE AND CANCEL RULES IN
CATEGORY 31/33. GDS AGENCIES PLEASE REVIEW THESE
FOR FURTHER RESTRICTIONS. DIFFERENCES MAY EXIST
BETWEEN A MANUAL CHANGE/CANCEL AND AN AUTOMATED
ONE. THE MORE RESTRICTIVE AUTOMATED RULES APPLY.
--------------------------------------------------
RESIDUAL VALUES FOR THESE FARES MAY ONLY BE
REFUNDED TO VOUCHERS. IF VOUCHER IS NOT ISSUED
THESE FARES ARE 100 PERCENT NONREFUNDABLE
CANCELLATIONS
BEFORE DEPARTURE
CHARGE USD 200.00.
NOTE - TEXT BELOW NOT VALIDATED FOR AUTOPRICING.
RESIDUAL VALUES FOR THESE FARES MAY ONLY BE
REFUNDED TO VOUCHERS. IF VOUCHER IS NOT ISSUED
THESE FARES ARE 100 PERCENT NONREFUNDABLE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
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NOT CANCELLED PRIOR
TO SCHEDULED DEPARTURE TIME WILL BE FORFEITED.
CHANGES
BEFORE DEPARTURE
CHARGE USD 200.00.
NOTE - TEXT BELOW NOT VALIDATED FOR AUTOPRICING.
ANYTIME WITHIN TKT VALIDITY REPRICE
A. CHANGED FARE COMPONENTS USE FARES IN EFFECT
TODAY
B. ALL OTHERS USE CURRENTLY TKTD FARE PROVIDED
ALL OF THE FOLLOWING CONDITIONS ARE MET-
1. NO CHANGE TO FARE BREAKS UP TO THE FIRST
CHANGED FARE COMPONENT
2. WHEN NO INTL COUPONS REMAIN - ALL NEW TRAVEL
MUST BE DOMESTIC
3. FULLY FLOWN FARE NOT REPRICED TO FURTHER
POINT
4. B6 SAME FARE TYPE IS USED
5. ALL RULE AND BOOKING CODE PROVISIONS ARE MET
6. ADV RES IS MEASURED FROM NEW TKT ISSUE
DATE IF CURRENT FARES/FROM PREVIOUS TKT ISSUE
DATE IF HISTORICAL FARES TO DEPARTURE OF PRICING
UNIT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MAY BE CHANGED PRIOR TO
SCHEDULED DEPARTURE. CHANGES TO UNFLOWN FARE
COMPONENTS AFTER TIME OF SCHEDULED DEPARTURE ARE
NOT PERMITTED.&lt;/Text&gt;
   &lt;/Paragraph&gt;
   &lt;Paragraph RPH="17" Title="HIP/MILEAGE EXCEPTIONS"&gt;
    &lt;Text&gt;NO HIP OR MILEAGE EXCEPTIONS APPLY.&lt;/Text&gt;
   &lt;/Paragraph&gt;
   &lt;Paragraph RPH="18" Title="TICKET ENDORSEMENTS"&gt;
    &lt;Text&gt;THE ORIGINAL AND THE REISSUED TICKET MUST BE ANNOTATED
- NONREF - FEE FOR CHG/CXL - IN THE ENDORSEMENT BOX.&lt;/Text&gt;
   &lt;/Paragraph&gt;
   &lt;Paragraph RPH="19" Title="CHILDREN DISCOUNTS"&gt;
    &lt;Text&gt;CNN/ACCOMPANIED CHILD PSGR 2-5 - CHARGE 100 PERCENT OF
THE FARE.
MUST BE ACCOMPANIED ON ALL FLIGHTS IN THE SAME
COMPARTMENT BY ADULT PSGR 14 OR OLDER.
NOTE - TEXT BELOW NOT VALIDATED FOR AUTOPRICING.
AGE MUST BE VERIFIED
OR - INS/INFANT WITH A SEAT PSGR UNDER 2 - CHARGE 100
PERCENT OF THE FARE.
MUST BE ACCOMPANIED ON ALL FLIGHTS IN THE SAME
COMPARTMENT BY ADULT PSGR 14 OR OLDER.
OR - 1ST INF/INFANT WITHOUT A SEAT PSGR UNDER 2 - NO
CHARGE.
MUST BE ACCOMPANIED ON ALL FLIGHTS IN THE SAME
COMPARTMENT BY ADULT PSGR 14 OR OLDER.
OR - UNN/UNACCOMPANIED CHILD PSGR 5-14 - CHARGE 100
PERCENT OF THE FARE.
NOTE - TEXT BELOW NOT VALIDATED FOR AUTOPRICING.
UNACCOMPANIED CHILDREN UNDER 5 YEARS OF AGE WILL
NOT BE ACCEPTED FOR CARRIAGE UNLESS ACCOMPANIED
BY A PASSENGER 14 YEARS OR AGE OR OLDER.
SUBJECT TO AN ADDITIONAL FEE - UNACCOMPANIED
CHILDREN BETWEEN THE AGES OF 5 AND UNDER 14 MUST
TRAVEL ON NON-STOP FLIGHTS ONLY.&lt;/Text&gt;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&lt;Text&gt;VALID FOR ADULT PSGR.
THE FARE WAS CALCULATED AS 100 PERCENT OF THE ONE-WAY
WH0AUEN FARE.
HIGHER INTERMEDIATE POINT CHECK MAY BE APPLIED TO THIS FARE.
APPLY FARE BY RULE RULES TO THIS FARE FOR CATEGORIES:
50-RULE APPL        10-COMBINATIONS     11-BLACKOUTS
15-SALES RESTR      16-PENALTIES        18-TICKET ENDO
19-CHILDREN DISC    20-TOUR COND DISC   21-AGENT DISC
22-ALL OTHER DISC   33-VOL RFDS         35-NEGOTIATED FARES
APPLY BASE FARE RULES TO THIS FARE FOR CATEGORIES:
01-ELIGIBILITY      02-DAY/TIME         03-SEASONS
04-FLIGHT APPL      05-ADV RES/TKTG     06-MIN STAY
07-MAX STAY         08-STOPOVERS        09-TRANSFERS
12-SURCHARGES       13-ACCOMP TRAVEL    14-TRAVEL RESTR
23-MISC PROVISIONS  26-GROUPS           27-TOURS
28-VISIT A COUNTRY  29-DEPOSITS&lt;/Text&gt;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</si>
  <si>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05ffec8-f80b-4de8-a988-4f4e8ecd6e0b&lt;/eb:ConversationId&gt;&lt;eb:Service&gt;OTA_AirRulesLLSRQ&lt;/eb:Service&gt;&lt;eb:Action&gt;OTA_AirRulesLLSRS&lt;/eb:Action&gt;&lt;eb:MessageData&gt;&lt;eb:MessageId&gt;6508780587072300235&lt;/eb:MessageId&gt;&lt;eb:Timestamp&gt;2019-09-10T16:18:27&lt;/eb:Timestamp&gt;&lt;eb:RefToMessageId&gt;b05ffec8-f80b-4de8-a988-4f4e8ecd6e0b&lt;/eb:RefToMessageId&gt;&lt;/eb:MessageData&gt;&lt;/eb:MessageHeader&gt;&lt;wsse:Security xmlns:wsse="http://schemas.xmlsoap.org/ws/2002/12/secext"&gt;&lt;wsse:BinarySecurityToken valueType="String" EncodingType="wsse:Base64Binary"&gt;Shared/IDL:IceSess\/SessMgr:1\.0.IDL/Common/!ICESMS\/RESA!ICESMSLB\/RES.LB!-2975656020172806269!886104!0&lt;/wsse:BinarySecurityToken&gt;&lt;/wsse:Security&gt;&lt;/soap-env:Header&gt;&lt;soap-env:Body&gt;&lt;OTA_AirRulesRS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timeStamp="2019-09-10T11:18:27-05:00"&gt;
   &lt;stl:SystemSpecificResults&gt;
    &lt;stl:HostCommand LNIATA="222222"&gt;RDBOGMAD08SEPKLYRAE-UX&lt;/stl:HostCommand&gt;
   &lt;/stl:SystemSpecificResults&gt;
  &lt;/stl:Success&gt;
 &lt;/stl:ApplicationResults&gt;
 &lt;FareRuleInfo&gt;
  &lt;Header&gt;
   &lt;Line Type="Legend"&gt;
    &lt;Text&gt;V FARE BASIS     BK    FARE   TRAVEL-TICKET AP  MINMAX  RTG&lt;/Text&gt;
   &lt;/Line&gt;
   &lt;Line Type="Fare"&gt;
    &lt;Text&gt;1   KLYRAE         K?R  1247.00     ----      -/?  -/12M AT01&lt;/Text&gt;
   &lt;/Line&gt;
   &lt;Line Type="Passenger Type"&gt;
    &lt;Text&gt;PASSENGER TYPE-ADT                 AUTO PRICE-YES&lt;/Text&gt;
   &lt;/Line&gt;
   &lt;Line Type="Origin Destination"&gt;
    &lt;Text&gt;FROM-BOG TO-MAD    CXR-UX    TVL-08SEP20  RULE-AE11 IPRSAA2/27&lt;/Text&gt;
   &lt;/Line&gt;
   &lt;Line Type="Fare Basis"&gt;
    &lt;Text&gt;FARE BASIS-KLYRAE            SPECIAL FARE  DIS-E   VENDOR-ATP&lt;/Text&gt;
   &lt;/Line&gt;
   &lt;Line Type="Fare Type"&gt;
    &lt;Text&gt;FARE TYPE-XPX      RT-INSTANT PURCHASE FARE&lt;/Text&gt;
   &lt;/Line&gt;
   &lt;Line Type="Currency"&gt;
    &lt;Text&gt;USD  1247.00  1001  E20JUL19 D-INFINITY   FC-KLYRAE  FN-&lt;/Text&gt;
   &lt;/Line&gt;
   &lt;Line Type="System Dates"&gt;
    &lt;Text&gt;SYSTEM DATES - CREATED 19JUL19/0714  EXPIRES INFINITY&lt;/Text&gt;
   &lt;/Line&gt;
   &lt;ParsedData&gt;
    &lt;CurrencyLine&gt;
     &lt;Amount&gt;1247.00&lt;/Amount&gt;
     &lt;CurrencyCode&gt;USD&lt;/CurrencyCode&gt;
     &lt;Discontinue&gt;INFINITY&lt;/Discontinue&gt;
     &lt;Effective&gt;2019-07-20&lt;/Effective&gt;
     &lt;FareClass&gt;KLYRAE&lt;/FareClass&gt;
     &lt;RoutingNumberOrMPM&gt;1001&lt;/RoutingNumberOrMPM&gt;
    &lt;/CurrencyLine&gt;
    &lt;FareBasisLine&gt;
     &lt;DisplayType Code="E"/&gt;
     &lt;FareBasis Code="KLYRAE"/&gt;
     &lt;FareVendor&gt;ATP&lt;/FareVendor&gt;
     &lt;Text&gt;SPECIAL FARE&lt;/Text&gt;
    &lt;/FareBasisLine&gt;
    &lt;FareTypeLine&gt;
     &lt;FareDescription Code="RT"&gt;INSTANT PURCHASE FARE&lt;/FareDescription&gt;
     &lt;FareType&gt;XPX&lt;/FareType&gt;
    &lt;/FareTypeLine&gt;
    &lt;OriginDestinationLine&gt;
     &lt;Airline Code="UX"/&gt;
     &lt;DestinationLocation LocationCode="MAD"/&gt;
     &lt;OriginLocation LocationCode="BOG"/&gt;
     &lt;Rule&gt;AE11&lt;/Rule&gt;
     &lt;TariffDescriptionNumber&gt;IPRSAA2/27&lt;/TariffDescriptionNumber&gt;
     &lt;TravelDate&gt;2020-09-08&lt;/TravelDate&gt;
    &lt;/OriginDestinationLine&gt;
    &lt;PassengerTypeLine&gt;
     &lt;AutoPrice&gt;YES&lt;/AutoPrice&gt;
     &lt;PassengerType Code="ADT"/&gt;
    &lt;/PassengerTypeLine&gt;
    &lt;SystemDatesLine&gt;
     &lt;CreateDateTime&gt;2019-07-19T07:14&lt;/CreateDateTime&gt;
     &lt;ExpireDateTime&gt;INFINITY&lt;/ExpireDateTime&gt;
    &lt;/SystemDatesLine&gt;
   &lt;/ParsedData&gt;
  &lt;/Header&gt;
  &lt;Rules&gt;
   &lt;Paragraph RPH="50" Title="RULE APPLICATION AND OTHER CONDITIONS"&gt;
    &lt;Text&gt;NOTE - THE FOLLOWING TEXT IS INFORMATIONAL AND NOT
VALIDATED FOR AUTOPRICING.
UX ECONOMY FARES
APPLICATION
AREA
THESE FARES APPLY
FROM AREA 1
TO AREA 2.
CLASS OF SERVICE
THESE FARES APPLY FOR ECONOMY CLASS SERVICE.
TYPES OF TRANSPORTATION
FARES GOVERNED BY THIS RULE CAN BE USED TO CREATE
ONE-WAY/ROUND-TRIP/SINGLE OPEN-JAW/DOUBLE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&lt;Text&gt;FROM COLOMBIA -
PERMITTED 04JUL THROUGH 01JAN OR 11JAN THROUGH 09JUN
FOR EACH TRANSATLANTIC SECTOR. SEASON IS BASED ON
TRIP DATE.
TO COLOMBIA -
PERMITTED 06AUG THROUGH 14DEC OR 24DEC THROUGH 01JAN
OR 07JAN THROUGH 29JUN FOR EACH TRANSATLANTIC
SECTOR. SEASON IS BASED ON TRIP DATE.&lt;/Text&gt;
   &lt;/Paragraph&gt;
   &lt;Paragraph RPH="04" Title="FLIGHT APPLICATION"&gt;
    &lt;Text&gt;THE FARE COMPONENT MUST INCLUDE TRAVEL VIA
TRANSATLANTIC SECTORS ON
ONE OR MORE OF THE FOLLOWING
ANY UX FLIGHT.
AND
IF THE FARE COMPONENT INCLUDES TRAVEL WITHIN AREA 2
THEN THAT TRAVEL MUST BE ON
ONE OR MORE OF THE FOLLOWING
ANY UX FLIGHT
ANY 9B FLIGHT
ANY A3 FLIGHT
ANY AF FLIGHT
ANY AZ FLIGHT
ANY KL FLIGHT
ANY LG FLIGHT
ANY LO FLIGHT
ANY ME FLIGHT
ANY SK FLIGHT
ANY SU FLIGHT
ANY TK FLIGHT
ANY ET FLIGHT
ANY EY FLIGHT
LY FLIGHTS 0300 THROUGH 0399
OK FLIGHTS 0700 THROUGH 0799.
AND
IF THE FARE COMPONENT INCLUDES TRAVEL WITHIN AREA 1
THEN THAT TRAVEL MUST BE ON
ONE OR MORE OF THE FOLLOWING
ANY UX FLIGHT
ANY 5Q FLIGHT
ANY 5U FLIGHT
ANY AD FLIGHT
ANY AR FLIGHT
ANY CC FLIGHT
ANY CM FLIGHT
ANY CU FLIGHT
ANY EQ FLIGHT
ANY G3 FLIGHT
ANY P9 FLIGHT
ANY Z8 FLIGHT
ANY DL FLIGHT
ANY BB FLIGHT
ANY AV FLIGHT
ANY 7N FLIGHT
ANY ZP FLIGHT.
AND
IF THE FARE COMPONENT INCLUDES TRAVEL BETWEEN MEX AND
MAD
BUT NOT ON NONSTOP FLIGHTS.&lt;/Text&gt;
   &lt;/Paragraph&gt;
   &lt;Paragraph RPH="05" Title="ADVANCE RESERVATIONS/TICKETING"&gt;
    &lt;Text&gt;CONFIRMED RESERVATIONS ARE REQUIRED FOR ALL SECTORS.
WHEN RESERVATIONS ARE MADE AT LEAST 100 DAYS BEFORE
DEPARTURE, TICKETING MUST BE COMPLETED AT LEAST 93
DAYS BEFORE DEPARTURE.
OR - CONFIRMED RESERVATIONS ARE REQUIRED FOR ALL
SECTORS.
WHEN RESERVATIONS ARE MADE AT LEAST 11 DAYS BEFORE
DEPARTURE, TICKETING MUST BE COMPLETED WITHIN 7
DAYS AFTER RESERVATIONS ARE MADE OR AT LEAST 10
DAYS BEFORE DEPARTURE WHICHEVER IS EARLIER.
OR - CONFIRMED RESERVATIONS ARE REQUIRED FOR ALL
SECTORS.
TICKETING MUST BE COMPLETED WITHIN 3 DAYS AFTER
RESERVATIONS ARE MADE OR AT LEAST 3 DAYS BEFORE
DEPARTURE WHICHEVER IS EARLIER.
OR - CONFIRMED RESERVATIONS FOR ALL SECTORS AND
TICKETING MUST BE COMPLETED AT THE SAME TIME.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&lt;Text&gt;2 FREE STOPOVERS PERMITTED ON THE PRICING UNIT - 1 IN
EACH DIRECTION.
AND - 2 STOPOVERS PERMITTED ON THE PRICING UNIT - 1 IN
EACH DIRECTION AT EUR 70.00/USD 100.00 EACH.&lt;/Text&gt;
   &lt;/Paragraph&gt;
   &lt;Paragraph RPH="09" Title="TRANSFERS"&gt;
    &lt;Text&gt;FARE BREAK SURFACE SECTORS NOT PERMITTED AND EMBEDDED
SURFACE SECTORS PERMITTED ON THE FARE COMPONENT.
NOTE - TEXT BELOW NOT VALIDATED FOR AUTOPRICING.
TRANSFERS LIMITTED TO THE ROUTING MAP INDICATED IN
THE FARE RECORD.&lt;/Text&gt;
   &lt;/Paragraph&gt;
   &lt;Paragraph RPH="10" Title="COMBINATIONS"&gt;
    &lt;Text&gt;CIRCLE TRIPS NOT PERMITTED.
END-ON-END
END-ON-END COMBINATIONS PERMITTED WITH INTERNATIONAL
FARES BETWEEN AREA 2 AND AREA 3. VALIDATE ALL FARE
COMPONENTS. SIDE TRIPS PERMITTED WITH NO
RESTRICTIONS.
PROVIDED -
COMBINATIONS ARE FOR CARRIER UX.
OPEN JAWS/ROUND TRIPS
FARES MAY BE COMBINED ON A HALF ROUND TRIP BASIS
-TO FORM SINGLE OR DOUBLE OPEN JAWS
MILEAGE OF THE OPEN SEGMENT MUST BE EQUAL/LESS THAN
MILEAGE OF THE SHORTEST FLOWN FARE COMPONENT.
-TO FORM ROUND TRIPS.
PROVIDED -
COMBINATIONS ARE WITH ANY FARE FOR CARRIER UX IN
RULE UZ10/UZ11/UZ13/UZ14/UZ17/UZ25 IN TARIFF
FBRA12P - BETWEEN AREA 1/2 EXCEPT USA/CA
OR RULE UZ13/UZ14/UZ25 IN TARIFF
FBRINPV - BETWEEN USA/CA-AREA 1/2/3
OR ANY RULE IN TARIFF
IPRA    - BETWEEN USA/CA-AREA 2/3 AND GUAM-AREA 2
IPREUAF - BETWEEN EUROPE-AFRICA
IPREUME - BETWEEN EUROPE-THE MIDDLE EAST
IPREURP - WITHIN EUROPE-INTERNATIONAL
IPRSAA2 - BETWEEN THE WESTERN HEMISPHERE-AREA 2
VIA ATL
OR RULE UF22 IN TARIFF
SAR2RPV - BETWEEN WESTERN HEMISPHERE-AREA 2 VIA
ATL
TAPVR   - BETWEEN AREA 1-AREA 2/3 AND GUAM-AREA 2.&lt;/Text&gt;
   &lt;/Paragraph&gt;
   &lt;Paragraph RPH="11" Title="BLACKOUT DATES"&gt;
    &lt;Text&gt;NO BLACKOUT DATES APPLY.&lt;/Text&gt;
   &lt;/Paragraph&gt;
   &lt;Paragraph RPH="12" Title="SURCHARGES"&gt;
    &lt;Text&gt;IF THE FARE COMPONENT INCLUDES TRAVEL BETWEEN FOR AND
SSA.
SECURITY SURCHARGE OF USD 80.00 PER FARE COMPONENT
WILL BE ADDED TO THE APPLICABLE FARE PER
ADULT,ALLOWING CHILD/INFANT DISCOUNTS.
IF THE FARE COMPONENT INCLUDES TRAVEL BETWEEN FOR AND
BSB.
OR
IF THE FARE COMPONENT INCLUDES TRAVEL BETWEEN FOR AND
GYN.
OR
IF THE FARE COMPONENT INCLUDES TRAVEL BETWEEN FOR AND
BHZ.
OR
IF THE FARE COMPONENT INCLUDES TRAVEL BETWEEN FOR AND
RIO.
SECURITY SURCHARGE OF USD 20.00 PER FARE COMPONENT
WILL BE ADDED TO THE APPLICABLE FARE PER
ADULT,ALLOWING CHILD/INFANT DISCOUNTS.
IF THE FARE COMPONENT INCLUDES TRAVEL BETWEEN VCE AND
ROM.
OR
IF THE FARE COMPONENT INCLUDES TRAVEL BETWEEN AHO AND
ROM.
SECURITY SURCHARGE OF EUR 90.00 PER FARE COMPONENT
WILL BE ADDED TO THE APPLICABLE FARE PER
ADULT,ALLOWING CHILD/INFANT DISCOUNTS.
IF THE FARE COMPONENT INCLUDES TRAVEL BETWEEN SAO AND
SSA.
OR
IF THE FARE COMPONENT INCLUDES TRAVEL BETWEEN SSA AND
REC.
OR
IF THE FARE COMPONENT INCLUDES TRAVEL BETWEEN REC AND
SAO.
SECURITY SURCHARGE OF USD 80.00 PER FARE COMPONENT
WILL BE ADDED TO THE APPLICABLE FARE PER
ADULT,ALLOWING CHILD/INFANT DISCOUNTS.
IF THE FARE COMPONENT INCLUDES TRAVEL BETWEEN UIO AND
CUE.
OR
IF THE FARE COMPONENT INCLUDES TRAVEL BETWEEN UIO AND
LOH.
OR
IF THE FARE COMPONENT INCLUDES TRAVEL BETWEEN UIO AND
ESM.
OR
IF THE FARE COMPONENT INCLUDES TRAVEL BETWEEN UIO AND
LGQ.
OR
IF THE FARE COMPONENT INCLUDES TRAVEL BETWEEN UIO AND
OCC.
OR
IF THE FARE COMPONENT INCLUDES TRAVEL BETWEEN UIO AND
SCY.
OR
IF THE FARE COMPONENT INCLUDES TRAVEL BETWEEN UIO AND
GPS.
OR
IF THE FARE COMPONENT INCLUDES TRAVEL BETWEEN UIO AND
MEC.
SECURITY SURCHARGE OF EUR 30.00 PER FARE COMPONENT
WILL BE ADDED TO THE APPLICABLE FARE PER
ADULT,ALLOWING CHILD/INFANT DISCOUNTS.
IF THE FARE COMPONENT INCLUDES TRAVEL BETWEEN SRZ AND
ASU.
SECURITY SURCHARGE OF USD 150.00 PER FARE COMPONENT
WILL BE ADDED TO THE APPLICABLE FARE PER
ADULT,ALLOWING CHILD/INFANT DISCOUNTS.
IF THE FARE COMPONENT INCLUDES TRAVEL BETWEEN MVD AND
ASU.
SECURITY SURCHARGE OF USD 200.00 PER FARE COMPONENT
WILL BE ADDED TO THE APPLICABLE FARE PER
ADULT,ALLOWING CHILD/INFANT DISCOUNTS.
IF THE FARE COMPONENT INCLUDES TRAVEL BETWEEN MVD AND
BUE.
SECURITY SURCHARGE OF USD 100.00 PER FARE COMPONENT
WILL BE ADDED TO THE APPLICABLE FARE PER
ADULT,ALLOWING CHILD/INFANT DISCOUNTS.
IF THE FARE COMPONENT INCLUDES TRAVEL BETWEEN ASU AND
BUE.
SECURITY SURCHARGE OF USD 150.00 PER FARE COMPONENT
WILL BE ADDED TO THE APPLICABLE FARE PER
ADULT,ALLOWING CHILD/INFANT DISCOUNTS.
IF THE FARE COMPONENT INCLUDES TRAVEL BETWEEN MVD AND
SAO.
SECURITY SURCHARGE OF USD 175.00 PER FARE COMPONENT
WILL BE ADDED TO THE APPLICABLE FARE PER
ADULT,ALLOWING CHILD/INFANT DISCOUNTS.
IF THE FARE COMPONENT INCLUDES TRAVEL BETWEEN SDQ AND
HAV.
OR
IF THE FARE COMPONENT INCLUDES TRAVEL BETWEEN SDQ AND
MIA.
OR
IF THE FARE COMPONENT INCLUDES TRAVEL BETWEEN SDQ AND
SJU.
SECURITY SURCHARGE OF USD 100.00 PER FARE COMPONENT
WILL BE ADDED TO THE APPLICABLE FARE PER
ADULT,ALLOWING CHILD/INFANT DISCOUNTS.
IF THE FARE COMPONENT INCLUDES TRAVEL BETWEEN BUH AND
IAS.
SECURITY SURCHARGE OF EUR 90.00 PER FARE COMPONENT
WILL BE ADDED TO THE APPLICABLE FARE PER
ADULT,ALLOWING CHILD/INFANT DISCOUNTS.
IF THE FARE COMPONENT INCLUDES TRAVEL BETWEEN BUE AND
COR.
OR
IF THE FARE COMPONENT INCLUDES TRAVEL BETWEEN BUE AND
IGR.
OR
IF THE FARE COMPONENT INCLUDES TRAVEL BETWEEN IGR AND
COR.
OR
IF THE FARE COMPONENT INCLUDES TRAVEL BETWEEN IGR AND
ROS.
OR
IF THE FARE COMPONENT INCLUDES TRAVEL BETWEEN IGR AND
SLA.
SECURITY SURCHARGE OF USD 80.00 PER FARE COMPONENT
WILL BE ADDED TO THE APPLICABLE FARE PER
ADULT,ALLOWING CHILD/INFANT DISCOUNTS.
IF THE FARE COMPONENT INCLUDES TRAVEL BETWEEN TLV AND
AREA 2 ON
ONE OR MORE OF THE FOLLOWING
ANY LY FLIGHT.
SECURITY SURCHARGE OF USD 25.00 PER FARE COMPONENT
WILL BE ADDED TO THE APPLICABLE FARE PER
ADULT,ALLOWING CHILD/INFANT DISCOUNTS.
IF THE FARE COMPONENT INCLUDES TRAVEL BETWEEN PTY AND
CCS.
OR
IF THE FARE COMPONENT INCLUDES TRAVEL BETWEEN PTY AND
SDQ.
OR
IF THE FARE COMPONENT INCLUDES TRAVEL BETWEEN PTY AND
PUJ.
OR
IF THE FARE COMPONENT INCLUDES TRAVEL BETWEEN PTY AND
HAV.
OR
IF THE FARE COMPONENT INCLUDES TRAVEL BETWEEN PTY AND
GYE.
OR
IF THE FARE COMPONENT INCLUDES TRAVEL BETWEEN PTY AND
UIO.
OR
IF THE FARE COMPONENT INCLUDES TRAVEL BETWEEN PTY AND
BOG.
SECURITY SURCHARGE OF USD 200.00 PER FARE COMPONENT
WILL BE ADDED TO THE APPLICABLE FARE PER
ADULT,ALLOWING CHILD/INFANT DISCOUNTS.
IF THE FARE COMPONENT INCLUDES TRAVEL BETWEEN DUS AND
AMS.
SECURITY SURCHARGE OF EUR 60.00 PER FARE COMPONENT
WILL BE ADDED TO THE APPLICABLE FARE PER
ADULT,ALLOWING CHILD/INFANT DISCOUNTS.
IF THE FARE COMPONENT INCLUDES TRAVEL BETWEEN GUA AND
SAP.
SECURITY SURCHARGE OF USD 75.00 PER FARE COMPONENT
WILL BE ADDED TO THE APPLICABLE FARE PER
ADULT,ALLOWING CHILD/INFANT DISCOUNTS.
IF THE FARE COMPONENT INCLUDES TRAVEL BETWEEN UIO AND
LIM.
OR
IF THE FARE COMPONENT INCLUDES TRAVEL BETWEEN UIO AND
BOG.
OR
IF THE FARE COMPONENT INCLUDES TRAVEL BETWEEN UIO AND
CCS.
SECURITY SURCHARGE OF USD 200.00 PER FARE COMPONENT
WILL BE ADDED TO THE APPLICABLE FARE PER
ADULT,ALLOWING CHILD/INFANT DISCOUNTS.
IF THE FARE COMPONENT INCLUDES TRAVEL BETWEEN STO AND
AMS.
OR
IF THE FARE COMPONENT INCLUDES TRAVEL BETWEEN CPH AND
AMS.
OR
IF THE FARE COMPONENT INCLUDES TRAVEL BETWEEN ATH AND
ROM.
OR
IF THE FARE COMPONENT INCLUDES TRAVEL BETWEEN ATH AND
MAD ON
ONE OR MORE OF THE FOLLOWING
ANY A3 FLIGHT.
FOR TRAVEL ON/AFTER 15JUN19 AND ON/BEFORE 15SEP19
SECURITY SURCHARGE OF EUR 100.00 PER FARE
COMPONENT WILL BE ADDED TO THE APPLICABLE FARE PER
ADULT,ALLOWING CHILD/INFANT DISCOUNTS.&lt;/Text&gt;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UX OR HR AND
MAY NOT BE SOLD IN VENEZUELA. AND MAY ONLY BE SOLD IN
AREA 1/AREA 2/AREA 3.
TICKETS MAY NOT BE ISSUED BY PTA. EXTENSION OF TICKET
VALIDITY IS NOT PERMITTED.&lt;/Text&gt;
   &lt;/Paragraph&gt;
   &lt;Paragraph RPH="16" Title="PENALTIES"&gt;
    &lt;Text&gt;CANCELLATIONS
BEFORE DEPARTURE
CHARGE EUR 150.00/USD 215.00.
CHILD/INFANT DISCOUNTS APPLY.
NOTE - TEXT BELOW NOT VALIDATED FOR AUTOPRICING.
BEFORE OUTBOUND DEPARTURE
THE WHOLLY UNUSED TICKET IS REFUNDABLE UPON
PAYMENT OF THE PENALTY AMOUNT CONTAINED IN
THIS RULE
TICKET IS NON-REFUNDABLE IN CASE OF NO-SHOW.
TICKET IS NON REFUNDABLE WHEN PASSENGER CANCELS
AFTER DEPARTURE OF THE ORIGINALLY SCHEDULED FLIGHT
--------------------------------------------------
FOR SPANISH DOMESTIC 9B FLIGHTS FROM 4000
THROUGHT 4851 TO BE CANCELLED A PENALTY OF EUR
50.00 WILL BE APPLIED PER SECTOR CHILD/INFANT
DISCOUNTS APPLY THE ORIGINAL NON-REFUNDABLE
AMOUNT REMAINS NON REFUNDABLE.
AFTER DEPARTURE
TICKET IS NON-REFUNDABLE IN CASE OF CANCEL/NO-SHOW/
REFUND.
NOTE - TEXT BELOW NOT VALIDATED FOR AUTOPRICING.
AFTER OUTBOUND DEPARTURE
TICKET IS NON REFUNDABLE WHEN PASSENGER CANCELS
AFTER OUTBOUND DEPARTURE MEANING THAT NO REFUNDS
ARE ALLOWED ONCE THE FIRST COUPON OF THE PRICING
UNIT IS USED.
----------------------------------------------
WAIVED FOR DEATH OF A PASSENGER AND PASSENGERS
FAMILY MEMBERS UP TO 1ST DEGREE RELATIONS OR FOR
PASSENGER/S HOSPITAL ADMISSION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REFUND OF UNUSED TAXES FEES AND CHARGES PAID TO
THIRD PARTIES PERMITTED. ASSOCIATED CARRIER
IMPOSED CHARGES ARE REFUNDABLE.
ANY NON-REFUNDABLE AMOUNT FROM A PREVIOUS TICKET
REMAINS NON-REFUNDABLE FOLLOWING A CHANGE.
-------------------------------------------------
TICKET IS NOT TRANSFERABLE TO ANOTHER PERSON.
-------------------------------------------------
PARTIALLY USED TICKETS - REFUND THE DIFFERENCE -
IF ANY - BETWEEN THE FARE PAID AND THE FARE FOR
THE JOURNEY TRAVELLED.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&lt;/Paragraph&gt;
   &lt;Paragraph RPH="17" Title="HIP/MILEAGE EXCEPTIONS"&gt;
    &lt;Text&gt;THE HIGHER INTERMEDIATE POINT RULE DOES NOT APPLY FOR
CONNECTIONS.
NOTE -
DMC/HIP/EXCESS OF MILEAGE WILL NOT APPLY TO THESE
FARES.
AND - THE HIGHER INTERMEDIATE POINT RULE DOES NOT APPLY
FOR STOPOVERS.
NOTE -
DMC/HIP/EXCESS OF MILEAGE WILL NOT APPLY TO THESE
FARES.&lt;/Text&gt;
   &lt;/Paragraph&gt;
   &lt;Paragraph RPH="18" Title="TICKET ENDORSEMENTS"&gt;
    &lt;Text&gt;THE ORIGINAL AND THE REISSUED TICKET MUST BE ANNOTATED
- CHGS AND REF RESTRICTED - IN THE ENDORSEMENT BOX.
AND - THE ORIGINAL AND THE REISSUED TICKET MUST BE
ANNOTATED - RESTRICTIONS APPLY - IN THE FORM OF
PAYMENT BOX.&lt;/Text&gt;
   &lt;/Paragraph&gt;
   &lt;Paragraph RPH="19" Title="CHILDREN DISCOUNTS"&gt;
    &lt;Text&gt;CNN/ACCOMPANIED CHILD PSGR 2-11 - CHARGE 75 PERCENT OF
THE FARE.
TICKET DESIGNATOR - CH.
MUST BE ACCOMPANIED ON ALL FLIGHTS IN THE SAME
COMPARTMENT BY ADULT PSGR 18 OR OLDER.
OR - UNN/UNACCOMPANIED CHILD PSGR 5-11 - CHARGE 75
PERCENT OF THE FARE.
TICKET DESIGNATOR - CH.
NOTE - TEXT BELOW NOT VALIDATED FOR AUTOPRICING.
AN ACCEPTANCE LIMIT ON THE NUMBER OF UNACCOMPANIED
CHILD WILL BE CONSIDER
OR - INS/INFANT WITH A SEAT PSGR UNDER 2 - CHARGE 75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CNE/NEGOTIATED CHILD PSGR 2-11 - CHARGE 75 PERCENT OF
THE FARE.
TICKET DESIGNATOR - CH.
MUST BE ACCOMPANIED ON ALL FLIGHTS IN THE SAME
COMPARTMENT BY NEG PSGR 18 OR OLDER.
OR - UNN/UNACCOMPANIED CHILD PSGR 5-11 - CHARGE 75
PERCENT OF THE FARE.
TICKET DESIGNATOR - CH.
NOTE - TEXT BELOW NOT VALIDATED FOR AUTOPRICING.
AN ACCEPTANCE LIMIT ON THE NUMBER OF UNACCOMPANIED
CHILD WILL BE CONSIDER
OR - INE/NEGOTIATED INFANT PSGR UNDER 2 - CHARGE 75
PERCENT OF THE FARE.
TICKET DESIGNATOR - IN.
MUST BE ACCOMPANIED ON ALL FLIGHTS IN THE SAME
COMPARTMENT BY NEG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NEG PSGR 18 OR OLDER.
JNN/CONTRACT BULK CHILD PSGR 2-11 - CHARGE 75 PERCENT
OF THE FARE.
TICKET DESIGNATOR - CH.
MUST BE ACCOMPANIED ON ALL FLIGHTS IN THE SAME
COMPARTMENT BY ADULT PSGR 18 OR OLDER.
OR - UNN/UNACCOMPANIED CHILD PSGR 5-11 - CHARGE 75
PERCENT OF THE FARE.
TICKET DESIGNATOR - CH.
NOTE - TEXT BELOW NOT VALIDATED FOR AUTOPRICING.
AN ACCEPTANCE LIMIT ON THE NUMBER OF UNACCOMPANIED
CHILD WILL BE CONSIDER
OR - JNS/CONTRACT BULK INFANT WITH A SEAT PSGR UNDER 2
- CHARGE 75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JNF/CONTRACT BULK INFANT PSGR UNDER 2 - CHARGE
10 PERCENT OF THE FARE.
TICKET DESIGNATOR - IN.
MUST BE ACCOMPANIED ON ALL FLIGHTS IN THE SAME
COMPARTMENT BY ADULT PSGR 18 OR OLDER.
INN/INDIVIDUAL INCLUSIVE TOUR CHILD PSGR 2-11 - CHARGE
75 PERCENT OF THE FARE.
TICKET DESIGNATOR - CH.
MUST BE ACCOMPANIED ON ALL FLIGHTS IN THE SAME
COMPARTMENT BY INDIVIDUAL INCLUSIVE TOUR PSGR 18
OR OLDER.
OR - ITU/INDIVIDUAL INCLUSIVE TOUR UNACCOMPANIED CHILD
5-11 - CHARGE 75 PERCENT OF THE FARE.
TICKET DESIGNATOR - CH.
NOTE - TEXT BELOW NOT VALIDATED FOR AUTOPRICING.
AN ACCEPTANCE LIMIT ON THE NUMBER OF UNACCOMPANIED
CHILD WILL BE CONSIDER
OR - ITS/INCLUSIVE TOUR INFANT WITH A SEAT PSGR UNDER 2
- CHARGE 75 PERCENT OF THE FARE.
TICKET DESIGNATOR - IN.
MUST BE ACCOMPANIED ON ALL FLIGHTS IN THE SAME
COMPARTMENT BY INDIVIDUAL INCLUSIVE TOUR PSGR
18 OR OLDER.
NOTE - TEXT BELOW NOT VALIDATED FOR AUTOPRICING.
AN INFANT UNDER TWO YEARS WHO MAY TURN 2 YEARS
OF AGE BEFORE THE END OF THE TRIP MUST PAY A
CHILD FARE FOR THE ENTIRE JOURNEY
OR - 1ST ITF/INCLUSIVE TOUR INFANT WITHOUT A SEAT PSGR
UNDER 2 - CHARGE 10 PERCENT OF THE FARE.
TICKET DESIGNATOR - IN.
MUST BE ACCOMPANIED ON ALL FLIGHTS IN THE SAME
COMPARTMENT BY INDIVIDUAL INCLUSIVE TOUR PSGR
18 OR OLDER.
VFN/VISIT FRIENDS/RELATIVES CHILD PSGR 2-11 - CHARGE
75 PERCENT OF THE FARE.
TICKET DESIGNATOR - CH.
MUST BE ACCOMPANIED ON ALL FLIGHTS IN THE SAME
COMPARTMENT BY VISIT FRIENDS/RELATIVES PSGR 18 OR
OLDER.
OR - VFS/VISIT FRIENDS/RELATIVES INFANT WITH A SEAT
UNDER 2 - CHARGE 75 PERCENT OF THE FARE.
TICKET DESIGNATOR - IN.
MUST BE ACCOMPANIED ON ALL FLIGHTS IN THE SAME
COMPARTMENT BY VISIT FRIENDS/RELATIVES PSGR 18
OR OLDER.
NOTE - TEXT BELOW NOT VALIDATED FOR AUTOPRICING.
AN INFANT UNDER TWO YEARS WHO MAY TURN 2 YEARS
OF AGE BEFORE THE END OF THE TRIP MUST PAY A
CHILD FARE FOR THE ENTIRE JOURNEY
OR - 1ST VFF/VISIT FRIENDS/RELATIVES INFANT WITHOUT A
SEAT PSGR UNDER 2 - CHARGE 10 PERCENT OF THE
FARE.
TICKET DESIGNATOR - IN.
MUST BE ACCOMPANIED ON ALL FLIGHTS IN THE SAME
COMPARTMENT BY VISIT FRIENDS/RELATIVES PSGR 18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</si>
  <si>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b05ffec8-f80b-4de8-a988-4f4e8ecd6e0b&lt;/eb:ConversationId&gt;&lt;eb:Service&gt;OTA_AirRulesLLSRQ&lt;/eb:Service&gt;&lt;eb:Action&gt;OTA_AirRulesLLSRS&lt;/eb:Action&gt;&lt;eb:MessageData&gt;&lt;eb:MessageId&gt;6508317587079320233&lt;/eb:MessageId&gt;&lt;eb:Timestamp&gt;2019-09-10T16:18:28&lt;/eb:Timestamp&gt;&lt;eb:RefToMessageId&gt;b05ffec8-f80b-4de8-a988-4f4e8ecd6e0b&lt;/eb:RefToMessageId&gt;&lt;/eb:MessageData&gt;&lt;/eb:MessageHeader&gt;&lt;wsse:Security xmlns:wsse="http://schemas.xmlsoap.org/ws/2002/12/secext"&gt;&lt;wsse:BinarySecurityToken valueType="String" EncodingType="wsse:Base64Binary"&gt;Shared/IDL:IceSess\/SessMgr:1\.0.IDL/Common/!ICESMS\/RESA!ICESMSLB\/RES.LB!-2975656020172806269!886104!0&lt;/wsse:BinarySecurityToken&gt;&lt;/wsse:Security&gt;&lt;/soap-env:Header&gt;&lt;soap-env:Body&gt;&lt;OTA_AirRulesRS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timeStamp="2019-09-10T11:18:28-05:00"&gt;
   &lt;stl:SystemSpecificResults&gt;
    &lt;stl:HostCommand LNIATA="222222"&gt;RDMADBOG26SEPNVUELA-UX&lt;/stl:HostCommand&gt;
   &lt;/stl:SystemSpecificResults&gt;
  &lt;/stl:Success&gt;
  &lt;stl:Warning type="BusinessLogic"&gt;
   &lt;stl:SystemSpecificResults&gt;
    &lt;stl:Message&gt;                                  C15JN                        &lt;/stl:Message&gt;
    &lt;stl:ShortText&gt;WARN.SWS.HOST.WARNING_RESPONSE&lt;/stl:ShortText&gt;
   &lt;/stl:SystemSpecificResults&gt;
  &lt;/stl:Warning&gt;
 &lt;/stl:ApplicationResults&gt;
 &lt;FareRuleInfo&gt;
  &lt;Header&gt;
   &lt;Line Type="Legend"&gt;
    &lt;Text&gt;V FARE BASIS     BK    FARE   TRAVEL-TICKET AP  MINMAX  RTG&lt;/Text&gt;
   &lt;/Line&gt;
   &lt;Line Type="Fare"&gt;
    &lt;Text&gt;1   NVUELA         N?R   290.00 D31MR  T16SE  -/?  5/ 90 AT01&lt;/Text&gt;
   &lt;/Line&gt;
   &lt;Line Type="Passenger Type"&gt;
    &lt;Text&gt;PASSENGER TYPE-ADT                 AUTO PRICE-YES&lt;/Text&gt;
   &lt;/Line&gt;
   &lt;Line Type="Origin Destination"&gt;
    &lt;Text&gt;FROM-MAD TO-BOG    CXR-UX    TVL-26SEP19  RULE-OF01 IPRSAA2/27&lt;/Text&gt;
   &lt;/Line&gt;
   &lt;Line Type="Fare Basis"&gt;
    &lt;Text&gt;FARE BASIS-NVUELA            SPECIAL FARE  DIS-E   VENDOR-ATP&lt;/Text&gt;
   &lt;/Line&gt;
   &lt;Line Type="Fare Type"&gt;
    &lt;Text&gt;FARE TYPE-XPX      RT-INSTANT PURCHASE FARE&lt;/Text&gt;
   &lt;/Line&gt;
   &lt;Line Type="Currency"&gt;
    &lt;Text&gt;EUR   290.00  1001  E31AUG19 D31MAR20   FC-NVUELA  FN-33&lt;/Text&gt;
   &lt;/Line&gt;
   &lt;Line Type="System Dates"&gt;
    &lt;Text&gt;SYSTEM DATES - CREATED 02SEP19/1014  EXPIRES INFINITY&lt;/Text&gt;
   &lt;/Line&gt;
   &lt;ParsedData&gt;
    &lt;CurrencyLine&gt;
     &lt;Amount&gt;290.00&lt;/Amount&gt;
     &lt;CurrencyCode&gt;EUR&lt;/CurrencyCode&gt;
     &lt;Discontinue&gt;2020-03-31&lt;/Discontinue&gt;
     &lt;Effective&gt;2019-08-31&lt;/Effective&gt;
     &lt;FareClass&gt;NVUELA&lt;/FareClass&gt;
     &lt;RoutingNumberOrMPM&gt;1001&lt;/RoutingNumberOrMPM&gt;
     &lt;TariffDescriptionNumber&gt;33&lt;/TariffDescriptionNumber&gt;
    &lt;/CurrencyLine&gt;
    &lt;FareBasisLine&gt;
     &lt;DisplayType Code="E"/&gt;
     &lt;FareBasis Code="NVUELA"/&gt;
     &lt;FareVendor&gt;ATP&lt;/FareVendor&gt;
     &lt;Text&gt;SPECIAL FARE&lt;/Text&gt;
    &lt;/FareBasisLine&gt;
    &lt;FareTypeLine&gt;
     &lt;FareDescription Code="RT"&gt;INSTANT PURCHASE FARE&lt;/FareDescription&gt;
     &lt;FareType&gt;XPX&lt;/FareType&gt;
    &lt;/FareTypeLine&gt;
    &lt;OriginDestinationLine&gt;
     &lt;Airline Code="UX"/&gt;
     &lt;DestinationLocation LocationCode="BOG"/&gt;
     &lt;OriginLocation LocationCode="MAD"/&gt;
     &lt;Rule&gt;OF01&lt;/Rule&gt;
     &lt;TariffDescriptionNumber&gt;IPRSAA2/27&lt;/TariffDescriptionNumber&gt;
     &lt;TravelDate&gt;2019-09-26&lt;/TravelDate&gt;
    &lt;/OriginDestinationLine&gt;
    &lt;PassengerTypeLine&gt;
     &lt;AutoPrice&gt;YES&lt;/AutoPrice&gt;
     &lt;PassengerType Code="ADT"/&gt;
    &lt;/PassengerTypeLine&gt;
    &lt;SystemDatesLine&gt;
     &lt;CreateDateTime&gt;2019-09-02T10:14&lt;/CreateDateTime&gt;
     &lt;ExpireDateTime&gt;INFINITY&lt;/ExpireDateTime&gt;
    &lt;/SystemDatesLine&gt;
   &lt;/ParsedData&gt;
  &lt;/Header&gt;
  &lt;Rules&gt;
   &lt;Paragraph RPH="50" Title="RULE APPLICATION AND OTHER CONDITIONS"&gt;
    &lt;Text&gt;NOTE - THE FOLLOWING TEXT IS INFORMATIONAL AND NOT
VALIDATED FOR AUTOPRICING.
SPECIAL PROMOTIONAL FARE
APPLICATION
AREA
THESE FARES APPLY
BETWEEN AREA 2 AND AREA 1.
CLASS OF SERVICE
THESE FARES APPLY FOR ECONOMY CLASS SERVICE.
TYPES OF TRANSPORTATION
THIS RULE GOVERNS ROUND-TRIP FARES.
FARES GOVERNED BY THIS RULE CAN BE USED TO CREATE
ROUND-TRIP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BETWEEN MAD AND
ROM
THEN THAT TRAVEL MUST BE ON
ONE OR MORE OF THE FOLLOWING
ANY UX FLIGHT OPERATED BY UX.
AND
THE FARE COMPONENT MUST INCLUDE TRAVEL VIA
TRANSATLANTIC SECTORS ON
ONE OR MORE OF THE FOLLOWING
ANY UX FLIGHT OPERATED BY UX.
AND
IF THE FARE COMPONENT INCLUDES TRAVEL WITHIN AREA 2
THEN THAT TRAVEL MUST BE ON
ONE OR MORE OF THE FOLLOWING
ANY UX FLIGHT
ANY 9B FLIGHT
ANY A3 FLIGHT
ANY AB FLIGHT
ANY AZ FLIGHT
ANY KL FLIGHT
ANY LG FLIGHT
ANY LO FLIGHT
ANY ME FLIGHT
ANY SK FLIGHT
ANY SU FLIGHT
ANY TK FLIGHT
ANY ET FLIGHT
LY FLIGHTS 0300 THROUGH 0399
OK FLIGHTS 0700 THROUGH 0799.
AND
IF THE FARE COMPONENT INCLUDES TRAVEL WITHIN AREA 1
THEN THAT TRAVEL MUST BE ON
ONE OR MORE OF THE FOLLOWING
ANY UX FLIGHT
ANY 5Q FLIGHT
ANY 5U FLIGHT
ANY AD FLIGHT
ANY AR FLIGHT
ANY CC FLIGHT
ANY CM FLIGHT
ANY CU FLIGHT
ANY EQ FLIGHT
ANY G3 FLIGHT
ANY P9 FLIGHT
ANY Z8 FLIGHT
ANY DL FLIGHT
ANY BB FLIGHT
ANY 7N FLIGHT.
AND
IF THE FARE COMPONENT INCLUDES TRAVEL BETWEEN MEX AND
MAD
BUT NOT ON NONSTOP FLIGHTS.&lt;/Text&gt;
   &lt;/Paragraph&gt;
   &lt;Paragraph RPH="05" Title="ADVANCE RESERVATIONS/TICKETING"&gt;
    &lt;Text&gt;CONFIRMED RESERVATIONS ARE REQUIRED FOR ALL SECTORS.
WHEN RESERVATIONS ARE MADE AT LEAST 2 DAYS BEFORE
DEPARTURE, TICKETING MUST BE COMPLETED WITHIN 72 HOURS
AFTER RESERVATIONS ARE MADE.
OR - CONFIRMED RESERVATIONS FOR ALL SECTORS AND
TICKETING MUST BE COMPLETED AT THE SAME TIME.
NOTE - TEXT BELOW NOT VALIDATED FOR AUTOPRICING.
DIFFERENCE COULD EXIST BETWEEN THE CRS
LAST TICKETING DATE AND TTL ROBOT REMARK.
THE MOST RESTRICTIVE DATE PREVAILS.&lt;/Text&gt;
   &lt;/Paragraph&gt;
   &lt;Paragraph RPH="06" Title="MINIMUM STAY"&gt;
    &lt;Text&gt;TRAVEL FROM LAST STOPOVER MUST COMMENCE NO EARLIER
THAN 5 DAYS AFTER DEPARTURE FROM FARE ORIGIN.&lt;/Text&gt;
   &lt;/Paragraph&gt;
   &lt;Paragraph RPH="07" Title="MAXIMUM STAY"&gt;
    &lt;Text&gt;TRAVEL FROM LAST STOPOVER MUST COMMENCE NO LATER THAN
90 DAYS AFTER DEPARTURE FROM FARE ORIGIN.&lt;/Text&gt;
   &lt;/Paragraph&gt;
   &lt;Paragraph RPH="08" Title="STOPOVERS"&gt;
    &lt;Text&gt;NO STOPOVERS PERMITTED ON THE PRICING UNIT.&lt;/Text&gt;
   &lt;/Paragraph&gt;
   &lt;Paragraph RPH="09" Title="TRANSFERS"&gt;
    &lt;Text&gt;FARE BREAK SURFACE SECTORS NOT PERMITTED AND EMBEDDED
SURFACE SECTORS PERMITTED ON THE FARE COMPONENT.
NOTE - TEXT BELOW NOT VALIDATED FOR AUTOPRICING.
TRANSFERS LIMITTED TO THE ROUTING MAP INDICATED IN
THE FARE RECORD.&lt;/Text&gt;
   &lt;/Paragraph&gt;
   &lt;Paragraph RPH="10" Title="COMBINATIONS"&gt;
    &lt;Text&gt;CIRCLE TRIPS NOT PERMITTED.
END-ON-END NOT PERMITTED. SIDE TRIPS NOT PERMITTED.
OPEN JAWS/ROUND TRIPS
FARES MAY BE COMBINED ON A HALF ROUND TRIP BASIS
-TO FORM SINGLE OR DOUBLE OPEN JAWS
MILEAGE OF THE OPEN SEGMENT MUST BE EQUAL/LESS THAN
MILEAGE OF THE SHORTEST FLOWN FARE COMPONENT.
-TO FORM ROUND TRIPS.
PROVIDED -
COMBINATIONS ARE WITH ANY FARE FOR CARRIER UX IN
RULE UP41/UP5L/UZ10/UZ11/UZ14/UZ17/UZ5L IN TARIFF
FBRA12P - BETWEEN AREA 1/2 EXCEPT USA/CA
OR RULE UP41/UP5L/UZ14/UZ5L IN TARIFF
FBRINPV - BETWEEN USA/CA-AREA 1/2/3
OR ANY RULE IN TARIFF
IPRA    - BETWEEN USA/CA-AREA 2/3 AND GUAM-AREA 2
IPREUAF - BETWEEN EUROPE-AFRICA
IPREUME - BETWEEN EUROPE-THE MIDDLE EAST
IPREURP - WITHIN EUROPE-INTERNATIONAL
IPRSAA2 - BETWEEN THE WESTERN HEMISPHERE-AREA 2
VIA ATL.&lt;/Text&gt;
   &lt;/Paragraph&gt;
   &lt;Paragraph RPH="11" Title="BLACKOUT DATES"&gt;
    &lt;Text&gt;ORIGINATING AREA 2 OUTBOUND -
TRAVEL IS NOT PERMITTED 14DEC19 THROUGH 30DEC19 OR
03APR20 THROUGH 08APR20.
ORIGINATING AREA 2 INBOUND -
TRAVEL IS NOT PERMITTED 01JAN20 THROUGH 13JAN20 OR
10APR20 THROUGH 13APR20.
ORIGINATING COLOMBIA OUTBOUND -
TRAVEL IS NOT PERMITTED 14DEC19 THROUGH 06JAN20 OR
10APR20 THROUGH 13APR20.
ORIGINATING COLOMBIA INBOUND -
TRAVEL IS NOT PERMITTED 14DEC19 THROUGH 07JAN20 OR
03APR20 THROUGH 08APR20.&lt;/Text&gt;
   &lt;/Paragraph&gt;
   &lt;Paragraph RPH="12" Title="SURCHARGES"&gt;
    &lt;Text&gt;IF THE FARE COMPONENT INCLUDES TRAVEL BETWEEN FOR AND
SSA.
SECURITY SURCHARGE OF USD 80.00 PER FARE COMPONENT
WILL BE ADDED TO THE APPLICABLE FARE PER
ADULT,ALLOWING CHILD/INFANT DISCOUNTS.
IF THE FARE COMPONENT INCLUDES TRAVEL BETWEEN FOR AND
BSB.
OR
IF THE FARE COMPONENT INCLUDES TRAVEL BETWEEN FOR AND
GYN.
OR
IF THE FARE COMPONENT INCLUDES TRAVEL BETWEEN FOR AND
BHZ.
OR
IF THE FARE COMPONENT INCLUDES TRAVEL BETWEEN FOR AND
RIO.
SECURITY SURCHARGE OF USD 20.00 PER FARE COMPONENT
WILL BE ADDED TO THE APPLICABLE FARE PER
ADULT,ALLOWING CHILD/INFANT DISCOUNTS.
IF THE FARE COMPONENT INCLUDES TRAVEL BETWEEN VCE AND
ROM.
OR
IF THE FARE COMPONENT INCLUDES TRAVEL BETWEEN AHO AND
ROM.
SECURITY SURCHARGE OF EUR 90.00 PER FARE COMPONENT
WILL BE ADDED TO THE APPLICABLE FARE PER
ADULT,ALLOWING CHILD/INFANT DISCOUNTS.
IF THE FARE COMPONENT INCLUDES TRAVEL BETWEEN SAO AND
SSA.
OR
IF THE FARE COMPONENT INCLUDES TRAVEL BETWEEN SSA AND
REC.
OR
IF THE FARE COMPONENT INCLUDES TRAVEL BETWEEN REC AND
SAO.
SECURITY SURCHARGE OF USD 80.00 PER FARE COMPONENT
WILL BE ADDED TO THE APPLICABLE FARE PER
ADULT,ALLOWING CHILD/INFANT DISCOUNTS.
IF THE FARE COMPONENT INCLUDES TRAVEL BETWEEN UIO AND
CUE.
OR
IF THE FARE COMPONENT INCLUDES TRAVEL BETWEEN UIO AND
LOH.
OR
IF THE FARE COMPONENT INCLUDES TRAVEL BETWEEN UIO AND
ESM.
OR
IF THE FARE COMPONENT INCLUDES TRAVEL BETWEEN UIO AND
LGQ.
OR
IF THE FARE COMPONENT INCLUDES TRAVEL BETWEEN UIO AND
OCC.
OR
IF THE FARE COMPONENT INCLUDES TRAVEL BETWEEN UIO AND
SCY.
OR
IF THE FARE COMPONENT INCLUDES TRAVEL BETWEEN UIO AND
GPS.
OR
IF THE FARE COMPONENT INCLUDES TRAVEL BETWEEN UIO AND
MEC.
SECURITY SURCHARGE OF EUR 30.00 PER FARE COMPONENT
WILL BE ADDED TO THE APPLICABLE FARE PER
ADULT,ALLOWING CHILD/INFANT DISCOUNTS.
IF THE FARE COMPONENT INCLUDES TRAVEL BETWEEN SRZ AND
ASU.
SECURITY SURCHARGE OF USD 150.00 PER FARE COMPONENT
WILL BE ADDED TO THE APPLICABLE FARE PER
ADULT,ALLOWING CHILD/INFANT DISCOUNTS.
IF THE FARE COMPONENT INCLUDES TRAVEL BETWEEN MVD AND
ASU.
SECURITY SURCHARGE OF USD 200.00 PER FARE COMPONENT
WILL BE ADDED TO THE APPLICABLE FARE PER
ADULT,ALLOWING CHILD/INFANT DISCOUNTS.
IF THE FARE COMPONENT INCLUDES TRAVEL BETWEEN MVD AND
BUE.
SECURITY SURCHARGE OF USD 100.00 PER FARE COMPONENT
WILL BE ADDED TO THE APPLICABLE FARE PER
ADULT,ALLOWING CHILD/INFANT DISCOUNTS.
IF THE FARE COMPONENT INCLUDES TRAVEL BETWEEN ASU AND
BUE.
SECURITY SURCHARGE OF USD 150.00 PER FARE COMPONENT
WILL BE ADDED TO THE APPLICABLE FARE PER
ADULT,ALLOWING CHILD/INFANT DISCOUNTS.
IF THE FARE COMPONENT INCLUDES TRAVEL BETWEEN MVD AND
SAO.
SECURITY SURCHARGE OF USD 175.00 PER FARE COMPONENT
WILL BE ADDED TO THE APPLICABLE FARE PER
ADULT,ALLOWING CHILD/INFANT DISCOUNTS.
IF THE FARE COMPONENT INCLUDES TRAVEL BETWEEN SDQ AND
HAV.
OR
IF THE FARE COMPONENT INCLUDES TRAVEL BETWEEN SDQ AND
MIA.
OR
IF THE FARE COMPONENT INCLUDES TRAVEL BETWEEN SDQ AND
SJU.
SECURITY SURCHARGE OF USD 100.00 PER FARE COMPONENT
WILL BE ADDED TO THE APPLICABLE FARE PER
ADULT,ALLOWING CHILD/INFANT DISCOUNTS.
IF THE FARE COMPONENT INCLUDES TRAVEL BETWEEN BUH AND
IAS.
SECURITY SURCHARGE OF EUR 90.00 PER FARE COMPONENT
WILL BE ADDED TO THE APPLICABLE FARE PER
ADULT,ALLOWING CHILD/INFANT DISCOUNTS.
IF THE FARE COMPONENT INCLUDES TRAVEL BETWEEN BUE AND
COR.
OR
IF THE FARE COMPONENT INCLUDES TRAVEL BETWEEN BUE AND
IGR.
OR
IF THE FARE COMPONENT INCLUDES TRAVEL BETWEEN IGR AND
COR.
OR
IF THE FARE COMPONENT INCLUDES TRAVEL BETWEEN IGR AND
ROS.
OR
IF THE FARE COMPONENT INCLUDES TRAVEL BETWEEN IGR AND
SLA.
SECURITY SURCHARGE OF USD 80.00 PER FARE COMPONENT
WILL BE ADDED TO THE APPLICABLE FARE PER
ADULT,ALLOWING CHILD/INFANT DISCOUNTS.
IF THE FARE COMPONENT INCLUDES TRAVEL BETWEEN TLV AND
AREA 2 ON
ONE OR MORE OF THE FOLLOWING
ANY LY FLIGHT.
SECURITY SURCHARGE OF USD 25.00 PER FARE COMPONENT
WILL BE ADDED TO THE APPLICABLE FARE PER
ADULT,ALLOWING CHILD/INFANT DISCOUNTS.
IF THE FARE COMPONENT INCLUDES TRAVEL BETWEEN PTY AND
CCS.
OR
IF THE FARE COMPONENT INCLUDES TRAVEL BETWEEN PTY AND
SDQ.
OR
IF THE FARE COMPONENT INCLUDES TRAVEL BETWEEN PTY AND
PUJ.
OR
IF THE FARE COMPONENT INCLUDES TRAVEL BETWEEN PTY AND
HAV.
OR
IF THE FARE COMPONENT INCLUDES TRAVEL BETWEEN PTY AND
GYE.
OR
IF THE FARE COMPONENT INCLUDES TRAVEL BETWEEN PTY AND
UIO.
OR
IF THE FARE COMPONENT INCLUDES TRAVEL BETWEEN PTY AND
BOG.
SECURITY SURCHARGE OF USD 200.00 PER FARE COMPONENT
WILL BE ADDED TO THE APPLICABLE FARE PER
ADULT,ALLOWING CHILD/INFANT DISCOUNTS.
IF THE FARE COMPONENT INCLUDES TRAVEL BETWEEN DUS AND
AMS.
SECURITY SURCHARGE OF EUR 60.00 PER FARE COMPONENT
WILL BE ADDED TO THE APPLICABLE FARE PER
ADULT,ALLOWING CHILD/INFANT DISCOUNTS.
IF THE FARE COMPONENT INCLUDES TRAVEL BETWEEN GUA AND
SAP.
SECURITY SURCHARGE OF USD 75.00 PER FARE COMPONENT
WILL BE ADDED TO THE APPLICABLE FARE PER
ADULT,ALLOWING CHILD/INFANT DISCOUNTS.
IF THE FARE COMPONENT INCLUDES TRAVEL BETWEEN UIO AND
LIM.
OR
IF THE FARE COMPONENT INCLUDES TRAVEL BETWEEN UIO AND
BOG.
OR
IF THE FARE COMPONENT INCLUDES TRAVEL BETWEEN UIO AND
CCS.
SECURITY SURCHARGE OF USD 200.00 PER FARE COMPONENT
WILL BE ADDED TO THE APPLICABLE FARE PER
ADULT,ALLOWING CHILD/INFANT DISCOUNTS.
IF THE FARE COMPONENT INCLUDES TRAVEL BETWEEN STO AND
AMS.
OR
IF THE FARE COMPONENT INCLUDES TRAVEL BETWEEN CPH AND
AMS.
OR
IF THE FARE COMPONENT INCLUDES TRAVEL BETWEEN ATH AND
ROM.
OR
IF THE FARE COMPONENT INCLUDES TRAVEL BETWEEN ATH AND
MAD ON
ONE OR MORE OF THE FOLLOWING
ANY A3 FLIGHT.
FOR TRAVEL ON/AFTER 15JUN19 AND ON/BEFORE 15SEP19
SECURITY SURCHARGE OF EUR 100.00 PER FARE
COMPONENT WILL BE ADDED TO THE APPLICABLE FARE PER
ADULT,ALLOWING CHILD/INFANT DISCOUNTS.&lt;/Text&gt;
   &lt;/Paragraph&gt;
   &lt;Paragraph RPH="13" Title="ACCOMPANIED TRAVEL"&gt;
    &lt;Text&gt;ACCOMPANIED TRAVEL NOT REQUIRED.&lt;/Text&gt;
   &lt;/Paragraph&gt;
   &lt;Paragraph RPH="14" Title="TRAVEL RESTRICTIONS"&gt;
    &lt;Text&gt;VALID FOR TRAVEL COMMENCING ON/AFTER 31AUG19 AND ON/
BEFORE 31MAR20. ALL TRAVEL MUST BE COMPLETED BY
MIDNIGHT ON 15JUN20.&lt;/Text&gt;
   &lt;/Paragraph&gt;
   &lt;Paragraph RPH="15" Title="SALES RESTRICTIONS"&gt;
    &lt;Text&gt;FOOTNOTE RULE
RESERVATIONS MUST BE MADE ON/AFTER 31AUG19 AND ON/
BEFORE 16SEP19.
TICKETS MUST BE ISSUED ON/AFTER 31AUG19 AND ON/BEFORE
16SEP19.
GENERAL RULE - APPLY UNLESS OTHERWISE SPECIFIED
TICKETS MUST BE ISSUED ON THE STOCK OF UX AND MAY NOT
BE SOLD IN VENEZUELA. AND MAY ONLY BE SOLD IN AREA 1/
AREA 2/AREA 3.
TICKETS MAY NOT BE ISSUED BY PTA. EXTENSION OF TICKET
VALIDITY IS NOT PERMITTED.&lt;/Text&gt;
   &lt;/Paragraph&gt;
   &lt;Paragraph RPH="16" Title="PENALTIES"&gt;
    &lt;Text&gt;CANCELLATIONS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&lt;/Paragraph&gt;
   &lt;Paragraph RPH="17" Title="HIP/MILEAGE EXCEPTIONS"&gt;
    &lt;Text&gt;THE HIGHER INTERMEDIATE POINT RULE DOES NOT APPLY FOR
CONNECTIONS.
NOTE -
DMC/HIP/EXCESS OF MILEAGE WILL NOT APPLY TO THESE
FARES.
AND - THE HIGHER INTERMEDIATE POINT RULE DOES NOT APPLY
FOR STOPOVERS.
NOTE -
DMC/HIP/EXCESS OF MILEAGE WILL NOT APPLY TO THESE
FARES.&lt;/Text&gt;
   &lt;/Paragraph&gt;
   &lt;Paragraph RPH="18" Title="TICKET ENDORSEMENTS"&gt;
    &lt;Text&gt;THE ORIGINAL AND THE REISSUED TICKET MUST BE ANNOTATED
- CHGS AND REF RESTRICTED - IN THE ENDORSEMENT BOX.
AND - THE ORIGINAL AND THE REISSUED TICKET MUST BE
ANNOTATED - RESTRICTIONS APPLY - IN THE FORM OF
PAYMENT BOX.&lt;/Text&gt;
   &lt;/Paragraph&gt;
   &lt;Paragraph RPH="19" Title="CHILDREN DISCOUNTS"&gt;
    &lt;Text&gt;CNN/ACCOMPANIED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INS/INFANT WITH A SEAT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CNE/NEGOTIATED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INE/NEGOTIATED INFANT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JNN/CONTRACT BULK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INS/INFANT WITH A SEAT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JNF/CONTRACT BULK INFANT PSGR UNDER 2 - CHARGE
10 PERCENT OF THE FARE.
TICKET DESIGNATOR - IN.
MUST BE ACCOMPANIED ON ALL FLIGHTS IN THE SAME
COMPARTMENT BY ADULT PSGR 18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</si>
  <si>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260fb09-50d3-4148-9072-e458d20d09c4&lt;/eb:ConversationId&gt;&lt;eb:Service&gt;OTA_AirRulesLLSRQ&lt;/eb:Service&gt;&lt;eb:Action&gt;OTA_AirRulesLLSRS&lt;/eb:Action&gt;&lt;eb:MessageData&gt;&lt;eb:MessageId&gt;5923075588561980693&lt;/eb:MessageId&gt;&lt;eb:Timestamp&gt;2019-09-10T16:20:56&lt;/eb:Timestamp&gt;&lt;eb:RefToMessageId&gt;e260fb09-50d3-4148-9072-e458d20d09c4&lt;/eb:RefToMessageId&gt;&lt;/eb:MessageData&gt;&lt;/eb:MessageHeader&gt;&lt;wsse:Security xmlns:wsse="http://schemas.xmlsoap.org/ws/2002/12/secext"&gt;&lt;wsse:BinarySecurityToken valueType="String" EncodingType="wsse:Base64Binary"&gt;Shared/IDL:IceSess\/SessMgr:1\.0.IDL/Common/!ICESMS\/RESD!ICESMSLB\/RES.LB!-2975655410093439100!1048275!0&lt;/wsse:BinarySecurityToken&gt;&lt;/wsse:Security&gt;&lt;/soap-env:Header&gt;&lt;soap-env:Body&gt;&lt;OTA_AirRulesRS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timeStamp="2019-09-10T11:20:56-05:00"&gt;
   &lt;stl:SystemSpecificResults&gt;
    &lt;stl:HostCommand LNIATA="222222"&gt;RDMADBOG10OCTSZP2MRXR-AV&lt;/stl:HostCommand&gt;
   &lt;/stl:SystemSpecificResults&gt;
  &lt;/stl:Success&gt;
 &lt;/stl:ApplicationResults&gt;
 &lt;FareRuleInfo&gt;
  &lt;Header&gt;
   &lt;Line Type="Legend"&gt;
    &lt;Text&gt;V FARE BASIS     BK    FARE   TRAVEL-TICKET AP  MINMAX  RTG&lt;/Text&gt;
   &lt;/Line&gt;
   &lt;Line Type="Fare"&gt;
    &lt;Text&gt;1  ¤SZP2MRXR       S O   143.00 D13DE  T16SE  -/1  -/365 AT01&lt;/Text&gt;
   &lt;/Line&gt;
   &lt;Line Type="Passenger Type"&gt;
    &lt;Text&gt;PASSENGER TYPE-ADT                 AUTO PRICE-YES&lt;/Text&gt;
   &lt;/Line&gt;
   &lt;Line Type="Origin Destination"&gt;
    &lt;Text&gt;FROM-MAD TO-BOG    CXR-AV    TVL-10OCT19  RULE-000D SAR2RPV/286&lt;/Text&gt;
   &lt;/Line&gt;
   &lt;Line Type="Fare Basis"&gt;
    &lt;Text&gt;FARE BASIS-SZP2MRXR          SPECIAL FARE  DIS-N   VENDOR-ATP&lt;/Text&gt;
   &lt;/Line&gt;
   &lt;Line Type="Fare Type"&gt;
    &lt;Text&gt;FARE TYPE-XEX      OW-REGULAR EXCURSION&lt;/Text&gt;
   &lt;/Line&gt;
   &lt;Line Type="Currency"&gt;
    &lt;Text&gt;EUR   143.00  0101  E27JUL19 D13DEC19   FC-SZP2MRXR  FN-1E&lt;/Text&gt;
   &lt;/Line&gt;
   &lt;Line Type="System Dates"&gt;
    &lt;Text&gt;SYSTEM DATES - CREATED 26JUL19/1319  EXPIRES INFINITY&lt;/Text&gt;
   &lt;/Line&gt;
   &lt;ParsedData&gt;
    &lt;CurrencyLine&gt;
     &lt;Amount&gt;143.00&lt;/Amount&gt;
     &lt;CurrencyCode&gt;EUR&lt;/CurrencyCode&gt;
     &lt;Discontinue&gt;2019-12-13&lt;/Discontinue&gt;
     &lt;Effective&gt;2019-07-27&lt;/Effective&gt;
     &lt;FareClass&gt;SZP2MRXR&lt;/FareClass&gt;
     &lt;RoutingNumberOrMPM&gt;0101&lt;/RoutingNumberOrMPM&gt;
     &lt;TariffDescriptionNumber&gt;1E&lt;/TariffDescriptionNumber&gt;
    &lt;/CurrencyLine&gt;
    &lt;FareBasisLine&gt;
     &lt;DisplayType Code="N"/&gt;
     &lt;FareBasis Code="SZP2MRXR"/&gt;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LocationCode="MAD"/&gt;
     &lt;Rule&gt;000D&lt;/Rule&gt;
     &lt;TariffDescriptionNumber&gt;SAR2RPV/286&lt;/TariffDescriptionNumber&gt;
     &lt;TravelDate&gt;2019-10-10&lt;/TravelDate&gt;
    &lt;/OriginDestinationLine&gt;
    &lt;PassengerTypeLine&gt;
     &lt;AutoPrice&gt;YES&lt;/AutoPrice&gt;
     &lt;PassengerType Code="ADT"/&gt;
    &lt;/PassengerTypeLine&gt;
    &lt;SystemDatesLine&gt;
     &lt;CreateDateTime&gt;2019-07-26T13:19&lt;/CreateDateTime&gt;
     &lt;ExpireDateTime&gt;INFINITY&lt;/ExpireDateTime&gt;
    &lt;/SystemDatesLine&gt;
   &lt;/ParsedData&gt;
  &lt;/Header&gt;
  &lt;Rules&gt;
   &lt;Paragraph RPH="50" Title="RULE APPLICATION AND OTHER CONDITIONS"&gt;
    &lt;Text&gt;NOTE - THE FOLLOWING TEXT IS INFORMATIONAL AND NOT
VALIDATED FOR AUTOPRICING.
SPECIAL ONE WAY FARE APPLICABLE BETWEEN AREA 1 AND
AREA 2.
APPLICATION
CLASS OF SERVICE
THESE FARES APPLY FOR ECONOMY CLASS SERVICE.
TYPES OF TRANSPORTATION
FARES GOVERNED BY THIS RULE CAN BE USED TO CREATE
ROUND-TRIP/CIRCLE-TRIP/OPEN-JAW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&lt;Text&gt;IF THE FARE COMPONENT INCLUDES TRAVEL FROM/TO
TRANSATLANTIC SECTORS IN AREA 1/AREA 2
THEN THAT TRAVEL MUST BE ON
ONE OR MORE OF THE FOLLOWING
ANY AV FLIGHT OPERATED BY AV.
AND
THE FARE COMPONENT MUST NOT INCLUDE TRAVEL VIA BCN/LON/
MUC.
AND
THE FARE COMPONENT MUST NOT BE ON
ONE OR MORE OF THE FOLLOWING
ANY AV FLIGHT OPERATED BY AM
ANY AV FLIGHT OPERATED BY CM
ANY LA FLIGHT OPERATED BY LA
ANY EQ FLIGHT OPERATED BY EQ.
AND
THE FARE COMPONENT MUST NOT BE ON
ONE OR MORE OF THE FOLLOWING
ANY 3M FLIGHT OPERATED BY AV
ANY AC FLIGHT OPERATED BY AV
ANY AI FLIGHT OPERATED BY AV
ANY AM FLIGHT OPERATED BY AV
ANY BR FLIGHT OPERATED BY AV
ANY CA FLIGHT OPERATED BY AV
ANY CM FLIGHT OPERATED BY AV
ANY EQ FLIGHT OPERATED BY AV
ANY EY FLIGHT OPERATED BY AV
ANY IB FLIGHT OPERATED BY AV
ANY LH FLIGHT OPERATED BY AV
ANY NH FLIGHT OPERATED BY AV
ANY O6 FLIGHT OPERATED BY AV
ANY OZ FLIGHT OPERATED BY AV
ANY SQ FLIGHT OPERATED BY AV
ANY TK FLIGHT OPERATED BY AV
ANY UA FLIGHT OPERATED BY AV
ANY IB FLIGHT OPERATED BY TA
ANY LH FLIGHT OPERATED BY TA.
AND
THE FARE COMPONENT MUST NOT BE ON
ONE OR MORE OF THE FOLLOWING
AV FLIGHTS 2244 THROUGH 2249
AV FLIGHTS 2260 THROUGH 2265
LR FLIGHTS 1024 THROUGH 1084
9B FLIGHTS 1000 THROUGH 2099
9B FLIGHTS 2600 THROUGH 3999
9B FLIGHTS 6300 THROUGH 8099
9B FLIGHTS 8800 THROUGH 9999
AC FLIGHTS 2500 THROUGH 6999
AC FLIGHTS 9000 THROUGH 9999
AF FLIGHTS 1900 THROUGH 9999
KL FLIGHTS 2025 THROUGH 9999
AI FLIGHTS 3000 THROUGH 9999
AM FLIGHTS 3000 THROUGH 8199
AM FLIGHTS 8340 THROUGH 9999
AR FLIGHTS 0001 THROUGH 0999
AR FLIGHTS 1950 THROUGH 1999
AR FLIGHTS 2950 THROUGH 2999
AR FLIGHTS 7000 THROUGH 7999
AZ FLIGHTS 2400 THROUGH 3999
AZ FLIGHTS 4101 THROUGH 5999
AZ FLIGHTS 7000 THROUGH 7999
B6 FLIGHTS 5000 THROUGH 5999
BA FLIGHT 0510
BA FLIGHT 0512
BA FLIGHT 0514
BA FLIGHT 0516
BA FLIGHT 0518
BA FLIGHT 0520
BA FLIGHT 0522
BA FLIGHT 0524
BA FLIGHT 0526
BA FLIGHT 0532
BA FLIGHT 0534
BA FLIGHT 0536
BA FLIGHT 0538
BA FLIGHTS 1500 THROUGH 2029
BA FLIGHTS 2046 THROUGH 2060
BA FLIGHTS 2070 THROUGH 2149
BA FLIGHTS 2170 THROUGH 2199
BA FLIGHTS 2240 THROUGH 2249
BA FLIGHTS 2290 THROUGH 2539
BA FLIGHTS 2800 THROUGH 2899
BA FLIGHTS 3000 THROUGH 3269
BA FLIGHTS 3300 THROUGH 4449
BA FLIGHTS 4480 THROUGH 7999
BA FLIGHTS 8040 THROUGH 8449
BA FLIGHTS 8498 THROUGH 8699
BA FLIGHTS 8770 THROUGH 9999
BR FLIGHTS 2001 THROUGH 3999.
AND
THE FARE COMPONENT MUST NOT BE ON
ONE OR MORE OF THE FOLLOWING
CA FLIGHTS 1151 THROUGH 1200
CA FLIGHTS 3201 THROUGH 3999
CA FLIGHTS 4075 THROUGH 4098
CA FLIGHTS 4600 THROUGH 5300
CA FLIGHTS 5401 THROUGH 9000
CM FLIGHTS 1000 THROUGH 2999
CM FLIGHTS 3400 THROUGH 3999
CM FLIGHTS 5000 THROUGH 6999
CM FLIGHTS 8000 THROUGH 9999
CU FLIGHTS 6000 THROUGH 6999
CZ FLIGHTS 701 THROUGH 799
CZ FLIGHTS 1001 THROUGH 1999
CZ FLIGHTS 4001 THROUGH 5999
CZ FLIGHTS 7000 THROUGH 7999
EQ FLIGHTS 2000 THROUGH 7999
EQ FLIGHTS 8100 THROUGH 9999
ET FLIGHTS 1 THROUGH 99
ET FLIGHTS 1001 THROUGH 1899
EY FLIGHTS 1000 THROUGH 1999
EY FLIGHTS 2500 THROUGH 5399
EY FLIGHTS 5500 THROUGH 9999
IB FLIGHTS 4000 THROUGH 4999
IB FLIGHTS 7000 THROUGH 7999
ANY IB FLIGHT OPERATED BY VY
KE FLIGHTS 5000 THROUGH 7999
LH FLIGHTS 5000 THROUGH 9999
LY FLIGHTS 8000 THROUGH 8999
LX FLIGHTS 3000 THROUGH 4999
NH FLIGHTS 3000 THROUGH 3200
NH FLIGHTS 3300 THROUGH 4840
NH FLIGHTS 5001 THROUGH 9999
O6 FLIGHTS 2300 THROUGH 2499
O6 FLIGHTS 4100 THROUGH 4499
OS FLIGHTS 7000 THROUGH 8999
OZ FLIGHTS 6100 THROUGH 7000
OZ FLIGHTS 8100 THROUGH 8109
OZ FLIGHTS 8800 THROUGH 8816
OZ FLIGHTS 9101 THROUGH 9200
QR FLIGHTS 4000 THROUGH 5999
SA FLIGHTS 2000 THROUGH 2999
SA FLIGHTS 7000 THROUGH 7999
SN FLIGHTS 4000 THROUGH 9999
SQ FLIGHTS 1000 THROUGH 9999
TK FLIGHTS 7800 THROUGH 9299
UA FLIGHTS 2836 THROUGH 3149
UA FLIGHTS 5025 THROUGH 5200
UA FLIGHTS 6385 THROUGH 6599
UA FLIGHTS 6727 THROUGH 9999
UX FLIGHTS 3000 THROUGH 3999
UX FLIGHTS 8000 THROUGH 8999.&lt;/Text&gt;
   &lt;/Paragraph&gt;
   &lt;Paragraph RPH="05" Title="ADVANCE RESERVATIONS/TICKETING"&gt;
    &lt;Text&gt;IF THE FARE COMPONENT INCLUDES TRAVEL WITHIN AREA 2
THEN THAT TRAVEL MUST BE ON
ONE OR MORE OF THE FOLLOWING
ANY IB FLIGHT.
RESERVATIONS ARE REQUIRED FOR EACH SECTOR.
TICKETING MUST BE COMPLETED WITHIN 24 HOURS AFTER
RESERVATIONS ARE MADE.
OTHERWISE - ORIGINATING SPAIN -
RESERVATIONS ARE REQUIRED FOR EACH SECTOR.
WHEN RESERVATIONS ARE MADE AT LEAST 5 DAYS BEFORE
DEPARTURE, TICKETING MUST BE COMPLETED WITHIN 72
HOURS AFTER RESERVATIONS ARE MADE.
OR - RESERVATIONS ARE REQUIRED FOR EACH SECTOR.
TICKETING MUST BE COMPLETED WITHIN 24 HOURS
AFTER RESERVATIONS ARE MADE.
ORIGINATING COLOMBIA -
RESERVATIONS ARE REQUIRED FOR EACH SECTOR.
WHEN RESERVATIONS ARE MADE AT LEAST 8 DAYS BEFORE
DEPARTURE, TICKETING MUST BE COMPLETED WITHIN 72
HOURS AFTER RESERVATIONS ARE MADE.
OR - RESERVATIONS ARE REQUIRED FOR EACH SECTOR.
TICKETING MUST BE COMPLETED WITHIN 24 HOURS
AFTER RESERVATIONS ARE MADE.&lt;/Text&gt;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&lt;Text&gt;ORIGINATING AREA 2 -
UNLIMITED STOPOVERS PERMITTED ON THE PRICING UNIT
LIMITED TO 1 FREE AND UNLIMITED AT EUR 70.00
EACH.
NO STOPOVER OCCURS IF PASSENGER TAKES NEXT
AVAILABLE FLIGHT WITHIN 24 HOURS.
ORIGINATING AREA 1 -
UNLIMITED STOPOVERS PERMITTED ON THE PRICING UNIT
LIMITED TO 1 FREE AND UNLIMITED AT USD 80.00
EACH.
NO STOPOVER OCCURS IF PASSENGER TAKES NEXT
AVAILABLE FLIGHT WITHIN 24 HOURS.&lt;/Text&gt;
   &lt;/Paragraph&gt;
   &lt;Paragraph RPH="09" Title="TRANSFERS"&gt;
    &lt;Text&gt;UNLIMITED TRANSFERS PERMITTED ON THE PRICING UNIT.
FARE BREAK AND EMBEDDED SURFACE SECTORS NOT PERMITTED
ON THE FARE COMPONENT.&lt;/Text&gt;
   &lt;/Paragraph&gt;
   &lt;Paragraph RPH="10" Title="COMBINATIONS"&gt;
    &lt;Text&gt;CIRCLE TRIPS NOT PERMITTED.
END-ON-END NOT PERMITTED. SIDE TRIPS NOT PERMITTED.
OPEN JAWS/ROUND TRIPS
FARES MAY BE COMBINED ON A HALF ROUND TRIP BASIS
-TO FORM SINGLE OR DOUBLE OPEN JAWS/ROUND TRIPS.
OPEN JAWS/ROUND TRIPS NOTE -
WHEN COMBINED WITH OTHER FARES TO FORM ROUND /
OPEN JAW TRIPS THE MOST RESTRICTIVE CONDITIONS
APPLY.THESE INCLUDE ADVANCE TICKETING
REQUIREMENTS/MINIMUM STAY AND MAXIMUM
STAY.
PROVIDED -
COMBINATIONS ARE WITH ANY FARE FOR CARRIER AV/LR/
TA IN THIS RULE AND TARIFF.&lt;/Text&gt;
   &lt;/Paragraph&gt;
   &lt;Paragraph RPH="11" Title="BLACKOUT DATES"&gt;
    &lt;Text&gt;FROM AREA 2 -
TRAVEL IS NOT PERMITTED 29JUN THROUGH 07AUG OR 15DEC
THROUGH 23DEC OR 02APR20 THROUGH 04APR20 OR 11APR20
THROUGH 13APR20.
TO AREA 2 -
TRAVEL IS NOT PERMITTED 02JAN THROUGH 04JAN OR 05JAN
THROUGH 13JAN OR 24AUG THROUGH 08SEP OR 09SEP
THROUGH 15SEP OR 26MAR20 THROUGH 28MAR20 OR 02APR20
THROUGH 04APR20 OR 11APR20 THROUGH 13APR20.&lt;/Text&gt;
   &lt;/Paragraph&gt;
   &lt;Paragraph RPH="12" Title="SURCHARGES"&gt;
    &lt;Text&gt;IF INFANT WITHOUT A SEAT PSGR UNDER 2.
OR - INCLUSIVE TOUR INFANT WITHOUT A SEAT PSGR UNDER 2.
THERE IS NO MISCELLANEOUS/OTHER SURCHARGE PER ANY
PASSENGER.
ORIGINATING COLOMBIA -
FUEL SURCHARGE OF USD 169.30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
ORIGINATING MAD -
FUEL SURCHARGE OF EUR 180.00 PER FARE COMPONENT WILL
BE ADDED TO THE APPLICABLE FARE PER ANY PASSENGER
FOR DEPARTURE OF TRANSATLANTIC SECTORS.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ON/BEFORE 13DEC19.&lt;/Text&gt;
   &lt;/Paragraph&gt;
   &lt;Paragraph RPH="15" Title="SALES RESTRICTIONS"&gt;
    &lt;Text&gt;FOOTNOTE RULE
TICKETS MUST BE ISSUED ON/BEFORE 16SEP19.
FARE RULE
TICKETS MAY ONLY BE SOLD BY TRAVEL AGENT 24YB.&lt;/Text&gt;
   &lt;/Paragraph&gt;
   &lt;Paragraph RPH="16" Title="PENALTIES"&gt;
    &lt;Text&gt;ORIGINATING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&lt;/Paragraph&gt;
   &lt;Paragraph RPH="17" Title="HIP/MILEAGE EXCEPTIONS"&gt;
    &lt;Text&gt;THE HIGHER INTERMEDIATE POINT RULE DOES NOT APPLY FOR
STOPOVERS.
AND - THE HIGHER INTERMEDIATE POINT RULE DOES NOT APPLY
FOR CONNECTIONS.&lt;/Text&gt;
   &lt;/Paragraph&gt;
   &lt;Paragraph RPH="18" Title="TICKET ENDORSEMENTS"&gt;
    &lt;Text&gt;THE ORIGINAL TICKET MUST BE ANNOTATED - NON REFUNDABLE/
- AND - CHANGE FEE APPLIES - AND - AND PLUS FARE DIFF/
NON END - IN THE ENDORSEMENT BOX.&lt;/Text&gt;
   &lt;/Paragraph&gt;
   &lt;Paragraph RPH="19" Title="CHILDREN DISCOUNTS"&gt;
    &lt;Text&gt;CNN/ACCOMPANIED CHILD PSGR 2-11 - CHARGE 75 PERCENT OF
THE FARE.
TICKET DESIGNATOR - CH AND PERCENT APPLIED.
MUST BE ACCOMPANIED ON ALL FLIGHTS IN THE SAME
COMPARTMENT BY ADULT PSGR 12 OR OLDER.
OR - INS/INFANT WITH A SEAT PSGR UNDER 2 - CHARGE 75
PERCENT OF THE FARE.
TICKET DESIGNATOR - IN AND PERCENT APPLIED.
MUST BE ACCOMPANIED ON ALL FLIGHTS IN THE SAME
COMPARTMENT BY ADULT PSGR 12 OR OLDER.
OR - 1ST INF/INFANT WITHOUT A SEAT PSGR UNDER 2 -
CHARGE 10 PERCENT OF THE FARE.
TICKET DESIGNATOR - IN AND PERCENT APPLIED.
MUST BE ACCOMPANIED ON ALL FLIGHTS IN THE SAME
COMPARTMENT BY ADULT PSGR 12 OR OLDER.
NOTE - TEXT BELOW NOT VALIDATED FOR AUTOPRICING.
AN INFANT UNDER TWO YEARS WHO MAY TURN 2 YEARS
OF AGE BEFORE THE END OF THE TRIP MUST PAY A
CHILD FARE FOR THE ENTIRE JOURNEY.
OR - UNN/UNACCOMPANIED CHILD PSGR 5-11 - CHARGE 75
PERCENT OF THE FARE.
TICKET DESIGNATOR - CH AND PERCENT APPLIED.
NOTE - TEXT BELOW NOT VALIDATED FOR AUTOPRICING.
UNACOMPANIED MINOR UNDER 5 YEARS NOT PERMITTED.
--------------------------------------------------
THE SERVICE WILL BE OFFERED ONLY ON AV/TA/LR
OPERATING FLIGHTS IF THE ITINERARY INCLUDE OTHER
AIRLINES THIS SERVICE DOES NOT APPLY.
--------------------------------------------------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</si>
  <si>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ef4c7fd-dbdd-4b62-80aa-1cbcd0a7fb31&lt;/eb:ConversationId&gt;&lt;eb:Service&gt;OTA_AirRulesLLSRQ&lt;/eb:Service&gt;&lt;eb:Action&gt;OTA_AirRulesLLSRS&lt;/eb:Action&gt;&lt;eb:MessageData&gt;&lt;eb:MessageId&gt;6538212589501260623&lt;/eb:MessageId&gt;&lt;eb:Timestamp&gt;2019-09-10T16:22:30&lt;/eb:Timestamp&gt;&lt;eb:RefToMessageId&gt;fef4c7fd-dbdd-4b62-80aa-1cbcd0a7fb31&lt;/eb:RefToMessageId&gt;&lt;/eb:MessageData&gt;&lt;/eb:MessageHeader&gt;&lt;wsse:Security xmlns:wsse="http://schemas.xmlsoap.org/ws/2002/12/secext"&gt;&lt;wsse:BinarySecurityToken valueType="String" EncodingType="wsse:Base64Binary"&gt;Shared/IDL:IceSess\/SessMgr:1\.0.IDL/Common/!ICESMS\/RESH!ICESMSLB\/RES.LB!-2975655025607790193!937383!0&lt;/wsse:BinarySecurityToken&gt;&lt;/wsse:Security&gt;&lt;/soap-env:Header&gt;&lt;soap-env:Body&gt;&lt;OTA_AirRulesRS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timeStamp="2019-09-10T11:22:30-05:00"&gt;
   &lt;stl:SystemSpecificResults&gt;
    &lt;stl:HostCommand LNIATA="222222"&gt;RDBOGMAD14NOVNVUELA5L-UX&lt;/stl:HostCommand&gt;
   &lt;/stl:SystemSpecificResults&gt;
  &lt;/stl:Success&gt;
  &lt;stl:Warning type="BusinessLogic"&gt;
   &lt;stl:SystemSpecificResults&gt;
    &lt;stl:Message&gt;                                  C15JN                        &lt;/stl:Message&gt;
    &lt;stl:ShortText&gt;WARN.SWS.HOST.WARNING_RESPONSE&lt;/stl:ShortText&gt;
   &lt;/stl:SystemSpecificResults&gt;
  &lt;/stl:Warning&gt;
 &lt;/stl:ApplicationResults&gt;
 &lt;FareRuleInfo&gt;
  &lt;Header&gt;
   &lt;Line Type="Legend"&gt;
    &lt;Text&gt;V FARE BASIS     BK    FARE   TRAVEL-TICKET AP  MINMAX  RTG&lt;/Text&gt;
   &lt;/Line&gt;
   &lt;Line Type="Fare"&gt;
    &lt;Text&gt;1   NVUELA5L       N?R   174.00 D31MR  T16SE  -/?  5/ 90 AT01&lt;/Text&gt;
   &lt;/Line&gt;
   &lt;Line Type="Passenger Type"&gt;
    &lt;Text&gt;PASSENGER TYPE-ADT                 AUTO PRICE-YES&lt;/Text&gt;
   &lt;/Line&gt;
   &lt;Line Type="Origin Destination"&gt;
    &lt;Text&gt;FROM-BOG TO-MAD    CXR-UX    TVL-14NOV19  RULE-OF01 IPRSAA2/27&lt;/Text&gt;
   &lt;/Line&gt;
   &lt;Line Type="Fare Basis"&gt;
    &lt;Text&gt;FARE BASIS-NVUELA5L          SPECIAL FARE  DIS-E   VENDOR-ATP&lt;/Text&gt;
   &lt;/Line&gt;
   &lt;Line Type="Fare Type"&gt;
    &lt;Text&gt;FARE TYPE-ERU      RT-ECONOMY RT UNBUNDLED&lt;/Text&gt;
   &lt;/Line&gt;
   &lt;Line Type="Currency"&gt;
    &lt;Text&gt;USD   174.00  1001  E31AUG19 D31MAR20   FC-NVUELA5L  FN-33&lt;/Text&gt;
   &lt;/Line&gt;
   &lt;Line Type="System Dates"&gt;
    &lt;Text&gt;SYSTEM DATES - CREATED 30AUG19/0614  EXPIRES INFINITY&lt;/Text&gt;
   &lt;/Line&gt;
   &lt;ParsedData&gt;
    &lt;CurrencyLine&gt;
     &lt;Amount&gt;174.00&lt;/Amount&gt;
     &lt;CurrencyCode&gt;USD&lt;/CurrencyCode&gt;
     &lt;Discontinue&gt;2020-03-31&lt;/Discontinue&gt;
     &lt;Effective&gt;2019-08-31&lt;/Effective&gt;
     &lt;FareClass&gt;NVUELA5L&lt;/FareClass&gt;
     &lt;RoutingNumberOrMPM&gt;1001&lt;/RoutingNumberOrMPM&gt;
     &lt;TariffDescriptionNumber&gt;33&lt;/TariffDescriptionNumber&gt;
    &lt;/CurrencyLine&gt;
    &lt;FareBasisLine&gt;
     &lt;DisplayType Code="E"/&gt;
     &lt;FareBasis Code="NVUELA5L"/&gt;
     &lt;FareVendor&gt;ATP&lt;/FareVendor&gt;
     &lt;Text&gt;SPECIAL FARE&lt;/Text&gt;
    &lt;/FareBasisLine&gt;
    &lt;FareTypeLine&gt;
     &lt;FareDescription Code="RT"&gt;ECONOMY RT UNBUNDLED&lt;/FareDescription&gt;
     &lt;FareType&gt;ERU&lt;/FareType&gt;
    &lt;/FareTypeLine&gt;
    &lt;OriginDestinationLine&gt;
     &lt;Airline Code="UX"/&gt;
     &lt;DestinationLocation LocationCode="MAD"/&gt;
     &lt;OriginLocation LocationCode="BOG"/&gt;
     &lt;Rule&gt;OF01&lt;/Rule&gt;
     &lt;TariffDescriptionNumber&gt;IPRSAA2/27&lt;/TariffDescriptionNumber&gt;
     &lt;TravelDate&gt;2019-11-14&lt;/TravelDate&gt;
    &lt;/OriginDestinationLine&gt;
    &lt;PassengerTypeLine&gt;
     &lt;AutoPrice&gt;YES&lt;/AutoPrice&gt;
     &lt;PassengerType Code="ADT"/&gt;
    &lt;/PassengerTypeLine&gt;
    &lt;SystemDatesLine&gt;
     &lt;CreateDateTime&gt;2019-08-30T06:14&lt;/CreateDateTime&gt;
     &lt;ExpireDateTime&gt;INFINITY&lt;/ExpireDateTime&gt;
    &lt;/SystemDatesLine&gt;
   &lt;/ParsedData&gt;
  &lt;/Header&gt;
  &lt;Rules&gt;
   &lt;Paragraph RPH="50" Title="RULE APPLICATION AND OTHER CONDITIONS"&gt;
    &lt;Text&gt;NOTE - THE FOLLOWING TEXT IS INFORMATIONAL AND NOT
VALIDATED FOR AUTOPRICING.
SPECIAL PROMOTIONAL FARE
APPLICATION
AREA
THESE FARES APPLY
BETWEEN AREA 2 AND AREA 1.
CLASS OF SERVICE
THESE FARES APPLY FOR ECONOMY CLASS SERVICE.
TYPES OF TRANSPORTATION
THIS RULE GOVERNS ROUND-TRIP FARES.
FARES GOVERNED BY THIS RULE CAN BE USED TO CREATE
ROUND-TRIP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INCLUDE TRAVEL VIA
TRANSATLANTIC SECTORS ON
ONE OR MORE OF THE FOLLOWING
ANY UX FLIGHT OPERATED BY UX.
AND
IF THE FARE COMPONENT INCLUDES TRAVEL WITHIN AREA 2
THEN THAT TRAVEL MUST BE ON
ONE OR MORE OF THE FOLLOWING
ANY UX FLIGHT OPERATED BY UX.
AND
IF THE FARE COMPONENT INCLUDES TRAVEL WITHIN AREA 1
THEN THAT TRAVEL MUST BE ON
ONE OR MORE OF THE FOLLOWING
ANY UX FLIGHT OPERATED BY UX.
AND
IF THE FARE COMPONENT INCLUDES TRAVEL BETWEEN MEX AND
MAD
BUT NOT ON NONSTOP FLIGHTS.&lt;/Text&gt;
   &lt;/Paragraph&gt;
   &lt;Paragraph RPH="05" Title="ADVANCE RESERVATIONS/TICKETING"&gt;
    &lt;Text&gt;CONFIRMED RESERVATIONS ARE REQUIRED FOR ALL SECTORS.
WHEN RESERVATIONS ARE MADE AT LEAST 2 DAYS BEFORE
DEPARTURE, TICKETING MUST BE COMPLETED WITHIN 72 HOURS
AFTER RESERVATIONS ARE MADE.
OR - CONFIRMED RESERVATIONS FOR ALL SECTORS AND
TICKETING MUST BE COMPLETED AT THE SAME TIME.
NOTE - TEXT BELOW NOT VALIDATED FOR AUTOPRICING.
DIFFERENCE COULD EXIST BETWEEN THE CRS
LAST TICKETING DATE AND TTL ROBOT REMARK.
THE MOST RESTRICTIVE DATE PREVAILS.&lt;/Text&gt;
   &lt;/Paragraph&gt;
   &lt;Paragraph RPH="06" Title="MINIMUM STAY"&gt;
    &lt;Text&gt;TRAVEL FROM LAST STOPOVER MUST COMMENCE NO EARLIER
THAN 5 DAYS AFTER DEPARTURE FROM FARE ORIGIN.&lt;/Text&gt;
   &lt;/Paragraph&gt;
   &lt;Paragraph RPH="07" Title="MAXIMUM STAY"&gt;
    &lt;Text&gt;TRAVEL FROM LAST STOPOVER MUST COMMENCE NO LATER THAN
90 DAYS AFTER DEPARTURE FROM FARE ORIGIN.&lt;/Text&gt;
   &lt;/Paragraph&gt;
   &lt;Paragraph RPH="08" Title="STOPOVERS"&gt;
    &lt;Text&gt;NO STOPOVERS PERMITTED ON THE PRICING UNIT.&lt;/Text&gt;
   &lt;/Paragraph&gt;
   &lt;Paragraph RPH="09" Title="TRANSFERS"&gt;
    &lt;Text&gt;FARE BREAK SURFACE SECTORS NOT PERMITTED AND EMBEDDED
SURFACE SECTORS PERMITTED ON THE FARE COMPONENT.
NOTE - TEXT BELOW NOT VALIDATED FOR AUTOPRICING.
TRANSFERS LIMITTED TO THE ROUTING MAP INDICATED IN
THE FARE RECORD.&lt;/Text&gt;
   &lt;/Paragraph&gt;
   &lt;Paragraph RPH="10" Title="COMBINATIONS"&gt;
    &lt;Text&gt;CIRCLE TRIPS NOT PERMITTED.
END-ON-END NOT PERMITTED. SIDE TRIPS NOT PERMITTED.
OPEN JAWS/ROUND TRIPS
FARES MAY BE COMBINED ON A HALF ROUND TRIP BASIS
-TO FORM SINGLE OR DOUBLE OPEN JAWS
MILEAGE OF THE OPEN SEGMENT MUST BE EQUAL/LESS THAN
MILEAGE OF THE SHORTEST FLOWN FARE COMPONENT.
-TO FORM ROUND TRIPS.
PROVIDED -
COMBINATIONS ARE WITH ANY FARE FOR CARRIER UX IN
RULE UP41/UP5L/UZ10/UZ11/UZ14/UZ17/UZ5L IN TARIFF
FBRA12P - BETWEEN AREA 1/2 EXCEPT USA/CA
OR RULE UP41/UP5L/UZ14/UZ5L IN TARIFF
FBRINPV - BETWEEN USA/CA-AREA 1/2/3
OR ANY RULE IN TARIFF
IPRA    - BETWEEN USA/CA-AREA 2/3 AND GUAM-AREA 2
IPREUAF - BETWEEN EUROPE-AFRICA
IPREUME - BETWEEN EUROPE-THE MIDDLE EAST
IPREURP - WITHIN EUROPE-INTERNATIONAL
IPRSAA2 - BETWEEN THE WESTERN HEMISPHERE-AREA 2
VIA ATL.&lt;/Text&gt;
   &lt;/Paragraph&gt;
   &lt;Paragraph RPH="11" Title="BLACKOUT DATES"&gt;
    &lt;Text&gt;ORIGINATING AREA 2 OUTBOUND -
TRAVEL IS NOT PERMITTED 14DEC19 THROUGH 30DEC19 OR
03APR20 THROUGH 08APR20.
ORIGINATING AREA 2 INBOUND -
TRAVEL IS NOT PERMITTED 01JAN20 THROUGH 13JAN20 OR
10APR20 THROUGH 13APR20.
ORIGINATING COLOMBIA OUTBOUND -
TRAVEL IS NOT PERMITTED 14DEC19 THROUGH 06JAN20 OR
10APR20 THROUGH 13APR20.
ORIGINATING COLOMBIA INBOUND -
TRAVEL IS NOT PERMITTED 14DEC19 THROUGH 07JAN20 OR
03APR20 THROUGH 08APR20.&lt;/Text&gt;
   &lt;/Paragraph&gt;
   &lt;Paragraph RPH="12" Title="SURCHARGES"&gt;
    &lt;Text&gt;IF THE FARE COMPONENT INCLUDES TRAVEL BETWEEN FOR AND
SSA.
SECURITY SURCHARGE OF USD 80.00 PER FARE COMPONENT
WILL BE ADDED TO THE APPLICABLE FARE PER
ADULT,ALLOWING CHILD/INFANT DISCOUNTS.
IF THE FARE COMPONENT INCLUDES TRAVEL BETWEEN FOR AND
BSB.
OR
IF THE FARE COMPONENT INCLUDES TRAVEL BETWEEN FOR AND
GYN.
OR
IF THE FARE COMPONENT INCLUDES TRAVEL BETWEEN FOR AND
BHZ.
OR
IF THE FARE COMPONENT INCLUDES TRAVEL BETWEEN FOR AND
RIO.
SECURITY SURCHARGE OF USD 20.00 PER FARE COMPONENT
WILL BE ADDED TO THE APPLICABLE FARE PER
ADULT,ALLOWING CHILD/INFANT DISCOUNTS.
IF THE FARE COMPONENT INCLUDES TRAVEL BETWEEN VCE AND
ROM.
OR
IF THE FARE COMPONENT INCLUDES TRAVEL BETWEEN AHO AND
ROM.
SECURITY SURCHARGE OF EUR 90.00 PER FARE COMPONENT
WILL BE ADDED TO THE APPLICABLE FARE PER
ADULT,ALLOWING CHILD/INFANT DISCOUNTS.
IF THE FARE COMPONENT INCLUDES TRAVEL BETWEEN SAO AND
SSA.
OR
IF THE FARE COMPONENT INCLUDES TRAVEL BETWEEN SSA AND
REC.
OR
IF THE FARE COMPONENT INCLUDES TRAVEL BETWEEN REC AND
SAO.
SECURITY SURCHARGE OF USD 80.00 PER FARE COMPONENT
WILL BE ADDED TO THE APPLICABLE FARE PER
ADULT,ALLOWING CHILD/INFANT DISCOUNTS.
IF THE FARE COMPONENT INCLUDES TRAVEL BETWEEN UIO AND
CUE.
OR
IF THE FARE COMPONENT INCLUDES TRAVEL BETWEEN UIO AND
LOH.
OR
IF THE FARE COMPONENT INCLUDES TRAVEL BETWEEN UIO AND
ESM.
OR
IF THE FARE COMPONENT INCLUDES TRAVEL BETWEEN UIO AND
LGQ.
OR
IF THE FARE COMPONENT INCLUDES TRAVEL BETWEEN UIO AND
OCC.
OR
IF THE FARE COMPONENT INCLUDES TRAVEL BETWEEN UIO AND
SCY.
OR
IF THE FARE COMPONENT INCLUDES TRAVEL BETWEEN UIO AND
GPS.
OR
IF THE FARE COMPONENT INCLUDES TRAVEL BETWEEN UIO AND
MEC.
SECURITY SURCHARGE OF EUR 30.00 PER FARE COMPONENT
WILL BE ADDED TO THE APPLICABLE FARE PER
ADULT,ALLOWING CHILD/INFANT DISCOUNTS.
IF THE FARE COMPONENT INCLUDES TRAVEL BETWEEN SRZ AND
ASU.
SECURITY SURCHARGE OF USD 150.00 PER FARE COMPONENT
WILL BE ADDED TO THE APPLICABLE FARE PER
ADULT,ALLOWING CHILD/INFANT DISCOUNTS.
IF THE FARE COMPONENT INCLUDES TRAVEL BETWEEN MVD AND
ASU.
SECURITY SURCHARGE OF USD 200.00 PER FARE COMPONENT
WILL BE ADDED TO THE APPLICABLE FARE PER
ADULT,ALLOWING CHILD/INFANT DISCOUNTS.
IF THE FARE COMPONENT INCLUDES TRAVEL BETWEEN MVD AND
BUE.
SECURITY SURCHARGE OF USD 100.00 PER FARE COMPONENT
WILL BE ADDED TO THE APPLICABLE FARE PER
ADULT,ALLOWING CHILD/INFANT DISCOUNTS.
IF THE FARE COMPONENT INCLUDES TRAVEL BETWEEN ASU AND
BUE.
SECURITY SURCHARGE OF USD 150.00 PER FARE COMPONENT
WILL BE ADDED TO THE APPLICABLE FARE PER
ADULT,ALLOWING CHILD/INFANT DISCOUNTS.
IF THE FARE COMPONENT INCLUDES TRAVEL BETWEEN MVD AND
SAO.
SECURITY SURCHARGE OF USD 175.00 PER FARE COMPONENT
WILL BE ADDED TO THE APPLICABLE FARE PER
ADULT,ALLOWING CHILD/INFANT DISCOUNTS.
IF THE FARE COMPONENT INCLUDES TRAVEL BETWEEN SDQ AND
HAV.
OR
IF THE FARE COMPONENT INCLUDES TRAVEL BETWEEN SDQ AND
MIA.
OR
IF THE FARE COMPONENT INCLUDES TRAVEL BETWEEN SDQ AND
SJU.
SECURITY SURCHARGE OF USD 100.00 PER FARE COMPONENT
WILL BE ADDED TO THE APPLICABLE FARE PER
ADULT,ALLOWING CHILD/INFANT DISCOUNTS.
IF THE FARE COMPONENT INCLUDES TRAVEL BETWEEN BUH AND
IAS.
SECURITY SURCHARGE OF EUR 90.00 PER FARE COMPONENT
WILL BE ADDED TO THE APPLICABLE FARE PER
ADULT,ALLOWING CHILD/INFANT DISCOUNTS.
IF THE FARE COMPONENT INCLUDES TRAVEL BETWEEN BUE AND
COR.
OR
IF THE FARE COMPONENT INCLUDES TRAVEL BETWEEN BUE AND
IGR.
OR
IF THE FARE COMPONENT INCLUDES TRAVEL BETWEEN IGR AND
COR.
OR
IF THE FARE COMPONENT INCLUDES TRAVEL BETWEEN IGR AND
ROS.
OR
IF THE FARE COMPONENT INCLUDES TRAVEL BETWEEN IGR AND
SLA.
SECURITY SURCHARGE OF USD 80.00 PER FARE COMPONENT
WILL BE ADDED TO THE APPLICABLE FARE PER
ADULT,ALLOWING CHILD/INFANT DISCOUNTS.
IF THE FARE COMPONENT INCLUDES TRAVEL BETWEEN TLV AND
AREA 2 ON
ONE OR MORE OF THE FOLLOWING
ANY LY FLIGHT.
SECURITY SURCHARGE OF USD 25.00 PER FARE COMPONENT
WILL BE ADDED TO THE APPLICABLE FARE PER
ADULT,ALLOWING CHILD/INFANT DISCOUNTS.
IF THE FARE COMPONENT INCLUDES TRAVEL BETWEEN PTY AND
CCS.
OR
IF THE FARE COMPONENT INCLUDES TRAVEL BETWEEN PTY AND
SDQ.
OR
IF THE FARE COMPONENT INCLUDES TRAVEL BETWEEN PTY AND
PUJ.
OR
IF THE FARE COMPONENT INCLUDES TRAVEL BETWEEN PTY AND
HAV.
OR
IF THE FARE COMPONENT INCLUDES TRAVEL BETWEEN PTY AND
GYE.
OR
IF THE FARE COMPONENT INCLUDES TRAVEL BETWEEN PTY AND
UIO.
OR
IF THE FARE COMPONENT INCLUDES TRAVEL BETWEEN PTY AND
BOG.
SECURITY SURCHARGE OF USD 200.00 PER FARE COMPONENT
WILL BE ADDED TO THE APPLICABLE FARE PER
ADULT,ALLOWING CHILD/INFANT DISCOUNTS.
IF THE FARE COMPONENT INCLUDES TRAVEL BETWEEN DUS AND
AMS.
SECURITY SURCHARGE OF EUR 60.00 PER FARE COMPONENT
WILL BE ADDED TO THE APPLICABLE FARE PER
ADULT,ALLOWING CHILD/INFANT DISCOUNTS.
IF THE FARE COMPONENT INCLUDES TRAVEL BETWEEN GUA AND
SAP.
SECURITY SURCHARGE OF USD 75.00 PER FARE COMPONENT
WILL BE ADDED TO THE APPLICABLE FARE PER
ADULT,ALLOWING CHILD/INFANT DISCOUNTS.
IF THE FARE COMPONENT INCLUDES TRAVEL BETWEEN UIO AND
LIM.
OR
IF THE FARE COMPONENT INCLUDES TRAVEL BETWEEN UIO AND
BOG.
OR
IF THE FARE COMPONENT INCLUDES TRAVEL BETWEEN UIO AND
CCS.
SECURITY SURCHARGE OF USD 200.00 PER FARE COMPONENT
WILL BE ADDED TO THE APPLICABLE FARE PER
ADULT,ALLOWING CHILD/INFANT DISCOUNTS.
IF THE FARE COMPONENT INCLUDES TRAVEL BETWEEN STO AND
AMS.
OR
IF THE FARE COMPONENT INCLUDES TRAVEL BETWEEN CPH AND
AMS.
OR
IF THE FARE COMPONENT INCLUDES TRAVEL BETWEEN ATH AND
ROM.
OR
IF THE FARE COMPONENT INCLUDES TRAVEL BETWEEN ATH AND
MAD ON
ONE OR MORE OF THE FOLLOWING
ANY A3 FLIGHT.
FOR TRAVEL ON/AFTER 15JUN19 AND ON/BEFORE 15SEP19
SECURITY SURCHARGE OF EUR 100.00 PER FARE
COMPONENT WILL BE ADDED TO THE APPLICABLE FARE PER
ADULT,ALLOWING CHILD/INFANT DISCOUNTS.&lt;/Text&gt;
   &lt;/Paragraph&gt;
   &lt;Paragraph RPH="13" Title="ACCOMPANIED TRAVEL"&gt;
    &lt;Text&gt;ACCOMPANIED TRAVEL NOT REQUIRED.&lt;/Text&gt;
   &lt;/Paragraph&gt;
   &lt;Paragraph RPH="14" Title="TRAVEL RESTRICTIONS"&gt;
    &lt;Text&gt;VALID FOR TRAVEL COMMENCING ON/AFTER 31AUG19 AND ON/
BEFORE 31MAR20. ALL TRAVEL MUST BE COMPLETED BY
MIDNIGHT ON 15JUN20.&lt;/Text&gt;
   &lt;/Paragraph&gt;
   &lt;Paragraph RPH="15" Title="SALES RESTRICTIONS"&gt;
    &lt;Text&gt;FOOTNOTE RULE
RESERVATIONS MUST BE MADE ON/AFTER 31AUG19 AND ON/
BEFORE 16SEP19.
TICKETS MUST BE ISSUED ON/AFTER 31AUG19 AND ON/BEFORE
16SEP19.
GENERAL RULE - APPLY UNLESS OTHERWISE SPECIFIED
TICKETS MUST BE ISSUED ON THE STOCK OF UX AND MAY NOT
BE SOLD IN VENEZUELA. AND MAY ONLY BE SOLD IN AREA 1/
AREA 2/AREA 3.
TICKETS MAY NOT BE ISSUED BY PTA. EXTENSION OF TICKET
VALIDITY IS NOT PERMITTED.&lt;/Text&gt;
   &lt;/Paragraph&gt;
   &lt;Paragraph RPH="16" Title="PENALTIES"&gt;
    &lt;Text&gt;CANCELLATIONS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&lt;/Paragraph&gt;
   &lt;Paragraph RPH="17" Title="HIP/MILEAGE EXCEPTIONS"&gt;
    &lt;Text&gt;THE HIGHER INTERMEDIATE POINT RULE DOES NOT APPLY FOR
CONNECTIONS.
NOTE -
DMC/HIP/EXCESS OF MILEAGE WILL NOT APPLY TO THESE
FARES.
AND - THE HIGHER INTERMEDIATE POINT RULE DOES NOT APPLY
FOR STOPOVERS.
NOTE -
DMC/HIP/EXCESS OF MILEAGE WILL NOT APPLY TO THESE
FARES.&lt;/Text&gt;
   &lt;/Paragraph&gt;
   &lt;Paragraph RPH="18" Title="TICKET ENDORSEMENTS"&gt;
    &lt;Text&gt;THE ORIGINAL AND THE REISSUED TICKET MUST BE ANNOTATED
- CHGS AND REF RESTRICTED - IN THE ENDORSEMENT BOX.
AND - THE ORIGINAL AND THE REISSUED TICKET MUST BE
ANNOTATED - RESTRICTIONS APPLY - IN THE FORM OF
PAYMENT BOX.&lt;/Text&gt;
   &lt;/Paragraph&gt;
   &lt;Paragraph RPH="19" Title="CHILDREN DISCOUNTS"&gt;
    &lt;Text&gt;CNN/ACCOMPANIED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INS/INFANT WITH A SEAT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CNE/NEGOTIATED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INE/NEGOTIATED INFANT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INF/INFANT WITHOUT A SEAT PSGR UNDER 2 -
CHARGE 10 PERCENT OF THE FARE.
TICKET DESIGNATOR - IN.
MUST BE ACCOMPANIED ON ALL FLIGHTS IN THE SAME
COMPARTMENT BY ADULT PSGR 18 OR OLDER.
JNN/CONTRACT BULK CHILD PSGR 2-11 - CHARGE 100 PERCENT
OF THE FARE.
TICKET DESIGNATOR - CH.
MUST BE ACCOMPANIED ON ALL FLIGHTS IN THE SAME
COMPARTMENT BY ADULT PSGR 18 OR OLDER.
OR - UNN/UNACCOMPANIED CHILD PSGR 5-11 - CHARGE 100
PERCENT OF THE FARE.
TICKET DESIGNATOR - CH.
NOTE - TEXT BELOW NOT VALIDATED FOR AUTOPRICING.
AN ACCEPTANCE LIMIT ON THE NUMBER OF UNACCOMPANIED
CHILD WILL BE CONSIDER
OR - INS/INFANT WITH A SEAT PSGR UNDER 2 - CHARGE 100
PERCENT OF THE FARE.
TICKET DESIGNATOR - IN.
MUST BE ACCOMPANIED ON ALL FLIGHTS IN THE SAME
COMPARTMENT BY ADULT PSGR 18 OR OLDER.
NOTE - TEXT BELOW NOT VALIDATED FOR AUTOPRICING.
AN INFANT UNDER TWO YEARS WHO MAY TURN 2 YEARS
OF AGE BEFORE THE END OF THE TRIP MUST PAY A
CHILD FARE FOR THE ENTIRE JOURNEY
OR - 1ST JNF/CONTRACT BULK INFANT PSGR UNDER 2 - CHARGE
10 PERCENT OF THE FARE.
TICKET DESIGNATOR - IN.
MUST BE ACCOMPANIED ON ALL FLIGHTS IN THE SAME
COMPARTMENT BY ADULT PSGR 18 OR OLDER.&lt;/Text&gt;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</si>
  <si>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ef4c7fd-dbdd-4b62-80aa-1cbcd0a7fb31&lt;/eb:ConversationId&gt;&lt;eb:Service&gt;OTA_AirRulesLLSRQ&lt;/eb:Service&gt;&lt;eb:Action&gt;OTA_AirRulesLLSRS&lt;/eb:Action&gt;&lt;eb:MessageData&gt;&lt;eb:MessageId&gt;6538514589512570193&lt;/eb:MessageId&gt;&lt;eb:Timestamp&gt;2019-09-10T16:22:31&lt;/eb:Timestamp&gt;&lt;eb:RefToMessageId&gt;fef4c7fd-dbdd-4b62-80aa-1cbcd0a7fb31&lt;/eb:RefToMessageId&gt;&lt;/eb:MessageData&gt;&lt;/eb:MessageHeader&gt;&lt;wsse:Security xmlns:wsse="http://schemas.xmlsoap.org/ws/2002/12/secext"&gt;&lt;wsse:BinarySecurityToken valueType="String" EncodingType="wsse:Base64Binary"&gt;Shared/IDL:IceSess\/SessMgr:1\.0.IDL/Common/!ICESMS\/RESH!ICESMSLB\/RES.LB!-2975655025607790193!937383!0&lt;/wsse:BinarySecurityToken&gt;&lt;/wsse:Security&gt;&lt;/soap-env:Header&gt;&lt;soap-env:Body&gt;&lt;OTA_AirRulesRS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timeStamp="2019-09-10T11:22:31-05:00"&gt;
   &lt;stl:SystemSpecificResults&gt;
    &lt;stl:HostCommand LNIATA="222222"&gt;RDBCNMAD26NOVZVUELA5L-UX&lt;/stl:HostCommand&gt;
   &lt;/stl:SystemSpecificResults&gt;
  &lt;/stl:Success&gt;
  &lt;stl:Warning type="BusinessLogic"&gt;
   &lt;stl:SystemSpecificResults&gt;
    &lt;stl:Message&gt;                                  C15JN                        &lt;/stl:Message&gt;
    &lt;stl:ShortText&gt;WARN.SWS.HOST.WARNING_RESPONSE&lt;/stl:ShortText&gt;
   &lt;/stl:SystemSpecificResults&gt;
  &lt;/stl:Warning&gt;
 &lt;/stl:ApplicationResults&gt;
 &lt;FareRuleInfo&gt;
  &lt;Header&gt;
   &lt;Line Type="Legend"&gt;
    &lt;Text&gt;V FARE BASIS     BK    FARE   TRAVEL-TICKET AP  MINMAX  RTG&lt;/Text&gt;
   &lt;/Line&gt;
   &lt;Line Type="Fare"&gt;
    &lt;Text&gt;1   ZVUELA5L       Z?R    16.00 D12JN  T16SE  7/1 ??/ 1M   50&lt;/Text&gt;
   &lt;/Line&gt;
   &lt;Line Type="Passenger Type"&gt;
    &lt;Text&gt;PASSENGER TYPE-ADT                 AUTO PRICE-YES&lt;/Text&gt;
   &lt;/Line&gt;
   &lt;Line Type="Origin Destination"&gt;
    &lt;Text&gt;FROM-BCN TO-MAD    CXR-UX    TVL-26NOV19  RULE-OF01 IPREURD/304&lt;/Text&gt;
   &lt;/Line&gt;
   &lt;Line Type="Fare Basis"&gt;
    &lt;Text&gt;FARE BASIS-ZVUELA5L          SPECIAL FARE  DIS-E   VENDOR-ATP&lt;/Text&gt;
   &lt;/Line&gt;
   &lt;Line Type="Fare Type"&gt;
    &lt;Text&gt;FARE TYPE-ERU      RT-ECONOMY RT UNBUNDLED&lt;/Text&gt;
   &lt;/Line&gt;
   &lt;Line Type="Currency"&gt;
    &lt;Text&gt;EUR    16.00  0050  E31AUG19 D12JUN20   FC-ZVUELA5L  FN-33&lt;/Text&gt;
   &lt;/Line&gt;
   &lt;Line Type="System Dates"&gt;
    &lt;Text&gt;SYSTEM DATES - CREATED 30AUG19/0928  EXPIRES INFINITY&lt;/Text&gt;
   &lt;/Line&gt;
   &lt;ParsedData&gt;
    &lt;CurrencyLine&gt;
     &lt;Amount&gt;16.00&lt;/Amount&gt;
     &lt;CurrencyCode&gt;EUR&lt;/CurrencyCode&gt;
     &lt;Discontinue&gt;2020-06-12&lt;/Discontinue&gt;
     &lt;Effective&gt;2019-08-31&lt;/Effective&gt;
     &lt;FareClass&gt;ZVUELA5L&lt;/FareClass&gt;
     &lt;RoutingNumberOrMPM&gt;0050&lt;/RoutingNumberOrMPM&gt;
     &lt;TariffDescriptionNumber&gt;33&lt;/TariffDescriptionNumber&gt;
    &lt;/CurrencyLine&gt;
    &lt;FareBasisLine&gt;
     &lt;DisplayType Code="E"/&gt;
     &lt;FareBasis Code="ZVUELA5L"/&gt;
     &lt;FareVendor&gt;ATP&lt;/FareVendor&gt;
     &lt;Text&gt;SPECIAL FARE&lt;/Text&gt;
    &lt;/FareBasisLine&gt;
    &lt;FareTypeLine&gt;
     &lt;FareDescription Code="RT"&gt;ECONOMY RT UNBUNDLED&lt;/FareDescription&gt;
     &lt;FareType&gt;ERU&lt;/FareType&gt;
    &lt;/FareTypeLine&gt;
    &lt;OriginDestinationLine&gt;
     &lt;Airline Code="UX"/&gt;
     &lt;DestinationLocation LocationCode="MAD"/&gt;
     &lt;OriginLocation LocationCode="BCN"/&gt;
     &lt;Rule&gt;OF01&lt;/Rule&gt;
     &lt;TariffDescriptionNumber&gt;IPREURD/304&lt;/TariffDescriptionNumber&gt;
     &lt;TravelDate&gt;2019-11-26&lt;/TravelDate&gt;
    &lt;/OriginDestinationLine&gt;
    &lt;PassengerTypeLine&gt;
     &lt;AutoPrice&gt;YES&lt;/AutoPrice&gt;
     &lt;PassengerType Code="ADT"/&gt;
    &lt;/PassengerTypeLine&gt;
    &lt;SystemDatesLine&gt;
     &lt;CreateDateTime&gt;2019-08-30T09:28&lt;/CreateDateTime&gt;
     &lt;ExpireDateTime&gt;INFINITY&lt;/ExpireDateTime&gt;
    &lt;/SystemDatesLine&gt;
   &lt;/ParsedData&gt;
  &lt;/Header&gt;
  &lt;Rules&gt;
   &lt;Paragraph RPH="50" Title="RULE APPLICATION AND OTHER CONDITIONS"&gt;
    &lt;Text&gt;NOTE - THE FOLLOWING TEXT IS INFORMATIONAL AND NOT
VALIDATED FOR AUTOPRICING.
ECONOMY RESTRICTED
APPLICATION
AREA
THESE FARES APPLY WITHIN SPAIN.
TYPES OF TRANSPORTATION
FARES GOVERNED BY THIS RULE CAN BE USED TO CREATE
ONE-WAY/ROUND-TRIP/CIRCLE-TRIP/OPEN-JAW/SINGLE
OPEN-JAW JOURNEYS.
CAPACITY LIMITATIONS
THE CARRIER SHALL LIMIT THE NUMBER OF PASSENGERS
CARRIED ON ANY ONE FLIGHT AT FARES GOVERNED BY
THIS RULE AND SUCH FARES WILL NOT NECESSARILY BE
AVAILABLE ON ALL FLIGHTS. THE NUMBER OF SEATS,
WHICH THE CARRIER SHALL MAKE AVAILABLE ON A GIVEN
FLIGHT, WILL BE DETERMINED BY THE CARRIER'S BEST
JUDGEMENT.&lt;/Text&gt;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UX FLIGHT OPERATED BY UX.&lt;/Text&gt;
   &lt;/Paragraph&gt;
   &lt;Paragraph RPH="05" Title="ADVANCE RESERVATIONS/TICKETING"&gt;
    &lt;Text&gt;CONFIRMED RESERVATIONS FOR ALL SECTORS ARE REQUIRED AT
LEAST 7 DAYS BEFORE DEPARTURE.
WAITLIST NOT PERMITTED.
TICKETING MUST BE COMPLETED WITHIN 1 DAY AFTER
RESERVATIONS ARE MADE.&lt;/Text&gt;
   &lt;/Paragraph&gt;
   &lt;Paragraph RPH="06" Title="MINIMUM STAY"&gt;
    &lt;Text&gt;TRAVEL FROM LAST STOPOVER MUST COMMENCE NO EARLIER
THAN 1 DAY AFTER DEPARTURE FROM FARE ORIGIN.
OR - TRAVEL FROM LAST STOPOVER MUST COMMENCE NO EARLIER
THAN THE FIRST SUN AFTER DEPARTURE FROM FARE
ORIGIN.&lt;/Text&gt;
   &lt;/Paragraph&gt;
   &lt;Paragraph RPH="07" Title="MAXIMUM STAY"&gt;
    &lt;Text&gt;TRAVEL FROM LAST STOPOVER MUST COMMENCE NO LATER THAN
1 MONTH AFTER DEPARTURE FROM FARE ORIGIN.&lt;/Text&gt;
   &lt;/Paragraph&gt;
   &lt;Paragraph RPH="08" Title="STOPOVERS"&gt;
    &lt;Text&gt;NO STOPOVERS PERMITTED ON THE PRICING UNIT.&lt;/Text&gt;
   &lt;/Paragraph&gt;
   &lt;Paragraph RPH="09" Title="TRANSFERS"&gt;
    &lt;Text&gt;TRANSFERS NOT PERMITTED.
FARE BREAK AND EMBEDDED SURFACE SECTORS NOT PERMITTED
ON THE FARE COMPONENT.&lt;/Text&gt;
   &lt;/Paragraph&gt;
   &lt;Paragraph RPH="10" Title="COMBINATIONS"&gt;
    &lt;Text&gt;CIRCLE TRIPS NOT PERMITTED.
END-ON-END
END-ON-END COMBINATIONS PERMITTED WITH UX FARES.
VALIDATE ALL FARE COMPONENTS. SIDE TRIPS PERMITTED
WITH NO RESTRICTIONS. TRAVEL MUST BE VIA THE POINT
OF COMBINATION.
PROVIDED -
COMBINATIONS ARE FOR CARRIER UX IN ANY RULE IN
TARIFF
IPREURD - WITHIN EUROPE-DOMESTIC.
OPEN JAWS/ROUND TRIPS
FARES MAY BE COMBINED ON A HALF ROUND TRIP BASIS
-TO FORM SINGLE OR DOUBLE OPEN JAWS/ROUND TRIPS.
PROVIDED -
COMBINATIONS ARE WITH ANY FARE FOR CARRIER UX IN
RULE 1S5L/UP33 IN TARIFF
FBRA2P  - WITHIN AREA 2
OR ANY RULE IN TARIFF
IPREURD - WITHIN EUROPE-DOMESTIC.&lt;/Text&gt;
   &lt;/Paragraph&gt;
   &lt;Paragraph RPH="11" Title="BLACKOUT DATES"&gt;
    &lt;Text&gt;TRAVEL IS NOT PERMITTED 31OCT19 THROUGH 03NOV19 OR
05DEC19 THROUGH 09DEC19 OR 19DEC19 THROUGH 07JAN20 OR
28FEB20 THROUGH 02MAR20 OR 03APR20 THROUGH 19APR20 OR
30APR20 THROUGH 03MAY20.&lt;/Text&gt;
   &lt;/Paragraph&gt;
   &lt;Paragraph RPH="12" Title="SURCHARGES"&gt;
    &lt;Text&gt;NO SURCHARGE REQUIREMENTS APPLY.&lt;/Text&gt;
   &lt;/Paragraph&gt;
   &lt;Paragraph RPH="13" Title="ACCOMPANIED TRAVEL"&gt;
    &lt;Text&gt;ACCOMPANIED TRAVEL NOT REQUIRED.&lt;/Text&gt;
   &lt;/Paragraph&gt;
   &lt;Paragraph RPH="14" Title="TRAVEL RESTRICTIONS"&gt;
    &lt;Text&gt;VALID FOR TRAVEL COMMENCING ON/AFTER 31AUG19 AND ON/
BEFORE 12JUN20. ALL TRAVEL MUST BE COMPLETED BY
MIDNIGHT ON 15JUN20.&lt;/Text&gt;
   &lt;/Paragraph&gt;
   &lt;Paragraph RPH="15" Title="SALES RESTRICTIONS"&gt;
    &lt;Text&gt;FOOTNOTE RULE
RESERVATIONS MUST BE MADE ON/AFTER 31AUG19 AND ON/
BEFORE 16SEP19.
TICKETS MUST BE ISSUED ON/AFTER 31AUG19 AND ON/BEFORE
16SEP19.
GENERAL RULE - APPLY UNLESS OTHERWISE SPECIFIED
TICKETS MUST BE ISSUED ON THE STOCK OF UX AND MAY NOT
BE SOLD IN VENEZUELA. AND MAY ONLY BE SOLD IN AREA 1/
AREA 2/AREA 3.
TICKETS MAY NOT BE ISSUED BY PTA. EXTENSION OF TICKET
VALIDITY IS NOT PERMITTED.&lt;/Text&gt;
   &lt;/Paragraph&gt;
   &lt;Paragraph RPH="16" Title="PENALTIES"&gt;
    &lt;Text&gt;CANCELLATIONS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DOWNGRADE.&lt;/Text&gt;
   &lt;/Paragraph&gt;
   &lt;Paragraph RPH="17" Title="HIP/MILEAGE EXCEPTIONS"&gt;
    &lt;Text&gt;NO HIP OR MILEAGE EXCEPTIONS APPLY.&lt;/Text&gt;
   &lt;/Paragraph&gt;
   &lt;Paragraph RPH="18" Title="TICKET ENDORSEMENTS"&gt;
    &lt;Text&gt;THE ORIGINAL AND THE REISSUED TICKET MUST BE ANNOTATED
- REF/CHGS RES - IN THE ENDORSEMENT BOX.&lt;/Text&gt;
   &lt;/Paragraph&gt;
   &lt;Paragraph RPH="19" Title="CHILDREN DISCOUNTS"&gt;
    &lt;Text&gt;CNN/ACCOMPANIED CHILD PSGR 2-11 - CHARGE 100 PERCENT
OF THE FARE.
MUST BE ACCOMPANIED IN THE SAME COMPARTMENT.
OR - 1ST INF/INFANT WITHOUT A SEAT PSGR UNDER 2 -
CHARGE 10 PERCENT OF THE FARE.
TICKET DESIGNATOR - IN.
MUST BE ACCOMPANIED ON ALL FLIGHTS IN THE SAME
COMPARTMENT BY ADULT PSGR 18 OR OLDER.
OR - INS/INFANT WITH A SEAT PSGR UNDER 2 - CHARGE 100
PERCENT OF THE FARE.
MUST BE ACCOMPANIED IN THE SAME COMPARTMENT.
OR - UNN/UNACCOMPANIED CHILD PSGR 5-11 - CHARGE 100
PERCENT OF THE FARE.&lt;/Text&gt;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&lt;Text&gt;FARE RULE
NOTE - TEXT BELOW NOT VALIDATED FOR AUTOPRICING.
DISCOUNTS PERMITTED- BP/BI/RC/DC/F1/F2/RM/RE
GENERAL RULE - APPLY UNLESS OTHERWISE SPECIFIED
NOTE - TEXT BELOW NOT VALIDATED FOR AUTOPRICING.
DM/GR DISCOUNTS MAY APPLY&lt;/Text&gt;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</si>
  <si>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73c2301-f2e3-4f5c-9bc2-c2d041c2e467&lt;/eb:ConversationId&gt;&lt;eb:Service&gt;OTA_AirRulesLLSRQ&lt;/eb:Service&gt;&lt;eb:Action&gt;OTA_AirRulesLLSRS&lt;/eb:Action&gt;&lt;eb:MessageData&gt;&lt;eb:MessageId&gt;6555625590991930552&lt;/eb:MessageId&gt;&lt;eb:Timestamp&gt;2019-09-10T16:24:59&lt;/eb:Timestamp&gt;&lt;eb:RefToMessageId&gt;f73c2301-f2e3-4f5c-9bc2-c2d041c2e467&lt;/eb:RefToMessageId&gt;&lt;/eb:MessageData&gt;&lt;/eb:MessageHeader&gt;&lt;wsse:Security xmlns:wsse="http://schemas.xmlsoap.org/ws/2002/12/secext"&gt;&lt;wsse:BinarySecurityToken valueType="String" EncodingType="wsse:Base64Binary"&gt;Shared/IDL:IceSess\/SessMgr:1\.0.IDL/Common/!ICESMS\/RESG!ICESMSLB\/RES.LB!-2975654414773439601!299838!0&lt;/wsse:BinarySecurityToken&gt;&lt;/wsse:Security&gt;&lt;/soap-env:Header&gt;&lt;soap-env:Body&gt;&lt;OTA_AirRulesRS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timeStamp="2019-09-10T11:24:59-05:00"&gt;
   &lt;stl:SystemSpecificResults&gt;
    &lt;stl:HostCommand LNIATA="222222"&gt;RDBOGSMR22DECM00SL5ZJ-LA&lt;/stl:HostCommand&gt;
   &lt;/stl:SystemSpecificResults&gt;
  &lt;/stl:Success&gt;
 &lt;/stl:ApplicationResults&gt;
 &lt;FareRuleInfo&gt;
  &lt;Header&gt;
   &lt;Line Type="Legend"&gt;
    &lt;Text&gt;V FARE BASIS     BK    FARE   TRAVEL-TICKET AP  MINMAX  RTG&lt;/Text&gt;
   &lt;/Line&gt;
   &lt;Line Type="Fare"&gt;
    &lt;Text&gt;1   M00SL5ZJ       M X   290200     ----      -/?  -/12M 8000&lt;/Text&gt;
   &lt;/Line&gt;
   &lt;Line Type="Passenger Type"&gt;
    &lt;Text&gt;PASSENGER TYPE-ADT                 AUTO PRICE-YES&lt;/Text&gt;
   &lt;/Line&gt;
   &lt;Line Type="Origin Destination"&gt;
    &lt;Text&gt;FROM-BOG TO-SMR    CXR-LA    TVL-22DEC19  RULE-SLDM IPRWD/17&lt;/Text&gt;
   &lt;/Line&gt;
   &lt;Line Type="Fare Basis"&gt;
    &lt;Text&gt;FARE BASIS-M00SL5ZJ          SPECIAL FARE  DIS-E   VENDOR-ATP&lt;/Text&gt;
   &lt;/Line&gt;
   &lt;Line Type="Fare Type"&gt;
    &lt;Text&gt;FARE TYPE-SAP      OW-ADVANCE PURCHASE&lt;/Text&gt;
   &lt;/Line&gt;
   &lt;Line Type="Currency"&gt;
    &lt;Text&gt;COP   290184  8000  E25JUL19 D-INFINITY   FC-M00SL5ZJ  FN-&lt;/Text&gt;
   &lt;/Line&gt;
   &lt;Line Type="System Dates"&gt;
    &lt;Text&gt;SYSTEM DATES - CREATED 24JUL19/1519  EXPIRES INFINITY&lt;/Text&gt;
   &lt;/Line&gt;
   &lt;ParsedData&gt;
    &lt;CurrencyLine&gt;
     &lt;Amount&gt;290184&lt;/Amount&gt;
     &lt;CurrencyCode&gt;COP&lt;/CurrencyCode&gt;
     &lt;Discontinue&gt;INFINITY&lt;/Discontinue&gt;
     &lt;Effective&gt;2019-07-25&lt;/Effective&gt;
     &lt;FareClass&gt;M00SL5ZJ&lt;/FareClass&gt;
     &lt;RoutingNumberOrMPM&gt;8000&lt;/RoutingNumberOrMPM&gt;
    &lt;/CurrencyLine&gt;
    &lt;FareBasisLine&gt;
     &lt;DisplayType Code="E"/&gt;
     &lt;FareBasis Code="M00SL5ZJ"/&gt;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LocationCode="SMR"/&gt;
     &lt;OriginLocation LocationCode="BOG"/&gt;
     &lt;Rule&gt;SLDM&lt;/Rule&gt;
     &lt;TariffDescriptionNumber&gt;IPRWD/17&lt;/TariffDescriptionNumber&gt;
     &lt;TravelDate&gt;2019-12-22&lt;/TravelDate&gt;
    &lt;/OriginDestinationLine&gt;
    &lt;PassengerTypeLine&gt;
     &lt;AutoPrice&gt;YES&lt;/AutoPrice&gt;
     &lt;PassengerType Code="ADT"/&gt;
    &lt;/PassengerTypeLine&gt;
    &lt;SystemDatesLine&gt;
     &lt;CreateDateTime&gt;2019-07-24T15:19&lt;/CreateDateTime&gt;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</si>
  <si>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73c2301-f2e3-4f5c-9bc2-c2d041c2e467&lt;/eb:ConversationId&gt;&lt;eb:Service&gt;OTA_AirRulesLLSRQ&lt;/eb:Service&gt;&lt;eb:Action&gt;OTA_AirRulesLLSRS&lt;/eb:Action&gt;&lt;eb:MessageData&gt;&lt;eb:MessageId&gt;6555705590997010203&lt;/eb:MessageId&gt;&lt;eb:Timestamp&gt;2019-09-10T16:24:59&lt;/eb:Timestamp&gt;&lt;eb:RefToMessageId&gt;f73c2301-f2e3-4f5c-9bc2-c2d041c2e467&lt;/eb:RefToMessageId&gt;&lt;/eb:MessageData&gt;&lt;/eb:MessageHeader&gt;&lt;wsse:Security xmlns:wsse="http://schemas.xmlsoap.org/ws/2002/12/secext"&gt;&lt;wsse:BinarySecurityToken valueType="String" EncodingType="wsse:Base64Binary"&gt;Shared/IDL:IceSess\/SessMgr:1\.0.IDL/Common/!ICESMS\/RESG!ICESMSLB\/RES.LB!-2975654414773439601!299838!0&lt;/wsse:BinarySecurityToken&gt;&lt;/wsse:Security&gt;&lt;/soap-env:Header&gt;&lt;soap-env:Body&gt;&lt;OTA_AirRulesRS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timeStamp="2019-09-10T11:24:59-05:00"&gt;
   &lt;stl:SystemSpecificResults&gt;
    &lt;stl:HostCommand LNIATA="222222"&gt;RDSMRBOG26DECB00SF5ZJ-LA&lt;/stl:HostCommand&gt;
   &lt;/stl:SystemSpecificResults&gt;
  &lt;/stl:Success&gt;
 &lt;/stl:ApplicationResults&gt;
 &lt;FareRuleInfo&gt;
  &lt;Header&gt;
   &lt;Line Type="Legend"&gt;
    &lt;Text&gt;V FARE BASIS     BK    FARE   TRAVEL-TICKET AP  MINMAX  RTG&lt;/Text&gt;
   &lt;/Line&gt;
   &lt;Line Type="Fare"&gt;
    &lt;Text&gt;1   B00SF5ZJ       B X   528300     ----      -/?  -/12M 8000&lt;/Text&gt;
   &lt;/Line&gt;
   &lt;Line Type="Passenger Type"&gt;
    &lt;Text&gt;PASSENGER TYPE-ADT                 AUTO PRICE-YES&lt;/Text&gt;
   &lt;/Line&gt;
   &lt;Line Type="Origin Destination"&gt;
    &lt;Text&gt;FROM-SMR TO-BOG    CXR-LA    TVL-26DEC19  RULE-SFDM IPRWD/17&lt;/Text&gt;
   &lt;/Line&gt;
   &lt;Line Type="Fare Basis"&gt;
    &lt;Text&gt;FARE BASIS-B00SF5ZJ          NORMAL FARE  DIS-E   VENDOR-ATP&lt;/Text&gt;
   &lt;/Line&gt;
   &lt;Line Type="Fare Type"&gt;
    &lt;Text&gt;FARE TYPE-EU      OW-ECONOMY UNRESTRICTED&lt;/Text&gt;
   &lt;/Line&gt;
   &lt;Line Type="Currency"&gt;
    &lt;Text&gt;COP   528201  8000  E25JUL19 D-INFINITY   FC-B00SF5ZJ  FN-&lt;/Text&gt;
   &lt;/Line&gt;
   &lt;Line Type="System Dates"&gt;
    &lt;Text&gt;SYSTEM DATES - CREATED 24JUL19/1523  EXPIRES INFINITY&lt;/Text&gt;
   &lt;/Line&gt;
   &lt;ParsedData&gt;
    &lt;CurrencyLine&gt;
     &lt;Amount&gt;528201&lt;/Amount&gt;
     &lt;CurrencyCode&gt;COP&lt;/CurrencyCode&gt;
     &lt;Discontinue&gt;INFINITY&lt;/Discontinue&gt;
     &lt;Effective&gt;2019-07-25&lt;/Effective&gt;
     &lt;FareClass&gt;B00SF5ZJ&lt;/FareClass&gt;
     &lt;RoutingNumberOrMPM&gt;8000&lt;/RoutingNumberOrMPM&gt;
    &lt;/CurrencyLine&gt;
    &lt;FareBasisLine&gt;
     &lt;DisplayType Code="E"/&gt;
     &lt;FareBasis Code="B00SF5ZJ"/&gt;
     &lt;FareVendor&gt;ATP&lt;/FareVendor&gt;
     &lt;Text&gt;NORMAL FARE&lt;/Text&gt;
    &lt;/FareBasisLine&gt;
    &lt;FareTypeLine&gt;
     &lt;FareDescription Code="OW"&gt;ECONOMY UNRESTRICTED&lt;/FareDescription&gt;
     &lt;FareType&gt;EU&lt;/FareType&gt;
    &lt;/FareTypeLine&gt;
    &lt;OriginDestinationLine&gt;
     &lt;Airline Code="LA"/&gt;
     &lt;DestinationLocation LocationCode="BOG"/&gt;
     &lt;OriginLocation LocationCode="SMR"/&gt;
     &lt;Rule&gt;SFDM&lt;/Rule&gt;
     &lt;TariffDescriptionNumber&gt;IPRWD/17&lt;/TariffDescriptionNumber&gt;
     &lt;TravelDate&gt;2019-12-26&lt;/TravelDate&gt;
    &lt;/OriginDestinationLine&gt;
    &lt;PassengerTypeLine&gt;
     &lt;AutoPrice&gt;YES&lt;/AutoPrice&gt;
     &lt;PassengerType Code="ADT"/&gt;
    &lt;/PassengerTypeLine&gt;
    &lt;SystemDatesLine&gt;
     &lt;CreateDateTime&gt;2019-07-24T15:23&lt;/CreateDateTime&gt;
     &lt;ExpireDateTime&gt;INFINITY&lt;/ExpireDateTime&gt;
    &lt;/SystemDatesLine&gt;
   &lt;/ParsedData&gt;
  &lt;/Header&gt;
  &lt;Rules&gt;
   &lt;Paragraph RPH="50" Title="RULE APPLICATION AND OTHER CONDITIONS"&gt;
    &lt;Text&gt;NOTE - THE FOLLOWING TEXT IS INFORMATIONAL AND NOT
VALIDATED FOR AUTOPRICING.
FARE ECONOMY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4 DAYS BEFORE
DEPARTURE, TICKETING MUST BE COMPLETED WITHIN 72 HOURS
AFTER RESERVATIONS ARE MADE.
OR - CONFIRMED RESERVATIONS ARE REQUIRED FOR ALL
SECTORS.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&lt;Text&gt;UNLIMITED FREE STOPOVERS PERMITTED ON THE PRICING
UNIT.&lt;/Text&gt;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-SF/-SP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PERMITTED FOR REISSUE/REVALIDATION.
ANY TIME
CHANGES PERMITTED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CANCELLATIONS PERMITTED.
NOTE - TEXT BELOW NOT VALIDATED FOR AUTOPRICING.
WHEN COMBINING REFUNDABLE WITH NON REFUNDABLE
FARES - THE AMOUNT PAID ON THE REFUNDABLE FARE
COMPONENT IS REFUNDED LESS ANY APPLICABLE PENALTY
AND THE AMOUNT PAID ON THE NON-REFUNDABLE FARE
COMPONENT WILL NOT BE REFUNDED.
//
WHEN REISSUED TICKETS ARE SENT TO REFUND THE
ORIGINAL NON REFUNDABLE AMOUNT REMAINS NON
REFUNDABLE.
//
IF NO PORTION OF THE TICKET HAS BEEN USED
THE REFUND WILL BE AN AMOUNT EQUAL TO THE
FARE PAID LESS ANY APPLICABLE SERVICE CHARGES
OR CANCELLATION FEES.
//
IF A PORTION OF THE TICKET HAS BEEN USED THE
REFUND WILL BE AN AMOUNT EQUAL TO THE DIFFERENCE
BETWEEN THE FARE PAID AND THE APPLICABLE FARE FOR
TRAVEL BETWEEN THE POINTS FOR WHICH THE TICKET
HAS BEEN USED LESS ANY APPLICABLE SERVICE CHARGES
OR CANCELLATION FEES.
//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&lt;/Paragraph&gt;
   &lt;Paragraph RPH="17" Title="HIP/MILEAGE EXCEPTIONS"&gt;
    &lt;Text&gt;NO HIP OR MILEAGE EXCEPTIONS APPLY.&lt;/Text&gt;
   &lt;/Paragraph&gt;
   &lt;Paragraph RPH="18" Title="TICKET ENDORSEMENTS"&gt;
    &lt;Text&gt;THE ORIGINAL AND THE REISSUED TICKET MUST BE ANNOTATED
- REF/CHGS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JNN/CONTRACT BULK CHILD PSGR 2-11 - CHARGE 67
PERCENT OF THE FARE.
TICKET DESIGNATOR - CH AND PERCENT APPLIED.
MUST BE ACCOMPANIED ON ALL FLIGHTS IN THE SAME
COMPARTMENT BY CONTRACT BULK ADULT PSGR 12 OR
OLDER.
OR - JNS/CONTRACT BULK INFANT WITH A SEAT PSGR UNDER 2
- CHARGE 67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CNE/NEGOTIATED CHILD PSGR 2-11 - CHARGE 67 PERCENT
OF THE FARE.
TICKET DESIGNATOR - CH AND PERCENT APPLIED.
MUST BE ACCOMPANIED ON ALL FLIGHTS IN THE SAME
COMPARTMENT BY NEG PSGR 12 OR OLDER.
OR - INE/NEGOTIATED INFANT PSGR UNDER 2 - CHARGE 67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INN/INDIVIDUAL INCLUSIVE TOUR CHILD PSGR 2-11 -
CHARGE 67 PERCENT OF THE FARE.
TICKET DESIGNATOR - CH AND PERCENT APPLIED.
MUST BE ACCOMPANIED ON ALL FLIGHTS IN THE SAME
COMPARTMENT BY INDIVIDUAL INCLUSIVE TOUR PSGR
12 OR OLDER.
OR - ITS/INCLUSIVE TOUR INFANT WITH A SEAT PSGR UNDER 2
- CHARGE 67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
OR - CNN/ACCOMPANIED CHILD PSGR 2-11 - CHARGE 67
PERCENT OF THE FARE.
TICKET DESIGNATOR - CH AND PERCENT APPLIED.
MUST BE ACCOMPANIED ON ALL FLIGHTS IN THE SAME
COMPARTMENT BY PFA PSGR 12 OR OLDER.
OR - INS/INFANT WITH A SEAT PSGR UNDER 2 - CHARGE 67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67
PERCENT OF THE FARE.
TICKET DESIGNATOR - CH AND PERCENT APPLIED.
NOTE - TEXT BELOW NOT VALIDATED FOR AUTOPRICING.
///
MENOR ACOMPANADO DE 2 A 11 ANOS PAGA EL
67 POR CIENTO DE LA TARIFA.
INFANTE ENTRE 0 Y 2 ANOS OCUPANDO ASIENTO PAGA EL
67 POR CIENTO DE LA TARIFA.
INFANTE ENTRE 0 Y 2 ANOS SIN ASIENTO NO PAGA.
MENOR NO ACOMPANADO ENTRE 5 Y 11 ANOS PAGA EL
67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</si>
  <si>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-64c6dd89-9178-4c3e-9524-91529ade602f&lt;/eb:ConversationId&gt;&lt;eb:Service&gt;OTA_AirRulesLLSRQ&lt;/eb:Service&gt;&lt;eb:Action&gt;OTA_AirRulesLLSRS&lt;/eb:Action&gt;&lt;eb:MessageData&gt;&lt;eb:MessageId&gt;5974447593401480823&lt;/eb:MessageId&gt;&lt;eb:Timestamp&gt;2019-09-10T16:29:00&lt;/eb:Timestamp&gt;&lt;eb:RefToMessageId&gt;64c6dd89-9178-4c3e-9524-91529ade602f&lt;/eb:RefToMessageId&gt;&lt;/eb:MessageData&gt;&lt;/eb:MessageHeader&gt;&lt;wsse:Security xmlns:wsse="http://schemas.xmlsoap.org/ws/2002/12/secext"&gt;&lt;wsse:BinarySecurityToken valueType="String" EncodingType="wsse:Base64Binary"&gt;Shared/IDL:IceSess\/SessMgr:1\.0.IDL/Common/!ICESMS\/RESH!ICESMSLB\/RES.LB!-2975653428274896498!1068871!0&lt;/wsse:BinarySecurityToken&gt;&lt;/wsse:Security&gt;&lt;/soap-env:Header&gt;&lt;soap-env:Body&gt;&lt;OTA_AirRulesRS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timeStamp="2019-09-10T11:29:00-05:00"&gt;
   &lt;stl:SystemSpecificResults&gt;
    &lt;stl:HostCommand LNIATA="222222"&gt;RDBOGPTY18SEPWZA05TIB-AV&lt;/stl:HostCommand&gt;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</si>
  <si>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-64c6dd89-9178-4c3e-9524-91529ade602f&lt;/eb:ConversationId&gt;&lt;eb:Service&gt;OTA_AirRulesLLSRQ&lt;/eb:Service&gt;&lt;eb:Action&gt;OTA_AirRulesLLSRS&lt;/eb:Action&gt;&lt;eb:MessageData&gt;&lt;eb:MessageId&gt;6583955593406500240&lt;/eb:MessageId&gt;&lt;eb:Timestamp&gt;2019-09-10T16:29:00&lt;/eb:Timestamp&gt;&lt;eb:RefToMessageId&gt;64c6dd89-9178-4c3e-9524-91529ade602f&lt;/eb:RefToMessageId&gt;&lt;/eb:MessageData&gt;&lt;/eb:MessageHeader&gt;&lt;wsse:Security xmlns:wsse="http://schemas.xmlsoap.org/ws/2002/12/secext"&gt;&lt;wsse:BinarySecurityToken valueType="String" EncodingType="wsse:Base64Binary"&gt;Shared/IDL:IceSess\/SessMgr:1\.0.IDL/Common/!ICESMS\/RESH!ICESMSLB\/RES.LB!-2975653428274896498!1068871!0&lt;/wsse:BinarySecurityToken&gt;&lt;/wsse:Security&gt;&lt;/soap-env:Header&gt;&lt;soap-env:Body&gt;&lt;OTA_AirRulesRS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timeStamp="2019-09-10T11:29:00-05:00"&gt;
   &lt;stl:SystemSpecificResults&gt;
    &lt;stl:HostCommand LNIATA="222222"&gt;RDPTYBOG21SEPWZA05TIB-AV&lt;/stl:HostCommand&gt;
    &lt;stl:Message&gt;?FARE BASIS NOT FOUND FOR CITYPAIR/DATE?
&lt;/stl:Message&gt;
    &lt;stl:ShortText&gt;ERR.SWS.HOST.ERROR_IN_RESPONSE&lt;/stl:ShortText&gt;
   &lt;/stl:SystemSpecificResults&gt;
  &lt;/stl:Error&gt;
 &lt;/stl:ApplicationResults&gt;
&lt;/OTA_AirRulesRS&gt;&lt;/soap-env:Body&gt;&lt;/soap-env:Envelope&gt;</t>
  </si>
  <si>
    <t xml:space="preserve">CANCELLATIONS
ANY TIME
TICKET IS NON-REFUNDABLE.
NOTE - TEXT BELOW NOT VALIDATED FOR AUTOPRICING.
FARE COMPONENT IS NON REFUNDABLE
-------------------------------------------------
WAIVED FOR DEATH OF A PASSENGER AND PASSENGERS
FAMILY MEMBERS UP TO 1ST DEGREE RELATIONS
--------------------------------------------------
WHEN COMBINING NON-REFUNDABLE FARES WITH
REFUNDABLE FARES
1. THE AMOUNT PAID ON EACH REFUNDABLE FARE
COMPONENT IS REFUNDED LESS ANY APPLICABLE PENALTI.
2. THE AMOUNT PAID ON EACH NON-REFUNDABLE FARE
COMPONENT WILL NOT BE REFUNDED.
-------------------------------------------------
REFUND OF UNUSED TAXES FEES AND CHARGES PAID TO
THIRD PARTIES PERMITTED. ASSOCIATED CARRIER
IMPOSED CHARGES WILL NOT BE REFUNDED.
-------------------------------------------------
ANY NON-REFUNDABLE AMOUNT FROM A PREVIOUS TICKET
REMAINS NON-REFUNDABLE FOLLOWING A CHANGE.
-------------------------------------------------
CHANGES
ANY TIME
CHARGE USD 275.00/CAD 275.00 FOR REISSUE.
NOTE - TEXT BELOW NOT VALIDATED FOR AUTOPRICING.
CHARGE APPLIES PER TRANSACTION - PER PERSON TO
ALL PASSENGER TYPES.
-------------------------------------------------
THE CHARGE APPLIES PER TRANSACTION-PER PERSON
FOR ADULT AND CHILD.
INFANT DISCOUNTS APPLY.
-------------------------------------------------
A CHANGE IS A DATE/FLIGHT/ROUTING/BOOKING CODE
CHANGE. RESERVATION CANCELLED PRIOR TO THE
TICKETED DEPARTURE TIME CAN BE REBOOKED ANYTIME
FOR FUTURE WITHIN THE TICKET VALIDITY OTHERWISE
THE TICKET WILL ONLY BE VALID FOR REFUND IF
APPLICABLE.
-------------------------------------------------
RESERVATION BUT NO LATER TAN SCHEDULED DEPARTURE
TIME OF FLIGHT BEING CHANGED.
OTHERWISE THE TICKET WILL ONLY BE VALID FOR
REFUND IF APPLICABLE.
-------------------------------------------------
WHEN MORE THAN ONE FARE COMPONENT IS CHANGED THE
HIGHEST PENALTY OF ALL CHANGED FARE COMPONENTS
WITHIN THE JOURNEY APPLIES.
-------------------------------------------------
WHEN THE ITINERARY RESULTS IN A HIGHER FARE THE
DIFFERENCE WILL BE COLLECTED. ANY APPLICABLE
CHANGE FEE STILL APPLIES.
-------------------------------------------------
WHEN THE NEW ITINTERARY RESULT IN A LOWER FARE
THE CHANGE FEE APPLIES AND NO CREDIT OF THE
RESIDUAL AMOUNT WILL BE MADE.
-------------------------------------------------
TICKET IS NOT TRANSFEREABLE TO ANOTHER PERSON.
NOT SHOW NOT PREMITTED
NO-SHOW FOR A FLIGHT ARE CONSIDERED A
CANCELLATION AFTER DEPARTURE AND CHANGES ARE NOT
PERMITTED.
-------------------------------------------------
--- REPRICING CONDITIONS ---
A. BEFORE DEPARTURE OF JOURNEY WHEN THE FIRST
FARE COMPONENT IS CHANGED THE ITINERARY MUST BE
RE-PRICED USING CURRENT FARES IN EFFECT ON THE
DATE THE TICKET IS REISSUED.
B. BEFORE DEPARTURE OF JOURNEY WHEN CHANGES ARE
TO BOOKING CODE ONLY IN THE FIRST FARE COMPONENT
AND RESULT IN A HIGHER FARE THE ITINERARY MUST BE
RE-PRICED USING HISTORICAL FARES IN EFFECT ON THE
PREVIOUS TICKETING DATE OR USING CURRENT FARES IN
EFFECT ON THE DATE THE TICKET IS REISSUED -
WHICHEVER IS LOWER.
C. BEFORE DEPARTURE OF JOURNEY WHEN THERE ARE NO
CHANGES TO THE FIRST FARE COMPONENT BUT OTHER
FARE COMPONENTS ARE CHANGED THE ITINERARY MUST BE
RE-PRICED USING HISTORICAL FARES IN EFFECT ON THE
PREVIOUS TICKETING DATE OR USING CURRENT FARES IN
EFFECT ON THE DATE THE TICKET IS REISSUED -
WHICHEVER IS LOWER.
D. AFTER DEPARTURE OF JOURNEY THE ITINERARY MUST
BE RE-PRICED USING HISTORICAL FARES IN EFFECT ON
THE PREVIOUS TICKETING DATE.
-------------------------------------------------
1. IF SAME BOOKING CLASS IS USED NEW TICKET MAY
BE LOWER - EQUEAL OR HIGHER THAN PREVIOUS AND
MUST COMPLY WITH ALL PROVISIONS OF THE NEW FARE
BEING APPLIED.
2. IF A DIFFERENT BOOKING CLASS IS USED NEW
TICKET MAY BE EQUAL OR HIGHER THAN PREVIOUS AND
MUST COMPLY WITH ALL PROVISIONS OF THE NEW FARE
BEING APPLIED.&lt;/Text&gt;
   </t>
  </si>
  <si>
    <t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t>
  </si>
  <si>
    <t xml:space="preserve">TICKET IS NON-REFUNDABLE.
NOTE - TEXT BELOW NOT VALIDATED FOR AUTOPRICING.
RESERVATIONS MADE ONE WEEK OR MORE PRIOR TO A
FLIGHTS SCHEDULED DEPARTURE CAN BE CANCELLED
WITHOUT PENALTY UP TO 24 HOURS AFTER RESERVATION
IS MADE
--------------------------------------------------
PASSENGER MUST BE PRESENT IN THE BOARDING AREA
TEN MINUTES PRIOR TO SCHEDULED DEPARTURE TIME OR
IT MAY RESULT IN CANCELLED RESERVATION
--------------------------------------------------
JETBLUE USES AUTOMATED CHANGE AND CANCEL RULES IN
CATEGORY 31/33. GDS AGENCIES PLEASE REVIEW THESE
FOR FURTHER RESTRICTIONS. DIFFERENCES MAY EXIST
BETWEEN A MANUAL CHANGE/CANCEL AND AN AUTOMATED
ONE. THE MORE RESTRICTIVE AUTOMATED RULES APPLY.
--------------------------------------------------
RESIDUAL VALUES FOR THESE FARES MAY ONLY BE
REFUNDED TO VOUCHERS. IF VOUCHER IS NOT ISSUED
THESE FARES ARE 100 PERCENT NONREFUNDABLE
CANCELLATIONS
BEFORE DEPARTURE
CHARGE USD 200.00.
NOTE - TEXT BELOW NOT VALIDATED FOR AUTOPRICING.
RESIDUAL VALUES FOR THESE FARES MAY ONLY BE
REFUNDED TO VOUCHERS. IF VOUCHER IS NOT ISSUED
THESE FARES ARE 100 PERCENT NONREFUNDABLE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
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NOT CANCELLED PRIOR
TO SCHEDULED DEPARTURE TIME WILL BE FORFEITED.
CHANGES
BEFORE DEPARTURE
CHARGE USD 200.00.
NOTE - TEXT BELOW NOT VALIDATED FOR AUTOPRICING.
ANYTIME WITHIN TKT VALIDITY REPRICE
A. CHANGED FARE COMPONENTS USE FARES IN EFFECT
TODAY
B. ALL OTHERS USE CURRENTLY TKTD FARE PROVIDED
ALL OF THE FOLLOWING CONDITIONS ARE MET-
1. NO CHANGE TO FARE BREAKS UP TO THE FIRST
CHANGED FARE COMPONENT
2. WHEN NO INTL COUPONS REMAIN - ALL NEW TRAVEL
MUST BE DOMESTIC
3. FULLY FLOWN FARE NOT REPRICED TO FURTHER
POINT
4. B6 SAME FARE TYPE IS USED
5. ALL RULE AND BOOKING CODE PROVISIONS ARE MET
6. ADV RES IS MEASURED FROM NEW TKT ISSUE
DATE IF CURRENT FARES/FROM PREVIOUS TKT ISSUE
DATE IF HISTORICAL FARES TO DEPARTURE OF PRICING
UNIT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MAY BE CHANGED PRIOR TO
SCHEDULED DEPARTURE. CHANGES TO UNFLOWN FARE
COMPONENTS AFTER TIME OF SCHEDULED DEPARTURE ARE
NOT PERMITTED.&lt;/Text&gt;
   </t>
  </si>
  <si>
    <t xml:space="preserve">CANCELLATIONS
BEFORE DEPARTURE
CHARGE EUR 150.00/USD 215.00.
CHILD/INFANT DISCOUNTS APPLY.
NOTE - TEXT BELOW NOT VALIDATED FOR AUTOPRICING.
BEFORE OUTBOUND DEPARTURE
THE WHOLLY UNUSED TICKET IS REFUNDABLE UPON
PAYMENT OF THE PENALTY AMOUNT CONTAINED IN
THIS RULE
TICKET IS NON-REFUNDABLE IN CASE OF NO-SHOW.
TICKET IS NON REFUNDABLE WHEN PASSENGER CANCELS
AFTER DEPARTURE OF THE ORIGINALLY SCHEDULED FLIGHT
--------------------------------------------------
FOR SPANISH DOMESTIC 9B FLIGHTS FROM 4000
THROUGHT 4851 TO BE CANCELLED A PENALTY OF EUR
50.00 WILL BE APPLIED PER SECTOR CHILD/INFANT
DISCOUNTS APPLY THE ORIGINAL NON-REFUNDABLE
AMOUNT REMAINS NON REFUNDABLE.
AFTER DEPARTURE
TICKET IS NON-REFUNDABLE IN CASE OF CANCEL/NO-SHOW/
REFUND.
NOTE - TEXT BELOW NOT VALIDATED FOR AUTOPRICING.
AFTER OUTBOUND DEPARTURE
TICKET IS NON REFUNDABLE WHEN PASSENGER CANCELS
AFTER OUTBOUND DEPARTURE MEANING THAT NO REFUNDS
ARE ALLOWED ONCE THE FIRST COUPON OF THE PRICING
UNIT IS USED.
----------------------------------------------
WAIVED FOR DEATH OF A PASSENGER AND PASSENGERS
FAMILY MEMBERS UP TO 1ST DEGREE RELATIONS OR FOR
PASSENGER/S HOSPITAL ADMISSION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REFUND OF UNUSED TAXES FEES AND CHARGES PAID TO
THIRD PARTIES PERMITTED. ASSOCIATED CARRIER
IMPOSED CHARGES ARE REFUNDABLE.
ANY NON-REFUNDABLE AMOUNT FROM A PREVIOUS TICKET
REMAINS NON-REFUNDABLE FOLLOWING A CHANGE.
-------------------------------------------------
TICKET IS NOT TRANSFERABLE TO ANOTHER PERSON.
-------------------------------------------------
PARTIALLY USED TICKETS - REFUND THE DIFFERENCE -
IF ANY - BETWEEN THE FARE PAID AND THE FARE FOR
THE JOURNEY TRAVELLED.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t>
  </si>
  <si>
    <t xml:space="preserv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DOWNGRADE.&lt;/Text&gt;
   </t>
  </si>
  <si>
    <t xml:space="preserve">CHANGES
ANY TIME
CHANGES PERMITTED FOR REISSUE/REVALIDATION.
ANY TIME
CHANGES PERMITTED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CANCELLATIONS PERMITTED.
NOTE - TEXT BELOW NOT VALIDATED FOR AUTOPRICING.
WHEN COMBINING REFUNDABLE WITH NON REFUNDABLE
FARES - THE AMOUNT PAID ON THE REFUNDABLE FARE
COMPONENT IS REFUNDED LESS ANY APPLICABLE PENALTY
AND THE AMOUNT PAID ON THE NON-REFUNDABLE FARE
COMPONENT WILL NOT BE REFUNDED.
//
WHEN REISSUED TICKETS ARE SENT TO REFUND THE
ORIGINAL NON REFUNDABLE AMOUNT REMAINS NON
REFUNDABLE.
//
IF NO PORTION OF THE TICKET HAS BEEN USED
THE REFUND WILL BE AN AMOUNT EQUAL TO THE
FARE PAID LESS ANY APPLICABLE SERVICE CHARGES
OR CANCELLATION FEES.
//
IF A PORTION OF THE TICKET HAS BEEN USED THE
REFUND WILL BE AN AMOUNT EQUAL TO THE DIFFERENCE
BETWEEN THE FARE PAID AND THE APPLICABLE FARE FOR
TRAVEL BETWEEN THE POINTS FOR WHICH THE TICKET
HAS BEEN USED LESS ANY APPLICABLE SERVICE CHARGES
OR CANCELLATION FEES.
//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t>
  </si>
  <si>
    <t>ID</t>
  </si>
  <si>
    <t>RuleID</t>
  </si>
  <si>
    <t>OriginText</t>
  </si>
  <si>
    <t>TranslatedText</t>
  </si>
  <si>
    <t>Class</t>
  </si>
  <si>
    <t>TextLength</t>
  </si>
  <si>
    <t>Airline</t>
  </si>
  <si>
    <t>Origin</t>
  </si>
  <si>
    <t>Destination</t>
  </si>
  <si>
    <t>16</t>
  </si>
  <si>
    <t>CHANGES
ANY TIME
CHANGES PERMITTED FOR REISSUE/REVALIDATION.
ANY TIME
CHANGES PERMITTED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CANCELLATIONS PERMITTED.
NOTE - TEXT BELOW NOT VALIDATED FOR AUTOPRICING.
WHEN COMBINING REFUNDABLE WITH NON REFUNDABLE
FARES - THE AMOUNT PAID ON THE REFUNDABLE FARE
COMPONENT IS REFUNDED LESS ANY APPLICABLE PENALTY
AND THE AMOUNT PAID ON THE NON-REFUNDABLE FARE
COMPONENT WILL NOT BE REFUNDED.
//
WHEN REISSUED TICKETS ARE SENT TO REFUND THE
ORIGINAL NON REFUNDABLE AMOUNT REMAINS NON
REFUNDABLE.
//
IF NO PORTION OF THE TICKET HAS BEEN USED
THE REFUND WILL BE AN AMOUNT EQUAL TO THE
FARE PAID LESS ANY APPLICABLE SERVICE CHARGES
OR CANCELLATION FEES.
//
IF A PORTION OF THE TICKET HAS BEEN USED THE
REFUND WILL BE AN AMOUNT EQUAL TO THE DIFFERENCE
BETWEEN THE FARE PAID AND THE APPLICABLE FARE FOR
TRAVEL BETWEEN THE POINTS FOR WHICH THE TICKET
HAS BEEN USED LESS ANY APPLICABLE SERVICE CHARGES
OR CANCELLATION FEES.
//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t>
  </si>
  <si>
    <t>Error Traductor</t>
  </si>
  <si>
    <t>B</t>
  </si>
  <si>
    <t>LA</t>
  </si>
  <si>
    <t>SMR</t>
  </si>
  <si>
    <t>BOG</t>
  </si>
  <si>
    <t>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t>
  </si>
  <si>
    <t>Z</t>
  </si>
  <si>
    <t>UX</t>
  </si>
  <si>
    <t>BCN</t>
  </si>
  <si>
    <t>MAD</t>
  </si>
  <si>
    <t>CANCELLATIONS
BEFORE DEPARTURE
CHARGE EUR 150.00/USD 215.00.
CHILD/INFANT DISCOUNTS APPLY.
NOTE - TEXT BELOW NOT VALIDATED FOR AUTOPRICING.
BEFORE OUTBOUND DEPARTURE
THE WHOLLY UNUSED TICKET IS REFUNDABLE UPON
PAYMENT OF THE PENALTY AMOUNT CONTAINED IN
THIS RULE
TICKET IS NON-REFUNDABLE IN CASE OF NO-SHOW.
TICKET IS NON REFUNDABLE WHEN PASSENGER CANCELS
AFTER DEPARTURE OF THE ORIGINALLY SCHEDULED FLIGHT
--------------------------------------------------
FOR SPANISH DOMESTIC 9B FLIGHTS FROM 4000
THROUGHT 4851 TO BE CANCELLED A PENALTY OF EUR
50.00 WILL BE APPLIED PER SECTOR CHILD/INFANT
DISCOUNTS APPLY THE ORIGINAL NON-REFUNDABLE
AMOUNT REMAINS NON REFUNDABLE.
AFTER DEPARTURE
TICKET IS NON-REFUNDABLE IN CASE OF CANCEL/NO-SHOW/
REFUND.
NOTE - TEXT BELOW NOT VALIDATED FOR AUTOPRICING.
AFTER OUTBOUND DEPARTURE
TICKET IS NON REFUNDABLE WHEN PASSENGER CANCELS
AFTER OUTBOUND DEPARTURE MEANING THAT NO REFUNDS
ARE ALLOWED ONCE THE FIRST COUPON OF THE PRICING
UNIT IS USED.
----------------------------------------------
WAIVED FOR DEATH OF A PASSENGER AND PASSENGERS
FAMILY MEMBERS UP TO 1ST DEGREE RELATIONS OR FOR
PASSENGER/S HOSPITAL ADMISSION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REFUND OF UNUSED TAXES FEES AND CHARGES PAID TO
THIRD PARTIES PERMITTED. ASSOCIATED CARRIER
IMPOSED CHARGES ARE REFUNDABLE.
ANY NON-REFUNDABLE AMOUNT FROM A PREVIOUS TICKET
REMAINS NON-REFUNDABLE FOLLOWING A CHANGE.
-------------------------------------------------
TICKET IS NOT TRANSFERABLE TO ANOTHER PERSON.
-------------------------------------------------
PARTIALLY USED TICKETS - REFUND THE DIFFERENCE -
IF ANY - BETWEEN THE FARE PAID AND THE FARE FOR
THE JOURNEY TRAVELLED.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t>
  </si>
  <si>
    <t>K</t>
  </si>
  <si>
    <t>TICKET IS NON-REFUNDABLE.
NOTE - TEXT BELOW NOT VALIDATED FOR AUTOPRICING.
RESERVATIONS MADE ONE WEEK OR MORE PRIOR TO A
FLIGHTS SCHEDULED DEPARTURE CAN BE CANCELLED
WITHOUT PENALTY UP TO 24 HOURS AFTER RESERVATION
IS MADE
--------------------------------------------------
PASSENGER MUST BE PRESENT IN THE BOARDING AREA
TEN MINUTES PRIOR TO SCHEDULED DEPARTURE TIME OR
IT MAY RESULT IN CANCELLED RESERVATION
--------------------------------------------------
JETBLUE USES AUTOMATED CHANGE AND CANCEL RULES IN
CATEGORY 31/33. GDS AGENCIES PLEASE REVIEW THESE
FOR FURTHER RESTRICTIONS. DIFFERENCES MAY EXIST
BETWEEN A MANUAL CHANGE/CANCEL AND AN AUTOMATED
ONE. THE MORE RESTRICTIVE AUTOMATED RULES APPLY.
--------------------------------------------------
RESIDUAL VALUES FOR THESE FARES MAY ONLY BE
REFUNDED TO VOUCHERS. IF VOUCHER IS NOT ISSUED
THESE FARES ARE 100 PERCENT NONREFUNDABLE
CANCELLATIONS
BEFORE DEPARTURE
CHARGE USD 200.00.
NOTE - TEXT BELOW NOT VALIDATED FOR AUTOPRICING.
RESIDUAL VALUES FOR THESE FARES MAY ONLY BE
REFUNDED TO VOUCHERS. IF VOUCHER IS NOT ISSUED
THESE FARES ARE 100 PERCENT NONREFUNDABLE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
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NOT CANCELLED PRIOR
TO SCHEDULED DEPARTURE TIME WILL BE FORFEITED.
CHANGES
BEFORE DEPARTURE
CHARGE USD 200.00.
NOTE - TEXT BELOW NOT VALIDATED FOR AUTOPRICING.
ANYTIME WITHIN TKT VALIDITY REPRICE
A. CHANGED FARE COMPONENTS USE FARES IN EFFECT
TODAY
B. ALL OTHERS USE CURRENTLY TKTD FARE PROVIDED
ALL OF THE FOLLOWING CONDITIONS ARE MET-
1. NO CHANGE TO FARE BREAKS UP TO THE FIRST
CHANGED FARE COMPONENT
2. WHEN NO INTL COUPONS REMAIN - ALL NEW TRAVEL
MUST BE DOMESTIC
3. FULLY FLOWN FARE NOT REPRICED TO FURTHER
POINT
4. B6 SAME FARE TYPE IS USED
5. ALL RULE AND BOOKING CODE PROVISIONS ARE MET
6. ADV RES IS MEASURED FROM NEW TKT ISSUE
DATE IF CURRENT FARES/FROM PREVIOUS TKT ISSUE
DATE IF HISTORICAL FARES TO DEPARTURE OF PRICING
UNIT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MAY BE CHANGED PRIOR TO
SCHEDULED DEPARTURE. CHANGES TO UNFLOWN FARE
COMPONENTS AFTER TIME OF SCHEDULED DEPARTURE ARE
NOT PERMITTED.</t>
  </si>
  <si>
    <t>V</t>
  </si>
  <si>
    <t>B6</t>
  </si>
  <si>
    <t>MCO</t>
  </si>
  <si>
    <t>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t>
  </si>
  <si>
    <t>9V</t>
  </si>
  <si>
    <t>CCS</t>
  </si>
  <si>
    <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t>
  </si>
  <si>
    <t>E</t>
  </si>
  <si>
    <t>AV</t>
  </si>
  <si>
    <t>CLO</t>
  </si>
  <si>
    <t>LIM</t>
  </si>
  <si>
    <t>CANCELLATIONS
ANY TIME
TICKET IS NON-REFUNDABLE.
NOTE - TEXT BELOW NOT VALIDATED FOR AUTOPRICING.
FARE COMPONENT IS NON REFUNDABLE
-------------------------------------------------
WAIVED FOR DEATH OF A PASSENGER AND PASSENGERS
FAMILY MEMBERS UP TO 1ST DEGREE RELATIONS
--------------------------------------------------
WHEN COMBINING NON-REFUNDABLE FARES WITH
REFUNDABLE FARES
1. THE AMOUNT PAID ON EACH REFUNDABLE FARE
COMPONENT IS REFUNDED LESS ANY APPLICABLE PENALTI.
2. THE AMOUNT PAID ON EACH NON-REFUNDABLE FARE
COMPONENT WILL NOT BE REFUNDED.
-------------------------------------------------
REFUND OF UNUSED TAXES FEES AND CHARGES PAID TO
THIRD PARTIES PERMITTED. ASSOCIATED CARRIER
IMPOSED CHARGES WILL NOT BE REFUNDED.
-------------------------------------------------
ANY NON-REFUNDABLE AMOUNT FROM A PREVIOUS TICKET
REMAINS NON-REFUNDABLE FOLLOWING A CHANGE.
-------------------------------------------------
CHANGES
ANY TIME
CHARGE USD 275.00/CAD 275.00 FOR REISSUE.
NOTE - TEXT BELOW NOT VALIDATED FOR AUTOPRICING.
CHARGE APPLIES PER TRANSACTION - PER PERSON TO
ALL PASSENGER TYPES.
-------------------------------------------------
THE CHARGE APPLIES PER TRANSACTION-PER PERSON
FOR ADULT AND CHILD.
INFANT DISCOUNTS APPLY.
-------------------------------------------------
A CHANGE IS A DATE/FLIGHT/ROUTING/BOOKING CODE
CHANGE. RESERVATION CANCELLED PRIOR TO THE
TICKETED DEPARTURE TIME CAN BE REBOOKED ANYTIME
FOR FUTURE WITHIN THE TICKET VALIDITY OTHERWISE
THE TICKET WILL ONLY BE VALID FOR REFUND IF
APPLICABLE.
-------------------------------------------------
RESERVATION BUT NO LATER TAN SCHEDULED DEPARTURE
TIME OF FLIGHT BEING CHANGED.
OTHERWISE THE TICKET WILL ONLY BE VALID FOR
REFUND IF APPLICABLE.
-------------------------------------------------
WHEN MORE THAN ONE FARE COMPONENT IS CHANGED THE
HIGHEST PENALTY OF ALL CHANGED FARE COMPONENTS
WITHIN THE JOURNEY APPLIES.
-------------------------------------------------
WHEN THE ITINERARY RESULTS IN A HIGHER FARE THE
DIFFERENCE WILL BE COLLECTED. ANY APPLICABLE
CHANGE FEE STILL APPLIES.
-------------------------------------------------
WHEN THE NEW ITINTERARY RESULT IN A LOWER FARE
THE CHANGE FEE APPLIES AND NO CREDIT OF THE
RESIDUAL AMOUNT WILL BE MADE.
-------------------------------------------------
TICKET IS NOT TRANSFEREABLE TO ANOTHER PERSON.
NOT SHOW NOT PREMITTED
NO-SHOW FOR A FLIGHT ARE CONSIDERED A
CANCELLATION AFTER DEPARTURE AND CHANGES ARE NOT
PERMITTED.
-------------------------------------------------
--- REPRICING CONDITIONS ---
A. BEFORE DEPARTURE OF JOURNEY WHEN THE FIRST
FARE COMPONENT IS CHANGED THE ITINERARY MUST BE
RE-PRICED USING CURRENT FARES IN EFFECT ON THE
DATE THE TICKET IS REISSUED.
B. BEFORE DEPARTURE OF JOURNEY WHEN CHANGES ARE
TO BOOKING CODE ONLY IN THE FIRST FARE COMPONENT
AND RESULT IN A HIGHER FARE THE ITINERARY MUST BE
RE-PRICED USING HISTORICAL FARES IN EFFECT ON THE
PREVIOUS TICKETING DATE OR USING CURRENT FARES IN
EFFECT ON THE DATE THE TICKET IS REISSUED -
WHICHEVER IS LOWER.
C. BEFORE DEPARTURE OF JOURNEY WHEN THERE ARE NO
CHANGES TO THE FIRST FARE COMPONENT BUT OTHER
FARE COMPONENTS ARE CHANGED THE ITINERARY MUST BE
RE-PRICED USING HISTORICAL FARES IN EFFECT ON THE
PREVIOUS TICKETING DATE OR USING CURRENT FARES IN
EFFECT ON THE DATE THE TICKET IS REISSUED -
WHICHEVER IS LOWER.
D. AFTER DEPARTURE OF JOURNEY THE ITINERARY MUST
BE RE-PRICED USING HISTORICAL FARES IN EFFECT ON
THE PREVIOUS TICKETING DATE.
-------------------------------------------------
1. IF SAME BOOKING CLASS IS USED NEW TICKET MAY
BE LOWER - EQUEAL OR HIGHER THAN PREVIOUS AND
MUST COMPLY WITH ALL PROVISIONS OF THE NEW FARE
BEING APPLIED.
2. IF A DIFFERENT BOOKING CLASS IS USED NEW
TICKET MAY BE EQUAL OR HIGHER THAN PREVIOUS AND
MUST COMPLY WITH ALL PROVISIONS OF THE NEW FARE
BEING APPLIED.</t>
  </si>
  <si>
    <t>Q</t>
  </si>
  <si>
    <t>IB</t>
  </si>
  <si>
    <t>JFK</t>
  </si>
  <si>
    <t>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t>
  </si>
  <si>
    <t>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t>
  </si>
  <si>
    <t>O</t>
  </si>
  <si>
    <t>KL</t>
  </si>
  <si>
    <t>AMS</t>
  </si>
  <si>
    <t>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t>
  </si>
  <si>
    <t>*/Error Traductor</t>
  </si>
  <si>
    <t>T</t>
  </si>
  <si>
    <t>CANCELLATIONS
ANY TIME
TICKET IS NON-REFUNDABLE IN CASE OF CANCEL/NO-SHOW/
REFUND.
NOTE - TEXT BELOW NOT VALIDATED FOR AUTOPRICING.
IN THE CASE OF THE DEATH OF THE PASSENGER/
OR A TRAVELING COMPANION/THE SERVICE CHARGE MAY
BE WAIVED OR THE TICKET REFUNDED.
VISIT AA.COM FOR DETAIL.
----
FOR TRAVEL AGENCY BOOKINGS MADE IN MEXICO / THE
CARIBBEAN / CENTRAL AND SOUTH AMERICA - AA WILL
ASSESS A USD 25.00 FEE ON ANY UNTICKETED
RESERVATION NOT CANCELED BEFORE DEPARTURE.
CHANGES
BEFORE DEPARTURE
CHARGE USD 300.00.
CHILD/INFANT DISCOUNTS APPLY.
NOTE - TEXT BELOW NOT VALIDATED FOR AUTOPRICING.
THE ORIGINAL NON REFUNDABLE AMOUNT REMAINS
NON REFUNDBALE.
CHANGES ARE PERMITTED PRIVIDED THE NEW ITINERARY
MEETS ALL THE PROVISIONS OF THE NEW FARE PURCHASED
I.E. ADVANCE RESERVATION/TICKET PURCHASE/MINIMUM
/MAXIMUM STAY REQUIREMENTS. WHEN THE NEW ITINERARY
IN A LOWER FARE NO REFUNDS WILL BE MADE. HOWEVER
THE DIFFERENCE IN FARE WILL BE RETURNED TO THE
PASSENGER IN THE FORM OF A NON REFUNDABLE TRAVEL
VOUCHER WHICH MAY BE APPLIED TOWARDS THE PURCHASE
OF A TICKET VALID FOR TRANSPORTATION GOVERNED BY
AA ONLY AND THE CHANGE FEE WILL
APPLY.
WHEN THE NEW ITINERARY RESULTS IN A HIGHER FARE
THE DIFFERENCE WILL BE ADD COLLECTED AND THE
CHANGE FEE WILL APPLY.
RETURN/CONTINUING RESERVATIONS MAY BE CHANGED AT
ANY TIME FOR THE ABOVE CHANGE FEE.
REISSUES/EXCHANGES NOT ALLOWED TO EOU/ERU FARE
TYPES.
AFTER DEPARTURE
CHARGE USD 300.00.
CHILD/INFANT DISCOUNTS APPLY.
NOTE - TEXT BELOW NOT VALIDATED FOR AUTOPRICING.
WHEN THE NEW ITINERARY RESULTS IN A LOWER FARE
NO REFUNDS WILL BE MADE. HOWEVER THE DIFFERENCE
IN FARE WLL BE RETURNED TO THE PASSENGER IN THE
FORM OF A NON-REFUNDBALE TRAVEL VOUCHER WHICH MAY
BE APPLIED TOWARDS THE PURCHASE OF A TICKET VALID
FOR TRANSPORTATION GOVERNED BY AA ONLY.
WHEN THE NEW ITINERARY RESULTS IN A HIGHER FARE
THE DIFFERENCE WILL BE ADD COLLECTED AND THE
CHANGE FEE WILL APPLY.
REISSUES/EXCHANGES NOT ALLOWED TO EOU/ERU FARE
TYPES.
CANCELLATIONS
ANY TIME
TICKET IS NON-REFUNDABLE IN CASE OF CANCEL/NO-SHOW/
REFUND.
NOTE - TEXT BELOW NOT VALIDATED FOR AUTOPRICING.
IN THE CASE OF THE DEATH OF THE PASSENGER/
OR A TRAVELING COMPANION/THE SERVICE CHARGE MAY
BE WAIVED OR THE TICKET REFUNDED.
VISIT AA.COM FOR DETAIL.
----
FOR TRAVEL AGENCY BOOKINGS MADE IN MEXICO / THE
CARIBBEAN / CENTRAL AND SOUTH AMERICA - AA WILL
ASSESS A USD 25.00 FEE ON ANY UNTICKETED
RESERVATION NOT CANCELED BEFORE DEPARTURE.
CHANGES
BEFORE DEPARTURE
CHARGE CAD 300.00.
CHILD/INFANT DISCOUNTS APPLY.
NOTE - TEXT BELOW NOT VALIDATED FOR AUTOPRICING.
THE ORIGINAL NON REFUNDABLE AMOUNT REMAINS
NON REFUNDBALE.
CHANGES ARE PERMITTED PRIVIDED THE NEW ITINERARY
MEETS ALL THE PROVISIONS OF THE NEW FARE PURCHASED
I.E. ADVANCE RESERVATION/TICKET PURCHASE/MINIMUM
/MAXIMUM STAY REQUIREMENTS. WHEN THE NEW ITINERARY
IN A LOWER FARE NO REFUNDS WILL BE MADE. HOWEVER
THE DIFFERENCE IN FARE WILL BE RETURNED TO THE
PASSENGER IN THE FORM OF A NON REFUNDABLE TRAVEL
VOUCHER WHICH MAY BE APPLIED TOWARDS THE PURCHASE
OF A TICKET VALID FOR TRANSPORTATION GOVERNED BY
AA ONLY AND THE CHANGE FEE WILL
APPLY.
WHEN THE NEW ITINERARY RESULTS IN A HIGHER FARE
THE DIFFERENCE WILL BE ADD COLLECTED AND THE
CHANGE FEE WILL APPLY.
RETURN/CONTINUING RESERVATIONS MAY BE CHANGED AT
ANY TIME FOR THE ABOVE CHANGE FEE.
REISSUES/EXCHANGES NOT ALLOWED TO EOU/ERU FARE
TYPES.
AFTER DEPARTURE
CHARGE CAD 300.00.
CHILD/INFANT DISCOUNTS APPLY.
NOTE - TEXT BELOW NOT VALIDATED FOR AUTOPRICING.
WHEN THE NEW ITINERARY RESULTS IN A LOWER FARE
NO REFUNDS WILL BE MADE. HOWEVER THE DIFFERENCE
IN FARE WLL BE RETURNED TO THE PASSENGER IN THE
FORM OF A NON-REFUNDBALE TRAVEL VOUCHER WHICH MAY
BE APPLIED TOWARDS THE PURCHASE OF A TICKET VALID
FOR TRANSPORTATION GOVERNED BY AA ONLY.
WHEN THE NEW ITINERARY RESULTS IN A HIGHER FARE
THE DIFFERENCE WILL BE ADD COLLECTED AND THE
CHANGE FEE WILL APPLY.
REISSUES/EXCHANGES NOT ALLOWED TO EOU/ERU FARE
TYPES.</t>
  </si>
  <si>
    <t>N</t>
  </si>
  <si>
    <t>AA</t>
  </si>
  <si>
    <t>MIA</t>
  </si>
  <si>
    <t>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t>
  </si>
  <si>
    <t>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t>
  </si>
  <si>
    <t>LH</t>
  </si>
  <si>
    <t>FRA</t>
  </si>
  <si>
    <t>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t>
  </si>
  <si>
    <t>U</t>
  </si>
  <si>
    <t>AR</t>
  </si>
  <si>
    <t>EZE</t>
  </si>
  <si>
    <t>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t>
  </si>
  <si>
    <t>A</t>
  </si>
  <si>
    <t>MDE</t>
  </si>
  <si>
    <t>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t>
  </si>
  <si>
    <t>CUN</t>
  </si>
  <si>
    <t>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t>
  </si>
  <si>
    <t>*/Cambios_x000D_
EN CUALQUIER MOMENTO_x000D_
CARGO DE USD 200.00 POR REEDICIÓN / REVALIDACIÓN._x000D_
EN CUALQUIER MOMENTO_x000D_
CARGO USD 200.00 POR NO-SHOW._x000D_
_x000D_
LAS PENALIZACIONES POR CAMBIOS DE ENTRADAS DEBEN SER RECOGIDAS_x000D_
DENTRO DEL BOLETO UTILIZANDO EL CÓDIGO FISCAL OD._x000D_
LA NO USO DEL CÓDIGO TRIBUTARIO OD SERÁ PENALIZADA_x000D_
CON 5.00 USD MÁS LA TARIFA ADMINISTRATIVA_x000D_
ASOCIADO A LA ADM._x000D_
EXCEPTO BOLETOS REEDIADOS EN ESTADOS UNIDOS CANADÁ_x000D_
ARGENTINA O PARAGUAY._x000D_
//_x000D_
LA REEDICIÓN DEBE COMPLETARSE ANTES DEL TIEMPO DE SALIDA_x000D_
DEL VUELO ORIGINAL, POR LO TANTO SERÁ_x000D_
CONSIDERADO NO SHOW Y TAL PENALIZACIÓN / RESTRICCIÓN_x000D_
APLICARÁ_x000D_
-CAMBIOS AL BOLETO NO UTILIZADO-_x000D_
1. CUANDO SE CAMBIA EL PRIMER CUPÓN DE VUELO_x000D_
EL ITINERARIO DEBE REPETIRSE UTILIZANDO LAS TARIFAS ACTUALES EN_x000D_
EFECTO EN LA FECHA EN QUE EL BOLETO SE EMISIONA EL_x000D_
EL ITINERARIO DEBE CUMPLIR CON TODAS LAS DISPOSICIONES DE REGLAS DEL_x000D_
TARIFA RECIENTEMENTE ENTRADA._x000D_
2. CUANDO NO HAY CAMBIOS EN EL PRIMER VUELO_x000D_
CUPÓN PERO OTROS COMPONENTES DE TARIFAS SON CAMBIADOS_x000D_
EL ITINERARIO DEBE REPETIRSE USANDO HISTÓRICO_x000D_
TARIFAS EN EFECTO EN LA FECHA DE ENTRADA ANTERIOR._x000D_
EL NUEVO ITINERARIO DEBE CUMPLIR CON TODAS LAS DISPOSICIONES DE_x000D_
LAS NUEVAS TARIFAS ENTRADAS_x000D_
//_x000D_
CUANDO SE CAMBIA MÁS DE UN COMPONENTE DE TARIFA_x000D_
PENALIZACIÓN MÁS ALTA / CONDICIÓN RESTRICTIVA DE CUALQUIERA DE_x000D_
SE APLICARÁN LOS COMPONENTES DE TARIFAS CAMBIADAS._x000D_
//_x000D_
CAMBIOS EN COMPONENTES DE TARIFAS NO REEMBOLSABLES DEBEN_x000D_
HAGA UN COMPONENTE DE TARIFA IGUAL O MAYOR._x000D_
//_x000D_
LA TARIFA DE CAMBIO Y CUALQUIER DIFERENCIA EN LA TARIFA DEBE SER_x000D_
RECOGIDO EN EL MOMENTO DEL CAMBIO / REEDICIÓN Y_x000D_
SE APLICA POR TRANSACCIÓN POR PASAJERO._x000D_
SE APLICAN DESCUENTOS PARA NIÑOS / BEBÉS._x000D_
//_x000D_
-CAMBIOS A LOS BOLETOS USADOS PARCIALMENTE-_x000D_
EL ITINERARIO DEBE REPETIRSE UTILIZANDO HISTÓRICO_x000D_
TARIFAS EN EFECTO EN LA FECHA DE ENTRADA ANTERIOR._x000D_
EL NUEVO ITINERARIO DEBE CUMPLIR CON TODAS LAS DISPOSICIONES DE REGLAS_x000D_
DE LA TARIFA RECIENTEMENTE ENTRADA. LA TARIFA RECALCULADA_x000D_
DEBE SER LA TARIFA QUE PODRÍA HABER SIDO UTILIZADA SI_x000D_
COMPRADO EN LA FECHA DE ENTRADA ORIGINAL._x000D_
//_x000D_
CUANDO SE CAMBIA MÁS DE UN COMPONENTE DE TARIFA_x000D_
PENALIZACIÓN MÁS ALTA / CONDICIÓN RESTRICTIVA DE CUALQUIERA DE_x000D_
SE APLICARÁN LOS COMPONENTES DE TARIFAS CAMBIADAS._x000D_
//_x000D_
CAMBIOS EN COMPONENTES DE TARIFAS NO REEMBOLSABLES DEBEN_x000D_
HAGA UN COMPONENTE DE TARIFA IGUAL O MAYOR._x000D_
//_x000D_
LA TARIFA DE CAMBIO Y CUALQUIER DIFERENCIA EN LA TARIFA DEBE SER_x000D_
RECOGIDO EN EL MOMENTO DEL CAMBIO / REEDICIÓN Y_x000D_
SE APLICA POR TRANSACCIÓN POR PASAJERO._x000D_
SE APLICAN DESCUENTOS PARA NIÑOS / BEBÉS._x000D_
//_x000D_
LA VALIDEZ DE LOS BOLETOS PARA BOLETOS TOTALMENTE NO UTILIZADOS ES UNO_x000D_
AÑO DESDE LA FECHA DE EMISIÓN DEL BOLETO. PARCIALMENTE UTILIZADO_x000D_
LOS BOLETOS SON VÁLIDOS SI EL VIAJE SE COMPLETA_x000D_
DENTRO DE UN AÑO O MÁXIMA ESTANCIA, LO QUE SEA_x000D_
ANTES: DESDE EL VIAJE EXTERIOR DEL ORIGINAL_x000D_
BOLETO._x000D_
_x000D_
Cancelaciones_x000D_
ANTES DE LA SALIDA_x000D_
CARGO 80 POR CIENTO PARA EL REEMBOLSO._x000D_
ANTES DE LA SALIDA_x000D_
NO ES REEMBOLSABLE EN CASO DE NO SHOW._x000D_
DESPUÉS DE LA SALIDA_x000D_
EL BOLETO NO ES REEMBOLSABLE._x000D_
_x000D_
//_x000D_
EL REEMBOLSO DEBE COMPLETARSE ANTES DE LA HORA DE SALIDA DE_x000D_
EL PRIMER VUELO AL AIRE LIBRE DEL VIAJE, DE OTRA FORMA SERÁ CONSIDERADO NO SHOW Y TAL PENALIZACIÓN / RESTRICCIÓN SE APLICARÁ._x000D_
//_x000D_
REGLAS DE REEMBOLSO APLICAN POR COMPONENTE DE TARIFA._x000D_
CUANDO SE COMBINAN LAS TARIFAS REEMBOLSABLES CON NO_x000D_
LAS DISPOSICIONES DE TARIFAS REEMBOLSABLES SE APLICARÁN COMO_x000D_
SIGUE_x000D_
- LA CANTIDAD PAGADA POR LA TARIFA REEMBOLSABLE_x000D_
EL COMPONENTE SERÁ REEMBOLSADO AL PAGAR EL_x000D_
CANTIDAD DE PENALIZACIÓN SI ES APLICABLE._x000D_
- LA CANTIDAD PAGADA POR LA TARIFA NO REEMBOLSABLE_x000D_
EL COMPONENTE NO SERÁ REEMBOLSADO._x000D_
- CUANDO LAS TARIFAS COMBINADAS CARGAN LA SUMA DE LA_x000D_
TARIFAS DE CANCELACIÓN DE TODAS LAS TARIFAS CANCELADAS_x000D_
COMPONENTES_x000D_
//</t>
  </si>
  <si>
    <t>ANF</t>
  </si>
  <si>
    <t>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REISSUE IS PERMITTED WITH ANY BRAND EXCEPT
STANDARD AND FLEX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
REISSUE IS PERMITTED WITH ANY BRAND EXCEPT
STANDARD AND FLEX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180.00.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
REISSUE IS PERMITTED WITH ANY BRAND EXCEPT
STANDARD AND FLEX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t>
  </si>
  <si>
    <t>CAMBIOS
ANTES DE LA SALIDA
CARGO DE USD 180.00.
NIÑOS/BEBÉS DESCUENTOS SE APLICAN.
NOTA DE TEXTO DE ABAJO NO ESTÁ VALIDADO PARA AUTOPRICING.
UN CAMBIO ES UNA DE ENRUTAMIENTO / FECHA / VUELO DE MODIFICACIÓN
CUANDO MÁS DE UN COMPONENTE DE LA TARIFA SE VA A CAMBIAR
LA PENALIDAD MÁS ALTA DE TODAS CAMBIADO DE TARIFA COMPONENTES
SE APLICARÁ
////
// ANTES DE LA SALIDA DE LA SALIDA //
////
NUEVA RESERVA Y REEMISIÓN DEBE SER HECHA EN EL
MISMO TIEMPO ANTES DE LA SALIDA DE LA ORIGINALMENTE
VUELO PROGRAMADO. SI EL CAMBIO NO SE PRODUCE EN EL
EL PRIMER COMPONENTE DE LA TARIFA DEL VIAJE CON LA NUEVA TARIFA
SERÁ RECALCULADO USANDO LAS TARIFAS EN VIGOR EN EL
ANTERIOR DE LA FECHA DE EMISIÓN DE BILLETES Y BAJO LAS SIGUIENTES
CONDICIONES
- SI MISMA CLASE DE RESERVA SE UTILIZA LA NUEVA TARIFA
INFERIOR O IGUAL O SUPERIOR A LA ANTERIOR Y
UN / A DEBE CUMPLIR CON TODAS LAS DISPOSICIONES DE LA
ORIGINALMENTE BILLETES DE TARIFA
B / O DEBE CUMPLIR CON TODAS LAS DISPOSICIONES DE LA
NUEVA TARIFA SE APLICA
- SI UNA DIFERENTE CLASE DE RESERVA SE UTILIZA LA NUEVA TARIFA
PUEDE SER IGUAL O MAYOR QUE LA ANTERIOR Y
UN / DEBE COMPY CON TODAS LAS DISPOSICIONES DE LA
NUEVA TARIFA SE APLICA
-----------------------
REEDICIÓN ES PERMITIDO CON CUALQUIER MARCA EXCEPTO
ESTÁNDAR Y FLEX
-----------------------
NUEVA RESERVA Y REEMISIÓN DEBE SER HECHA EN EL
MISMO TIEMPO ANTES DE LA SALIDA DE LA ORIGINALMENTE
VUELO PROGRAMADO. CUANDO EL CAMBIO SE PRODUCE EN LA PRIMERA
TARIFA DEL VIAJE SOLO O EN LA
PRIMERA TARIFA COMPONENTE Y OTRO COMPONENTE DE LA TARIFA DE
EL VIAJE DE LA NUEVA TARIFA SERÁ RECALCULADO USANDO
LAS TARIFAS EN VIGOR EN LA FECHA DE REEDICIÓN Y BAJO
SIGUIENTES CONDICIONES
- SI MISMA CLASE DE RESERVA SE UTILIZA LA NUEVA TARIFA
INFERIOR O IGUAL O SUPERIOR A LA ANTERIOR Y
UN / A DEBE CUMPLIR CON TODAS LAS DISPOSICIONES DE LA
ORIGINALMENTE BILLETES DE TARIFA
B / O DEBE CUMPLIR CON TODAS LAS DISPOSICIONES DE LA
NUEVA TARIFA SE APLICA
- SI UNA DIFERENTE CLASE DE RESERVA SE UTILIZA LA NUEVA TARIFA
PUEDE SER IGUAL O MAYOR QUE LA ANTERIOR Y
UN / A DEBE CUMPLIR CON TODAS LAS DISPOSICIONES DE LA
NUEVA TARIFA SE APLICA
-----------------------
REEDICIÓN ES PERMITIDO CON CUALQUIER MARCA EXCEPTO
ESTÁNDAR Y FLEX
LOS CAMBIOS NO SE PERMITE EN CASO DE NO-SHOW.
NOTA DE TEXTO DE ABAJO NO ESTÁ VALIDADO PARA AUTOPRICING.
// ANTES DE LA SALIDA DE LA SALIDA //
// NO SHOW //
EN CASO DE NO SHOW - CUANDO LOS CAMBIOS SON
SOLICITADO DESPUÉS DE LA SALIDA DE LA ORIGINALMENTE
VUELO REGULAR - NO SE PERMITEN LOS CAMBIOS Y
LA CANCELACIÓN, SE APLICARÁN LAS NORMAS
DESPUÉS DE LA SALIDA
CARGO DE USD 180.00.
NIÑOS/BEBÉS DESCUENTOS SE APLICAN.
NOTA DE TEXTO DE ABAJO NO ESTÁ VALIDADO PARA AUTOPRICING.
/////
// DESPUÉS DE LA SALIDA DE LA SALIDA //
////
NUEVA RESERVA / REEMISIÓN Y DE PAGO
DE LA PENA DEBE SER HECHO EN EL MISMO TIEMPO
-------------------------------
LA NUEVA TARIFA SERÁ RECALCULADO USANDO
LAS TARIFAS EN VIGOR EN LA ANTERIOR FECHA DE EMISIÓN DE BILLETES
Y BAJO LAS SIGUIENTES CONDICIONES
- SI MISMA CLASE DE RESERVA SE UTILIZA LA NUEVA TARIFA
INFERIOR O IGUAL O SUPERIOR A LA ANTERIOR Y
UN / A DEBE CUMPLIR CON TODAS LAS DISPOSICIONES DE LA
ORIGINALMENTE BILLETES DE TARIFA
B / O DEBE CUMPLIR CON TODAS LAS DISPOSICIONES DE LA
NUEVA TARIFA SE APLICA
- SI UNA DIFERENTE CLASE DE RESERVA SE UTILIZA LA NUEVA TARIFA
PUEDE SER IGUAL O MAYOR QUE LA ANTERIOR Y
BAJO LAS SIGUIENTES CONDICIONES
UN / A DEBE CUMPLIR CON TODAS LAS DISPOSICIONES DE LA NUEVA
LA TARIFA APLICADA
-----------------------
REEDICIÓN ES PERMITIDO CON CUALQUIER MARCA EXCEPTO
ESTÁNDAR Y FLEX
Las CANCELACIONES
CUALQUIER MOMENTO
EL BILLETE NO ES REEMBOLSABLE EN CASO DE CANCELACIÓN.
CUALQUIER MOMENTO
EL BILLETE NO ES REEMBOLSABLE EN CASO DE NO-SHOW.
NOTA DE TEXTO DE ABAJO NO ESTÁ VALIDADO PARA AUTOPRICING.
CUALQUIER MOMENTO
LAS CANCELACIONES APLICAN LAS REGLAS POR LAS TARIFAS COMPONENTE
CUANDO SE COMBINA UN BILLETE REEMBOLSABLE CON UN
BOLETO NO ES REEMBOLSABLE DISPOSICIONES SE APLICARÁN
DE LA SIGUIENTE MANERA
- LA CANTIDAD QUE SE PAGA EN EL REEMBOLSABLE DE LA TARIFA
COMPONENTE QUE SE REEMBOLSARÁ AL HACER EL PAGO
DE LA CANTIDAD DE LA MULTA SI ES APLICABLE
- LA CANTIDAD PAGADA EN LA NO REEMBOLSABLE
TARIFA NO SERÁ REEMBOLSADO
- NO REEMBOLSABLE DE LAS ENTRADAS DE LA YQ/AÑO TRANSPORTISTA
IMPUESTO DE PAGO NO SERÁ REEMBOLSADO</t>
  </si>
  <si>
    <t>L</t>
  </si>
  <si>
    <t>AF</t>
  </si>
  <si>
    <t>CDG</t>
  </si>
  <si>
    <t>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REISSUE IS PERMITTED WITH ANY BRAND EXCEPT
LIGHT AND FLEX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
REISSUE IS PERMITTED WITH ANY BRAND EXCEPT
LIGHT AND FLEX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180.00.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
REISSUE IS PERMITTED WITH ANY BRAND EXCEPT
LIGHT AND FLEX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t>
  </si>
  <si>
    <t>CAMBIOS
ANTES DE LA SALIDA
CARGO DE USD 180.00.
NIÑOS/BEBÉS DESCUENTOS SE APLICAN.
NOTA DE TEXTO DE ABAJO NO ESTÁ VALIDADO PARA AUTOPRICING.
UN CAMBIO ES UNA DE ENRUTAMIENTO / FECHA / VUELO DE MODIFICACIÓN
CUANDO MÁS DE UN COMPONENTE DE LA TARIFA SE VA A CAMBIAR
LA PENALIDAD MÁS ALTA DE TODAS CAMBIADO DE TARIFA COMPONENTES
SE APLICARÁ
////
// ANTES DE LA SALIDA DE LA SALIDA //
////
NUEVA RESERVA Y REEMISIÓN DEBE SER HECHA EN EL
MISMO TIEMPO ANTES DE LA SALIDA DE LA ORIGINALMENTE
VUELO PROGRAMADO. SI EL CAMBIO NO SE PRODUCE EN EL
EL PRIMER COMPONENTE DE LA TARIFA DEL VIAJE CON LA NUEVA TARIFA
SERÁ RECALCULADO USANDO LAS TARIFAS EN VIGOR EN EL
ANTERIOR DE LA FECHA DE EMISIÓN DE BILLETES Y BAJO LAS SIGUIENTES
CONDICIONES
- SI MISMA CLASE DE RESERVA SE UTILIZA LA NUEVA TARIFA
INFERIOR O IGUAL O SUPERIOR A LA ANTERIOR Y
UN / A DEBE CUMPLIR CON TODAS LAS DISPOSICIONES DE LA
ORIGINALMENTE BILLETES DE TARIFA
B / O DEBE CUMPLIR CON TODAS LAS DISPOSICIONES DE LA
NUEVA TARIFA SE APLICA
- SI UNA DIFERENTE CLASE DE RESERVA SE UTILIZA LA NUEVA TARIFA
PUEDE SER IGUAL O MAYOR QUE LA ANTERIOR Y
UN / DEBE COMPY CON TODAS LAS DISPOSICIONES DE LA
NUEVA TARIFA SE APLICA
-----------------------
REEDICIÓN ES PERMITIDO CON CUALQUIER MARCA EXCEPTO
LA LUZ Y EL FLEX
-----------------------
NUEVA RESERVA Y REEMISIÓN DEBE SER HECHA EN EL
MISMO TIEMPO ANTES DE LA SALIDA DE LA ORIGINALMENTE
VUELO PROGRAMADO. CUANDO EL CAMBIO SE PRODUCE EN LA PRIMERA
TARIFA DEL VIAJE SOLO O EN LA
PRIMERA TARIFA COMPONENTE Y OTRO COMPONENTE DE LA TARIFA DE
EL VIAJE DE LA NUEVA TARIFA SERÁ RECALCULADO USANDO
LAS TARIFAS EN VIGOR EN LA FECHA DE REEDICIÓN Y BAJO
SIGUIENTES CONDICIONES
- SI MISMA CLASE DE RESERVA SE UTILIZA LA NUEVA TARIFA
INFERIOR O IGUAL O SUPERIOR A LA ANTERIOR Y
UN / A DEBE CUMPLIR CON TODAS LAS DISPOSICIONES DE LA
ORIGINALMENTE BILLETES DE TARIFA
B / O DEBE CUMPLIR CON TODAS LAS DISPOSICIONES DE LA
NUEVA TARIFA SE APLICA
- SI UNA DIFERENTE CLASE DE RESERVA SE UTILIZA LA NUEVA TARIFA
PUEDE SER IGUAL O MAYOR QUE LA ANTERIOR Y
UN / A DEBE CUMPLIR CON TODAS LAS DISPOSICIONES DE LA
NUEVA TARIFA SE APLICA
-----------------------
REEDICIÓN ES PERMITIDO CON CUALQUIER MARCA EXCEPTO
LA LUZ Y EL FLEX
LOS CAMBIOS NO SE PERMITE EN CASO DE NO-SHOW.
NOTA DE TEXTO DE ABAJO NO ESTÁ VALIDADO PARA AUTOPRICING.
// ANTES DE LA SALIDA DE LA SALIDA //
// NO SHOW //
EN CASO DE NO SHOW - CUANDO LOS CAMBIOS SON
SOLICITADO DESPUÉS DE LA SALIDA DE LA ORIGINALMENTE
VUELO REGULAR - NO SE PERMITEN LOS CAMBIOS Y
LA CANCELACIÓN, SE APLICARÁN LAS NORMAS
DESPUÉS DE LA SALIDA
CARGO DE USD 180.00.
NIÑOS/BEBÉS DESCUENTOS SE APLICAN.
NOTA DE TEXTO DE ABAJO NO ESTÁ VALIDADO PARA AUTOPRICING.
/////
// DESPUÉS DE LA SALIDA DE LA SALIDA //
////
NUEVA RESERVA / REEMISIÓN Y DE PAGO
DE LA PENA DEBE SER HECHO EN EL MISMO TIEMPO
-------------------------------
LA NUEVA TARIFA SERÁ RECALCULADO USANDO
LAS TARIFAS EN VIGOR EN LA ANTERIOR FECHA DE EMISIÓN DE BILLETES
Y BAJO LAS SIGUIENTES CONDICIONES
- SI MISMA CLASE DE RESERVA SE UTILIZA LA NUEVA TARIFA
INFERIOR O IGUAL O SUPERIOR A LA ANTERIOR Y
UN / A DEBE CUMPLIR CON TODAS LAS DISPOSICIONES DE LA
ORIGINALMENTE BILLETES DE TARIFA
B / O DEBE CUMPLIR CON TODAS LAS DISPOSICIONES DE LA
NUEVA TARIFA SE APLICA
- SI UNA DIFERENTE CLASE DE RESERVA SE UTILIZA LA NUEVA TARIFA
PUEDE SER IGUAL O MAYOR QUE LA ANTERIOR Y
BAJO LAS SIGUIENTES CONDICIONES
UN / A DEBE CUMPLIR CON TODAS LAS DISPOSICIONES DE LA NUEVA
LA TARIFA APLICADA
-----------------------
REEDICIÓN ES PERMITIDO CON CUALQUIER MARCA EXCEPTO
LA LUZ Y EL FLEX
Las CANCELACIONES
CUALQUIER MOMENTO
EL BILLETE NO ES REEMBOLSABLE EN CASO DE CANCELACIÓN.
CUALQUIER MOMENTO
EL BILLETE NO ES REEMBOLSABLE EN CASO DE NO-SHOW.
NOTA DE TEXTO DE ABAJO NO ESTÁ VALIDADO PARA AUTOPRICING.
CUALQUIER MOMENTO
LAS CANCELACIONES APLICAN LAS REGLAS POR LAS TARIFAS COMPONENTE
CUANDO SE COMBINA UN BILLETE REEMBOLSABLE CON UN
BOLETO NO ES REEMBOLSABLE DISPOSICIONES SE APLICARÁN
DE LA SIGUIENTE MANERA
- LA CANTIDAD QUE SE PAGA EN EL REEMBOLSABLE DE LA TARIFA
COMPONENTE QUE SE REEMBOLSARÁ AL HACER EL PAGO
DE LA CANTIDAD DE LA MULTA SI ES APLICABLE
- LA CANTIDAD PAGADA EN LA NO REEMBOLSABLE
TARIFA NO SERÁ REEMBOLSADO
- NO REEMBOLSABLE DE LAS ENTRADAS DE LA YQ/AÑO TRANSPORTISTA
IMPUESTO DE PAGO NO SERÁ REEMBOLSADO</t>
  </si>
  <si>
    <t>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t>
  </si>
  <si>
    <t>Las CANCELACIONES
CUALQUIER MOMENTO
EL BILLETE NO ES REEMBOLSABLE.
NOTA DE TEXTO DE ABAJO NO ESTÁ VALIDADO PARA AUTOPRICING.
EL REAMINING CANTIDAD PUEDE SER UTILIZADO COMO MEDIO DE PAGO PARA
EL FUTURO DE LOS VIAJES. CAMBIO DE TARIFA A APLICAR
CAMBIOS
CUALQUIER MOMENTO
CARGO DE USD 150.00 PARA CANCELAR/NO-SHOW/REEDICIÓN/
REVALIDACIÓN.
RENUNCIADO PARA UN CAMBIO DE HORARIO O LA ENFERMEDAD O MUERTE DE
PASAJERO O MIEMBRO DE LA FAMILIA.
NOTA DE TEXTO DE ABAJO NO ESTÁ VALIDADO PARA AUTOPRICING.
UN CERTIFICADO MÉDICO DEBE SER PRESENTADO EN CASO DE
LA MUERTE O AGUDAS.
---------
LOS NIÑOS Y LOS BEBÉS DESCUENTOS SE APLICA CON NIÑOS
DESCUENTOS RESTRICCIONES.
---------
CM EL MISMO DÍA A LAS OPCIONES DE VIAJE DISPONIBLES CUANDO
LA COMPROBACIÓN DE LA CM AEROPUERTO DE TAQUILLA SE APLICA A
SALIDA/PERMANENTE/ VUELOS DE REGRESO, A MENOS QUE
PROHIBIDA POR LA TARIFA DE LA REGLA.
CONFIRMAR UN ASIENTO EN UNA ALTERNATIVA DE
DE VUELO PARA UNA TASA DE 75.00 PARA LOS VUELOS
SALEN DENTRO DE LAS 24 HORAS DE CHECK - IN CUANDO -
1 - EL MISMO PASAJE DE INVENTARIO DE LA CLASE ESTÁ DISPONIBLE.
2 - EL VIAJE ES ENTRE EL ORIGEN MISMO DE LA CIUDAD Y
CIUDAD DE DESTINO.
3 - NUEVOS VUELOS Y ENRUTAMIENTO SON PERMITIDAS POR LA
LA TARIFA DE LA REGLA.
4-ESPERA DEL AEROPUERTO SE PUEDEN APLICAR.
---------
PARA EL AEROPUERTO DE USO
AEROPUERTO DE ESPERA PERMITIDO.
NOTA DE TEXTO DE ABAJO NO ESTÁ VALIDADO PARA AUTOPRICING.
RENUNCIÓ POR ENFERMEDAD DE LOS PASAJEROS O DE LA FAMILIA O
LA MUERTE DE UN PASAJERO O MIEMBRO DE LA FAMILIA.
MIEMBRO DE LA FAMILIA DEBE SER PARIENTE DE PRIMER GRADO
PADRES/HIJOS/CÓNYUGES.
EXENCIÓN TAMBIÉN SE APLICA PARA EL COMPAÑERO DE VIAJE EN
LA MISMA RESERVA.
EXENCIÓN TAMBIÉN SE APLICA PARA EL PRIMER MIEMBRO DE LA FAMILIA
GRADO EN OTRA RESERVA.
ENFERMEDAD/MUERTE RENUNCIAS DEBEN SER CONFIRMADAS POR UN
MÉDICO VÁLIDO/CERTIFICADO DE DEFUNCIÓN.
-------
EXONERACION POR LA ENFERMEDAD O MUERTE DEL PASAJERO
O DE UN MIEMBRO DE LA FAMILIA
MIEMBRO DE LA FAMILIA DEBE SER DE PRIMER GRADO DE
CONSANGUINIDAD DE LOS PADRES/HIJOS/HIJAS/CONYUGUE
EXONERACION APLICABLE A LOS PASAJEROS EN LA MISMA
RESERVACION
EXONERACION APLICABLE PARA MIEMBROS DE FAMILIA DE
CARTILLA GRADO DE CONSANGUINIDAD EN OTRA RESERVA
ENFERMEDAD/MUERTE DEBE SER SUSTENTADO CON UN
CERTIFICADO MEDICO/MUERTE VALIDO</t>
  </si>
  <si>
    <t>CM</t>
  </si>
  <si>
    <t>PTY</t>
  </si>
  <si>
    <t>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t>
  </si>
  <si>
    <t>Las CANCELACIONES
CUALQUIER MOMENTO
EL BILLETE NO ES REEMBOLSABLE.
NOTA DE TEXTO DE ABAJO NO ESTÁ VALIDADO PARA AUTOPRICING.
TARIFA NO ES REEMBOLSABLE
---------------------------------
RENUNCIADO POR LA MUERTE DE UN PASAJERO Y
Los PASAJEROS
LOS MIEMBROS DE LA FAMILIA HASTA EL 1ER GRADO DE RELACIONES O PARA
PASAJERO/S INGRESO EN EL HOSPITAL
--------------------------------------------------
CUANDO LA COMBINACIÓN DE TARIFAS NO REEMBOLSABLES CON UN
LAS TARIFAS REEMBOLSABLES
1 - LA CANTIDAD QUE SE PAGA EN CADA REEMBOLSABLE DE LA TARIFA
COMPONENTE ES REEMBOLSADO
2 - LA CANTIDAD QUE SE PAGA POR CADA NO-REEMBOLSABLE DE LA TARIFA
COMPONENTE NO SERÁ REEMBOLSADO.
3. CUANDO LA COMBINACIÓN DE LAS TARIFAS DE CARGA DE LA SUMA DE LOS
LOS GASTOS DE CANCELACIÓN DE TODOS CANCELADO LA TARIFA
COMPONENTES.
--------------------------------------------------
REEMBOLSO DE LOS IMPUESTOS, TASAS Y CARGOS PAGADOS A
TERCEROS AUTORIZADOS. SOPORTE ASOCIADA
LOS TRIBUTOS NO SERÁ REEMBOLSADO.
----------------------------------
REEMBOLSO PERMITIDO EL PLAZO DE VALIDEZ DEL BILLETE.
----------------------------------
CUALQUIER MONTO NO REEMBOLSABLE DE UN BILLETE
SIGUE SIENDO NO REEMBOLSABLE DESPUÉS DE UN CAMBIO.
----------------------------------
-------LA CANCELACIÓN DE LA REVALUACIÓN DE LAS CONDICIONES DE--------
VOLADO LOS CUPONES DEBEN SER REPRICED HISTÓRICOS
LAS TARIFAS EN VIGOR EN LA ANTERIOR FECHA DE EMISIÓN DE BILLETES
LA TARIFA DEL VIAJE REALIZADO, DEBE SER ENCAPUCHADO
EN EL PRECIO TOTAL CANTIDAD MÁS TRANSPORTISTA IMPUESTAS
MONTO QUE SE PAGA EN EL BILLETE QUE SE PRESENTA PARA LA
REEMBOLSO
TOTALMENTE VOLADO TARIFA COMPONENTES PUEDEN SER REPRICED
EL USO DE CUALQUIER CÓDIGO DE RESERVA DENTRO DE LA MISMA CABINA
SIEMPRE QUE LA NUEVA TARIFA IMPORTE ES IGUAL O SUPERIOR
QUE ORIGINAL
PARCIALMENTE VOLADO TARIFA COMPONENTES DEBEN SER REPRICED
EL USO DE LA MISMA O SUPERIOR CÓDIGO DE RESERVA.
-----------------------------------------------
NUEVO BILLETE PUEDE SER IGUAL O MAYOR QUE EL DE LAS ANTERIORES
Y DEBE CUMPLIR CON TODAS LAS DISPOSICIONES DE LA NUEVA
LA TARIFA QUE SE APLICA.
-----------------------------------------------
CUANDO EL ITINERARIO RESULTADO EN UNA TARIFA MÁS ALTA QUE LA
LA DIFERENCIA VA A SER RECOGIDOS. CUALQUIER APLICABLE
CAMBIO DE TARIFA SE APLICA TODAVÍA.
-----------------------------------------------
CUANDO EL NUEVO ITINERARIO RESULTADOS EN UNA TARIFA MÁS BAJA
EL CAMBIO DE TARIFA SE APLICA Y NO DE CRÉDITO DE LA
CANTIDAD RESIDUAL SERÁ HECHO.
-----------------------------------------------
BOLETO NO ES TRANSFEREABLE A OTRA PERSONA
--------------------------------------------------
PARA NO REEMBOLSABLE TARIFAS LA YQ/AÑO TRANSPORTISTA
IMPUESTO DE PAGO NO SERÁ REEMBOLSADO
--------------------------------------------------
PARA EL ESPAÑOL DOMÉSTICA 9B VUELOS DESDE 4000
A TRAVÉS DE 4851 SER ANULADO UNA SANCIÓN DE EUROS
50.00 SERÁN APLICADAS POR EL SECTOR DE BEBÉ
LOS DESCUENTOS APLICAN EL ORIGINAL NO REEMBOLSABLE
CANTIDAD SIGUE SIENDO NO REEMBOLSABLE
CAMBIOS
CUALQUIER MOMENTO
CARGO 150,00 EUR/USD 190.00 PARA LA REEMISIÓN/
REVALIDACIÓN.
NIÑOS/BEBÉS DESCUENTOS SE APLICAN.
NOTA DE TEXTO DE ABAJO NO ESTÁ VALIDADO PARA AUTOPRICING.
EL CAMBIO SE APLICA UNA TARIFA POR TRANSACCIÓN-POR PERSONA.
NIÑOS Y LACTANTES SE APLICAN DESCUENTOS.
UN CAMBIO ES UNA DE ENRUTAMIENTO/O DE FECHA Y/O VUELO MODIFICATI
EN.
EL CAMBIO ES PERMITIDO DENTRO DE VALIDEZ DEL BILLETE DE ORIG
INAL BILLETE.
EL ORIGINAL MONTO NO REEMBOLSABLE, SIGUE SIENDO
NO REEMBOLSABLE.
---------------------------------
DONDE ESTA TARIFA SE COMBINA CON OTRA TARIFA Y
SÓLO UNA TARIFA COMPONENTE SE CAMBIA LA PENA
LAS CONDICIONES DEL CAMBIO EN LA TARIFA DE LOS COMPONENTES DE
Se APLICAN.
CUANDO MÁS DE UN COMPONENTE DE LA TARIFA SE VA A CAMBIAR
LA PENALIDAD MÁS ALTA DE TODAS CAMBIADO DE TARIFA
S VA A APLICAR.
---------------------------------
EN CASO DE ACTUALIZAR A UNA TARIFA MÁS ALTA O SI EL ITIN
ERARY RESULTADOS EN UNA TARIFA MÁS ALTA QUE LA DIFERENCIA
SERÁ RECOGIDA-Y-EL CAMBIO DE TARIFA SERÁ DE APPL
El IED.
---------------------------------
CUANDO EL NUEVO ITINERARIO RESULTADOS EN LA MENOR CANTIDAD DE
EL CAMBIO DE TARIFA SERÁN APLICADAS -Y - NO HAY REEMBOLSO
SE HIZO.
---------------------------------
REEDICIÓN/REVALIDACIÓN DEBE SER HECHO EN EL MISMO TIEMPO
LA RESERVA SE CAMBIA O ANTERIOR A LAS TIC
KETED DE LA SALIDA DEL VUELO
---------------------------------
EN CASO DE NO-SHOW. EL CAMBIO NO ES PERMITIDO.
---------------------------------
RENUNCIADO POR LA MUERTE DE UN PASAJERO Y EL PASAJERO-S
INMEDIATA MIEMBRO DE LA FAMILIA/1º GRADO DE RELACIONES
SÓLO/O PASAJEROS-S INGRESO EN EL HOSPITAL.
---------------------------------
//LOS CAMBIOS ANTES DE LA SALIDA//
EL ITINERARIO DEBE SER REPRICED EL USO DE LAS TARIFAS
EN EFECTO EN LA FECHA EN QUE EL BILLETE SE VUELVE A PUBLICAR.
---------------------------------
//LOS CAMBIOS DESPUÉS DE LA SALIDA//
EL ITINERARIO DEBE SER REPRICED HISTÓRICOS FA
RES EN EFECTO EN LA ANTERIOR FECHA DE EMISIÓN DE BILLETES.
EL NUEVO ITINERARIO DEBE CUMPLIR CON TODAS LAS DISPOSICIONES DE LA NORMA DE
EL RECIÉN BILLETES de TARIFA I. E RESERVACIONES por ADELANTADO
/FECHA LÍMITE DE EMISIÓN DE BILLETES/ESTANCIA MÍNIMA/MÁXIMA/RESERVA C
LASS/SESIONALITY/ETC-.
---------------------------------
CUALQUIER MOMENTO
LA REBAJA NO ES PERMITIDO
EL NUEVO PRECIO TOTAL SÓLO PUEDE SER IGUAL O SUPERIOR THA
N ANTERIOR. CUALQUIER CAMBIO DENTRO DEL MISMO TIPO DE LEJOS
E INVOLUCRANDO A LA ESTACIONALIDAD O LA FECHA/HORA NO ES CONSIDE
ROJO DOWNGRADE.
---------------------------------</t>
  </si>
  <si>
    <t>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t>
  </si>
  <si>
    <t>SE REQUIEREN RESERVAS CONFIRMADAS PARA TODOS LOS SECTORES EN
MENOS 24 HORAS ANTES DE LA SALIDA.
LISTA DE ESPERA Y ESPERA NO PERMITIDO.
EN CUALQUIER MOMENTO
EL BOLETO NO ES REEMBOLSABLE.
CAMBIOS
EN CUALQUIER MOMENTO
CARGO USD 69.00 / CAD 79.00 PARA REEMBOLSO /
REVALIDACIÓN
NOTA - EL TEXTO A CONTINUACIÓN NO ESTÁ VALIDADO PARA AUTOPRICARSE.
ESTA TARIFA PERMITE CAMBIOS EN EL TIEMPO DE SALIDA VUELO
O RUTA PROPORCIONADA QUE TAL MODIFICACIÓN ES
SOLICITADO AL MENOS 24 HORAS ANTES DE LA SALIDA Y
EL PAGO POR SERVICIO ADMINISTRATIVO SE PAGA
---
LA PENALIZACIÓN ES UN CARGO DE SERVICIO ADMINISTRATIVO.
---
SI EL INVENTARIO APLICABLE NO ESTÁ DISPONIBLE
EL PASAJERO PUEDE ACTUALIZARSE A CUALQUIER APLICACIÓN
TARIFA MAYOR APLICANDO LA DIFERENCIA CON EL NUEVO
TARIFAS MÁS EL CARGO DE SERVICIO ADMINISTRATIVO.
---
SI EL PASAJERO NO UTILIZA UN BOLETO CONFIRMADO PARA
LA FECHA / HORA COMPRADA Y NO SE REALIZA CAMBIO
EL BOLETO NO SERÁ VÁLIDO DE USAR.
LAS RESERVAS CONFIRMADAS PARA TODOS LOS SECTORES NO SON
PERMITIDO HASTA 24 HORAS ANTES DE LA SALIDA.
LISTA DE ESPERA Y ESPERA NO PERMITIDO.
EN CUALQUIER MOMENTO
EL BOLETO NO ES REEMBOLSABLE.
CAMBIOS
EN CUALQUIER MOMENTO
CARGO USD 89.00 / CAD 115.00 PARA REEMBOLSO /
REVALIDACIÓN
NOTA - EL TEXTO A CONTINUACIÓN NO ESTÁ VALIDADO PARA AUTOPRICARSE.
ESTA TARIFA PERMITE CAMBIOS EN EL TIEMPO DE SALIDA VUELO
O RUTA PROPORCIONADA QUE TAL MODIFICACIÓN ES
SOLICITADO AL MENOS 4 HORAS ANTES DE LA SALIDA Y
EL PAGO POR SERVICIO ADMINISTRATIVO SE PAGA
---
LA PENALIZACIÓN ES UN CARGO DE SERVICIO ADMINISTRATIVO.
---
SI EL INVENTARIO APLICABLE NO ESTÁ DISPONIBLE
EL PASAJERO PUEDE ACTUALIZARSE A CUALQUIER APLICACIÓN
TARIFA MAYOR APLICANDO LA DIFERENCIA CON EL NUEVO
TARIFAS MÁS EL CARGO DE SERVICIO ADMINISTRATIVO.
---
SI EL PASAJERO NO UTILIZA UN BOLETO CONFIRMADO PARA
LA FECHA / HORA COMPRADA Y NO SE REALIZA CAMBIO
EL BOLETO NO SERÁ VÁLIDO DE USAR.</t>
  </si>
  <si>
    <t>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t>
  </si>
  <si>
    <t>EN CUALQUIER MOMENTO
EL BOLETO NO ES REEMBOLSABLE.
CAMBIOS
EN CUALQUIER MOMENTO
CARGO USD 35.00 / CAD 48.00 POR RETIRADA /
REVALIDACIÓN
NOTA - EL TEXTO A CONTINUACIÓN NO ESTÁ VALIDADO PARA AUTOPRICARSE.
ESTA TARIFA PERMITE CAMBIOS EN EL TIEMPO DE SALIDA VUELO
O RUTA PROPORCIONADA QUE TAL MODIFICACIÓN ES
SOLICITADO AL MENOS 4 HORAS ANTES DE LA SALIDA Y
EL PAGO POR SERVICIO ADMINISTRATIVO SE PAGA
---
LA PENALIZACIÓN ES UN CARGO DE SERVICIO ADMINISTRATIVO.
---
SI EL INVENTARIO APLICABLE NO ESTÁ DISPONIBLE
EL PASAJERO PUEDE ACTUALIZARSE A CUALQUIER APLICACIÓN
TARIFA MAYOR APLICANDO LA DIFERENCIA CON EL NUEVO
TARIFAS MÁS EL CARGO DE SERVICIO ADMINISTRATIVO.
---
SI EL PASAJERO NO UTILIZA UN BOLETO CONFIRMADO PARA
LA FECHA / HORA COMPRADA Y NO SE REALIZA CAMBIO
EL BOLETO NO SERÁ VÁLIDO DE USAR.</t>
  </si>
  <si>
    <t>S</t>
  </si>
  <si>
    <t>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t>
  </si>
  <si>
    <t>SE REQUIEREN RESERVAS CONFIRMADAS PARA TODOS LOS SECTORES EN
MENOS 24 HORAS ANTES DE LA SALIDA.
DE MEXICO -
EN CUALQUIER MOMENTO
EL BOLETO NO ES REEMBOLSABLE.
CAMBIOS
EN CUALQUIER MOMENTO
CARGUE USD 68.10 POR REPRODUCIR / REVALIDACIÓN.
NOTA - EL TEXTO A CONTINUACIÓN NO ESTÁ VALIDADO PARA AUTOPRICARSE.
ESTA TARIFA PERMITE CAMBIOS EN EL TIEMPO DE SALIDA VUELO
O RUTA PROPORCIONADA QUE TAL MODIFICACIÓN ES
SOLICITADO AL MENOS 24 HORAS ANTES DE LA SALIDA Y
EL PAGO POR SERVICIO ADMINISTRATIVO SE PAGA
---
LA PENALIZACIÓN ES UN CARGO DE SERVICIO ADMINISTRATIVO.
---
SI EL INVENTARIO APLICABLE NO ESTÁ DISPONIBLE
EL PASAJERO PUEDE ACTUALIZARSE A CUALQUIER APLICACIÓN
TARIFA MAYOR APLICANDO LA DIFERENCIA CON EL NUEVO
TARIFAS MÁS EL CARGO DE SERVICIO ADMINISTRATIVO.
---
SI EL PASAJERO NO UTILIZA UN BOLETO CONFIRMADO PARA
LA FECHA / HORA COMPRADA Y NO SE REALIZA CAMBIO
EL BOLETO NO SERÁ VÁLIDO DE USAR.
A MÉXICO
CAMBIOS
EN CUALQUIER MOMENTO
CARGUE USD 79.00 POR REPRODUCIR / REVALIDACIÓN.
NOTA - EL TEXTO A CONTINUACIÓN NO ESTÁ VALIDADO PARA AUTOPRICARSE.
ESTA TARIFA PERMITE CAMBIOS EN EL TIEMPO DE SALIDA VUELO
O RUTA PROPORCIONADA QUE TAL MODIFICACIÓN ES
SOLICITADO AL MENOS 24 HORAS ANTES DE LA SALIDA Y
EL PAGO POR SERVICIO ADMINISTRATIVO SE PAGA
---
LA PENALIZACIÓN ES UN CARGO DE SERVICIO ADMINISTRATIVO.
---
SI EL INVENTARIO APLICABLE NO ESTÁ DISPONIBLE
EL PASAJERO PUEDE ACTUALIZARSE A CUALQUIER APLICACIÓN
TARIFA MAYOR APLICANDO LA DIFERENCIA CON EL NUEVO
TARIFAS MÁS EL CARGO DE SERVICIO ADMINISTRATIVO.
---
SI EL PASAJERO NO UTILIZA UN BOLETO CONFIRMADO PARA
LA FECHA / HORA COMPRADA Y NO SE REALIZA CAMBIO
EL BOLETO NO SERÁ VÁLIDO DE USAR.
LAS RESERVAS CONFIRMADAS PARA TODOS LOS SECTORES NO SON
PERMITIDO HASTA 24 HORAS ANTES DE LA SALIDA.
DE MEXICO -
EN CUALQUIER MOMENTO
EL BOLETO NO ES REEMBOLSABLE.
CAMBIOS
EN CUALQUIER MOMENTO
CARGUE USD 85.34 POR REISIÓN / REVALIDACIÓN.
NOTA - EL TEXTO A CONTINUACIÓN NO ESTÁ VALIDADO PARA AUTOPRICARSE.
ESTA TARIFA PERMITE CAMBIOS EN EL TIEMPO DE SALIDA VUELO
O RUTA PROPORCIONADA QUE TAL MODIFICACIÓN ES
SOLICITADO AL MENOS 4 HORAS ANTES DE LA SALIDA Y
EL PAGO POR SERVICIO ADMINISTRATIVO SE PAGA
---
LA PENALIZACIÓN ES UN CARGO DE SERVICIO ADMINISTRATIVO.
---
SI EL INVENTARIO APLICABLE NO ESTÁ DISPONIBLE
EL PASAJERO PUEDE ACTUALIZARSE A CUALQUIER APLICACIÓN
TARIFA MAYOR APLICANDO LA DIFERENCIA CON EL NUEVO
TARIFAS MÁS EL CARGO DE SERVICIO ADMINISTRATIVO.
---
SI EL PASAJERO NO UTILIZA UN BOLETO CONFIRMADO PARA
LA FECHA / HORA COMPRADA Y NO SE REALIZA CAMBIO
EL BOLETO NO SERÁ VÁLIDO DE USAR.
A MÉXICO
CAMBIOS
EN CUALQUIER MOMENTO
CARGUE USD 99.00 POR REEDICIÓN / REVALIDACIÓN.
NOTA - EL TEXTO A CONTINUACIÓN NO ESTÁ VALIDADO PARA AUTOPRICARSE.
ESTA TARIFA PERMITE CAMBIOS EN EL TIEMPO DE SALIDA VUELO
O RUTA PROPORCIONADA QUE TAL MODIFICACIÓN ES
SOLICITADO AL MENOS 4 HORAS ANTES DE LA SALIDA Y
EL PAGO POR SERVICIO ADMINISTRATIVO SE PAGA
---
LA PENALIZACIÓN ES UN CARGO DE SERVICIO ADMINISTRATIVO.
---
SI EL INVENTARIO APLICABLE NO ESTÁ DISPONIBLE
EL PASAJERO PUEDE ACTUALIZARSE A CUALQUIER APLICACIÓN
TARIFA MAYOR APLICANDO LA DIFERENCIA CON EL NUEVO
TARIFAS MÁS EL CARGO DE SERVICIO ADMINISTRATIVO.
---
SI EL PASAJERO NO UTILIZA UN BOLETO CONFIRMADO PARA
LA FECHA / HORA COMPRADA Y NO SE REALIZA CAMBIO
EL BOLETO NO SERÁ VÁLIDO DE USAR.</t>
  </si>
  <si>
    <t>CANCELLATIONS
ANY TIME
TICKET IS NON-REFUNDABLE.
WAIVED FOR DEATH OF PASSENGER OR FAMILY MEMBER.
NOTE - TEXT BELOW NOT VALIDATED FOR AUTOPRICING.
WAIVERS MUST BE EVIDENCED BY DEATH CERTIFICATE
-----------------------------------------------
REFUND PERMITTED BEFORE DEPARTURE IN CASE OF
REJECTION OF VISA. EMBASSY STATEMENT REQUIRED.
-----------------------------------------------
REFUND RULES APPLY PER PRICING UNIT.
-----------------------------------------------
WHEN COMBINING NON-REFUNDABLE FARES WITH
REFUNDABLE FARES -
1. THE MOST RESTRICTIVE CANCELLATION CONDITION
APPLIES TO THE ENTIRE PRICING UNIT.
2. THE HIGHEST CANCELLATION PENALTY WITHIN THE
PRICING UNIT WILL BE CHARGED.
-----------------------------------------------
REFUND FOR PARTLY USED TICKET -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NOT PERMITTED.
-----------------------------------------------
GERMAN AVIATION SECURITY CHARGE IS POTENTIALLY
REFUNDABLE FOR TRANSFER PASSENGERS ARRIVING FROM
COUNTRIES US/CA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t>
  </si>
  <si>
    <t>Cancelaciones
EN CUALQUIER MOMENTO
EL BOLETO NO ES REEMBOLSABLE.
RENUNCIADO A LA MUERTE DEL PASAJERO O MIEMBRO DE LA FAMILIA.
NOTA - EL TEXTO A CONTINUACIÓN NO ESTÁ VALIDADO PARA AUTOPRICARSE.
LAS EXENCIONES DEBEN SER EVIDENCIADAS POR EL CERTIFICADO DE MUERTE
-----------------------------------------------
REEMBOLSO PERMITIDO ANTES DE LA SALIDA EN CASO DE
RECHAZO DE VISA. DECLARACIÓN DE EMBAJADA REQUERIDA.
-----------------------------------------------
SE APLICAN NORMAS DE REEMBOLSO POR UNIDAD DE PRECIOS.
-----------------------------------------------
CUANDO SE COMBINAN LAS TARIFAS NO REEMBOLSABLES CON
TARIFAS REEMBOLSABLES -
1. LA CONDICIÓN DE CANCELACIÓN MÁS RESTRICTIVA
SE APLICA A TODA LA UNIDAD DE PRECIOS.
2. LA PENA DE CANCELACIÓN MÁS ALTA EN EL
LA UNIDAD DE PRECIO SERÁ CARGADA.
-----------------------------------------------
REEMBOLSO POR BOLETO USADO EN PARTE - SI SE DEVUELVE
EL BOLETO SE UTILIZARÁ PARA VIAJES DE UNA VÍA: EL
DIFERENCIA ENTRE LA TARIFA DE DEVOLUCIÓN Y LA
LA TARIFA APLICABLE DE UNA MANERA SERÁ / SERÁ CALCULADA.
APLICABLE ONE WAY ES LA TARIFA ONE WAY DENTRO DEL
MISMO O MAYOR RBD.
CUALQUIER CRÉDITO SERÁ REEMBOLSADO MENOS QUE CUALQUIERA APLICABLE
PENALIZACIÓN DE CANCELACIÓN.
-----------------------------------------------
EL DESCUENTO PARA NIÑOS NO SE APLICA.
BEBÉ SIN ASIENTO GRATUITO.
-----------------------------------------------
REEMBOLSO PERMITIDO DENTRO DE LA VALIDEZ DEL BOLETO.
-----------------------------------------------
CUALQUIER CANTIDAD ORIGINAL NO REEMBOLSABLE DE UN
TICKET ANTERIOR SIGUE NO REEMBOLSABLE Y VOLUNTAD
LLEVARSE HACIA ADELANTE A CUALQUIERA REEMBOLSADA / INTERCAMBIADA
BOLETO.
-----------------------------------------------
REEMBOLSO DE IMPUESTOS NO UTILIZADOS PAGADOS A TERCEROS
PERMITIDO.
EXCEPTO PARA IMPUESTOS QUE NO SON REEMBOLSABLES LEGALMENTE.
CARGOS DE INSTALACIÓN DE PASAJEROS APLICABLES A
AEROPUERTOS DE ESTADOS UNIDOS CON CÓDIGOS TRIBUTARIOS US / ZP / XF SON-
REEMBOLSABLE CUANDO LA TARIFA ES REEMBOLSABLE
O NO REEMBOLSABLE CUANDO LA TARIFA NO ES REEMBOLSABLE.
-----------------------------------------------
REEMBOLSO DEL AÑO NO UTILIZADO NO PERMITIDO.
ESTO TAMBIÉN INCLUYE LH / LX / OS / SN DCC - DISTRIBUCIÓN
CARGO DE COSTOS - MOSTRADO COMO AÑO EN EL BOLETO.
-----------------------------------------------
REEMBOLSO DE YQ NO UTILIZADO NO PERMITIDO.
-----------------------------------------------
EL CARGO DE SEGURIDAD DE AVIACIÓN ALEMANA ES POTENCIALMENTE
REEMBOLSABLE POR TRANSFERENCIA DE PASAJEROS QUE LLEGAN DE
PAÍSES DE EE. UU. / CA O ME QUE TENEMOS TRANSFERENCIA EN FRA
TERMINAL 1 SIN SEGURIDAD ADICIONAL VERIFICAR
POLICÍA FEDERAL EN FRA.
-----------------------------------------------
EL PAGO DE PAGO OPCIONAL NO ES REEMBOLSABLE.
-----------------------------------------------
CAMBIOS
EN CUALQUIER MOMENTO
CARGO DE USD 160.00 POR REEDICIÓN / REVALIDACIÓN.
RENUNCIADO A LA MUERTE DEL PASAJERO O MIEMBRO DE LA FAMILIA.
NOTA - EL TEXTO A CONTINUACIÓN NO ESTÁ VALIDADO PARA AUTOPRICARSE.
REVISIÓN / REVALIDACIÓN / INTERCAMBIO PERMITIDO.
EXCEPTO A -LGT TIPO DE TARIFA.
-----------------------------------------------
REROUTING PERMITIDO.
-----------------------------------------------
LAS EXENCIONES DEBEN SER EVIDENCIADAS POR EL CERTIFICADO DE MUERTE.
-----------------------------------------------
NORMAS PARA CAMBIOS APLICAN POR TARIFA
COMPONENTE / DIRECCIÓN.
EN CASO DE TARIFA DE COMBINACIÓN DE TARIFAS, LA TARIFA MÁS ALTA
DE TODOS LOS COMPONENTES DE TARIFAS CAMBIADOS.
-----------------------------------------------
UN CAMBIO ES UN CÓDIGO DE FECHA / VUELO / ENRUTAMIENTO / RESERVA
CAMBIO.
-----------------------------------------------
LA TARIFA DE CAMBIO SE APLICA PARA CADA PERSONA CERRADA
REISIÓN / REVALIDACIÓN / REACCIÓN DE TRANSACCIONES.
EL DESCUENTO PARA NIÑOS NO SE APLICA.
BEBÉ SIN ASIENTO GRATUITO.
-----------------------------------------------
CAMBIOS NO PERMITIDOS EN CASO DE NO-SHOW.
CONSULTE LA SECCIÓN DE REEMBOLSO.
-----------------------------------------------
SI NO SE PUEDE RESERVAR UN VUELO DE DEVOLUCIÓN POR
LA FECHA DE DEVOLUCIÓN FUERA DEL SISTEMA GAMA DE RESERVAS -
SE PUEDE RESERVAR UN VUELO ALTERNATIVO PARA EL BOLETO
EMISIÓN.
UNA RESERVA MÁS TARDE PARA LA FECHA DESEADA ES
PERMITIDO SIN TARIFAS DE REVISIÓN.
-----------------------------------------------
SI SE HACEN CAMBIOS A CUALQUIER OTRO QUE EL PRIMERO
CUPÓN DE VUELO CON BOLETO / LAS TARIFAS EN VIGOR EN
SE APLICARÁ EL TIEMPO DE EMISIÓN ORIGINAL DE BOLETOS
PROPORCIONADO EL NUEVO ITINERARIO CALIFICA PARA TODAS LAS
DISPOSICIONES DE LA RESERVA ORIGINALMENTE ENTRADAS
CÓDIGO TARIFA IGNORANDO RESERVA ANTICIPADA O
REQUISITOS DE ENTRADAS
-----------------------------------------------
SI SE HACEN CAMBIOS AL PRIMER VUELO DE BOLETO
CUPÓN DE UN BOLETO TOTALMENTE NO UTILIZADO - LAS TARIFAS EN
SE APLICARÁ EL EFECTO EN EL MOMENTO DE LA REVISIÓN / REEDICIÓN
PROPORCIONADO EL NUEVO ITINERARIO CALIFICA PARA TODAS LAS
DISPOSICIONES DEL CÓDIGO DE RESERVA ORIGINALMENTE DE BOLETOS
TARIFA INCLUIDA RESERVA ANTICIPADA O ENTRADAS
REQUERIMIENTOS
-----------------------------------------------
CUANDO SE HACEN CAMBIOS Y EL ORIGINALMENTE ENTRADA
SE RESERVAN LAS CLASES DE RESERVA LA NUEVA TARIFA PUEDE SER MENOR /
IGUAL O SUPERIOR. CUALQUIER CANTIDAD RESIDUAL SERÁ
IGNORADO
-----------------------------------------------
CUANDO SE HACEN CAMBIOS Y EL ORIGINALMENTE ENTRADA
LA CLASE DE RESERVA CAMBIÓ LA NUEVA TARIFA SOLO PUEDE
SER IGUAL O MAYOR.
-----------------------------------------------
SI CORRESPONDE - RECOGER LA TARIFA DE CAMBIO Y CARGAR
LA DIFERENCIA DE TARIFAS A LA TARIFA SUPERIOR.
-----------------------------------------------
LA REVALIDACIÓN / REEDICIÓN Y LA EMISIÓN DE EMD DEBEN SER
HECHO DENTRO DE 24 HORAS DESPUÉS DEL CAMBIO DE RESERVA
PERO NO MÁS TARDE QUE LA SALIDA DEL ORIGINAL
EL VUELO SE CAMBIÓ.
SI NO SE HACE DENTRO DE LAS 24 HORAS, EL BOLETO SOLO SERÁ
VÁLIDO PARA REEMBOLSO O NO APLICABLE.
-----------------------------------------------
EN CASO DE REEMBOLSO / INTERCAMBIO POSTERIOR -
LA TARIFA ORIGINAL NO REEMBOLSABLE O REEMBOLSO
LA CANTIDAD DE PENALIZACIÓN NO ES REEMBOLSABLE.
-----------------------------------------------</t>
  </si>
  <si>
    <t>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t>
  </si>
  <si>
    <t>ÁREA DE ORIGEN 1
EN CUALQUIER MOMENTO
EL BOLETO NO ES REEMBOLSABLE.
RENUNCIADO AL CAMBIO DE HORARIO / ENFERMEDAD O MUERTE DE
PASAJERO O MIEMBRO DE LA FAMILIA.
NOTA - EL TEXTO A CONTINUACIÓN NO ESTÁ VALIDADO PARA AUTOPRICARSE.
-MIEMBRO FAMILIAR DEBE SER RELATIVO DE PRIMER GRADO.
RENUNCIA TAMBIÉN APLICA PARA COMPAÑERO DE VIAJE.
LAS EXENCIONES POR ENFERMEDAD / MUERTE DEBEN SER SUSTANCIADAS POR UN
CERTIFICADO MÉDICO / MUERTE VÁLIDO.
CAMBIOS
EN CUALQUIER MOMENTO
CARGO USD 190.00.
RENUNCIADO AL CAMBIO DE HORARIO / ENFERMEDAD O MUERTE DE
PASAJERO O MIEMBRO DE LA FAMILIA.
NOTA - EL TEXTO A CONTINUACIÓN NO ESTÁ VALIDADO PARA AUTOPRICARSE.
-MIEMBRO FAMILIAR DEBE SER RELATIVO DE PRIMER GRADO-
RENUNCIA TAMBIÉN APLICA PARA COMPAÑERO DE VIAJE
LAS EXENCIONES POR ENFERMEDAD / MUERTE DEBEN SER SUSTANCIADAS POR UN
CERTIFICADO MÉDICO / MUERTE VÁLIDO.
--------------------------------
NOTA-
-LOS BOLSOS DEBEN SER VUELTOS CUANDO CUALQUIER VOLUNTARIO
EL CAMBIO SE HACE.
-VER / NIÑO / DESCUENTO INFANTIL / EN REGLA DE TARIFAS
DETERMINAR SI ES APLICABLE.
ÁREA DE ORIGEN 2 -
EL BOLETO NO ES REEMBOLSABLE.
RENUNCIADO AL CAMBIO DE HORARIO / MUERTE DEL PASAJERO
O MIEMBRO DE LA FAMILIA.
NOTA - EL TEXTO A CONTINUACIÓN NO ESTÁ VALIDADO PARA AUTOPRICARSE.
MIEMBRO FAMILIAR DEBE SER RELATIVO DE PRIMER GRADO.-
1. RESERVA CANCELADA CONSERVA VALOR DE ENTRADA / MENOS
TARIFA DE CAMBIO APLICABLE Y CUALQUIER DIFERENCIA EN LA TARIFA
INDICADO EN EL PÁRRAFO DE CAMBIO HASTA UN AÑO DESDE
LA FECHA ORIGINAL DE LA EMISIÓN DE BOLETOS.
2. LAS EXENCIONES DE ENFERMEDAD / MUERTE DEBEN SER SUSTANCIADAS POR UN
CERTIFICADO MÉDICO / MUERTE VÁLIDO.
Cancelaciones
EN CUALQUIER MOMENTO
CARGO EUR 80.00 POR NO-SHOW.
CAMBIOS
EN CUALQUIER MOMENTO
CARGO EUR 150.00.
RENUNCIADO AL CAMBIO DE HORARIO / ENFERMEDAD O MUERTE DE
PASAJERO O MIEMBRO DE LA FAMILIA.
NOTA - EL TEXTO A CONTINUACIÓN NO ESTÁ VALIDADO PARA AUTOPRICARSE.
-MIEMBRO FAMILIAR DEBE SER RELATIVO DE PRIMER GRADO-
RENUNCIA TAMBIÉN APLICA PARA COMPAÑERO DE VIAJE
LAS EXENCIONES POR ENFERMEDAD / MUERTE DEBEN SER SUSTANCIADAS POR UN
CERTIFICADO MÉDICO / MUERTE VÁLIDO.
--------------------------------
NOTA-
-LOS BOLSOS DEBEN SER VUELTOS CUANDO CUALQUIER VOLUNTARIO
EL CAMBIO SE HACE.
-VER / NIÑO / DESCUENTO INFANTIL / EN REGLA DE TARIFAS
DETERMINAR SI ES APLICABLE.</t>
  </si>
  <si>
    <t>W</t>
  </si>
  <si>
    <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t>
  </si>
  <si>
    <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t>
  </si>
  <si>
    <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t>
  </si>
  <si>
    <t>CAMBIOS
EN CUALQUIER MOMENTO
CAMBIOS NO PERMITIDOS EN CASO DE RETIRADA /
REVALIDACIÓN
EN CUALQUIER MOMENTO
CAMBIOS NO PERMITIDOS EN CASO DE NO-SHOW.
Cancelaciones
EN CUALQUIER MOMENTO
EL BOLETO NO ES REEMBOLSABLE.
NOTA - EL TEXTO A CONTINUACIÓN NO ESTÁ VALIDADO PARA AUTOPRICARSE.
DERECHO DE RETRACTO
SOLO PARA COMPRAS REALIZADAS Y ORIGINADAS EN
COLOMBIA A TRAVES DE LATAM.COM-CONTACTO CENTRO O
AGENCIAS EN LINEA. EN CASO DE RETRACTO SE RETENDRA
EL 10 PCT DEL VALOR DE LA TARIFA PAGADA -TARIFA
NETA MAS CARGO POR COMBUSTIBLE- EXCLUYENDO TASAS-
IMPUESTOS Y TARIFA ADMINISTRATIVA O HASTA UN
MÁXIMO DE 60.000 PESOS PARA ENTRADAS CON
ITINERARIOS NACIONALES Y USD50 PARA ENTRADAS CON
ITINERARIOS INTERNACIONALES. DEBE EL PASAJERO
CUMPLIR 2 CONDICIONES PARA SOLICITAR EL RETRACTO
-SOLICITARLO DENTRO DE LAS 48 HORAS SIGUIENTES A
LA FECHA DE COMPRA
- EJERCER EL DERECHO DE RETRACTO CON UNA
ANTERIORIDAD IGUAL O ALCALDE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MAR ORIGEN COLOMBIA. EN ESTE CASO LA AEROLINEA
RETENDRA 10 PCT DEL VALOR DE LA TARIFA PAGADA -
TARIFA NETA MAS CARGO POR COMBUSTIBLE -
EXCLUYENDO TASAS-IMPUESTOS Y TARIFA
ADMINISTRATIVA
//
-DERECHO A RETIRADA
SOLO PARA VENTAS HECHAS EN COLOMBIA VIA LATAM.COM
CENTRO DE CONTACTO O AGENCIAS EN LÍNEA Y PARA
ITINERARIOS ORIGINARIOS EN COLOMBIA. EN CASO DE
RETIRADA LA AEROLÍNEA CONSERVARÁ 10 PCT DEL
TARIFA PAGADA - TARIFA NETA MÁS RECARGO DE COMBUSTIBLE-
EXCLUYENDO IMPUESTOS DE AEROPUERTO Y ADMINISTRATIVOS
TARIFAS O HASTA UN MÁXIMO DE COP60000 PARA DOMÉSTICO
ITINERARIOS Y USD50 PARA INTERNACIONAL
ITINERARIOS LOS PASAJEROS DEBEN CUMPLIR CON 2 CONDICIONES
PARA SOLICITAR LA RETIRADA
-PEDIRLO EN EL PLAZO DE 48 HORAS DESDE LA COMPRA DE ENTRADAS.
EJERCICIO EL DERECHO DE RETIRADA CON AL MENOS
8 DÍAS DE CALENDARIO ENTRE LA FECHA DE SOLICITUD Y
LA FECHA DE VIAJE PARA ITINERARIOS DOMÉSTICOS O 15
DÍAS DE CALENDARIO ENTRE LA FECHA DE SOLICITUD Y EL
FECHA DE VIAJE PARA ITINERARIOS INTERNACIONALES.
//
DERECHO DE ABANDONO
EN CASO DE TARIFAS NO PROMOCIONALES COMPRADAS EN
COLOMBIA UN REEMBOLSO DE LA CANTIDAD PAGADA PUEDE SER
SOLICITADO CON AVISO DE 24 HORAS ANTES DE LA SALIDA
PROPORCIONADO LA COMPRAS FABRICADAS EN COLOMBIA Y
EL PUNTO DE ORIGINACIÓN ES COLOMBIA. EN ESTE CASO
LA AEROLÍNEA CONSERVARÁ 10 PCT DE LA TARIFA PAGADA -
TARIFA NETA MÁS RECARGO DE COMBUSTIBLE - AEROPUERTO EXCLUYENDO
TARIFAS IMPUESTOS Y TARIFA ADMINISTRATIVA</t>
  </si>
  <si>
    <t>X</t>
  </si>
  <si>
    <t>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t>
  </si>
  <si>
    <t>CAMBIOS
EN CUALQUIER MOMENTO
CARGUE COP 70000 PARA REPRODUCIR / REVALIDAR.
EN CUALQUIER MOMENTO
CARGUE COP 85000 PARA NO-SHOW.
NOTA - EL TEXTO A CONTINUACIÓN NO ESTÁ VALIDADO PARA AUTOPRICARSE.
LAS PENALIZACIONES POR CAMBIOS DE ENTRADAS DEBEN SER RECOGIDAS
DENTRO DEL BOLETO UTILIZANDO EL CÓDIGO FISCAL OD.
LA NO USO DEL CÓDIGO TRIBUTARIO OD SERÁ PENALIZADA
CON 5.00 USD MÁS LA TARIFA ADMINISTRATIVA
ASOCIADO A LA ADM.
EXCEPTO BOLETOS REEDIADOS EN ESTADOS UNIDOS CANADÁ
ARGENTINA O PARAGUAY.
//
LA REEDICIÓN DEBE COMPLETARSE ANTES DEL TIEMPO DE SALIDA
DEL VUELO ORIGINAL, POR LO TANTO SERÁ
CONSIDERADO NO SHOW Y TAL PENALIZACIÓN / RESTRICCIÓN
APLICARÁ
-CAMBIOS AL BOLETO NO UTILIZADO-
1. CUANDO SE CAMBIA EL PRIMER CUPÓN DE VUELO
EL ITINERARIO DEBE REPETIRSE UTILIZANDO LAS TARIFAS ACTUALES EN
EFECTO EN LA FECHA EN QUE EL BOLETO SE EMISIONA EL
EL ITINERARIO DEBE CUMPLIR CON TODAS LAS DISPOSICIONES DE REGLAS DEL
TARIFA RECIENTEMENTE ENTRADA.
2. CUANDO NO HAY CAMBIOS EN EL PRIMER VUELO
CUPÓN PERO OTROS COMPONENTES DE TARIFAS SON CAMBIADOS
EL ITINERARIO DEBE REPETIRSE USANDO HISTÓRICO
TARIFAS EN EFECTO EN LA FECHA DE ENTRADA ANTERIOR.
EL NUEVO ITINERARIO DEBE CUMPLIR CON TODAS LAS DISPOSICIONES DE
LAS NUEVAS TARIFAS ENTRADAS
//
CUANDO SE CAMBIA MÁS DE UN COMPONENTE DE TARIFA
PENALIZACIÓN MÁS ALTA / CONDICIÓN RESTRICTIVA DE CUALQUIERA DE
SE APLICARÁN LOS COMPONENTES DE TARIFAS CAMBIADAS.
//
CAMBIOS EN COMPONENTES DE TARIFAS NO REEMBOLSABLES DEBEN
HAGA UN COMPONENTE DE TARIFA IGUAL O MAYOR.
//
LA TARIFA DE CAMBIO Y CUALQUIER DIFERENCIA EN LA TARIFA DEBE SER
RECOGIDO EN EL MOMENTO DEL CAMBIO / REEDICIÓN Y
SE APLICA POR TRANSACCIÓN POR PASAJERO.
SE APLICAN DESCUENTOS PARA NIÑOS / BEBÉS.
//
-CAMBIOS A LOS BOLETOS USADOS PARCIALMENTE-
EL ITINERARIO DEBE REPETIRSE UTILIZANDO HISTÓRICO
TARIFAS EN EFECTO EN LA FECHA DE ENTRADA ANTERIOR.
EL NUEVO ITINERARIO DEBE CUMPLIR CON TODAS LAS DISPOSICIONES DE REGLAS
DE LA TARIFA RECIENTEMENTE ENTRADA. LA TARIFA RECALCULADA
DEBE SER LA TARIFA QUE PODRÍA HABER SIDO UTILIZADA SI
COMPRADO EN LA FECHA DE ENTRADA ORIGINAL.
//
CUANDO SE CAMBIA MÁS DE UN COMPONENTE DE TARIFA
PENALIZACIÓN MÁS ALTA / CONDICIÓN RESTRICTIVA DE CUALQUIERA DE
SE APLICARÁN LOS COMPONENTES DE TARIFAS CAMBIADAS.
//
CAMBIOS EN COMPONENTES DE TARIFAS NO REEMBOLSABLES DEBEN
HAGA UN COMPONENTE DE TARIFA IGUAL O MAYOR.
//
LA TARIFA DE CAMBIO Y CUALQUIER DIFERENCIA EN LA TARIFA DEBE SER
RECOGIDO EN EL MOMENTO DEL CAMBIO / REEDICIÓN Y
SE APLICA POR TRANSACCIÓN POR PASAJERO.
SE APLICAN DESCUENTOS PARA NIÑOS / BEBÉS.
//
LA VALIDEZ DE LOS BOLETOS PARA BOLETOS TOTALMENTE NO UTILIZADOS ES UNO
AÑO DESDE LA FECHA DE EMISIÓN DEL BOLETO. PARCIALMENTE UTILIZADO
LOS BOLETOS SON VÁLIDOS SI EL VIAJE SE COMPLETA
DENTRO DE UN AÑO O MÁXIMA ESTANCIA, LO QUE SEA
ANTES: DESDE EL VIAJE EXTERIOR DEL ORIGINAL
BOLETO.
Cancelaciones
EN CUALQUIER MOMENTO
CARGO 60 POR CIENTO PARA EL REEMBOLSO.
NOTA - EL TEXTO A CONTINUACIÓN NO ESTÁ VALIDADO PARA AUTOPRICARSE.
EL REEMBOLSO DEBE COMPLETARSE ANTES DE LA HORA DE SALIDA DE
EL VUELO ORIGINAL, POR OTRO LADO, SERÁ
CONSIDERADO NO SHOW Y TAL PENALIZACIÓN / RESTRICCIÓN
APLICARÁ
//
REGLAS DE REEMBOLSO APLICAN POR TARIFA
COMPONENTE.
CUANDO SE COMBINAN LAS TARIFAS REEMBOLSABLES CON NO
LAS DISPOSICIONES DE TARIFAS REEMBOLSABLES SE APLICARÁN SEGÚN LO SIGUIENTE
- LA CANTIDAD PAGADA POR LA TARIFA REEMBOLSABLE
EL COMPONENTE SERÁ REEMBOLSADO AL PAGAR EL
CANTIDAD DE PENALIZACIÓN SI ES APLICABLE.
- LA CANTIDAD PAGADA POR LA TARIFA NO REEMBOLSABLE
EL COMPONENTE NO SERÁ REEMBOLSADO.
- CUANDO LAS TARIFAS COMBINADAS CARGAN LA SUMA DE LA
TARIFAS DE CANCELACIÓN DE TODAS LAS TARIFAS CANCELADAS
COMPONENTES
//
DERECHO DE RETRACTO
SOLO PARA COMPRAS REALIZADAS Y ORIGINADAS EN
COLOMBIA A TRAVES DE LAN.COM-CONTACTO CENTRO O
AGENCIAS EN LINEA. EN CASO DE RETRACTO SE RETENDRA
EL 10 PCT DEL VALOR DE LA TARIFA PAGADA -TARIFA
NETA MAS CARGO POR COMBUSTIBLE- EXCLUYENDO TASAS-
IMPUESTOS Y TARIFA ADMINISTRATIVA O HASTA UN
MÁXIMO DE 60.000 PESOS PARA ENTRADAS CON
ITINERARIOS NACIONALES Y USD50 PARA ENTRADAS CON
ITINERARIOS INTERNACIONALES. DEBE EL PASAJERO
CUMPLIR 2 CONDICIONES PARA SOLICITAR EL RETRACTO
-SOLICITARLO DENTRO DE LAS 48 HORAS SIGUIENTES A
LA FECHA DE COMPRA
- EJERCER EL DERECHO DE RETRACTO CON UNA
ANTERIORIDAD IGUAL O ALCALDE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MAR ORIGEN COLOMBIA. EN ESTE CASO LA AEROLINEA
RETENDRA 10 PCT DEL VALOR DE LA TARIFA PAGADA -
TARIFA NETA MAS CARGO POR COMBUSTIBLE -
EXCLUYENDO TASAS-IMPUESTOS Y TARIFA
ADMINISTRATIVA
-DERECHO A RETIRADA
SOLO PARA VENTAS HECHAS EN COLOMBIA VIA LAN.COM
CENTRO DE CONTACTO O AGENCIAS EN LÍNEA Y PARA
ITINERARIOS ORIGINARIOS EN COLOMBIA. EN CASO DE
RETIRADA LA AEROLÍNEA CONSERVARÁ 10 PCT DEL
TARIFA PAGADA - TARIFA NETA MÁS RECARGO DE COMBUSTIBLE-
EXCLUYENDO IMPUESTOS DE AEROPUERTO Y ADMINISTRATIVOS
TARIFAS O HASTA UN MÁXIMO DE COP60000 PARA DOMÉSTICO
ITINERARIOS Y USD50 PARA INTERNACIONAL
ITINERARIOS LOS PASAJEROS DEBEN CUMPLIR CON 2 CONDICIONES
PARA SOLICITAR LA RETIRADA
-PEDIRLO EN EL PLAZO DE 48 HORAS DESDE LA COMPRA DE ENTRADAS.
EJERCICIO EL DERECHO DE RETIRADA CON AL MENOS
8 DÍAS DE CALENDARIO ENTRE LA FECHA DE SOLICITUD Y
LA FECHA DE VIAJE PARA ITINERARIOS DOMÉSTICOS O 15
DÍAS DE CALENDARIO ENTRE LA FECHA DE SOLICITUD Y EL
FECHA DE VIAJE PARA ITINERARIOS INTERNACIONALES.
DERECHO DE ABANDONO
EN CASO DE TARIFAS NO PROMOCIONALES COMPRADAS EN
COLOMBIA UN REEMBOLSO DE LA CANTIDAD PAGADA PUEDE SER
SOLICITADO CON AVISO DE 24 HORAS ANTES DE LA SALIDA
PROPORCIONADO LA COMPRAS FABRICADAS EN COLOMBIA Y
EL PUNTO DE ORIGINACIÓN ES COLOMBIA. EN ESTE CASO
LA AEROLÍNEA CONSERVARÁ 10 PCT DE LA TARIFA PAGADA -
TARIFA NETA MÁS RECARGO DE COMBUSTIBLE - AEROPUERTO EXCLUYENDO
TARIFAS IMPUESTOS Y TARIFA ADMINISTRATIVA
//</t>
  </si>
  <si>
    <t>Sabre LLIDLL
Sabre MNQLWR
Sabre CKOCZU</t>
  </si>
  <si>
    <t>Dcto aplicados sin estar configurados</t>
  </si>
  <si>
    <t>Total Venta	
$4,305,788.00</t>
  </si>
  <si>
    <t>Calculo TA</t>
  </si>
  <si>
    <t>Tarifa Administrativa	
$112,555.00</t>
  </si>
  <si>
    <t>AIR EUROPA LINEAS AEREAS SOCIEDAD ANONIMA
Venta 73480
Record YJVFIJ</t>
  </si>
  <si>
    <t>Valor de la TA difiere del de producción venta 94948</t>
  </si>
  <si>
    <t>Venta 73473
Record TUMOIB
73482/FJXSWG</t>
  </si>
  <si>
    <t>CANCELLATIONS
ANY TIME
CANCELLATIONS PERMITTED.
CHANGES
ANY TIME
CHANGES PERMITTED FOR REISSUE/REVALIDATION.</t>
  </si>
  <si>
    <t>H</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</si>
  <si>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9fffc36-5c44-44e5-b89d-ffc9221d9356&lt;/eb:ConversationId&gt;&lt;eb:Service&gt;OTA_AirRulesLLSRQ&lt;/eb:Service&gt;&lt;eb:Action&gt;OTA_AirRulesLLSRS&lt;/eb:Action&gt;&lt;eb:MessageData&gt;&lt;eb:MessageId&gt;2491041496158290591&lt;/eb:MessageId&gt;&lt;eb:Timestamp&gt;2019-09-12T13:46:56&lt;/eb:Timestamp&gt;&lt;eb:RefToMessageId&gt;f9fffc36-5c44-44e5-b89d-ffc9221d9356&lt;/eb:RefToMessageId&gt;&lt;/eb:MessageData&gt;&lt;/eb:MessageHeader&gt;&lt;wsse:Security xmlns:wsse="http://schemas.xmlsoap.org/ws/2002/12/secext"&gt;&lt;wsse:BinarySecurityToken valueType="String" EncodingType="wsse:Base64Binary"&gt;Shared/IDL:IceSess\/SessMgr:1\.0.IDL/Common/!ICESMS\/RESB!ICESMSLB\/RES.LB!-2974985470862070901!1456537!0&lt;/wsse:BinarySecurityToken&gt;&lt;/wsse:Security&gt;&lt;/soap-env:Header&gt;&lt;soap-env:Body&gt;&lt;OTA_AirRulesRS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timeStamp="2019-09-12T08:46:56-05:00"&gt;
   &lt;stl:SystemSpecificResults&gt;
    &lt;stl:HostCommand LNIATA="222222"&gt;RDMDEPTY09DECLAA4BCOV¥UAC*COV911-CM&lt;/stl:HostCommand&gt;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</si>
  <si>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9fffc36-5c44-44e5-b89d-ffc9221d9356&lt;/eb:ConversationId&gt;&lt;eb:Service&gt;OTA_AirRulesLLSRQ&lt;/eb:Service&gt;&lt;eb:Action&gt;OTA_AirRulesLLSRS&lt;/eb:Action&gt;&lt;eb:MessageData&gt;&lt;eb:MessageId&gt;2323762496163010243&lt;/eb:MessageId&gt;&lt;eb:Timestamp&gt;2019-09-12T13:46:56&lt;/eb:Timestamp&gt;&lt;eb:RefToMessageId&gt;f9fffc36-5c44-44e5-b89d-ffc9221d9356&lt;/eb:RefToMessageId&gt;&lt;/eb:MessageData&gt;&lt;/eb:MessageHeader&gt;&lt;wsse:Security xmlns:wsse="http://schemas.xmlsoap.org/ws/2002/12/secext"&gt;&lt;wsse:BinarySecurityToken valueType="String" EncodingType="wsse:Base64Binary"&gt;Shared/IDL:IceSess\/SessMgr:1\.0.IDL/Common/!ICESMS\/RESB!ICESMSLB\/RES.LB!-2974985470862070901!1456537!0&lt;/wsse:BinarySecurityToken&gt;&lt;/wsse:Security&gt;&lt;/soap-env:Header&gt;&lt;soap-env:Body&gt;&lt;OTA_AirRulesRS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timeStamp="2019-09-12T08:46:56-05:00"&gt;
   &lt;stl:SystemSpecificResults&gt;
    &lt;stl:HostCommand LNIATA="222222"&gt;RDPTYPUJ09DECLAA4BCOV¥UAC*COV911-CM&lt;/stl:HostCommand&gt;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</si>
  <si>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9fffc36-5c44-44e5-b89d-ffc9221d9356&lt;/eb:ConversationId&gt;&lt;eb:Service&gt;OTA_AirRulesLLSRQ&lt;/eb:Service&gt;&lt;eb:Action&gt;OTA_AirRulesLLSRS&lt;/eb:Action&gt;&lt;eb:MessageData&gt;&lt;eb:MessageId&gt;2700421496168270191&lt;/eb:MessageId&gt;&lt;eb:Timestamp&gt;2019-09-12T13:46:57&lt;/eb:Timestamp&gt;&lt;eb:RefToMessageId&gt;f9fffc36-5c44-44e5-b89d-ffc9221d9356&lt;/eb:RefToMessageId&gt;&lt;/eb:MessageData&gt;&lt;/eb:MessageHeader&gt;&lt;wsse:Security xmlns:wsse="http://schemas.xmlsoap.org/ws/2002/12/secext"&gt;&lt;wsse:BinarySecurityToken valueType="String" EncodingType="wsse:Base64Binary"&gt;Shared/IDL:IceSess\/SessMgr:1\.0.IDL/Common/!ICESMS\/RESB!ICESMSLB\/RES.LB!-2974985470862070901!1456537!0&lt;/wsse:BinarySecurityToken&gt;&lt;/wsse:Security&gt;&lt;/soap-env:Header&gt;&lt;soap-env:Body&gt;&lt;OTA_AirRulesRS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timeStamp="2019-09-12T08:46:57-05:00"&gt;
   &lt;stl:SystemSpecificResults&gt;
    &lt;stl:HostCommand LNIATA="222222"&gt;RDPUJPTY14DECWAAAKY2P/W20P¥UAC*COV911-CM&lt;/stl:HostCommand&gt;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</si>
  <si>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9fffc36-5c44-44e5-b89d-ffc9221d9356&lt;/eb:ConversationId&gt;&lt;eb:Service&gt;OTA_AirRulesLLSRQ&lt;/eb:Service&gt;&lt;eb:Action&gt;OTA_AirRulesLLSRS&lt;/eb:Action&gt;&lt;eb:MessageData&gt;&lt;eb:MessageId&gt;2018069496171720190&lt;/eb:MessageId&gt;&lt;eb:Timestamp&gt;2019-09-12T13:46:57&lt;/eb:Timestamp&gt;&lt;eb:RefToMessageId&gt;f9fffc36-5c44-44e5-b89d-ffc9221d9356&lt;/eb:RefToMessageId&gt;&lt;/eb:MessageData&gt;&lt;/eb:MessageHeader&gt;&lt;wsse:Security xmlns:wsse="http://schemas.xmlsoap.org/ws/2002/12/secext"&gt;&lt;wsse:BinarySecurityToken valueType="String" EncodingType="wsse:Base64Binary"&gt;Shared/IDL:IceSess\/SessMgr:1\.0.IDL/Common/!ICESMS\/RESB!ICESMSLB\/RES.LB!-2974985470862070901!1456537!0&lt;/wsse:BinarySecurityToken&gt;&lt;/wsse:Security&gt;&lt;/soap-env:Header&gt;&lt;soap-env:Body&gt;&lt;OTA_AirRulesRS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timeStamp="2019-09-12T08:46:57-05:00"&gt;
   &lt;stl:SystemSpecificResults&gt;
    &lt;stl:HostCommand LNIATA="222222"&gt;RDPTYMDE15DECWAAAKY2P/W20P¥UAC*COV911-CM&lt;/stl:HostCommand&gt;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</si>
  <si>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-16f92a41-d5f1-4e8e-bc41-f38ff29a9d98&lt;/eb:ConversationId&gt;&lt;eb:Service&gt;OTA_AirRulesLLSRQ&lt;/eb:Service&gt;&lt;eb:Action&gt;OTA_AirRulesLLSRS&lt;/eb:Action&gt;&lt;eb:MessageData&gt;&lt;eb:MessageId&gt;1979692505299260821&lt;/eb:MessageId&gt;&lt;eb:Timestamp&gt;2019-09-12T14:02:10&lt;/eb:Timestamp&gt;&lt;eb:RefToMessageId&gt;16f92a41-d5f1-4e8e-bc41-f38ff29a9d98&lt;/eb:RefToMessageId&gt;&lt;/eb:MessageData&gt;&lt;/eb:MessageHeader&gt;&lt;wsse:Security xmlns:wsse="http://schemas.xmlsoap.org/ws/2002/12/secext"&gt;&lt;wsse:BinarySecurityToken valueType="String" EncodingType="wsse:Base64Binary"&gt;Shared/IDL:IceSess\/SessMgr:1\.0.IDL/Common/!ICESMS\/RESG!ICESMSLB\/RES.LB!-2974981725980417145!1596574!0&lt;/wsse:BinarySecurityToken&gt;&lt;/wsse:Security&gt;&lt;/soap-env:Header&gt;&lt;soap-env:Body&gt;&lt;OTA_AirRulesRS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timeStamp="2019-09-12T09:02:10-05:00"&gt;
   &lt;stl:SystemSpecificResults&gt;
    &lt;stl:HostCommand LNIATA="222222"&gt;RDBOGBAQ05OCTOES00RIQ-AV&lt;/stl:HostCommand&gt;
   &lt;/stl:SystemSpecificResults&gt;
  &lt;/stl:Success&gt;
 &lt;/stl:ApplicationResults&gt;
 &lt;FareRuleInfo&gt;
  &lt;Header&gt;
   &lt;Line Type="Legend"&gt;
    &lt;Text&gt;V FARE BASIS     BK    FARE   TRAVEL-TICKET AP  MINMAX  RTG&lt;/Text&gt;
   &lt;/Line&gt;
   &lt;Line Type="Fare"&gt;
    &lt;Text&gt;1   OES00RIQ       O X   173000     ----      -/1  -/365  200&lt;/Text&gt;
   &lt;/Line&gt;
   &lt;Line Type="Passenger Type"&gt;
    &lt;Text&gt;PASSENGER TYPE-ADT                 AUTO PRICE-YES&lt;/Text&gt;
   &lt;/Line&gt;
   &lt;Line Type="Origin Destination"&gt;
    &lt;Text&gt;FROM-BOG TO-BAQ    CXR-AV    TVL-05OCT19  RULE-DOEC IPRWD/17&lt;/Text&gt;
   &lt;/Line&gt;
   &lt;Line Type="Fare Basis"&gt;
    &lt;Text&gt;FARE BASIS-OES00RIQ          SPECIAL FARE  DIS-E   VENDOR-ATP&lt;/Text&gt;
   &lt;/Line&gt;
   &lt;Line Type="Fare Type"&gt;
    &lt;Text&gt;FARE TYPE-XEX      OW-REGULAR EXCURSION&lt;/Text&gt;
   &lt;/Line&gt;
   &lt;Line Type="Currency"&gt;
    &lt;Text&gt;COP   173000  0200  E10SEP19 D-INFINITY   FC-OES00RIQ  FN-&lt;/Text&gt;
   &lt;/Line&gt;
   &lt;Line Type="System Dates"&gt;
    &lt;Text&gt;SYSTEM DATES - CREATED 09SEP19/1015  EXPIRES INFINITY&lt;/Text&gt;
   &lt;/Line&gt;
   &lt;ParsedData&gt;
    &lt;CurrencyLine&gt;
     &lt;Amount&gt;173000&lt;/Amount&gt;
     &lt;CurrencyCode&gt;COP&lt;/CurrencyCode&gt;
     &lt;Discontinue&gt;INFINITY&lt;/Discontinue&gt;
     &lt;Effective&gt;2019-09-10&lt;/Effective&gt;
     &lt;FareClass&gt;OES00RIQ&lt;/FareClass&gt;
     &lt;RoutingNumberOrMPM&gt;0200&lt;/RoutingNumberOrMPM&gt;
    &lt;/CurrencyLine&gt;
    &lt;FareBasisLine&gt;
     &lt;DisplayType Code="E"/&gt;
     &lt;FareBasis Code="OES00RIQ"/&gt;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LocationCode="BAQ"/&gt;
     &lt;OriginLocation LocationCode="BOG"/&gt;
     &lt;Rule&gt;DOEC&lt;/Rule&gt;
     &lt;TariffDescriptionNumber&gt;IPRWD/17&lt;/TariffDescriptionNumber&gt;
     &lt;TravelDate&gt;2019-10-05&lt;/TravelDate&gt;
    &lt;/OriginDestinationLine&gt;
    &lt;PassengerTypeLine&gt;
     &lt;AutoPrice&gt;YES&lt;/AutoPrice&gt;
     &lt;PassengerType Code="ADT"/&gt;
    &lt;/PassengerTypeLine&gt;
    &lt;SystemDatesLine&gt;
     &lt;CreateDateTime&gt;2019-09-09T10:15&lt;/CreateDateTime&gt;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</si>
  <si>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-16f92a41-d5f1-4e8e-bc41-f38ff29a9d98&lt;/eb:ConversationId&gt;&lt;eb:Service&gt;OTA_AirRulesLLSRQ&lt;/eb:Service&gt;&lt;eb:Action&gt;OTA_AirRulesLLSRS&lt;/eb:Action&gt;&lt;eb:MessageData&gt;&lt;eb:MessageId&gt;2563221505305200620&lt;/eb:MessageId&gt;&lt;eb:Timestamp&gt;2019-09-12T14:02:10&lt;/eb:Timestamp&gt;&lt;eb:RefToMessageId&gt;16f92a41-d5f1-4e8e-bc41-f38ff29a9d98&lt;/eb:RefToMessageId&gt;&lt;/eb:MessageData&gt;&lt;/eb:MessageHeader&gt;&lt;wsse:Security xmlns:wsse="http://schemas.xmlsoap.org/ws/2002/12/secext"&gt;&lt;wsse:BinarySecurityToken valueType="String" EncodingType="wsse:Base64Binary"&gt;Shared/IDL:IceSess\/SessMgr:1\.0.IDL/Common/!ICESMS\/RESG!ICESMSLB\/RES.LB!-2974981725980417145!1596574!0&lt;/wsse:BinarySecurityToken&gt;&lt;/wsse:Security&gt;&lt;/soap-env:Header&gt;&lt;soap-env:Body&gt;&lt;OTA_AirRulesRS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timeStamp="2019-09-12T09:02:10-05:00"&gt;
   &lt;stl:SystemSpecificResults&gt;
    &lt;stl:HostCommand LNIATA="222222"&gt;RDBAQBOG12OCTPES00RIQ-AV&lt;/stl:HostCommand&gt;
   &lt;/stl:SystemSpecificResults&gt;
  &lt;/stl:Success&gt;
 &lt;/stl:ApplicationResults&gt;
 &lt;FareRuleInfo&gt;
  &lt;Header&gt;
   &lt;Line Type="Legend"&gt;
    &lt;Text&gt;V FARE BASIS     BK    FARE   TRAVEL-TICKET AP  MINMAX  RTG&lt;/Text&gt;
   &lt;/Line&gt;
   &lt;Line Type="Fare"&gt;
    &lt;Text&gt;1   PES00RIQ       P X   135200     ----      -/1  -/365  200&lt;/Text&gt;
   &lt;/Line&gt;
   &lt;Line Type="Passenger Type"&gt;
    &lt;Text&gt;PASSENGER TYPE-ADT                 AUTO PRICE-YES&lt;/Text&gt;
   &lt;/Line&gt;
   &lt;Line Type="Origin Destination"&gt;
    &lt;Text&gt;FROM-BAQ TO-BOG    CXR-AV    TVL-12OCT19  RULE-DOEC IPRWD/17&lt;/Text&gt;
   &lt;/Line&gt;
   &lt;Line Type="Fare Basis"&gt;
    &lt;Text&gt;FARE BASIS-PES00RIQ          SPECIAL FARE  DIS-E   VENDOR-ATP&lt;/Text&gt;
   &lt;/Line&gt;
   &lt;Line Type="Fare Type"&gt;
    &lt;Text&gt;FARE TYPE-XEX      OW-REGULAR EXCURSION&lt;/Text&gt;
   &lt;/Line&gt;
   &lt;Line Type="Currency"&gt;
    &lt;Text&gt;COP   135200  0200  E10SEP19 D-INFINITY   FC-PES00RIQ  FN-&lt;/Text&gt;
   &lt;/Line&gt;
   &lt;Line Type="System Dates"&gt;
    &lt;Text&gt;SYSTEM DATES - CREATED 09SEP19/1015  EXPIRES INFINITY&lt;/Text&gt;
   &lt;/Line&gt;
   &lt;ParsedData&gt;
    &lt;CurrencyLine&gt;
     &lt;Amount&gt;135200&lt;/Amount&gt;
     &lt;CurrencyCode&gt;COP&lt;/CurrencyCode&gt;
     &lt;Discontinue&gt;INFINITY&lt;/Discontinue&gt;
     &lt;Effective&gt;2019-09-10&lt;/Effective&gt;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LocationCode="BAQ"/&gt;
     &lt;Rule&gt;DOEC&lt;/Rule&gt;
     &lt;TariffDescriptionNumber&gt;IPRWD/17&lt;/TariffDescriptionNumber&gt;
     &lt;TravelDate&gt;2019-10-12&lt;/TravelDate&gt;
    &lt;/OriginDestinationLine&gt;
    &lt;PassengerTypeLine&gt;
     &lt;AutoPrice&gt;YES&lt;/AutoPrice&gt;
     &lt;PassengerType Code="ADT"/&gt;
    &lt;/PassengerTypeLine&gt;
    &lt;SystemDatesLine&gt;
     &lt;CreateDateTime&gt;2019-09-09T10:15&lt;/CreateDateTime&gt;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</si>
  <si>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-59226817-d3f4-4c98-b45c-6f515f5b6551&lt;/eb:ConversationId&gt;&lt;eb:Service&gt;OTA_AirRulesLLSRQ&lt;/eb:Service&gt;&lt;eb:Action&gt;OTA_AirRulesLLSRS&lt;/eb:Action&gt;&lt;eb:MessageData&gt;&lt;eb:MessageId&gt;2507320507144020192&lt;/eb:MessageId&gt;&lt;eb:Timestamp&gt;2019-09-12T14:05:15&lt;/eb:Timestamp&gt;&lt;eb:RefToMessageId&gt;59226817-d3f4-4c98-b45c-6f515f5b6551&lt;/eb:RefToMessageId&gt;&lt;/eb:MessageData&gt;&lt;/eb:MessageHeader&gt;&lt;wsse:Security xmlns:wsse="http://schemas.xmlsoap.org/ws/2002/12/secext"&gt;&lt;wsse:BinarySecurityToken valueType="String" EncodingType="wsse:Base64Binary"&gt;Shared/IDL:IceSess\/SessMgr:1\.0.IDL/Common/!ICESMS\/RESD!ICESMSLB\/RES.LB!-2974980970468589170!1618667!0&lt;/wsse:BinarySecurityToken&gt;&lt;/wsse:Security&gt;&lt;/soap-env:Header&gt;&lt;soap-env:Body&gt;&lt;OTA_AirRulesRS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timeStamp="2019-09-12T09:05:15-05:00"&gt;
   &lt;stl:SystemSpecificResults&gt;
    &lt;stl:HostCommand LNIATA="222222"&gt;RDBOGPTY25APRAAA4BCOV¥UAC*COV911-CM&lt;/stl:HostCommand&gt;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</si>
  <si>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-59226817-d3f4-4c98-b45c-6f515f5b6551&lt;/eb:ConversationId&gt;&lt;eb:Service&gt;OTA_AirRulesLLSRQ&lt;/eb:Service&gt;&lt;eb:Action&gt;OTA_AirRulesLLSRS&lt;/eb:Action&gt;&lt;eb:MessageData&gt;&lt;eb:MessageId&gt;2331765507154230692&lt;/eb:MessageId&gt;&lt;eb:Timestamp&gt;2019-09-12T14:05:15&lt;/eb:Timestamp&gt;&lt;eb:RefToMessageId&gt;59226817-d3f4-4c98-b45c-6f515f5b6551&lt;/eb:RefToMessageId&gt;&lt;/eb:MessageData&gt;&lt;/eb:MessageHeader&gt;&lt;wsse:Security xmlns:wsse="http://schemas.xmlsoap.org/ws/2002/12/secext"&gt;&lt;wsse:BinarySecurityToken valueType="String" EncodingType="wsse:Base64Binary"&gt;Shared/IDL:IceSess\/SessMgr:1\.0.IDL/Common/!ICESMS\/RESD!ICESMSLB\/RES.LB!-2974980970468589170!1618667!0&lt;/wsse:BinarySecurityToken&gt;&lt;/wsse:Security&gt;&lt;/soap-env:Header&gt;&lt;soap-env:Body&gt;&lt;OTA_AirRulesRS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timeStamp="2019-09-12T09:05:15-05:00"&gt;
   &lt;stl:SystemSpecificResults&gt;
    &lt;stl:HostCommand LNIATA="222222"&gt;RDPTYHAV25APRAAA4BCOV¥UAC*COV911-CM&lt;/stl:HostCommand&gt;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</si>
  <si>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-59226817-d3f4-4c98-b45c-6f515f5b6551&lt;/eb:ConversationId&gt;&lt;eb:Service&gt;OTA_AirRulesLLSRQ&lt;/eb:Service&gt;&lt;eb:Action&gt;OTA_AirRulesLLSRS&lt;/eb:Action&gt;&lt;eb:MessageData&gt;&lt;eb:MessageId&gt;1944443507158940840&lt;/eb:MessageId&gt;&lt;eb:Timestamp&gt;2019-09-12T14:05:16&lt;/eb:Timestamp&gt;&lt;eb:RefToMessageId&gt;59226817-d3f4-4c98-b45c-6f515f5b6551&lt;/eb:RefToMessageId&gt;&lt;/eb:MessageData&gt;&lt;/eb:MessageHeader&gt;&lt;wsse:Security xmlns:wsse="http://schemas.xmlsoap.org/ws/2002/12/secext"&gt;&lt;wsse:BinarySecurityToken valueType="String" EncodingType="wsse:Base64Binary"&gt;Shared/IDL:IceSess\/SessMgr:1\.0.IDL/Common/!ICESMS\/RESD!ICESMSLB\/RES.LB!-2974980970468589170!1618667!0&lt;/wsse:BinarySecurityToken&gt;&lt;/wsse:Security&gt;&lt;/soap-env:Header&gt;&lt;soap-env:Body&gt;&lt;OTA_AirRulesRS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timeStamp="2019-09-12T09:05:16-05:00"&gt;
   &lt;stl:SystemSpecificResults&gt;
    &lt;stl:HostCommand LNIATA="222222"&gt;RDHAVPTY02MAYAAA4BCOV¥UAC*COV911-CM&lt;/stl:HostCommand&gt;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</si>
  <si>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-59226817-d3f4-4c98-b45c-6f515f5b6551&lt;/eb:ConversationId&gt;&lt;eb:Service&gt;OTA_AirRulesLLSRQ&lt;/eb:Service&gt;&lt;eb:Action&gt;OTA_AirRulesLLSRS&lt;/eb:Action&gt;&lt;eb:MessageData&gt;&lt;eb:MessageId&gt;2350639507162480223&lt;/eb:MessageId&gt;&lt;eb:Timestamp&gt;2019-09-12T14:05:16&lt;/eb:Timestamp&gt;&lt;eb:RefToMessageId&gt;59226817-d3f4-4c98-b45c-6f515f5b6551&lt;/eb:RefToMessageId&gt;&lt;/eb:MessageData&gt;&lt;/eb:MessageHeader&gt;&lt;wsse:Security xmlns:wsse="http://schemas.xmlsoap.org/ws/2002/12/secext"&gt;&lt;wsse:BinarySecurityToken valueType="String" EncodingType="wsse:Base64Binary"&gt;Shared/IDL:IceSess\/SessMgr:1\.0.IDL/Common/!ICESMS\/RESD!ICESMSLB\/RES.LB!-2974980970468589170!1618667!0&lt;/wsse:BinarySecurityToken&gt;&lt;/wsse:Security&gt;&lt;/soap-env:Header&gt;&lt;soap-env:Body&gt;&lt;OTA_AirRulesRS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timeStamp="2019-09-12T09:05:16-05:00"&gt;
   &lt;stl:SystemSpecificResults&gt;
    &lt;stl:HostCommand LNIATA="222222"&gt;RDPTYBOG02MAYAAA4BCOV¥UAC*COV911-CM&lt;/stl:HostCommand&gt;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</si>
  <si>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-0984a91b-2195-4b4e-b690-0f190c0975a1&lt;/eb:ConversationId&gt;&lt;eb:Service&gt;OTA_AirRulesLLSRQ&lt;/eb:Service&gt;&lt;eb:Action&gt;OTA_AirRulesLLSRS&lt;/eb:Action&gt;&lt;eb:MessageData&gt;&lt;eb:MessageId&gt;2691168512650090590&lt;/eb:MessageId&gt;&lt;eb:Timestamp&gt;2019-09-12T14:14:25&lt;/eb:Timestamp&gt;&lt;eb:RefToMessageId&gt;0984a91b-2195-4b4e-b690-0f190c0975a1&lt;/eb:RefToMessageId&gt;&lt;/eb:MessageData&gt;&lt;/eb:MessageHeader&gt;&lt;wsse:Security xmlns:wsse="http://schemas.xmlsoap.org/ws/2002/12/secext"&gt;&lt;wsse:BinarySecurityToken valueType="String" EncodingType="wsse:Base64Binary"&gt;Shared/IDL:IceSess\/SessMgr:1\.0.IDL/Common/!ICESMS\/RESG!ICESMSLB\/RES.LB!-2974978715131500660!1832142!0&lt;/wsse:BinarySecurityToken&gt;&lt;/wsse:Security&gt;&lt;/soap-env:Header&gt;&lt;soap-env:Body&gt;&lt;OTA_AirRulesRS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timeStamp="2019-09-12T09:14:25-05:00"&gt;
   &lt;stl:SystemSpecificResults&gt;
    &lt;stl:HostCommand LNIATA="222222"&gt;RDBOGSMR11OCTLES00RIQ/TAV-AV&lt;/stl:HostCommand&gt;
   &lt;/stl:SystemSpecificResults&gt;
  &lt;/stl:Success&gt;
 &lt;/stl:ApplicationResults&gt;
 &lt;FareRuleInfo&gt;
  &lt;Header&gt;
   &lt;Line Type="Legend"&gt;
    &lt;Text&gt;V FARE BASIS     BK    FARE   TRAVEL-TICKET AP  MINMAX  RTG&lt;/Text&gt;
   &lt;/Line&gt;
   &lt;Line Type="Fare"&gt;
    &lt;Text&gt;1  ¤LES00RIQ/TAV   L X   226500     ----      -/? ??/ 30  200&lt;/Text&gt;
   &lt;/Line&gt;
   &lt;Line Type="Passenger Type"&gt;
    &lt;Text&gt;PASSENGER TYPE-ITX                 AUTO PRICE-YES&lt;/Text&gt;
   &lt;/Line&gt;
   &lt;Line Type="Origin Destination"&gt;
    &lt;Text&gt;FROM-BOG TO-SMR    CXR-AV    TVL-11OCT19  RULE-8YWW FBRA1P/894&lt;/Text&gt;
   &lt;/Line&gt;
   &lt;Line Type="Fare Basis"&gt;
    &lt;Text&gt;FARE BASIS-LES00RIQ/TAV      SPECIAL FARE  DIS-L   VENDOR-ATP&lt;/Text&gt;
   &lt;/Line&gt;
   &lt;Line Type="Fare Type"&gt;
    &lt;Text&gt;FARE TYPE-PIT      OW-INDIVIDUAL INCLUSIVE TOUR FARE&lt;/Text&gt;
   &lt;/Line&gt;
   &lt;Line Type="Currency"&gt;
    &lt;Text&gt;COP   226500  0200  E29JAN19 D-INFINITY   FC-LES00RIQ  FN-&lt;/Text&gt;
   &lt;/Line&gt;
   &lt;Line Type="System Dates"&gt;
    &lt;Text&gt;SYSTEM DATES - CREATED 09SEP19/1016  EXPIRES INFINITY&lt;/Text&gt;
   &lt;/Line&gt;
   &lt;ParsedData&gt;
    &lt;CurrencyLine&gt;
     &lt;Amount&gt;226500&lt;/Amount&gt;
     &lt;CurrencyCode&gt;COP&lt;/CurrencyCode&gt;
     &lt;Discontinue&gt;INFINITY&lt;/Discontinue&gt;
     &lt;Effective&gt;2019-01-29&lt;/Effective&gt;
     &lt;FareClass&gt;LES00RIQ&lt;/FareClass&gt;
     &lt;RoutingNumberOrMPM&gt;0200&lt;/RoutingNumberOrMPM&gt;
    &lt;/CurrencyLine&gt;
    &lt;FareBasisLine&gt;
     &lt;DisplayType Code="L"/&gt;
     &lt;FareBasis Code="LES00RIQ/TAV"/&gt;
     &lt;FareVendor&gt;ATP&lt;/FareVendor&gt;
     &lt;Text&gt;SPECIAL FARE&lt;/Text&gt;
    &lt;/FareBasisLine&gt;
    &lt;FareTypeLine&gt;
     &lt;FareDescription Code="OW"&gt;INDIVIDUAL INCLUSIVE TOUR FARE&lt;/FareDescription&gt;
     &lt;FareType&gt;PIT&lt;/FareType&gt;
    &lt;/FareTypeLine&gt;
    &lt;OriginDestinationLine&gt;
     &lt;Airline Code="AV"/&gt;
     &lt;DestinationLocation LocationCode="SMR"/&gt;
     &lt;OriginLocation LocationCode="BOG"/&gt;
     &lt;Rule&gt;8YWW&lt;/Rule&gt;
     &lt;TariffDescriptionNumber&gt;FBRA1P/894&lt;/TariffDescriptionNumber&gt;
     &lt;TravelDate&gt;2019-10-11&lt;/TravelDate&gt;
    &lt;/OriginDestinationLine&gt;
    &lt;PassengerTypeLine&gt;
     &lt;AutoPrice&gt;YES&lt;/AutoPrice&gt;
     &lt;PassengerType Code="ITX"/&gt;
    &lt;/PassengerTypeLine&gt;
    &lt;SystemDatesLine&gt;
     &lt;CreateDateTime&gt;2019-09-09T10:16&lt;/CreateDateTime&gt;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THE FARE COMPONENT MUST BE ON
ONE OR MORE OF THE FOLLOWING
ANY AV FLIGHT.
AND
THE FARE COMPONENT MUST NOT BE ON
ONE OR MORE OF THE FOLLOWING
AV FLIGHTS 5800 THROUGH 6999.&lt;/Text&gt;
   &lt;/Paragraph&gt;
   &lt;Paragraph RPH="05" Title="ADVANCE RESERVATIONS/TICKETING"&gt;
    &lt;Text&gt;FARE RULE
CONFIRMED RESERVATIONS ARE REQUIRED FOR ALL SECTORS
DEPARTURE FROM FARE ORIGIN.
WHEN RESERVATIONS ARE MADE AT LEAST 14 DAYS BEFORE
DEPARTURE, TICKETING MUST BE COMPLETED WITHIN 168
HOURS AFTER RESERVATIONS ARE MADE.
OR - CONFIRMED RESERVATIONS ARE REQUIRED FOR ALL
SECTORS DEPARTURE FROM FARE ORIGIN.
WHEN RESERVATIONS ARE MADE AT LEAST 5 DAYS BEFORE
DEPARTURE, TICKETING MUST BE COMPLETED WITHIN 72
HOURS AFTER RESERVATIONS ARE MADE.
OR - CONFIRMED RESERVATIONS ARE REQUIRED FOR ALL
SECTORS DEPARTURE FROM FARE ORIGIN.
TICKETING MUST BE COMPLETED WITHIN 24 HOURS AFTER
RESERVATIONS ARE MADE.
ADDITIONALLY, THE FOLLOWING RULES APPLY-
**BASE FARE**
FARE RULE
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&lt;Text&gt;TRAVEL FROM LAST STOPOVER MUST COMMENCE NO EARLIER
THAN 2 DAYS AFTER DEPARTURE FROM FARE ORIGIN.
OR - TRAVEL FROM LAST STOPOVER MUST COMMENCE NO EARLIER
THAN THE FIRST SUN AFTER DEPARTURE FROM FARE
ORIGIN.&lt;/Text&gt;
   &lt;/Paragraph&gt;
   &lt;Paragraph RPH="07" Title="MAXIMUM STAY"&gt;
    &lt;Text&gt;TRAVEL FROM LAST SECTOR MUST COMMENCE NO LATER THAN
MIDNIGHT 30 DAYS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 IN ANY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APPLIES
PER ROUTE.
FLIGHTS WITHIN COLOMBIA-
FARE           AGE RANGE
COP  60.000    5-17 YEARS&lt;/Text&gt;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&lt;Text&gt;FOR TICKETING ON/BEFORE 31JAN20
VALID FOR INDIVIDUAL INCLUSIVE TOUR PSGR.
THE FARE WAS CALCULATED AS 85 PERCENT OF THE ONE-WAY
LES00RIQ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24YB.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</si>
  <si>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-0984a91b-2195-4b4e-b690-0f190c0975a1&lt;/eb:ConversationId&gt;&lt;eb:Service&gt;OTA_AirRulesLLSRQ&lt;/eb:Service&gt;&lt;eb:Action&gt;OTA_AirRulesLLSRS&lt;/eb:Action&gt;&lt;eb:MessageData&gt;&lt;eb:MessageId&gt;2660530512654950290&lt;/eb:MessageId&gt;&lt;eb:Timestamp&gt;2019-09-12T14:14:25&lt;/eb:Timestamp&gt;&lt;eb:RefToMessageId&gt;0984a91b-2195-4b4e-b690-0f190c0975a1&lt;/eb:RefToMessageId&gt;&lt;/eb:MessageData&gt;&lt;/eb:MessageHeader&gt;&lt;wsse:Security xmlns:wsse="http://schemas.xmlsoap.org/ws/2002/12/secext"&gt;&lt;wsse:BinarySecurityToken valueType="String" EncodingType="wsse:Base64Binary"&gt;Shared/IDL:IceSess\/SessMgr:1\.0.IDL/Common/!ICESMS\/RESG!ICESMSLB\/RES.LB!-2974978715131500660!1832142!0&lt;/wsse:BinarySecurityToken&gt;&lt;/wsse:Security&gt;&lt;/soap-env:Header&gt;&lt;soap-env:Body&gt;&lt;OTA_AirRulesRS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timeStamp="2019-09-12T09:14:25-05:00"&gt;
   &lt;stl:SystemSpecificResults&gt;
    &lt;stl:HostCommand LNIATA="222222"&gt;RDSMRBOG14OCTHLS00RIQ/TAV-AV&lt;/stl:HostCommand&gt;
   &lt;/stl:SystemSpecificResults&gt;
  &lt;/stl:Success&gt;
 &lt;/stl:ApplicationResults&gt;
 &lt;FareRuleInfo&gt;
  &lt;Header&gt;
   &lt;Line Type="Legend"&gt;
    &lt;Text&gt;V FARE BASIS     BK    FARE   TRAVEL-TICKET AP  MINMAX  RTG&lt;/Text&gt;
   &lt;/Line&gt;
   &lt;Line Type="Fare"&gt;
    &lt;Text&gt;1  ¤HLS00RIQ/TAV   H X   376000     ----      -/? ??/ 30  200&lt;/Text&gt;
   &lt;/Line&gt;
   &lt;Line Type="Passenger Type"&gt;
    &lt;Text&gt;PASSENGER TYPE-ITX                 AUTO PRICE-YES&lt;/Text&gt;
   &lt;/Line&gt;
   &lt;Line Type="Origin Destination"&gt;
    &lt;Text&gt;FROM-SMR TO-BOG    CXR-AV    TVL-14OCT19  RULE-8YWW FBRA1P/894&lt;/Text&gt;
   &lt;/Line&gt;
   &lt;Line Type="Fare Basis"&gt;
    &lt;Text&gt;FARE BASIS-HLS00RIQ/TAV      SPECIAL FARE  DIS-L   VENDOR-ATP&lt;/Text&gt;
   &lt;/Line&gt;
   &lt;Line Type="Fare Type"&gt;
    &lt;Text&gt;FARE TYPE-PIT      OW-INDIVIDUAL INCLUSIVE TOUR FARE&lt;/Text&gt;
   &lt;/Line&gt;
   &lt;Line Type="Currency"&gt;
    &lt;Text&gt;COP   376000  0200  E29JAN19 D-INFINITY   FC-HLS00RIQ  FN-&lt;/Text&gt;
   &lt;/Line&gt;
   &lt;Line Type="System Dates"&gt;
    &lt;Text&gt;SYSTEM DATES - CREATED 09SEP19/1021  EXPIRES INFINITY&lt;/Text&gt;
   &lt;/Line&gt;
   &lt;ParsedData&gt;
    &lt;CurrencyLine&gt;
     &lt;Amount&gt;376000&lt;/Amount&gt;
     &lt;CurrencyCode&gt;COP&lt;/CurrencyCode&gt;
     &lt;Discontinue&gt;INFINITY&lt;/Discontinue&gt;
     &lt;Effective&gt;2019-01-29&lt;/Effective&gt;
     &lt;FareClass&gt;HLS00RIQ&lt;/FareClass&gt;
     &lt;RoutingNumberOrMPM&gt;0200&lt;/RoutingNumberOrMPM&gt;
    &lt;/CurrencyLine&gt;
    &lt;FareBasisLine&gt;
     &lt;DisplayType Code="L"/&gt;
     &lt;FareBasis Code="HLS00RIQ/TAV"/&gt;
     &lt;FareVendor&gt;ATP&lt;/FareVendor&gt;
     &lt;Text&gt;SPECIAL FARE&lt;/Text&gt;
    &lt;/FareBasisLine&gt;
    &lt;FareTypeLine&gt;
     &lt;FareDescription Code="OW"&gt;INDIVIDUAL INCLUSIVE TOUR FARE&lt;/FareDescription&gt;
     &lt;FareType&gt;PIT&lt;/FareType&gt;
    &lt;/FareTypeLine&gt;
    &lt;OriginDestinationLine&gt;
     &lt;Airline Code="AV"/&gt;
     &lt;DestinationLocation LocationCode="BOG"/&gt;
     &lt;OriginLocation LocationCode="SMR"/&gt;
     &lt;Rule&gt;8YWW&lt;/Rule&gt;
     &lt;TariffDescriptionNumber&gt;FBRA1P/894&lt;/TariffDescriptionNumber&gt;
     &lt;TravelDate&gt;2019-10-14&lt;/TravelDate&gt;
    &lt;/OriginDestinationLine&gt;
    &lt;PassengerTypeLine&gt;
     &lt;AutoPrice&gt;YES&lt;/AutoPrice&gt;
     &lt;PassengerType Code="ITX"/&gt;
    &lt;/PassengerTypeLine&gt;
    &lt;SystemDatesLine&gt;
     &lt;CreateDateTime&gt;2019-09-09T10:21&lt;/CreateDateTime&gt;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&lt;Text&gt;ORIGINATING BOG -
PERMITTED 06JUL19 THROUGH 05DEC19 OR 01JAN20 THROUGH
31DEC20 FOR EACH TRIP. SEASON IS BASED ON TRIP DATE.
ORIGINATING SMR -
PERMITTED 06JUL19 THROUGH 18AUG19 OR 20AUG19 THROUGH
13OCT19 OR 15OCT19 THROUGH 03NOV19 OR 05NOV19
THROUGH 10NOV19 OR 12NOV19 THROUGH 24DEC19 OR
27JAN20 THROUGH 31DEC20 FOR EACH TRIP. SEASON IS
BASED ON TRIP DATE.&lt;/Text&gt;
   &lt;/Paragraph&gt;
   &lt;Paragraph RPH="04" Title="FLIGHT APPLICATION"&gt;
    &lt;Text&gt;**FARE BY RULE**
FARE RULE
THE FARE COMPONENT MUST BE ON
ONE OR MORE OF THE FOLLOWING
ANY AV FLIGHT OPERATED BY AV
ANY TA FLIGHT OPERATED BY TA
ANY LR FLIGHT OPERATED BY LR
ANY 2K FLIGHT OPERATED BY 2K
ANY AV FLIGHT OPERATED BY TA
ANY AV FLIGHT OPERATED BY LR
ANY AV FLIGHT OPERATED BY 2K.
ADDITIONALLY, THE FOLLOWING RULES APPLY-
**BASE FARE**
FARE RULE
THE FARE COMPONENT MUST BE ON
ONE OR MORE OF THE FOLLOWING
ANY AV FLIGHT.
AND
THE FARE COMPONENT MUST NOT BE ON
ONE OR MORE OF THE FOLLOWING
AV FLIGHTS 5800 THROUGH 6999.&lt;/Text&gt;
   &lt;/Paragraph&gt;
   &lt;Paragraph RPH="05" Title="ADVANCE RESERVATIONS/TICKETING"&gt;
    &lt;Text&gt;FARE RULE
CONFIRMED RESERVATIONS ARE REQUIRED FOR ALL SECTORS
DEPARTURE FROM FARE ORIGIN.
WHEN RESERVATIONS ARE MADE AT LEAST 14 DAYS BEFORE
DEPARTURE, TICKETING MUST BE COMPLETED WITHIN 168
HOURS AFTER RESERVATIONS ARE MADE.
OR - CONFIRMED RESERVATIONS ARE REQUIRED FOR ALL
SECTORS DEPARTURE FROM FARE ORIGIN.
WHEN RESERVATIONS ARE MADE AT LEAST 5 DAYS BEFORE
DEPARTURE, TICKETING MUST BE COMPLETED WITHIN 72
HOURS AFTER RESERVATIONS ARE MADE.
OR - CONFIRMED RESERVATIONS ARE REQUIRED FOR ALL
SECTORS DEPARTURE FROM FARE ORIGIN.
TICKETING MUST BE COMPLETED WITHIN 24 HOURS AFTER
RESERVATIONS ARE MADE.
ADDITIONALLY, THE FOLLOWING RULES APPLY-
**BASE FARE**
FARE RULE
CONFIRMED RESERVATIONS ARE REQUIRED FOR ALL SECTORS.
WAITLIST NOT PERMITTED.
WHEN RESERVATIONS ARE MADE AT LEAST 4 DAYS BEFORE
DEPARTURE, TICKETING MUST BE COMPLETED WITHIN 72 HOURS
AFTER RESERVATIONS ARE MADE.
OR - 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&lt;Text&gt;TRAVEL FROM LAST STOPOVER MUST COMMENCE NO EARLIER
THAN 2 DAYS AFTER DEPARTURE FROM FARE ORIGIN.
OR - TRAVEL FROM LAST STOPOVER MUST COMMENCE NO EARLIER
THAN THE FIRST SUN AFTER DEPARTURE FROM FARE
ORIGIN.&lt;/Text&gt;
   &lt;/Paragraph&gt;
   &lt;Paragraph RPH="07" Title="MAXIMUM STAY"&gt;
    &lt;Text&gt;TRAVEL FROM LAST SECTOR MUST COMMENCE NO LATER THAN
MIDNIGHT 30 DAYS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 IN ANY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CANCELLATIONS PERMITTED.
CHANGES
ANY TIME
CHANGES PERMITTED FOR REISSUE/REVALIDATION.&lt;/Text&gt;
   &lt;/Paragraph&gt;
   &lt;Paragraph RPH="17" Title="HIP/MILEAGE EXCEPTIONS"&gt;
    &lt;Text&gt;NO HIP OR MILEAGE EXCEPTIONS APPLY.&lt;/Text&gt;
   &lt;/Paragraph&gt;
   &lt;Paragraph RPH="18" Title="TICKET ENDORSEMENTS"&gt;
    &lt;Text&gt;THE ORIGINAL TICKET MUST BE ANNOTATED - FULLY
REFUNDABLE/ - AND - NO CHANGE FEE - AND - FARE DIF MAY
APPLY - AND - 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APPLIES
PER ROUTE.
FLIGHTS WITHIN COLOMBIA-
FARE           AGE RANGE
COP  60.000    5-17 YEARS&lt;/Text&gt;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&lt;Text&gt;FOR TICKETING ON/BEFORE 31JAN20
VALID FOR INDIVIDUAL INCLUSIVE TOUR PSGR.
THE FARE WAS CALCULATED AS 90 PERCENT OF THE ONE-WAY
HLS00RIQ FARE.
HIGHER INTERMEDIATE POINT CHECK MAY BE APPLIED TO THIS
FARE.
APPLY FARE BY RULE RULES TO THIS FARE FOR CATEGORIES:
50-RULE APPL        01-ELIGIBILITY      06-MIN STAY
07-MAX STAY         08-STOPOVERS        10-COMBINATIONS
19-CHILDREN DISC    20-TOUR COND DISC   21-AGENT DISC
22-ALL OTHER DISC   35-NEGOTIATED FARES
APPLY BASE FARE RULES TO THIS FARE FOR CATEGORIES:
02-DAY/TIME         03-SEASONS          09-TRANSFERS
11-BLACKOUTS        12-SURCHARGES       13-ACCOMP TRAVEL
14-TRAVEL RESTR     15-SALES RESTR      16-PENALTIES
18-TICKET ENDO      23-MISC PROVISIONS  26-GROUPS
27-TOURS            28-VISIT A COUNTRY  29-DEPOSITS
33-VOL RFDS
APPLY BOTH FARE BY RULE AND BASE FARE RULES TO THIS FARE
FOR CATEGORIES:
04-FLIGHT APPL      05-ADV RES/TKTG&lt;/Text&gt;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&lt;Text&gt;FARES MAY BE VIEWED/PRICED/TICKETED BY 24YB.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</si>
  <si>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-0984a91b-2195-4b4e-b690-0f190c0975a1&lt;/eb:ConversationId&gt;&lt;eb:Service&gt;OTA_AirRulesLLSRQ&lt;/eb:Service&gt;&lt;eb:Action&gt;OTA_AirRulesLLSRS&lt;/eb:Action&gt;&lt;eb:MessageData&gt;&lt;eb:MessageId&gt;2898698512658470191&lt;/eb:MessageId&gt;&lt;eb:Timestamp&gt;2019-09-12T14:14:26&lt;/eb:Timestamp&gt;&lt;eb:RefToMessageId&gt;0984a91b-2195-4b4e-b690-0f190c0975a1&lt;/eb:RefToMessageId&gt;&lt;/eb:MessageData&gt;&lt;/eb:MessageHeader&gt;&lt;wsse:Security xmlns:wsse="http://schemas.xmlsoap.org/ws/2002/12/secext"&gt;&lt;wsse:BinarySecurityToken valueType="String" EncodingType="wsse:Base64Binary"&gt;Shared/IDL:IceSess\/SessMgr:1\.0.IDL/Common/!ICESMS\/RESG!ICESMSLB\/RES.LB!-2974978715131500660!1832142!0&lt;/wsse:BinarySecurityToken&gt;&lt;/wsse:Security&gt;&lt;/soap-env:Header&gt;&lt;soap-env:Body&gt;&lt;OTA_AirRulesRS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timeStamp="2019-09-12T09:14:26-05:00"&gt;
   &lt;stl:SystemSpecificResults&gt;
    &lt;stl:HostCommand LNIATA="222222"&gt;RDBOGSMR11OCTLES00RIQ/CH33-AV&lt;/stl:HostCommand&gt;
   &lt;/stl:SystemSpecificResults&gt;
  &lt;/stl:Success&gt;
 &lt;/stl:ApplicationResults&gt;
 &lt;DuplicateFareInfo&gt;
  &lt;Text&gt;BOG-SMR       CXR-AV       FRI 11OCT19                     COP
THE FOLLOWING CARRIERS ALSO PUBLISH FARES BOG-SMR:
4C CM LA VH
//SEE FQHELP FOR INFORMATION ABOUT THE NEW FARE DISPLAYS//
ALL FEES/TAXES/SVC CHARGES INCLUDED WHEN ITINERARY PRICED
SURCHARGE FOR PAPER TICKET MAY BE ADDED WHEN ITIN PRICED
AV-AVE/ECONO - ECONO
V FARE BASIS     BK    FARE   TRAVEL-TICKET AP  MINMAX  RTG
1  ¤LES00RIQ/CH33  L X   151800     ----      -/? ??/ 30  200
2  ¤LES00RIQ/CH33  L X   151800     ----      -/? ??/ 30  200
3   LES00RIQ/CH33  L X   178500     ----      -/1  -/365  200
200*  1. BOG-AV-BGA-AV-SMR
2. BOG-AV-SMR&lt;/Text&gt;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</si>
  <si>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-0984a91b-2195-4b4e-b690-0f190c0975a1&lt;/eb:ConversationId&gt;&lt;eb:Service&gt;OTA_AirRulesLLSRQ&lt;/eb:Service&gt;&lt;eb:Action&gt;OTA_AirRulesLLSRS&lt;/eb:Action&gt;&lt;eb:MessageData&gt;&lt;eb:MessageId&gt;2216330512662040190&lt;/eb:MessageId&gt;&lt;eb:Timestamp&gt;2019-09-12T14:14:26&lt;/eb:Timestamp&gt;&lt;eb:RefToMessageId&gt;0984a91b-2195-4b4e-b690-0f190c0975a1&lt;/eb:RefToMessageId&gt;&lt;/eb:MessageData&gt;&lt;/eb:MessageHeader&gt;&lt;wsse:Security xmlns:wsse="http://schemas.xmlsoap.org/ws/2002/12/secext"&gt;&lt;wsse:BinarySecurityToken valueType="String" EncodingType="wsse:Base64Binary"&gt;Shared/IDL:IceSess\/SessMgr:1\.0.IDL/Common/!ICESMS\/RESG!ICESMSLB\/RES.LB!-2974978715131500660!1832142!0&lt;/wsse:BinarySecurityToken&gt;&lt;/wsse:Security&gt;&lt;/soap-env:Header&gt;&lt;soap-env:Body&gt;&lt;OTA_AirRulesRS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timeStamp="2019-09-12T09:14:26-05:00"&gt;
   &lt;stl:SystemSpecificResults&gt;
    &lt;stl:HostCommand LNIATA="222222"&gt;RDSMRBOG14OCTHLS00RIQ/CH33-AV&lt;/stl:HostCommand&gt;
   &lt;/stl:SystemSpecificResults&gt;
  &lt;/stl:Success&gt;
 &lt;/stl:ApplicationResults&gt;
 &lt;DuplicateFareInfo&gt;
  &lt;Text&gt;SMR-BOG       CXR-AV       MON 14OCT19                     COP
THE FOLLOWING CARRIERS ALSO PUBLISH FARES SMR-BOG:
4C CM LA VH
//SEE FQHELP FOR INFORMATION ABOUT THE NEW FARE DISPLAYS//
ALL FEES/TAXES/SVC CHARGES INCLUDED WHEN ITINERARY PRICED
SURCHARGE FOR PAPER TICKET MAY BE ADDED WHEN ITIN PRICED
AV-AVE/FLEXI - FLEXI
V FARE BASIS     BK    FARE   TRAVEL-TICKET AP  MINMAX  RTG
1  ¤HLS00RIQ/CH33  H X   252000     ----      -/? ??/ 30  200
2  ¤HLS00RIQ/CH33  H X   252000     ----      -/? ??/ 30  200
3   HLS00RIQ/CH33  H X   279900     ----      -/?  -/365  200
200*  1. SMR-AV-BGA-AV-BOG
2. SMR-AV-BOG&lt;/Text&gt;
 &lt;/DuplicateFareInfo&gt;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</si>
  <si>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-97b4058f-bc07-4434-946d-98e382ff2338&lt;/eb:ConversationId&gt;&lt;eb:Service&gt;OTA_AirRulesLLSRQ&lt;/eb:Service&gt;&lt;eb:Action&gt;OTA_AirRulesLLSRS&lt;/eb:Action&gt;&lt;eb:MessageData&gt;&lt;eb:MessageId&gt;2526095515058070724&lt;/eb:MessageId&gt;&lt;eb:Timestamp&gt;2019-09-12T14:18:26&lt;/eb:Timestamp&gt;&lt;eb:RefToMessageId&gt;97b4058f-bc07-4434-946d-98e382ff2338&lt;/eb:RefToMessageId&gt;&lt;/eb:MessageData&gt;&lt;/eb:MessageHeader&gt;&lt;wsse:Security xmlns:wsse="http://schemas.xmlsoap.org/ws/2002/12/secext"&gt;&lt;wsse:BinarySecurityToken valueType="String" EncodingType="wsse:Base64Binary"&gt;Shared/IDL:IceSess\/SessMgr:1\.0.IDL/Common/!ICESMS\/RESA!ICESMSLB\/RES.LB!-2974977728782031993!440312!0&lt;/wsse:BinarySecurityToken&gt;&lt;/wsse:Security&gt;&lt;/soap-env:Header&gt;&lt;soap-env:Body&gt;&lt;OTA_AirRulesRS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timeStamp="2019-09-12T09:18:26-05:00"&gt;
   &lt;stl:SystemSpecificResults&gt;
    &lt;stl:HostCommand LNIATA="222222"&gt;RDBOGMDE13SEPO00SL8ZJ-LA&lt;/stl:HostCommand&gt;
   &lt;/stl:SystemSpecificResults&gt;
  &lt;/stl:Success&gt;
 &lt;/stl:ApplicationResults&gt;
 &lt;FareRuleInfo&gt;
  &lt;Header&gt;
   &lt;Line Type="Legend"&gt;
    &lt;Text&gt;V FARE BASIS     BK    FARE   TRAVEL-TICKET AP  MINMAX  RTG&lt;/Text&gt;
   &lt;/Line&gt;
   &lt;Line Type="Fare"&gt;
    &lt;Text&gt;1I  O00SL8ZJ       O X    26000     ----      3/?  -/12M 8000&lt;/Text&gt;
   &lt;/Line&gt;
   &lt;Line Type="Passenger Type"&gt;
    &lt;Text&gt;PASSENGER TYPE-ADT                 AUTO PRICE-YES&lt;/Text&gt;
   &lt;/Line&gt;
   &lt;Line Type="Origin Destination"&gt;
    &lt;Text&gt;FROM-BOG TO-MDE    CXR-LA    TVL-13SEP19  RULE-SLDM IPRWD/17&lt;/Text&gt;
   &lt;/Line&gt;
   &lt;Line Type="Fare Basis"&gt;
    &lt;Text&gt;FARE BASIS-O00SL8ZJ          SPECIAL FARE  DIS-E   VENDOR-ATP&lt;/Text&gt;
   &lt;/Line&gt;
   &lt;Line Type="Fare Type"&gt;
    &lt;Text&gt;FARE TYPE-SAP      OW-ADVANCE PURCHASE&lt;/Text&gt;
   &lt;/Line&gt;
   &lt;Line Type="Currency"&gt;
    &lt;Text&gt;COP    26000  8000  E12SEP19 D-INFINITY   FC-O00SL8ZJ  FN-&lt;/Text&gt;
   &lt;/Line&gt;
   &lt;Line Type="System Dates"&gt;
    &lt;Text&gt;SYSTEM DATES - CREATED 11SEP19/1416  EXPIRES INFINITY&lt;/Text&gt;
   &lt;/Line&gt;
   &lt;ParsedData&gt;
    &lt;CurrencyLine&gt;
     &lt;Amount&gt;26000&lt;/Amount&gt;
     &lt;CurrencyCode&gt;COP&lt;/CurrencyCode&gt;
     &lt;Discontinue&gt;INFINITY&lt;/Discontinue&gt;
     &lt;Effective&gt;2019-09-12&lt;/Effective&gt;
     &lt;FareClass&gt;O00SL8ZJ&lt;/FareClass&gt;
     &lt;RoutingNumberOrMPM&gt;8000&lt;/RoutingNumberOrMPM&gt;
    &lt;/CurrencyLine&gt;
    &lt;FareBasisLine&gt;
     &lt;DisplayType Code="E"/&gt;
     &lt;FareBasis Code="O00SL8ZJ"/&gt;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LocationCode="MDE"/&gt;
     &lt;OriginLocation LocationCode="BOG"/&gt;
     &lt;Rule&gt;SLDM&lt;/Rule&gt;
     &lt;TariffDescriptionNumber&gt;IPRWD/17&lt;/TariffDescriptionNumber&gt;
     &lt;TravelDate&gt;2019-09-13&lt;/TravelDate&gt;
    &lt;/OriginDestinationLine&gt;
    &lt;PassengerTypeLine&gt;
     &lt;AutoPrice&gt;YES&lt;/AutoPrice&gt;
     &lt;PassengerType Code="ADT"/&gt;
    &lt;/PassengerTypeLine&gt;
    &lt;SystemDatesLine&gt;
     &lt;CreateDateTime&gt;2019-09-11T14:16&lt;/CreateDateTime&gt;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FOR EACH SECTOR ON THE FARE COMPONENT ARE
REQUIRED AT LEAST 3 DAYS BEFORE DEPARTURE FROM FARE
COMPONENT ORIGIN.
WHEN RESERVATIONS ARE MADE AT LEAST 1 DAY BEFORE
DEPARTURE, TICKETING MUST BE COMPLETED WITHIN 24 HOURS
AFTER RESERVATIONS ARE MADE.
OR - RESERVATIONS FOR EACH SECTOR ON THE FARE COMPONENT
ARE REQUIRED AT LEAST 3 DAYS BEFORE DEPARTURE FROM
FARE COMPONENT ORIGIN.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</si>
  <si>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-97b4058f-bc07-4434-946d-98e382ff2338&lt;/eb:ConversationId&gt;&lt;eb:Service&gt;OTA_AirRulesLLSRQ&lt;/eb:Service&gt;&lt;eb:Action&gt;OTA_AirRulesLLSRS&lt;/eb:Action&gt;&lt;eb:MessageData&gt;&lt;eb:MessageId&gt;2763750515064020551&lt;/eb:MessageId&gt;&lt;eb:Timestamp&gt;2019-09-12T14:18:26&lt;/eb:Timestamp&gt;&lt;eb:RefToMessageId&gt;97b4058f-bc07-4434-946d-98e382ff2338&lt;/eb:RefToMessageId&gt;&lt;/eb:MessageData&gt;&lt;/eb:MessageHeader&gt;&lt;wsse:Security xmlns:wsse="http://schemas.xmlsoap.org/ws/2002/12/secext"&gt;&lt;wsse:BinarySecurityToken valueType="String" EncodingType="wsse:Base64Binary"&gt;Shared/IDL:IceSess\/SessMgr:1\.0.IDL/Common/!ICESMS\/RESA!ICESMSLB\/RES.LB!-2974977728782031993!440312!0&lt;/wsse:BinarySecurityToken&gt;&lt;/wsse:Security&gt;&lt;/soap-env:Header&gt;&lt;soap-env:Body&gt;&lt;OTA_AirRulesRS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timeStamp="2019-09-12T09:18:26-05:00"&gt;
   &lt;stl:SystemSpecificResults&gt;
    &lt;stl:HostCommand LNIATA="222222"&gt;RDMDEBOG15SEPL00SL5ZJ-LA&lt;/stl:HostCommand&gt;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</si>
  <si>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eebbac6b-697b-4746-bd12-68f455e39d6f&lt;/eb:ConversationId&gt;&lt;eb:Service&gt;OTA_AirRulesLLSRQ&lt;/eb:Service&gt;&lt;eb:Action&gt;OTA_AirRulesLLSRS&lt;/eb:Action&gt;&lt;eb:MessageData&gt;&lt;eb:MessageId&gt;2734066515995530284&lt;/eb:MessageId&gt;&lt;eb:Timestamp&gt;2019-09-12T14:20:00&lt;/eb:Timestamp&gt;&lt;eb:RefToMessageId&gt;eebbac6b-697b-4746-bd12-68f455e39d6f&lt;/eb:RefToMessageId&gt;&lt;/eb:MessageData&gt;&lt;/eb:MessageHeader&gt;&lt;wsse:Security xmlns:wsse="http://schemas.xmlsoap.org/ws/2002/12/secext"&gt;&lt;wsse:BinarySecurityToken valueType="String" EncodingType="wsse:Base64Binary"&gt;Shared/IDL:IceSess\/SessMgr:1\.0.IDL/Common/!ICESMS\/RESF!ICESMSLB\/RES.LB!-2974977344720062067!918269!0&lt;/wsse:BinarySecurityToken&gt;&lt;/wsse:Security&gt;&lt;/soap-env:Header&gt;&lt;soap-env:Body&gt;&lt;OTA_AirRulesRS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timeStamp="2019-09-12T09:19:59-05:00"&gt;
   &lt;stl:SystemSpecificResults&gt;
    &lt;stl:HostCommand LNIATA="222222"&gt;RDMDEBOG09SEPPES00RIQ-AV&lt;/stl:HostCommand&gt;
   &lt;/stl:SystemSpecificResults&gt;
  &lt;/stl:Success&gt;
 &lt;/stl:ApplicationResults&gt;
 &lt;FareRuleInfo&gt;
  &lt;Header&gt;
   &lt;Line Type="Legend"&gt;
    &lt;Text&gt;V FARE BASIS     BK    FARE   TRAVEL-TICKET AP  MINMAX  RTG&lt;/Text&gt;
   &lt;/Line&gt;
   &lt;Line Type="Fare"&gt;
    &lt;Text&gt;1   PES00RIQ       P X    89700     ----      -/1  -/365  200&lt;/Text&gt;
   &lt;/Line&gt;
   &lt;Line Type="Passenger Type"&gt;
    &lt;Text&gt;PASSENGER TYPE-ADT                 AUTO PRICE-YES&lt;/Text&gt;
   &lt;/Line&gt;
   &lt;Line Type="Origin Destination"&gt;
    &lt;Text&gt;FROM-MDE TO-BOG    CXR-AV    TVL-09SEP20  RULE-DOEC IPRWD/17&lt;/Text&gt;
   &lt;/Line&gt;
   &lt;Line Type="Fare Basis"&gt;
    &lt;Text&gt;FARE BASIS-PES00RIQ          SPECIAL FARE  DIS-E   VENDOR-ATP&lt;/Text&gt;
   &lt;/Line&gt;
   &lt;Line Type="Fare Type"&gt;
    &lt;Text&gt;FARE TYPE-XEX      OW-REGULAR EXCURSION&lt;/Text&gt;
   &lt;/Line&gt;
   &lt;Line Type="Currency"&gt;
    &lt;Text&gt;COP    89700  0200  E10SEP19 D-INFINITY   FC-PES00RIQ  FN-&lt;/Text&gt;
   &lt;/Line&gt;
   &lt;Line Type="System Dates"&gt;
    &lt;Text&gt;SYSTEM DATES - CREATED 09SEP19/1019  EXPIRES INFINITY&lt;/Text&gt;
   &lt;/Line&gt;
   &lt;ParsedData&gt;
    &lt;CurrencyLine&gt;
     &lt;Amount&gt;89700&lt;/Amount&gt;
     &lt;CurrencyCode&gt;COP&lt;/CurrencyCode&gt;
     &lt;Discontinue&gt;INFINITY&lt;/Discontinue&gt;
     &lt;Effective&gt;2019-09-10&lt;/Effective&gt;
     &lt;FareClass&gt;PES00RIQ&lt;/FareClass&gt;
     &lt;RoutingNumberOrMPM&gt;0200&lt;/RoutingNumberOrMPM&gt;
    &lt;/CurrencyLine&gt;
    &lt;FareBasisLine&gt;
     &lt;DisplayType Code="E"/&gt;
     &lt;FareBasis Code="PES00RIQ"/&gt;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LocationCode="MDE"/&gt;
     &lt;Rule&gt;DOEC&lt;/Rule&gt;
     &lt;TariffDescriptionNumber&gt;IPRWD/17&lt;/TariffDescriptionNumber&gt;
     &lt;TravelDate&gt;2020-09-09&lt;/TravelDate&gt;
    &lt;/OriginDestinationLine&gt;
    &lt;PassengerTypeLine&gt;
     &lt;AutoPrice&gt;YES&lt;/AutoPrice&gt;
     &lt;PassengerType Code="ADT"/&gt;
    &lt;/PassengerTypeLine&gt;
    &lt;SystemDatesLine&gt;
     &lt;CreateDateTime&gt;2019-09-09T10:19&lt;/CreateDateTime&gt;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</si>
  <si>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8648160-176a-4212-9a7e-5e4f6c5a8ec4&lt;/eb:ConversationId&gt;&lt;eb:Service&gt;OTA_AirRulesLLSRQ&lt;/eb:Service&gt;&lt;eb:Action&gt;OTA_AirRulesLLSRS&lt;/eb:Action&gt;&lt;eb:MessageData&gt;&lt;eb:MessageId&gt;2418461517850290882&lt;/eb:MessageId&gt;&lt;eb:Timestamp&gt;2019-09-12T14:23:05&lt;/eb:Timestamp&gt;&lt;eb:RefToMessageId&gt;f8648160-176a-4212-9a7e-5e4f6c5a8ec4&lt;/eb:RefToMessageId&gt;&lt;/eb:MessageData&gt;&lt;/eb:MessageHeader&gt;&lt;wsse:Security xmlns:wsse="http://schemas.xmlsoap.org/ws/2002/12/secext"&gt;&lt;wsse:BinarySecurityToken valueType="String" EncodingType="wsse:Base64Binary"&gt;Shared/IDL:IceSess\/SessMgr:1\.0.IDL/Common/!ICESMS\/RESE!ICESMSLB\/RES.LB!-2974976585204382323!1121844!0&lt;/wsse:BinarySecurityToken&gt;&lt;/wsse:Security&gt;&lt;/soap-env:Header&gt;&lt;soap-env:Body&gt;&lt;OTA_AirRulesRS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timeStamp="2019-09-12T09:23:05-05:00"&gt;
   &lt;stl:SystemSpecificResults&gt;
    &lt;stl:HostCommand LNIATA="222222"&gt;RDBAQBOG26OCTVLESL00K-LA&lt;/stl:HostCommand&gt;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</si>
  <si>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8648160-176a-4212-9a7e-5e4f6c5a8ec4&lt;/eb:ConversationId&gt;&lt;eb:Service&gt;OTA_AirRulesLLSRQ&lt;/eb:Service&gt;&lt;eb:Action&gt;OTA_AirRulesLLSRS&lt;/eb:Action&gt;&lt;eb:MessageData&gt;&lt;eb:MessageId&gt;2276919517855220191&lt;/eb:MessageId&gt;&lt;eb:Timestamp&gt;2019-09-12T14:23:05&lt;/eb:Timestamp&gt;&lt;eb:RefToMessageId&gt;f8648160-176a-4212-9a7e-5e4f6c5a8ec4&lt;/eb:RefToMessageId&gt;&lt;/eb:MessageData&gt;&lt;/eb:MessageHeader&gt;&lt;wsse:Security xmlns:wsse="http://schemas.xmlsoap.org/ws/2002/12/secext"&gt;&lt;wsse:BinarySecurityToken valueType="String" EncodingType="wsse:Base64Binary"&gt;Shared/IDL:IceSess\/SessMgr:1\.0.IDL/Common/!ICESMS\/RESE!ICESMSLB\/RES.LB!-2974976585204382323!1121844!0&lt;/wsse:BinarySecurityToken&gt;&lt;/wsse:Security&gt;&lt;/soap-env:Header&gt;&lt;soap-env:Body&gt;&lt;OTA_AirRulesRS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timeStamp="2019-09-12T09:23:05-05:00"&gt;
   &lt;stl:SystemSpecificResults&gt;
    &lt;stl:HostCommand LNIATA="222222"&gt;RDBOGGRU26OCTVLESL00K-LA&lt;/stl:HostCommand&gt;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</si>
  <si>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8648160-176a-4212-9a7e-5e4f6c5a8ec4&lt;/eb:ConversationId&gt;&lt;eb:Service&gt;OTA_AirRulesLLSRQ&lt;/eb:Service&gt;&lt;eb:Action&gt;OTA_AirRulesLLSRS&lt;/eb:Action&gt;&lt;eb:MessageData&gt;&lt;eb:MessageId&gt;2460144517859020693&lt;/eb:MessageId&gt;&lt;eb:Timestamp&gt;2019-09-12T14:23:06&lt;/eb:Timestamp&gt;&lt;eb:RefToMessageId&gt;f8648160-176a-4212-9a7e-5e4f6c5a8ec4&lt;/eb:RefToMessageId&gt;&lt;/eb:MessageData&gt;&lt;/eb:MessageHeader&gt;&lt;wsse:Security xmlns:wsse="http://schemas.xmlsoap.org/ws/2002/12/secext"&gt;&lt;wsse:BinarySecurityToken valueType="String" EncodingType="wsse:Base64Binary"&gt;Shared/IDL:IceSess\/SessMgr:1\.0.IDL/Common/!ICESMS\/RESE!ICESMSLB\/RES.LB!-2974976585204382323!1121844!0&lt;/wsse:BinarySecurityToken&gt;&lt;/wsse:Security&gt;&lt;/soap-env:Header&gt;&lt;soap-env:Body&gt;&lt;OTA_AirRulesRS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timeStamp="2019-09-12T09:23:06-05:00"&gt;
   &lt;stl:SystemSpecificResults&gt;
    &lt;stl:HostCommand LNIATA="222222"&gt;RDGRUFOR27OCTVLESL00K-LA&lt;/stl:HostCommand&gt;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</si>
  <si>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8648160-176a-4212-9a7e-5e4f6c5a8ec4&lt;/eb:ConversationId&gt;&lt;eb:Service&gt;OTA_AirRulesLLSRQ&lt;/eb:Service&gt;&lt;eb:Action&gt;OTA_AirRulesLLSRS&lt;/eb:Action&gt;&lt;eb:MessageData&gt;&lt;eb:MessageId&gt;2898763517862880202&lt;/eb:MessageId&gt;&lt;eb:Timestamp&gt;2019-09-12T14:23:07&lt;/eb:Timestamp&gt;&lt;eb:RefToMessageId&gt;f8648160-176a-4212-9a7e-5e4f6c5a8ec4&lt;/eb:RefToMessageId&gt;&lt;/eb:MessageData&gt;&lt;/eb:MessageHeader&gt;&lt;wsse:Security xmlns:wsse="http://schemas.xmlsoap.org/ws/2002/12/secext"&gt;&lt;wsse:BinarySecurityToken valueType="String" EncodingType="wsse:Base64Binary"&gt;Shared/IDL:IceSess\/SessMgr:1\.0.IDL/Common/!ICESMS\/RESE!ICESMSLB\/RES.LB!-2974976585204382323!1121844!0&lt;/wsse:BinarySecurityToken&gt;&lt;/wsse:Security&gt;&lt;/soap-env:Header&gt;&lt;soap-env:Body&gt;&lt;OTA_AirRulesRS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timeStamp="2019-09-12T09:23:07-05:00"&gt;
   &lt;stl:SystemSpecificResults&gt;
    &lt;stl:HostCommand LNIATA="222222"&gt;RDFORGRU04NOVSLESLD0K-LA&lt;/stl:HostCommand&gt;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</si>
  <si>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8648160-176a-4212-9a7e-5e4f6c5a8ec4&lt;/eb:ConversationId&gt;&lt;eb:Service&gt;OTA_AirRulesLLSRQ&lt;/eb:Service&gt;&lt;eb:Action&gt;OTA_AirRulesLLSRS&lt;/eb:Action&gt;&lt;eb:MessageData&gt;&lt;eb:MessageId&gt;2453258517873420224&lt;/eb:MessageId&gt;&lt;eb:Timestamp&gt;2019-09-12T14:23:07&lt;/eb:Timestamp&gt;&lt;eb:RefToMessageId&gt;f8648160-176a-4212-9a7e-5e4f6c5a8ec4&lt;/eb:RefToMessageId&gt;&lt;/eb:MessageData&gt;&lt;/eb:MessageHeader&gt;&lt;wsse:Security xmlns:wsse="http://schemas.xmlsoap.org/ws/2002/12/secext"&gt;&lt;wsse:BinarySecurityToken valueType="String" EncodingType="wsse:Base64Binary"&gt;Shared/IDL:IceSess\/SessMgr:1\.0.IDL/Common/!ICESMS\/RESE!ICESMSLB\/RES.LB!-2974976585204382323!1121844!0&lt;/wsse:BinarySecurityToken&gt;&lt;/wsse:Security&gt;&lt;/soap-env:Header&gt;&lt;soap-env:Body&gt;&lt;OTA_AirRulesRS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timeStamp="2019-09-12T09:23:07-05:00"&gt;
   &lt;stl:SystemSpecificResults&gt;
    &lt;stl:HostCommand LNIATA="222222"&gt;RDGRUBOG04NOVSLESLD0K-LA&lt;/stl:HostCommand&gt;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</si>
  <si>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f8648160-176a-4212-9a7e-5e4f6c5a8ec4&lt;/eb:ConversationId&gt;&lt;eb:Service&gt;OTA_AirRulesLLSRQ&lt;/eb:Service&gt;&lt;eb:Action&gt;OTA_AirRulesLLSRS&lt;/eb:Action&gt;&lt;eb:MessageData&gt;&lt;eb:MessageId&gt;2675570517876730201&lt;/eb:MessageId&gt;&lt;eb:Timestamp&gt;2019-09-12T14:23:07&lt;/eb:Timestamp&gt;&lt;eb:RefToMessageId&gt;f8648160-176a-4212-9a7e-5e4f6c5a8ec4&lt;/eb:RefToMessageId&gt;&lt;/eb:MessageData&gt;&lt;/eb:MessageHeader&gt;&lt;wsse:Security xmlns:wsse="http://schemas.xmlsoap.org/ws/2002/12/secext"&gt;&lt;wsse:BinarySecurityToken valueType="String" EncodingType="wsse:Base64Binary"&gt;Shared/IDL:IceSess\/SessMgr:1\.0.IDL/Common/!ICESMS\/RESE!ICESMSLB\/RES.LB!-2974976585204382323!1121844!0&lt;/wsse:BinarySecurityToken&gt;&lt;/wsse:Security&gt;&lt;/soap-env:Header&gt;&lt;soap-env:Body&gt;&lt;OTA_AirRulesRS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timeStamp="2019-09-12T09:23:07-05:00"&gt;
   &lt;stl:SystemSpecificResults&gt;
    &lt;stl:HostCommand LNIATA="222222"&gt;RDBOGBAQ05NOVSLESLD0K-LA&lt;/stl:HostCommand&gt;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</si>
  <si>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b4efd63-cb84-4c99-b535-68f6fffa9669&lt;/eb:ConversationId&gt;&lt;eb:Service&gt;OTA_AirRulesLLSRQ&lt;/eb:Service&gt;&lt;eb:Action&gt;OTA_AirRulesLLSRS&lt;/eb:Action&gt;&lt;eb:MessageData&gt;&lt;eb:MessageId&gt;2386702519732450873&lt;/eb:MessageId&gt;&lt;eb:Timestamp&gt;2019-09-12T14:26:13&lt;/eb:Timestamp&gt;&lt;eb:RefToMessageId&gt;1b4efd63-cb84-4c99-b535-68f6fffa9669&lt;/eb:RefToMessageId&gt;&lt;/eb:MessageData&gt;&lt;/eb:MessageHeader&gt;&lt;wsse:Security xmlns:wsse="http://schemas.xmlsoap.org/ws/2002/12/secext"&gt;&lt;wsse:BinarySecurityToken valueType="String" EncodingType="wsse:Base64Binary"&gt;Shared/IDL:IceSess\/SessMgr:1\.0.IDL/Common/!ICESMS\/RESC!ICESMSLB\/RES.LB!-2974975814036048497!1405386!0&lt;/wsse:BinarySecurityToken&gt;&lt;/wsse:Security&gt;&lt;/soap-env:Header&gt;&lt;soap-env:Body&gt;&lt;OTA_AirRulesRS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timeStamp="2019-09-12T09:26:13-05:00"&gt;
   &lt;stl:SystemSpecificResults&gt;
    &lt;stl:HostCommand LNIATA="222222"&gt;RDMDEPTY25NOVZVUELA-CM&lt;/stl:HostCommand&gt;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</si>
  <si>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b4efd63-cb84-4c99-b535-68f6fffa9669&lt;/eb:ConversationId&gt;&lt;eb:Service&gt;OTA_AirRulesLLSRQ&lt;/eb:Service&gt;&lt;eb:Action&gt;OTA_AirRulesLLSRS&lt;/eb:Action&gt;&lt;eb:MessageData&gt;&lt;eb:MessageId&gt;2332835519737310200&lt;/eb:MessageId&gt;&lt;eb:Timestamp&gt;2019-09-12T14:26:13&lt;/eb:Timestamp&gt;&lt;eb:RefToMessageId&gt;1b4efd63-cb84-4c99-b535-68f6fffa9669&lt;/eb:RefToMessageId&gt;&lt;/eb:MessageData&gt;&lt;/eb:MessageHeader&gt;&lt;wsse:Security xmlns:wsse="http://schemas.xmlsoap.org/ws/2002/12/secext"&gt;&lt;wsse:BinarySecurityToken valueType="String" EncodingType="wsse:Base64Binary"&gt;Shared/IDL:IceSess\/SessMgr:1\.0.IDL/Common/!ICESMS\/RESC!ICESMSLB\/RES.LB!-2974975814036048497!1405386!0&lt;/wsse:BinarySecurityToken&gt;&lt;/wsse:Security&gt;&lt;/soap-env:Header&gt;&lt;soap-env:Body&gt;&lt;OTA_AirRulesRS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timeStamp="2019-09-12T09:26:13-05:00"&gt;
   &lt;stl:SystemSpecificResults&gt;
    &lt;stl:HostCommand LNIATA="222222"&gt;RDPTYMAD25NOVZVUELA-CM&lt;/stl:HostCommand&gt;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</si>
  <si>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b4efd63-cb84-4c99-b535-68f6fffa9669&lt;/eb:ConversationId&gt;&lt;eb:Service&gt;OTA_AirRulesLLSRQ&lt;/eb:Service&gt;&lt;eb:Action&gt;OTA_AirRulesLLSRS&lt;/eb:Action&gt;&lt;eb:MessageData&gt;&lt;eb:MessageId&gt;2080154519741070840&lt;/eb:MessageId&gt;&lt;eb:Timestamp&gt;2019-09-12T14:26:14&lt;/eb:Timestamp&gt;&lt;eb:RefToMessageId&gt;1b4efd63-cb84-4c99-b535-68f6fffa9669&lt;/eb:RefToMessageId&gt;&lt;/eb:MessageData&gt;&lt;/eb:MessageHeader&gt;&lt;wsse:Security xmlns:wsse="http://schemas.xmlsoap.org/ws/2002/12/secext"&gt;&lt;wsse:BinarySecurityToken valueType="String" EncodingType="wsse:Base64Binary"&gt;Shared/IDL:IceSess\/SessMgr:1\.0.IDL/Common/!ICESMS\/RESC!ICESMSLB\/RES.LB!-2974975814036048497!1405386!0&lt;/wsse:BinarySecurityToken&gt;&lt;/wsse:Security&gt;&lt;/soap-env:Header&gt;&lt;soap-env:Body&gt;&lt;OTA_AirRulesRS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timeStamp="2019-09-12T09:26:14-05:00"&gt;
   &lt;stl:SystemSpecificResults&gt;
    &lt;stl:HostCommand LNIATA="222222"&gt;RDMADMDE07DECNVUELA5L-CM&lt;/stl:HostCommand&gt;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</si>
  <si>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c97f358-10b2-4ae7-ac1c-0683fd8c2404&lt;/eb:ConversationId&gt;&lt;eb:Service&gt;OTA_AirRulesLLSRQ&lt;/eb:Service&gt;&lt;eb:Action&gt;OTA_AirRulesLLSRS&lt;/eb:Action&gt;&lt;eb:MessageData&gt;&lt;eb:MessageId&gt;2416571529764250193&lt;/eb:MessageId&gt;&lt;eb:Timestamp&gt;2019-09-12T14:42:56&lt;/eb:Timestamp&gt;&lt;eb:RefToMessageId&gt;cc97f358-10b2-4ae7-ac1c-0683fd8c2404&lt;/eb:RefToMessageId&gt;&lt;/eb:MessageData&gt;&lt;/eb:MessageHeader&gt;&lt;wsse:Security xmlns:wsse="http://schemas.xmlsoap.org/ws/2002/12/secext"&gt;&lt;wsse:BinarySecurityToken valueType="String" EncodingType="wsse:Base64Binary"&gt;Shared/IDL:IceSess\/SessMgr:1\.0.IDL/Common/!ICESMS\/RESD!ICESMSLB\/RES.LB!-2974971705219425395!359187!0&lt;/wsse:BinarySecurityToken&gt;&lt;/wsse:Security&gt;&lt;/soap-env:Header&gt;&lt;soap-env:Body&gt;&lt;OTA_AirRulesRS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timeStamp="2019-09-12T09:42:56-05:00"&gt;
   &lt;stl:SystemSpecificResults&gt;
    &lt;stl:HostCommand LNIATA="222222"&gt;RDBOGLIM11SEPBDL0NNM1-LA&lt;/stl:HostCommand&gt;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</si>
  <si>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c97f358-10b2-4ae7-ac1c-0683fd8c2404&lt;/eb:ConversationId&gt;&lt;eb:Service&gt;OTA_AirRulesLLSRQ&lt;/eb:Service&gt;&lt;eb:Action&gt;OTA_AirRulesLLSRS&lt;/eb:Action&gt;&lt;eb:MessageData&gt;&lt;eb:MessageId&gt;2248117529768770820&lt;/eb:MessageId&gt;&lt;eb:Timestamp&gt;2019-09-12T14:42:57&lt;/eb:Timestamp&gt;&lt;eb:RefToMessageId&gt;cc97f358-10b2-4ae7-ac1c-0683fd8c2404&lt;/eb:RefToMessageId&gt;&lt;/eb:MessageData&gt;&lt;/eb:MessageHeader&gt;&lt;wsse:Security xmlns:wsse="http://schemas.xmlsoap.org/ws/2002/12/secext"&gt;&lt;wsse:BinarySecurityToken valueType="String" EncodingType="wsse:Base64Binary"&gt;Shared/IDL:IceSess\/SessMgr:1\.0.IDL/Common/!ICESMS\/RESD!ICESMSLB\/RES.LB!-2974971705219425395!359187!0&lt;/wsse:BinarySecurityToken&gt;&lt;/wsse:Security&gt;&lt;/soap-env:Header&gt;&lt;soap-env:Body&gt;&lt;OTA_AirRulesRS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timeStamp="2019-09-12T09:42:57-05:00"&gt;
   &lt;stl:SystemSpecificResults&gt;
    &lt;stl:HostCommand LNIATA="222222"&gt;RDLIMMAD11SEPBDL0NNM1-LA&lt;/stl:HostCommand&gt;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</si>
  <si>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cc97f358-10b2-4ae7-ac1c-0683fd8c2404&lt;/eb:ConversationId&gt;&lt;eb:Service&gt;OTA_AirRulesLLSRQ&lt;/eb:Service&gt;&lt;eb:Action&gt;OTA_AirRulesLLSRS&lt;/eb:Action&gt;&lt;eb:MessageData&gt;&lt;eb:MessageId&gt;2867844529772690290&lt;/eb:MessageId&gt;&lt;eb:Timestamp&gt;2019-09-12T14:42:57&lt;/eb:Timestamp&gt;&lt;eb:RefToMessageId&gt;cc97f358-10b2-4ae7-ac1c-0683fd8c2404&lt;/eb:RefToMessageId&gt;&lt;/eb:MessageData&gt;&lt;/eb:MessageHeader&gt;&lt;wsse:Security xmlns:wsse="http://schemas.xmlsoap.org/ws/2002/12/secext"&gt;&lt;wsse:BinarySecurityToken valueType="String" EncodingType="wsse:Base64Binary"&gt;Shared/IDL:IceSess\/SessMgr:1\.0.IDL/Common/!ICESMS\/RESD!ICESMSLB\/RES.LB!-2974971705219425395!359187!0&lt;/wsse:BinarySecurityToken&gt;&lt;/wsse:Security&gt;&lt;/soap-env:Header&gt;&lt;soap-env:Body&gt;&lt;OTA_AirRulesRS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status="NotProcessed"&gt;
  &lt;stl:Error type="BusinessLogic" timeStamp="2019-09-12T09:42:57-05:00"&gt;
   &lt;stl:SystemSpecificResults&gt;
    &lt;stl:HostCommand LNIATA="222222"&gt;RDMADBOG03NOVQON0NQB3-LA&lt;/stl:HostCommand&gt;
    &lt;stl:Message&gt;?FARE BASIS NOT FOUND FOR CITYPAIR/DATE?
&lt;/stl:Message&gt;
    &lt;stl:ShortText&gt;ERR.SWS.HOST.ERROR_IN_RESPONSE&lt;/stl:ShortText&gt;
   &lt;/stl:SystemSpecificResults&gt;
  &lt;/stl:Error&gt;
 &lt;/stl:ApplicationResults&gt;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</si>
  <si>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f7d5582-0715-4c7e-9546-8b5d180b2fec&lt;/eb:ConversationId&gt;&lt;eb:Service&gt;OTA_AirRulesLLSRQ&lt;/eb:Service&gt;&lt;eb:Action&gt;OTA_AirRulesLLSRS&lt;/eb:Action&gt;&lt;eb:MessageData&gt;&lt;eb:MessageId&gt;2684867532558800713&lt;/eb:MessageId&gt;&lt;eb:Timestamp&gt;2019-09-12T14:47:36&lt;/eb:Timestamp&gt;&lt;eb:RefToMessageId&gt;0f7d5582-0715-4c7e-9546-8b5d180b2fec&lt;/eb:RefToMessageId&gt;&lt;/eb:MessageData&gt;&lt;/eb:MessageHeader&gt;&lt;wsse:Security xmlns:wsse="http://schemas.xmlsoap.org/ws/2002/12/secext"&gt;&lt;wsse:BinarySecurityToken valueType="String" EncodingType="wsse:Base64Binary"&gt;Shared/IDL:IceSess\/SessMgr:1\.0.IDL/Common/!ICESMS\/RESG!ICESMSLB\/RES.LB!-2974970560532261504!500670!0&lt;/wsse:BinarySecurityToken&gt;&lt;/wsse:Security&gt;&lt;/soap-env:Header&gt;&lt;soap-env:Body&gt;&lt;OTA_AirRulesRS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timeStamp="2019-09-12T09:47:36-05:00"&gt;
   &lt;stl:SystemSpecificResults&gt;
    &lt;stl:HostCommand LNIATA="222222"&gt;RDBOGCTG12SEPVES00RIQ-AV&lt;/stl:HostCommand&gt;
   &lt;/stl:SystemSpecificResults&gt;
  &lt;/stl:Success&gt;
 &lt;/stl:ApplicationResults&gt;
 &lt;FareRuleInfo&gt;
  &lt;Header&gt;
   &lt;Line Type="Legend"&gt;
    &lt;Text&gt;V FARE BASIS     BK    FARE   TRAVEL-TICKET AP  MINMAX  RTG&lt;/Text&gt;
   &lt;/Line&gt;
   &lt;Line Type="Fare"&gt;
    &lt;Text&gt;1   VES00RIQ       V X   303900     ----      -/1  -/365  200&lt;/Text&gt;
   &lt;/Line&gt;
   &lt;Line Type="Passenger Type"&gt;
    &lt;Text&gt;PASSENGER TYPE-ADT                 AUTO PRICE-YES&lt;/Text&gt;
   &lt;/Line&gt;
   &lt;Line Type="Origin Destination"&gt;
    &lt;Text&gt;FROM-BOG TO-CTG    CXR-AV    TVL-12SEP19  RULE-DOEC IPRWD/17&lt;/Text&gt;
   &lt;/Line&gt;
   &lt;Line Type="Fare Basis"&gt;
    &lt;Text&gt;FARE BASIS-VES00RIQ          SPECIAL FARE  DIS-E   VENDOR-ATP&lt;/Text&gt;
   &lt;/Line&gt;
   &lt;Line Type="Fare Type"&gt;
    &lt;Text&gt;FARE TYPE-XEX      OW-REGULAR EXCURSION&lt;/Text&gt;
   &lt;/Line&gt;
   &lt;Line Type="Currency"&gt;
    &lt;Text&gt;COP   303866  0200  E07SEP19 D-INFINITY   FC-VES00RIQ  FN-&lt;/Text&gt;
   &lt;/Line&gt;
   &lt;Line Type="System Dates"&gt;
    &lt;Text&gt;SYSTEM DATES - CREATED 06SEP19/0931  EXPIRES INFINITY&lt;/Text&gt;
   &lt;/Line&gt;
   &lt;ParsedData&gt;
    &lt;CurrencyLine&gt;
     &lt;Amount&gt;303866&lt;/Amount&gt;
     &lt;CurrencyCode&gt;COP&lt;/CurrencyCode&gt;
     &lt;Discontinue&gt;INFINITY&lt;/Discontinue&gt;
     &lt;Effective&gt;2019-09-07&lt;/Effective&gt;
     &lt;FareClass&gt;VES00RIQ&lt;/FareClass&gt;
     &lt;RoutingNumberOrMPM&gt;0200&lt;/RoutingNumberOrMPM&gt;
    &lt;/CurrencyLine&gt;
    &lt;FareBasisLine&gt;
     &lt;DisplayType Code="E"/&gt;
     &lt;FareBasis Code="VES00RIQ"/&gt;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LocationCode="CTG"/&gt;
     &lt;OriginLocation LocationCode="BOG"/&gt;
     &lt;Rule&gt;DOEC&lt;/Rule&gt;
     &lt;TariffDescriptionNumber&gt;IPRWD/17&lt;/TariffDescriptionNumber&gt;
     &lt;TravelDate&gt;2019-09-12&lt;/TravelDate&gt;
    &lt;/OriginDestinationLine&gt;
    &lt;PassengerTypeLine&gt;
     &lt;AutoPrice&gt;YES&lt;/AutoPrice&gt;
     &lt;PassengerType Code="ADT"/&gt;
    &lt;/PassengerTypeLine&gt;
    &lt;SystemDatesLine&gt;
     &lt;CreateDateTime&gt;2019-09-06T09:31&lt;/CreateDateTime&gt;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WITHIN 24 HOURS AFTER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&lt;Text&gt;TICKETS MUST BE ISSUED ON THE STOCK OF AV OR TA AND
MAY ONLY BE SOLD IN COLOMBIA.
OR - TICKETS MUST BE ISSUED ON THE STOCK OF AV OR T0
AND MAY ONLY BE SOLD IN COLOMBIA.&lt;/Text&gt;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</si>
  <si>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f7d5582-0715-4c7e-9546-8b5d180b2fec&lt;/eb:ConversationId&gt;&lt;eb:Service&gt;OTA_AirRulesLLSRQ&lt;/eb:Service&gt;&lt;eb:Action&gt;OTA_AirRulesLLSRS&lt;/eb:Action&gt;&lt;eb:MessageData&gt;&lt;eb:MessageId&gt;2721887532563800721&lt;/eb:MessageId&gt;&lt;eb:Timestamp&gt;2019-09-12T14:47:36&lt;/eb:Timestamp&gt;&lt;eb:RefToMessageId&gt;0f7d5582-0715-4c7e-9546-8b5d180b2fec&lt;/eb:RefToMessageId&gt;&lt;/eb:MessageData&gt;&lt;/eb:MessageHeader&gt;&lt;wsse:Security xmlns:wsse="http://schemas.xmlsoap.org/ws/2002/12/secext"&gt;&lt;wsse:BinarySecurityToken valueType="String" EncodingType="wsse:Base64Binary"&gt;Shared/IDL:IceSess\/SessMgr:1\.0.IDL/Common/!ICESMS\/RESG!ICESMSLB\/RES.LB!-2974970560532261504!500670!0&lt;/wsse:BinarySecurityToken&gt;&lt;/wsse:Security&gt;&lt;/soap-env:Header&gt;&lt;soap-env:Body&gt;&lt;OTA_AirRulesRS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timeStamp="2019-09-12T09:47:36-05:00"&gt;
   &lt;stl:SystemSpecificResults&gt;
    &lt;stl:HostCommand LNIATA="222222"&gt;RDCTGBOG12SEPTZS00RIQ-AV&lt;/stl:HostCommand&gt;
   &lt;/stl:SystemSpecificResults&gt;
  &lt;/stl:Success&gt;
 &lt;/stl:ApplicationResults&gt;
 &lt;FareRuleInfo&gt;
  &lt;Header&gt;
   &lt;Line Type="Legend"&gt;
    &lt;Text&gt;V FARE BASIS     BK    FARE   TRAVEL-TICKET AP  MINMAX  RTG&lt;/Text&gt;
   &lt;/Line&gt;
   &lt;Line Type="Fare"&gt;
    &lt;Text&gt;1   TZS00RIQ       T X    68400 DC31DE T31MR  -/0  -/365  200&lt;/Text&gt;
   &lt;/Line&gt;
   &lt;Line Type="Passenger Type"&gt;
    &lt;Text&gt;PASSENGER TYPE-ADT                 AUTO PRICE-YES&lt;/Text&gt;
   &lt;/Line&gt;
   &lt;Line Type="Origin Destination"&gt;
    &lt;Text&gt;FROM-CTG TO-BOG    CXR-AV    TVL-12SEP19  RULE-DOSP IPRWD/17&lt;/Text&gt;
   &lt;/Line&gt;
   &lt;Line Type="Fare Basis"&gt;
    &lt;Text&gt;FARE BASIS-TZS00RIQ          SPECIAL FARE  DIS-E   VENDOR-ATP&lt;/Text&gt;
   &lt;/Line&gt;
   &lt;Line Type="Fare Type"&gt;
    &lt;Text&gt;FARE TYPE-XEX      OW-REGULAR EXCURSION&lt;/Text&gt;
   &lt;/Line&gt;
   &lt;Line Type="Currency"&gt;
    &lt;Text&gt;COP    68309  0200  E07SEP19 D31DEC20   FC-TZS00RIQ  FN-V&lt;/Text&gt;
   &lt;/Line&gt;
   &lt;Line Type="System Dates"&gt;
    &lt;Text&gt;SYSTEM DATES - CREATED 06SEP19/0933  EXPIRES INFINITY&lt;/Text&gt;
   &lt;/Line&gt;
   &lt;ParsedData&gt;
    &lt;CurrencyLine&gt;
     &lt;Amount&gt;68309&lt;/Amount&gt;
     &lt;CurrencyCode&gt;COP&lt;/CurrencyCode&gt;
     &lt;Discontinue&gt;2020-12-31&lt;/Discontinue&gt;
     &lt;Effective&gt;2019-09-07&lt;/Effective&gt;
     &lt;FareClass&gt;TZS00RIQ&lt;/FareClass&gt;
     &lt;RoutingNumberOrMPM&gt;0200&lt;/RoutingNumberOrMPM&gt;
     &lt;TariffDescriptionNumber&gt;V&lt;/TariffDescriptionNumber&gt;
    &lt;/CurrencyLine&gt;
    &lt;FareBasisLine&gt;
     &lt;DisplayType Code="E"/&gt;
     &lt;FareBasis Code="TZS00RIQ"/&gt;
     &lt;FareVendor&gt;ATP&lt;/FareVendor&gt;
     &lt;Text&gt;SPECIAL FARE&lt;/Text&gt;
    &lt;/FareBasisLine&gt;
    &lt;FareTypeLine&gt;
     &lt;FareDescription Code="OW"&gt;REGULAR EXCURSION&lt;/FareDescription&gt;
     &lt;FareType&gt;XEX&lt;/FareType&gt;
    &lt;/FareTypeLine&gt;
    &lt;OriginDestinationLine&gt;
     &lt;Airline Code="AV"/&gt;
     &lt;DestinationLocation LocationCode="BOG"/&gt;
     &lt;OriginLocation LocationCode="CTG"/&gt;
     &lt;Rule&gt;DOSP&lt;/Rule&gt;
     &lt;TariffDescriptionNumber&gt;IPRWD/17&lt;/TariffDescriptionNumber&gt;
     &lt;TravelDate&gt;2019-09-12&lt;/TravelDate&gt;
    &lt;/OriginDestinationLine&gt;
    &lt;PassengerTypeLine&gt;
     &lt;AutoPrice&gt;YES&lt;/AutoPrice&gt;
     &lt;PassengerType Code="ADT"/&gt;
    &lt;/PassengerTypeLine&gt;
    &lt;SystemDatesLine&gt;
     &lt;CreateDateTime&gt;2019-09-06T09:33&lt;/CreateDateTime&gt;
     &lt;ExpireDateTime&gt;INFINITY&lt;/ExpireDateTime&gt;
    &lt;/SystemDatesLine&gt;
   &lt;/ParsedData&gt;
  &lt;/Header&gt;
  &lt;Rules&gt;
   &lt;Paragraph RPH="50" Title="RULE APPLICATION AND OTHER CONDITIONS"&gt;
    &lt;Text&gt;NOTE - THE FOLLOWING TEXT IS INFORMATIONAL AND NOT
VALIDATED FOR AUTOPRICING.
ECONOMY CLASS FARES WITHIN COLOMBIA.
APPLICATION
AREA
THESE FARES APPLY WITHIN COLOMBIA.
CLASS OF SERVICE
THESE FARES APPLY FOR ECONOMY CLASS SERVICE.
TYPES OF TRANSPORTATION
THIS RULE GOVERNS ONE-WAY FARES.
FARES GOVERNED BY THIS RULE CAN BE USED TO CREATE
ONE-WAY/ROUND-TRIP/OPEN-JAW JOURNEYS.&lt;/Text&gt;
   &lt;/Paragraph&gt;
   &lt;Paragraph RPH="01" Title="ELIGIBILITY"&gt;
    &lt;Text&gt;NO ELIGIBILITY REQUIREMENTS APPLY.&lt;/Text&gt;
   &lt;/Paragraph&gt;
   &lt;Paragraph RPH="02" Title="DAY/TIME"&gt;
    &lt;Text&gt;FROM BOG -
PERMITTED MIDNIGHT TO 359AM OR NOON TO 1229PM SUN OR
1230PM TO 1259PM SUN OR 100PM TO 129PM SUN OR 130PM
TO 159PM SUN OR 200PM TO 229PM SUN OR 230PM TO 259PM
SUN OR 300PM TO 329PM SUN OR 330PM TO 359PM SUN OR
400PM TO 429PM SUN OR 430PM TO 459PM SUN OR 500PM TO
529PM SUN OR 530PM TO 559PM SUN OR 600PM TO 629PM
SUN OR 630PM TO 659PM SUN OR 700PM TO 729PM SAT/SUN/
MON OR 730PM TO 759PM SAT/SUN/MON OR 800PM TO 829PM
SAT/SUN/MON OR 830PM TO 859PM SAT/SUN/MON OR 900PM
TO 929PM SAT/SUN/MON/TUE OR 930PM TO 959PM SAT/SUN/
MON/TUE OR 1000PM TO 1029PM SAT/SUN/MON/TUE OR
1030PM TO 1059PM SAT/SUN/MON/TUE OR 1100PM TO 1129PM
SAT/SUN/MON/TUE OR 1130PM TO 1159PM SAT/SUN/MON/TUE.
TO BOG -
PERMITTED MIDNIGHT TO 359AM OR 400AM TO 429AM TUE/
WED/THU OR 430AM TO 459AM TUE/WED/THU OR 500AM TO
529AM TUE/WED/THU OR 530AM TO 559AM TUE/WED/THU OR
600AM TO 629AM TUE/WED/THU OR 630AM TO 659AM TUE/WED/
THU OR 700AM TO 729AM TUE/WED/THU OR 730AM TO 759AM
TUE/WED/THU OR 800PM TO 829PM TUE OR 830PM TO 859PM
TUE OR 900PM TO 929PM TUE/WED/THU OR 930PM TO 959PM
TUE/WED/THU OR 1000PM TO 1029PM MON/TUE/WED/THU OR
1030PM TO 1059PM MON/TUE/WED/THU OR 1100PM TO 1129PM
MON/TUE/WED/THU OR 1130PM TO 1159PM MON/TUE/WED/THU.&lt;/Text&gt;
   &lt;/Paragraph&gt;
   &lt;Paragraph RPH="03" Title="SEASONALITY"&gt;
    &lt;Text&gt;NO SEASONAL TRAVEL RESTRICTIONS APPLY.&lt;/Text&gt;
   &lt;/Paragraph&gt;
   &lt;Paragraph RPH="04" Title="FLIGHT APPLICATION"&gt;
    &lt;Text&gt;THE FARE COMPONENT MUST BE ON
ONE OR MORE OF THE FOLLOWING
ANY AV FLIGHT.
OR
THE FARE COMPONENT MUST NOT BE ON
ONE OR MORE OF THE FOLLOWING
AV FLIGHTS 5800 THROUGH 6999.&lt;/Text&gt;
   &lt;/Paragraph&gt;
   &lt;Paragraph RPH="05" Title="ADVANCE RESERVATIONS/TICKETING"&gt;
    &lt;Text&gt;CONFIRMED RESERVATIONS ARE REQUIRED FOR ALL SECTORS.
WAITLIST NOT PERMITTED.
TICKETING MUST BE COMPLETED THE DAY RESERVATIONS ARE
MADE.
OR - CONFIRMED RESERVATIONS FOR ALL SECTORS AND
TICKETING MUST BE COMPLETED AT THE SAME TIME.
WHEN RESERVATIONS ARE MADE AT LEAST 24 HOURS
BEFORE DEPARTURE.&lt;/Text&gt;
   &lt;/Paragraph&gt;
   &lt;Paragraph RPH="06" Title="MINIMUM STAY"&gt;
    &lt;Text&gt;NO MINIMUM STAY REQUIREMENTS APPLY.&lt;/Text&gt;
   &lt;/Paragraph&gt;
   &lt;Paragraph RPH="07" Title="MAXIMUM STAY"&gt;
    &lt;Text&gt;TRAVEL FROM LAST SECTOR MUST COMMENCE NO LATER THAN
MIDNIGHT 365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ON THE PRICING UNIT.
FARE BREAK AND EMBEDDED SURFACE SECTORS PERMITTED ON
THE FARE COMPONENT.&lt;/Text&gt;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
-TO FORM ROUND TRIPS/CIRCLE TRIPS.
PROVIDED -
COMBINATIONS ARE WITH ANY FARE FOR CARRIER AV/LR/
TA IN ANY RULE AND TARIFF.&lt;/Text&gt;
   &lt;/Paragraph&gt;
   &lt;Paragraph RPH="11" Title="BLACKOUT DATES"&gt;
    &lt;Text&gt;FROM BOG -
TRAVEL IS NOT PERMITTED 04OCT19 THROUGH 06OCT19 OR
ON 11OCT19 OR ON 01NOV19 OR ON 08NOV19 OR 19NOV19
THROUGH 22NOV19 OR 15DEC19 THROUGH 31DEC19 OR ON
03JAN20 OR ON 20MAR20 OR 03APR20 THROUGH 04APR20 OR
08APR20 THROUGH 09APR20 OR 30APR20 THROUGH 01MAY20
OR ON 22MAY20 OR ON 12JUN20 OR ON 19JUN20 OR ON
26JUN20 OR ON 17JUL20 OR 06AUG20 THROUGH 07AUG20 OR
ON 14AUG20 OR 02OCT20 THROUGH 03OCT20 OR ON 09OCT20
OR ON 30OCT20 OR ON 13NOV20 OR 15DEC20 THROUGH
31DEC20.
TO BOG -
TRAVEL IS NOT PERMITTED 11OCT19 THROUGH 14OCT19 OR
ON 04NOV19 OR ON 11NOV19 OR 23NOV19 THROUGH 24NOV19
OR 15DEC19 THROUGH 31DEC19 OR ON 01JAN20 OR ON
06JAN20 OR ON 23MAR20 OR 11APR20 THROUGH 12APR20 OR
ON 03MAY20 OR ON 25MAY20 OR ON 15JUN20 OR ON 22JUN20
OR ON 29JUN20 OR ON 20JUL20 OR ON 09AUG20 OR ON
17AUG20 OR 09OCT20 THROUGH 12OCT20 OR ON 02NOV20 OR
ON 16NOV20 OR 21DEC20 THROUGH 31DEC20.&lt;/Text&gt;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 EACH TRIP ON/BEFORE
31DEC20. ALL TRAVEL MUST BE COMPLETED BY MIDNIGHT ON
31DEC20.&lt;/Text&gt;
   &lt;/Paragraph&gt;
   &lt;Paragraph RPH="15" Title="SALES RESTRICTIONS"&gt;
    &lt;Text&gt;FOOTNOTE RULE
TICKETS MUST BE ISSUED ON/BEFORE 31MAR20.
FARE RULE
TICKETS MUST BE ISSUED ON THE STOCK OF AV OR TA AND
MAY ONLY BE SOLD IN COLOMBIA.
OR - TICKETS MUST BE ISSUED ON THE STOCK OF AV OR T0
AND MAY ONLY BE SOLD IN COLOMBIA.&lt;/Text&gt;
   &lt;/Paragraph&gt;
   &lt;Paragraph RPH="16" Title="PENALTIES"&gt;
    &lt;Text&gt;ANY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NON REFUNDABLE/
- AND - CHANGES FOR A FEE AND - AND - PLUS FARE DIFF/
NO ENDORSE - IN THE ENDORSEMENT BOX.&lt;/Text&gt;
   &lt;/Paragraph&gt;
   &lt;Paragraph RPH="19" Title="CHILDREN DISCOUNTS"&gt;
    &lt;Text&gt;CNN/ACCOMPANIED CHILD PSGR 2-11 - CHARGE 67 PERCENT OF
THE FARE.
TICKET DESIGNATOR - CH AND PERCENT APPLIED.
MUST BE ACCOMPANIED ON ALL FLIGHTS IN THE SAME
COMPARTMENT BY ADULT PSGR 12 OR OLDER.
OR - INS/INFANT WITH A SEAT PSGR UNDER 2 - CHARGE 67
PERCENT OF THE FARE.
TICKET DESIGNATOR - IN AND PERCENT APPLIED.
MUST BE ACCOMPANIED ON ALL FLIGHTS IN THE SAME
COMPARTMENT BY ADULT PSGR.
OR - 1ST INF/INFANT WITHOUT A SEAT PSGR UNDER 2 - NO
CHARGE.
MUST BE ACCOMPANIED ON ALL FLIGHTS IN THE SAME
COMPARTMENT BY ADULT PSGR 12 OR OLDER.
NOTE - TEXT BELOW NOT VALIDATED FOR AUTOPRICING.
THE ADULT TICKET MUST BE ANNOTATED THAT PASSENGER
TRAVELS WITH INFANT.
OR - UNN/UNACCOMPANIED CHILD PSGR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</si>
  <si>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-0f981252-a62f-4f78-a322-60445dfd4a24&lt;/eb:ConversationId&gt;&lt;eb:Service&gt;OTA_AirRulesLLSRQ&lt;/eb:Service&gt;&lt;eb:Action&gt;OTA_AirRulesLLSRS&lt;/eb:Action&gt;&lt;eb:MessageData&gt;&lt;eb:MessageId&gt;2603736536238780870&lt;/eb:MessageId&gt;&lt;eb:Timestamp&gt;2019-09-12T14:53:44&lt;/eb:Timestamp&gt;&lt;eb:RefToMessageId&gt;0f981252-a62f-4f78-a322-60445dfd4a24&lt;/eb:RefToMessageId&gt;&lt;/eb:MessageData&gt;&lt;/eb:MessageHeader&gt;&lt;wsse:Security xmlns:wsse="http://schemas.xmlsoap.org/ws/2002/12/secext"&gt;&lt;wsse:BinarySecurityToken valueType="String" EncodingType="wsse:Base64Binary"&gt;Shared/IDL:IceSess\/SessMgr:1\.0.IDL/Common/!ICESMS\/RESF!ICESMSLB\/RES.LB!-2974969053110568818!1609285!0&lt;/wsse:BinarySecurityToken&gt;&lt;/wsse:Security&gt;&lt;/soap-env:Header&gt;&lt;soap-env:Body&gt;&lt;OTA_AirRulesRS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timeStamp="2019-09-12T09:53:44-05:00"&gt;
   &lt;stl:SystemSpecificResults&gt;
    &lt;stl:HostCommand LNIATA="222222"&gt;RDBOGSMR16SEPZEF00RIQ-AV&lt;/stl:HostCommand&gt;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TVL-16SEP19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&lt;TravelDate&gt;2019-09-16&lt;/TravelDate&gt;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24YB.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</si>
  <si>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b42418b-08d5-4c0c-a8ce-b270de32d7d7&lt;/eb:ConversationId&gt;&lt;eb:Service&gt;OTA_AirRulesLLSRQ&lt;/eb:Service&gt;&lt;eb:Action&gt;OTA_AirRulesLLSRS&lt;/eb:Action&gt;&lt;eb:MessageData&gt;&lt;eb:MessageId&gt;3230390539922850190&lt;/eb:MessageId&gt;&lt;eb:Timestamp&gt;2019-09-12T14:59:52&lt;/eb:Timestamp&gt;&lt;eb:RefToMessageId&gt;5b42418b-08d5-4c0c-a8ce-b270de32d7d7&lt;/eb:RefToMessageId&gt;&lt;/eb:MessageData&gt;&lt;/eb:MessageHeader&gt;&lt;wsse:Security xmlns:wsse="http://schemas.xmlsoap.org/ws/2002/12/secext"&gt;&lt;wsse:BinarySecurityToken valueType="String" EncodingType="wsse:Base64Binary"&gt;Shared/IDL:IceSess\/SessMgr:1\.0.IDL/Common/!ICESMS\/RESH!ICESMSLB\/RES.LB!-2974967544420843133!760751!0&lt;/wsse:BinarySecurityToken&gt;&lt;/wsse:Security&gt;&lt;/soap-env:Header&gt;&lt;soap-env:Body&gt;&lt;OTA_AirRulesRS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timeStamp="2019-09-12T09:59:52-05:00"&gt;
   &lt;stl:SystemSpecificResults&gt;
    &lt;stl:HostCommand LNIATA="222222"&gt;RDBOGCTG14SEPN00SL5ZJ-LA&lt;/stl:HostCommand&gt;
   &lt;/stl:SystemSpecificResults&gt;
  &lt;/stl:Success&gt;
 &lt;/stl:ApplicationResults&gt;
 &lt;FareRuleInfo&gt;
  &lt;Header&gt;
   &lt;Line Type="Legend"&gt;
    &lt;Text&gt;V FARE BASIS     BK    FARE   TRAVEL-TICKET AP  MINMAX  RTG&lt;/Text&gt;
   &lt;/Line&gt;
   &lt;Line Type="Fare"&gt;
    &lt;Text&gt;1   N00SL5ZJ       N X   133200     ----      -/?  -/12M 8000&lt;/Text&gt;
   &lt;/Line&gt;
   &lt;Line Type="Passenger Type"&gt;
    &lt;Text&gt;PASSENGER TYPE-ADT                 AUTO PRICE-YES&lt;/Text&gt;
   &lt;/Line&gt;
   &lt;Line Type="Origin Destination"&gt;
    &lt;Text&gt;FROM-BOG TO-CTG    CXR-LA    TVL-14SEP19  RULE-SLDM IPRWD/17&lt;/Text&gt;
   &lt;/Line&gt;
   &lt;Line Type="Fare Basis"&gt;
    &lt;Text&gt;FARE BASIS-N00SL5ZJ          SPECIAL FARE  DIS-E   VENDOR-ATP&lt;/Text&gt;
   &lt;/Line&gt;
   &lt;Line Type="Fare Type"&gt;
    &lt;Text&gt;FARE TYPE-SAP      OW-ADVANCE PURCHASE&lt;/Text&gt;
   &lt;/Line&gt;
   &lt;Line Type="Currency"&gt;
    &lt;Text&gt;COP   133185  8000  E07SEP19 D-INFINITY   FC-N00SL5ZJ  FN-&lt;/Text&gt;
   &lt;/Line&gt;
   &lt;Line Type="System Dates"&gt;
    &lt;Text&gt;SYSTEM DATES - CREATED 06SEP19/1118  EXPIRES INFINITY&lt;/Text&gt;
   &lt;/Line&gt;
   &lt;ParsedData&gt;
    &lt;CurrencyLine&gt;
     &lt;Amount&gt;133185&lt;/Amount&gt;
     &lt;CurrencyCode&gt;COP&lt;/CurrencyCode&gt;
     &lt;Discontinue&gt;INFINITY&lt;/Discontinue&gt;
     &lt;Effective&gt;2019-09-07&lt;/Effective&gt;
     &lt;FareClass&gt;N00SL5ZJ&lt;/FareClass&gt;
     &lt;RoutingNumberOrMPM&gt;8000&lt;/RoutingNumberOrMPM&gt;
    &lt;/CurrencyLine&gt;
    &lt;FareBasisLine&gt;
     &lt;DisplayType Code="E"/&gt;
     &lt;FareBasis Code="N00SL5ZJ"/&gt;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LocationCode="CTG"/&gt;
     &lt;OriginLocation LocationCode="BOG"/&gt;
     &lt;Rule&gt;SLDM&lt;/Rule&gt;
     &lt;TariffDescriptionNumber&gt;IPRWD/17&lt;/TariffDescriptionNumber&gt;
     &lt;TravelDate&gt;2019-09-14&lt;/TravelDate&gt;
    &lt;/OriginDestinationLine&gt;
    &lt;PassengerTypeLine&gt;
     &lt;AutoPrice&gt;YES&lt;/AutoPrice&gt;
     &lt;PassengerType Code="ADT"/&gt;
    &lt;/PassengerTypeLine&gt;
    &lt;SystemDatesLine&gt;
     &lt;CreateDateTime&gt;2019-09-06T11:18&lt;/CreateDateTime&gt;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</si>
  <si>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-5b42418b-08d5-4c0c-a8ce-b270de32d7d7&lt;/eb:ConversationId&gt;&lt;eb:Service&gt;OTA_AirRulesLLSRQ&lt;/eb:Service&gt;&lt;eb:Action&gt;OTA_AirRulesLLSRS&lt;/eb:Action&gt;&lt;eb:MessageData&gt;&lt;eb:MessageId&gt;2794334539927720724&lt;/eb:MessageId&gt;&lt;eb:Timestamp&gt;2019-09-12T14:59:53&lt;/eb:Timestamp&gt;&lt;eb:RefToMessageId&gt;5b42418b-08d5-4c0c-a8ce-b270de32d7d7&lt;/eb:RefToMessageId&gt;&lt;/eb:MessageData&gt;&lt;/eb:MessageHeader&gt;&lt;wsse:Security xmlns:wsse="http://schemas.xmlsoap.org/ws/2002/12/secext"&gt;&lt;wsse:BinarySecurityToken valueType="String" EncodingType="wsse:Base64Binary"&gt;Shared/IDL:IceSess\/SessMgr:1\.0.IDL/Common/!ICESMS\/RESH!ICESMSLB\/RES.LB!-2974967544420843133!760751!0&lt;/wsse:BinarySecurityToken&gt;&lt;/wsse:Security&gt;&lt;/soap-env:Header&gt;&lt;soap-env:Body&gt;&lt;OTA_AirRulesRS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timeStamp="2019-09-12T09:59:53-05:00"&gt;
   &lt;stl:SystemSpecificResults&gt;
    &lt;stl:HostCommand LNIATA="222222"&gt;RDCTGBOG15SEPL00SL5ZJ-LA&lt;/stl:HostCommand&gt;
   &lt;/stl:SystemSpecificResults&gt;
  &lt;/stl:Success&gt;
 &lt;/stl:ApplicationResults&gt;
 &lt;FareRuleInfo&gt;
  &lt;Header&gt;
   &lt;Line Type="Legend"&gt;
    &lt;Text&gt;V FARE BASIS     BK    FARE   TRAVEL-TICKET AP  MINMAX  RTG&lt;/Text&gt;
   &lt;/Line&gt;
   &lt;Line Type="Fare"&gt;
    &lt;Text&gt;1   L00SL5ZJ       L X   264800     ----      -/?  -/12M 8000&lt;/Text&gt;
   &lt;/Line&gt;
   &lt;Line Type="Passenger Type"&gt;
    &lt;Text&gt;PASSENGER TYPE-ADT                 AUTO PRICE-YES&lt;/Text&gt;
   &lt;/Line&gt;
   &lt;Line Type="Origin Destination"&gt;
    &lt;Text&gt;FROM-CTG TO-BOG    CXR-LA    TVL-15SEP19  RULE-SLDM IPRWD/17&lt;/Text&gt;
   &lt;/Line&gt;
   &lt;Line Type="Fare Basis"&gt;
    &lt;Text&gt;FARE BASIS-L00SL5ZJ          SPECIAL FARE  DIS-E   VENDOR-ATP&lt;/Text&gt;
   &lt;/Line&gt;
   &lt;Line Type="Fare Type"&gt;
    &lt;Text&gt;FARE TYPE-SAP      OW-ADVANCE PURCHASE&lt;/Text&gt;
   &lt;/Line&gt;
   &lt;Line Type="Currency"&gt;
    &lt;Text&gt;COP   264781  8000  E07SEP19 D-INFINITY   FC-L00SL5ZJ  FN-&lt;/Text&gt;
   &lt;/Line&gt;
   &lt;Line Type="System Dates"&gt;
    &lt;Text&gt;SYSTEM DATES - CREATED 06SEP19/1119  EXPIRES INFINITY&lt;/Text&gt;
   &lt;/Line&gt;
   &lt;ParsedData&gt;
    &lt;CurrencyLine&gt;
     &lt;Amount&gt;264781&lt;/Amount&gt;
     &lt;CurrencyCode&gt;COP&lt;/CurrencyCode&gt;
     &lt;Discontinue&gt;INFINITY&lt;/Discontinue&gt;
     &lt;Effective&gt;2019-09-07&lt;/Effective&gt;
     &lt;FareClass&gt;L00SL5ZJ&lt;/FareClass&gt;
     &lt;RoutingNumberOrMPM&gt;8000&lt;/RoutingNumberOrMPM&gt;
    &lt;/CurrencyLine&gt;
    &lt;FareBasisLine&gt;
     &lt;DisplayType Code="E"/&gt;
     &lt;FareBasis Code="L00SL5ZJ"/&gt;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LocationCode="BOG"/&gt;
     &lt;OriginLocation LocationCode="CTG"/&gt;
     &lt;Rule&gt;SLDM&lt;/Rule&gt;
     &lt;TariffDescriptionNumber&gt;IPRWD/17&lt;/TariffDescriptionNumber&gt;
     &lt;TravelDate&gt;2019-09-15&lt;/TravelDate&gt;
    &lt;/OriginDestinationLine&gt;
    &lt;PassengerTypeLine&gt;
     &lt;AutoPrice&gt;YES&lt;/AutoPrice&gt;
     &lt;PassengerType Code="ADT"/&gt;
    &lt;/PassengerTypeLine&gt;
    &lt;SystemDatesLine&gt;
     &lt;CreateDateTime&gt;2019-09-06T11:19&lt;/CreateDateTime&gt;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</si>
  <si>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-1d8892c1-58fa-426e-9a7f-6caeb661fb3f&lt;/eb:ConversationId&gt;&lt;eb:Service&gt;OTA_AirRulesLLSRQ&lt;/eb:Service&gt;&lt;eb:Action&gt;OTA_AirRulesLLSRS&lt;/eb:Action&gt;&lt;eb:MessageData&gt;&lt;eb:MessageId&gt;2632991545401690204&lt;/eb:MessageId&gt;&lt;eb:Timestamp&gt;2019-09-12T15:09:01&lt;/eb:Timestamp&gt;&lt;eb:RefToMessageId&gt;1d8892c1-58fa-426e-9a7f-6caeb661fb3f&lt;/eb:RefToMessageId&gt;&lt;/eb:MessageData&gt;&lt;/eb:MessageHeader&gt;&lt;wsse:Security xmlns:wsse="http://schemas.xmlsoap.org/ws/2002/12/secext"&gt;&lt;wsse:BinarySecurityToken valueType="String" EncodingType="wsse:Base64Binary"&gt;Shared/IDL:IceSess\/SessMgr:1\.0.IDL/Common/!ICESMS\/RESD!ICESMSLB\/RES.LB!-2974965300000416892!921843!0&lt;/wsse:BinarySecurityToken&gt;&lt;/wsse:Security&gt;&lt;/soap-env:Header&gt;&lt;soap-env:Body&gt;&lt;OTA_AirRulesRS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timeStamp="2019-09-12T10:09:00-05:00"&gt;
   &lt;stl:SystemSpecificResults&gt;
    &lt;stl:HostCommand LNIATA="222222"&gt;RDBOGSMR17OCTZEF00RIQ-AV&lt;/stl:HostCommand&gt;
   &lt;/stl:SystemSpecificResults&gt;
  &lt;/stl:Success&gt;
 &lt;/stl:ApplicationResults&gt;
 &lt;FareRuleInfo&gt;
  &lt;Header&gt;
   &lt;Line Type="Legend"&gt;
    &lt;Text&gt;V FARE BASIS     BK    FARE   TRAVEL-TICKET AP  MINMAX  RTG&lt;/Text&gt;
   &lt;/Line&gt;
   &lt;Line Type="Fare"&gt;
    &lt;Text&gt;1  ¤ZEF00RIQ       Z R   184000        T31DE  -/?  2/ 30  200&lt;/Text&gt;
   &lt;/Line&gt;
   &lt;Line Type="Passenger Type"&gt;
    &lt;Text&gt;PASSENGER TYPE-ITX                 AUTO PRICE-YES&lt;/Text&gt;
   &lt;/Line&gt;
   &lt;Line Type="Origin Destination"&gt;
    &lt;Text&gt;FROM-BOG TO-SMR    CXR-AV    TVL-17OCT19  RULE-ITCO WHFDPVR/329&lt;/Text&gt;
   &lt;/Line&gt;
   &lt;Line Type="Fare Basis"&gt;
    &lt;Text&gt;FARE BASIS-ZEF00RIQ          SPECIAL FARE  DIS-L   VENDOR-ATP&lt;/Text&gt;
   &lt;/Line&gt;
   &lt;Line Type="Fare Type"&gt;
    &lt;Text&gt;FARE TYPE-PIT      RT-INDIVIDUAL INCLUSIVE TOUR FARE&lt;/Text&gt;
   &lt;/Line&gt;
   &lt;Line Type="Currency"&gt;
    &lt;Text&gt;COP   184000  0200  E01JAN19 D-INFINITY   FC-ZEF00RIQ  FN-8&lt;/Text&gt;
   &lt;/Line&gt;
   &lt;Line Type="System Dates"&gt;
    &lt;Text&gt;SYSTEM DATES - CREATED 02JAN19/0817  EXPIRES INFINITY&lt;/Text&gt;
   &lt;/Line&gt;
   &lt;ParsedData&gt;
    &lt;CurrencyLine&gt;
     &lt;Amount&gt;184000&lt;/Amount&gt;
     &lt;CurrencyCode&gt;COP&lt;/CurrencyCode&gt;
     &lt;Discontinue&gt;INFINITY&lt;/Discontinue&gt;
     &lt;Effective&gt;2019-01-01&lt;/Effective&gt;
     &lt;FareClass&gt;ZEF00RIQ&lt;/FareClass&gt;
     &lt;RoutingNumberOrMPM&gt;0200&lt;/RoutingNumberOrMPM&gt;
     &lt;TariffDescriptionNumber&gt;8&lt;/TariffDescriptionNumber&gt;
    &lt;/CurrencyLine&gt;
    &lt;FareBasisLine&gt;
     &lt;DisplayType Code="L"/&gt;
     &lt;FareBasis Code="ZEF00RIQ"/&gt;
     &lt;FareVendor&gt;ATP&lt;/FareVendor&gt;
     &lt;Text&gt;SPECIAL FARE&lt;/Text&gt;
    &lt;/FareBasisLine&gt;
    &lt;FareTypeLine&gt;
     &lt;FareDescription Code="RT"&gt;INDIVIDUAL INCLUSIVE TOUR FARE&lt;/FareDescription&gt;
     &lt;FareType&gt;PIT&lt;/FareType&gt;
    &lt;/FareTypeLine&gt;
    &lt;OriginDestinationLine&gt;
     &lt;Airline Code="AV"/&gt;
     &lt;DestinationLocation LocationCode="SMR"/&gt;
     &lt;OriginLocation LocationCode="BOG"/&gt;
     &lt;Rule&gt;ITCO&lt;/Rule&gt;
     &lt;TariffDescriptionNumber&gt;WHFDPVR/329&lt;/TariffDescriptionNumber&gt;
     &lt;TravelDate&gt;2019-10-17&lt;/TravelDate&gt;
    &lt;/OriginDestinationLine&gt;
    &lt;PassengerTypeLine&gt;
     &lt;AutoPrice&gt;YES&lt;/AutoPrice&gt;
     &lt;PassengerType Code="ITX"/&gt;
    &lt;/PassengerTypeLine&gt;
    &lt;SystemDatesLine&gt;
     &lt;CreateDateTime&gt;2019-01-02T08:17&lt;/CreateDateTime&gt;
     &lt;ExpireDateTime&gt;INFINITY&lt;/ExpireDateTime&gt;
    &lt;/SystemDatesLine&gt;
   &lt;/ParsedData&gt;
  &lt;/Header&gt;
  &lt;Rules&gt;
   &lt;Paragraph RPH="50" Title="RULE APPLICATION AND OTHER CONDITIONS"&gt;
    &lt;Text&gt;NOT APPLICABLE&lt;/Text&gt;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ONE OR MORE OF THE FOLLOWING
ANY AV FLIGHT.
AND
THE FARE COMPONENT MUST NOT BE ON
ONE OR MORE OF THE FOLLOWING
AV FLIGHTS 5800 THROUGH 6999.&lt;/Text&gt;
   &lt;/Paragraph&gt;
   &lt;Paragraph RPH="05" Title="ADVANCE RESERVATIONS/TICKETING"&gt;
    &lt;Text&gt;CONFIRMED RESERVATIONS ARE REQUIRED FOR ALL SECTORS.
WHEN RESERVATIONS ARE MADE AT LEAST 14 DAYS BEFORE
DEPARTURE, TICKETING MUST BE COMPLETED WITHIN 168
HOURS AFTER RESERVATIONS ARE MADE.
OR - CONFIRMED RESERVATIONS ARE REQUIRED FOR ALL
SECTORS.
WHEN RESERVATIONS ARE MADE AT LEAST 5 DAYS BEFORE
DEPARTURE, TICKETING MUST BE COMPLETED WITHIN 72
HOURS AFTER RESERVATIONS ARE MADE.
OR - CONFIRMED RESERVATIONS ARE REQUIRED FOR ALL
SECTORS.
TICKETING MUST BE COMPLETED WITHIN 24 HOURS AFTER
RESERVATIONS ARE MADE.&lt;/Text&gt;
   &lt;/Paragraph&gt;
   &lt;Paragraph RPH="06" Title="MINIMUM STAY"&gt;
    &lt;Text&gt;TRAVEL FROM LAST STOPOVER MUST COMMENCE NO EARLIER
THAN 2 DAYS AFTER DEPARTURE FROM FARE ORIGIN.&lt;/Text&gt;
   &lt;/Paragraph&gt;
   &lt;Paragraph RPH="07" Title="MAXIMUM STAY"&gt;
    &lt;Text&gt;TRAVEL FROM LAST SECTOR MUST COMMENCE NO LATER THAN
MIDNIGHT 30 DAYS AFTER DEPARTURE FROM FARE ORIGIN.&lt;/Text&gt;
   &lt;/Paragraph&gt;
   &lt;Paragraph RPH="08" Title="STOPOVERS"&gt;
    &lt;Text&gt;NO STOPOVERS PERMITTED ON THE PRICING UNIT.
NO STOPOVER OCCURS IF PASSENGER TAKES NEXT
AVAILABLE FLIGHT WITHIN 24 HOURS.&lt;/Text&gt;
   &lt;/Paragraph&gt;
   &lt;Paragraph RPH="09" Title="TRANSFERS"&gt;
    &lt;Text&gt;UNLIMITED TRANSFERS PERMITTED. - SURFACE AT FARE BREAK
AND EMBEDDED SECTORS PERMITTED EXCEPT FOR PRICING UNITS
WITHIN/BETWEEN US AND CANADA - INCLUDING PR/USV1 -
SURFACE AT FARE BREAK IS NOT PERMITTED.&lt;/Text&gt;
   &lt;/Paragraph&gt;
   &lt;Paragraph RPH="10" Title="COMBINATIONS"&gt;
    &lt;Text&gt;DOUBLE OPEN JAWS NOT PERMITTED.
END-ON-END
END-ON-END COMBINATIONS PERMITTED. VALIDATE ALL FARE
COMBINATIONS.
PROVIDED -
COMBINATIONS ARE FOR CARRIER AV/LR/TA.
OPEN JAWS/ROUND TRIPS/CIRCLE TRIPS
FARES MAY BE COMBINED ON A HALF ROUND TRIP BASIS
-TO FORM SINGLE OPEN JAWS/ROUND TRIPS/CIRCLE TRIPS.
OPEN JAWS/ROUND TRIPS/CIRCLE TRIPS NOTE -
WHEN COMBINED WITH OTHER FARES TO FORM ROUND /
OPEN JAW TRIPS THE MOST RESTRICTIVE CONDITIONS
APPLY.THESE INCLUDE ADVANCE RESERVATION/
TICKETING REQUIREMENTS/MINIMUM STAY/MAXIMUM STAY
AND PENALTIES.
PROVIDED -
COMBINATIONS ARE WITH ANY FARE FOR CARRIER AV/LR/
TA IN RULE 8YWW/AIRW/ITCO/NETA IN ANY TARIFF.
OR RULE 00C9 IN TARIFF
WHFIPVR - WESTERN HEMISPHERE-INTERNATIONAL.&lt;/Text&gt;
   &lt;/Paragraph&gt;
   &lt;Paragraph RPH="11" Title="BLACKOUT DATES"&gt;
    &lt;Text&gt;NO BLACKOUT DATES APPLY.&lt;/Text&gt;
   &lt;/Paragraph&gt;
   &lt;Paragraph RPH="12" Title="SURCHARGES"&gt;
    &lt;Text&gt;IF INFANT WITHOUT A SEAT PSGR UNDER 2.
OR - INCLUSIVE TOUR INFANT WITHOUT A SEAT PSGR UNDER 2.
THERE IS NO MISCELLANEOUS/OTHER SURCHARGE PER ANY
PASSENGER.
FUEL SURCHARGE OF COP 47000 PER FARE COMPONENT WILL BE
ADDED TO THE APPLICABLE FARE PER ADULT,ALLOWING CHILD/
INFANT DISCOUNTS.
NOTE - TEXT BELOW NOT VALIDATED FOR AUTOPRICING.
THE FUEL SURCHARGE APPLIES IN ADDITION TO ALL
OTHER CHARGES AND IS NOT SUBJECT TO ANY DISCOUNT.
WHEN A FUEL SURCHARGE IS COLLECTED IT MUST BE
DENOTED AS A -Q- CHARGE ON EACH TICKET ACCORDINGLY&lt;/Text&gt;
   &lt;/Paragraph&gt;
   &lt;Paragraph RPH="13" Title="ACCOMPANIED TRAVEL"&gt;
    &lt;Text&gt;ACCOMPANIED TRAVEL NOT REQUIRED.&lt;/Text&gt;
   &lt;/Paragraph&gt;
   &lt;Paragraph RPH="14" Title="TRAVEL RESTRICTIONS"&gt;
    &lt;Text&gt;VALID FOR TRAVEL COMMENCING ON/AFTER 01JAN19.&lt;/Text&gt;
   &lt;/Paragraph&gt;
   &lt;Paragraph RPH="15" Title="SALES RESTRICTIONS"&gt;
    &lt;Text&gt;FOOTNOTE RULE
TICKETS MUST BE ISSUED ON/BEFORE 31DEC19.
FARE RULE
TICKETS MAY NOT BE SOLD IN VENEZUELA.
TICKETS MAY ONLY BE SOLD IN AREA 1/AREA 2/AREA 3.
NOTE - TEXT BELOW NOT VALIDATED FOR AUTOPRICING.
A USD 600.00 PENALTY APPLIES IF SOLD IN
VENEZUELA.&lt;/Text&gt;
   &lt;/Paragraph&gt;
   &lt;Paragraph RPH="16" Title="PENALTIES"&gt;
    &lt;Text&gt;CANCELLATIONS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&lt;/Paragraph&gt;
   &lt;Paragraph RPH="17" Title="HIP/MILEAGE EXCEPTIONS"&gt;
    &lt;Text&gt;NO HIP OR MILEAGE EXCEPTIONS APPLY.&lt;/Text&gt;
   &lt;/Paragraph&gt;
   &lt;Paragraph RPH="18" Title="TICKET ENDORSEMENTS"&gt;
    &lt;Text&gt;THE ORIGINAL TICKET MUST BE ANNOTATED - REFUND FEE
APPLIES - AND - CHANGES FOR A FEE AND - AND - PLUS
FARE DIFF/NO ENDORSE - IN THE ENDORSEMENT BOX.&lt;/Text&gt;
   &lt;/Paragraph&gt;
   &lt;Paragraph RPH="19" Title="CHILDREN DISCOUNTS"&gt;
    &lt;Text&gt;INN/INDIVIDUAL INCLUSIVE TOUR CHILD PSGR 2-11 - CHARGE
67 PERCENT OF THE FARE.
TICKET DESIGNATOR - CH AND PERCENT APPLIED.
MUST BE ACCOMPANIED ON ALL FLIGHTS IN THE SAME
COMPARTMENT BY ADULT PSGR 12 OR OLDER.
OR - ITS/INCLUSIVE TOUR INFANT WITH A SEAT PSGR UNDER 2
- CHARGE 67 PERCENT OF THE FARE.
TICKET DESIGNATOR - IN AND PERCENT APPLIED.
MUST BE ACCOMPANIED ON ALL FLIGHTS IN THE SAME
COMPARTMENT BY ADULT PSGR.
OR - 1ST ITF/INCLUSIVE TOUR INFANT WITHOUT A SEAT PSGR
UNDER 2 - NO CHARGE.
MUST BE ACCOMPANIED ON ALL FLIGHTS IN THE SAME
COMPARTMENT BY ADULT PSGR 12 OR OLDER.
NOTE - TEXT BELOW NOT VALIDATED FOR AUTOPRICING.
THE ADULT TICKET MUST BE ANNOTATED THAT PASSENGER
TRAVELS WITH INFANT.
OR - ITU/INDIVIDUAL INCLUSIVE TOUR UNACCOMPANIED CHILD
5-11 - CHARGE 67 PERCENT OF THE FARE.
TICKET DESIGNATOR - CH AND PERCENT APPLIED.
NOTE - TEXT BELOW NOT VALIDATED FOR AUTOPRICING.
UNACOMPANIED MINOR UNDER 5 YEARS NOT PERMITTED.
NOTE-
SERVICE CHARGE FOR UNACCOMPANIED MINORS 5-17
YEARS APPLIES PER ROUTE.
PRICE WITH ANCILLARY OR OPTIONAL SERVICES IN YOUR
SYSTEM.&lt;/Text&gt;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&lt;Text&gt;NO PROVISIONS APPLY.&lt;/Text&gt;
   &lt;/Paragraph&gt;
   &lt;Paragraph RPH="25" Title="FARE BY RULE"&gt;
    &lt;Text&gt;NOT APPLICABLE.&lt;/Text&gt;
   &lt;/Paragraph&gt;
   &lt;Paragraph RPH="26" Title="GROUPS"&gt;
    &lt;Text&gt;NO GROUP PROVISIONS APPLY.&lt;/Text&gt;
   &lt;/Paragraph&gt;
   &lt;Paragraph RPH="27" Title="TOURS"&gt;
    &lt;Text&gt;NOTE - TEXT BELOW NOT VALIDATED FOR AUTOPRICING.
THESE FARES CAN ONLY BE USED IN COMBINATION WITH A
GROUND SERVICE.
THE GROUND SERVICE SHOULD AT LEAST INCLUDE
ACCOMMODATION OR CAR RENTAL IN THE CITY OF
DESTINATION ACCORDING TO THE MINIMUM STAY
REQUIRED. IN ORDER FOR THE AIRLINE TO ACCEPT THE
CAR RENTAL SERVICE AS PART OF A VACATION PACKAGE
THE WHOLESALER MUST ATTACH TO THE AIRLINE TICKET
THE CAR RENTAL VOUCHER.&lt;/Text&gt;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&lt;Text&gt;NO VOLUNTARY REFUNDS DATA FOUND.&lt;/Text&gt;
   &lt;/Paragraph&gt;
   &lt;Paragraph RPH="35" Title="NEGOTIATED FARES"&gt;
    &lt;Text&gt;FARES MAY BE VIEWED/PRICED/TICKETED BY 24YB.
PLACE THE FOLLOWING INFORMATION ON THE AUDITORS
COUPON:
TOUR CODE ITCB60. PLACE IT IN THE FARE BOX.
PLACE THE FOLLOWING INFORMATION ON THE PASSENGER
COUPON:
TOUR CODE ITCB60. PLACE IT IN THE FARE BOX.&lt;/Text&gt;
   &lt;/Paragraph&gt;
   &lt;Paragraph RPH="IC" Title="INTERNATIONAL CONSTRUCTION"&gt;
    &lt;Text&gt;NOT A CONSTRUCTED FARE&lt;/Text&gt;
   &lt;/Paragraph&gt;
  &lt;/Rules&gt;
 &lt;/FareRuleInfo&gt;
&lt;/OTA_AirRulesRS&gt;&lt;/soap-env:Body&gt;&lt;/soap-env:Envelope&gt;</t>
  </si>
  <si>
    <t>&lt;?xml version="1.0" encoding="UTF-8"?&gt;
&lt;soap-env:Envelope xmlns:soap-env="http://schemas.xmlsoap.org/soap/envelope/"&gt;&lt;soap-env:Header&gt;&lt;eb:MessageHeader xmlns:eb="http://www.ebxml.org/namespaces/messageHeader" eb:version="1.0" soap-env:mustUnderstand="1"&gt;&lt;eb:From&gt;&lt;eb:PartyId eb:type="URI"&gt;SabreService&lt;/eb:PartyId&gt;&lt;/eb:From&gt;&lt;eb:To&gt;&lt;eb:PartyId eb:type="URI"&gt;Viajes Falabella&lt;/eb:PartyId&gt;&lt;/eb:To&gt;&lt;eb:CPAId&gt;18CB&lt;/eb:CPAId&gt;&lt;eb:ConversationId&gt;18CB-adbb39f9-b6e9-483a-af00-da0a46668e15&lt;/eb:ConversationId&gt;&lt;eb:Service&gt;OTA_AirRulesLLSRQ&lt;/eb:Service&gt;&lt;eb:Action&gt;OTA_AirRulesLLSRS&lt;/eb:Action&gt;&lt;eb:MessageData&gt;&lt;eb:MessageId&gt;2940812547250050242&lt;/eb:MessageId&gt;&lt;eb:Timestamp&gt;2019-09-12T15:12:05&lt;/eb:Timestamp&gt;&lt;eb:RefToMessageId&gt;adbb39f9-b6e9-483a-af00-da0a46668e15&lt;/eb:RefToMessageId&gt;&lt;/eb:MessageData&gt;&lt;/eb:MessageHeader&gt;&lt;wsse:Security xmlns:wsse="http://schemas.xmlsoap.org/ws/2002/12/secext"&gt;&lt;wsse:BinarySecurityToken valueType="String" EncodingType="wsse:Base64Binary"&gt;Shared/IDL:IceSess\/SessMgr:1\.0.IDL/Common/!ICESMS\/RESD!ICESMSLB\/RES.LB!-2974964542780139902!989523!0&lt;/wsse:BinarySecurityToken&gt;&lt;/wsse:Security&gt;&lt;/soap-env:Header&gt;&lt;soap-env:Body&gt;&lt;OTA_AirRulesRS xmlns="http://webservices.sabre.com/sabreXML/2011/10" xmlns:xs="http://www.w3.org/2001/XMLSchema" xmlns:xsi="http://www.w3.org/2001/XMLSchema-instance" xmlns:stl="http://services.sabre.com/STL/v01" Version="2.3.0"&gt;
 &lt;stl:ApplicationResults status="Complete"&gt;
  &lt;stl:Success timeStamp="2019-09-12T10:12:05-05:00"&gt;
   &lt;stl:SystemSpecificResults&gt;
    &lt;stl:HostCommand LNIATA="222222"&gt;RDBAQMDE09SEPV00SL5ZJ-LA&lt;/stl:HostCommand&gt;
   &lt;/stl:SystemSpecificResults&gt;
  &lt;/stl:Success&gt;
 &lt;/stl:ApplicationResults&gt;
 &lt;FareRuleInfo&gt;
  &lt;Header&gt;
   &lt;Line Type="Legend"&gt;
    &lt;Text&gt;V FARE BASIS     BK    FARE   TRAVEL-TICKET AP  MINMAX  RTG&lt;/Text&gt;
   &lt;/Line&gt;
   &lt;Line Type="Fare"&gt;
    &lt;Text&gt;1   V00SL5ZJ       V X   182800     ----      -/?  -/12M 8000&lt;/Text&gt;
   &lt;/Line&gt;
   &lt;Line Type="Passenger Type"&gt;
    &lt;Text&gt;PASSENGER TYPE-ADT                 AUTO PRICE-YES&lt;/Text&gt;
   &lt;/Line&gt;
   &lt;Line Type="Origin Destination"&gt;
    &lt;Text&gt;FROM-BAQ TO-MDE    CXR-LA    TVL-09SEP20  RULE-SLDM IPRWD/17&lt;/Text&gt;
   &lt;/Line&gt;
   &lt;Line Type="Fare Basis"&gt;
    &lt;Text&gt;FARE BASIS-V00SL5ZJ          SPECIAL FARE  DIS-E   VENDOR-ATP&lt;/Text&gt;
   &lt;/Line&gt;
   &lt;Line Type="Fare Type"&gt;
    &lt;Text&gt;FARE TYPE-SAP      OW-ADVANCE PURCHASE&lt;/Text&gt;
   &lt;/Line&gt;
   &lt;Line Type="Currency"&gt;
    &lt;Text&gt;COP   182780  8000  E25JUL19 D-INFINITY   FC-V00SL5ZJ  FN-&lt;/Text&gt;
   &lt;/Line&gt;
   &lt;Line Type="System Dates"&gt;
    &lt;Text&gt;SYSTEM DATES - CREATED 24JUL19/1519  EXPIRES INFINITY&lt;/Text&gt;
   &lt;/Line&gt;
   &lt;ParsedData&gt;
    &lt;CurrencyLine&gt;
     &lt;Amount&gt;182780&lt;/Amount&gt;
     &lt;CurrencyCode&gt;COP&lt;/CurrencyCode&gt;
     &lt;Discontinue&gt;INFINITY&lt;/Discontinue&gt;
     &lt;Effective&gt;2019-07-25&lt;/Effective&gt;
     &lt;FareClass&gt;V00SL5ZJ&lt;/FareClass&gt;
     &lt;RoutingNumberOrMPM&gt;8000&lt;/RoutingNumberOrMPM&gt;
    &lt;/CurrencyLine&gt;
    &lt;FareBasisLine&gt;
     &lt;DisplayType Code="E"/&gt;
     &lt;FareBasis Code="V00SL5ZJ"/&gt;
     &lt;FareVendor&gt;ATP&lt;/FareVendor&gt;
     &lt;Text&gt;SPECIAL FARE&lt;/Text&gt;
    &lt;/FareBasisLine&gt;
    &lt;FareTypeLine&gt;
     &lt;FareDescription Code="OW"&gt;ADVANCE PURCHASE&lt;/FareDescription&gt;
     &lt;FareType&gt;SAP&lt;/FareType&gt;
    &lt;/FareTypeLine&gt;
    &lt;OriginDestinationLine&gt;
     &lt;Airline Code="LA"/&gt;
     &lt;DestinationLocation LocationCode="MDE"/&gt;
     &lt;OriginLocation LocationCode="BAQ"/&gt;
     &lt;Rule&gt;SLDM&lt;/Rule&gt;
     &lt;TariffDescriptionNumber&gt;IPRWD/17&lt;/TariffDescriptionNumber&gt;
     &lt;TravelDate&gt;2020-09-09&lt;/TravelDate&gt;
    &lt;/OriginDestinationLine&gt;
    &lt;PassengerTypeLine&gt;
     &lt;AutoPrice&gt;YES&lt;/AutoPrice&gt;
     &lt;PassengerType Code="ADT"/&gt;
    &lt;/PassengerTypeLine&gt;
    &lt;SystemDatesLine&gt;
     &lt;CreateDateTime&gt;2019-07-24T15:19&lt;/CreateDateTime&gt;
     &lt;ExpireDateTime&gt;INFINITY&lt;/ExpireDateTime&gt;
    &lt;/SystemDatesLine&gt;
   &lt;/ParsedData&gt;
  &lt;/Header&gt;
  &lt;Rules&gt;
   &lt;Paragraph RPH="50" Title="RULE APPLICATION AND OTHER CONDITIONS"&gt;
    &lt;Text&gt;NOTE - THE FOLLOWING TEXT IS INFORMATIONAL AND NOT
VALIDATED FOR AUTOPRICING.
FARE PROMOTIONAL
APPLICATION
CLASS OF SERVICE
THESE FARES APPLY FOR ECONOMY CLASS SERVICE.&lt;/Text&gt;
   &lt;/Paragraph&gt;
   &lt;Paragraph RPH="01" Title="ELIGIBILITY"&gt;
    &lt;Text&gt;NO ELIGIBILITY REQUIREMENTS APPLY.&lt;/Text&gt;
   &lt;/Paragraph&gt;
   &lt;Paragraph RPH="02" Title="DAY/TIME"&gt;
    &lt;Text&gt;NO DAY/TIME TRAVEL RESTRICTIONS APPLY.&lt;/Text&gt;
   &lt;/Paragraph&gt;
   &lt;Paragraph RPH="03" Title="SEASONALITY"&gt;
    &lt;Text&gt;NO SEASONAL TRAVEL RESTRICTIONS APPLY.&lt;/Text&gt;
   &lt;/Paragraph&gt;
   &lt;Paragraph RPH="04" Title="FLIGHT APPLICATION"&gt;
    &lt;Text&gt;THE FARE COMPONENT MUST BE
ON DIRECT FLIGHTS.&lt;/Text&gt;
   &lt;/Paragraph&gt;
   &lt;Paragraph RPH="05" Title="ADVANCE RESERVATIONS/TICKETING"&gt;
    &lt;Text&gt;RESERVATIONS ARE REQUIRED FOR EACH SECTOR.
WHEN RESERVATIONS ARE MADE AT LEAST 1 DAY BEFORE
DEPARTURE, TICKETING MUST BE COMPLETED WITHIN 24 HOURS
AFTER RESERVATIONS ARE MADE.
OR - RESERVATIONS ARE REQUIRED FOR EACH SECTOR.
TICKETING MUST BE COMPLETED WITHIN 3 HOURS AFTER
RESERVATIONS ARE MADE.
NOTE - TEXT BELOW NOT VALIDATED FOR AUTOPRICING.
DIFFERENCE COULD EXIST BETWEEN THE CRS
LAST TICKETING DATE AND TTL ROBOT REMARK.
THE MOST RESTRICTIVE DATE PREVAILS.&lt;/Text&gt;
   &lt;/Paragraph&gt;
   &lt;Paragraph RPH="06" Title="MINIMUM STAY"&gt;
    &lt;Text&gt;NO MINIMUM STAY REQUIREMENTS APPLY.&lt;/Text&gt;
   &lt;/Paragraph&gt;
   &lt;Paragraph RPH="07" Title="MAXIMUM STAY"&gt;
    &lt;Text&gt;TRAVEL FROM LAST STOPOVER MUST COMMENCE NO LATER THAN
12 MONTHS AFTER DEPARTURE FROM FARE ORIGIN.&lt;/Text&gt;
   &lt;/Paragraph&gt;
   &lt;Paragraph RPH="08" Title="STOPOVERS"&gt;
    &lt;Text&gt;STOPOVERS ARE NOT PERMITTED AT INTERMEDIATE POINTS.&lt;/Text&gt;
   &lt;/Paragraph&gt;
   &lt;Paragraph RPH="09" Title="TRANSFERS"&gt;
    &lt;Text&gt;UNLIMITED TRANSFERS PERMITTED ON THE PRICING UNIT.
FARE BREAK AND EMBEDDED SURFACE SECTORS NOT PERMITTED
ON THE FARE COMPONENT.&lt;/Text&gt;
   &lt;/Paragraph&gt;
   &lt;Paragraph RPH="10" Title="COMBINATIONS"&gt;
    &lt;Text&gt;END-ON-END
END-ON-END COMBINATIONS PERMITTED. VALIDATE ADJACENT
LINE OF FLIGHT FARE COMPONENTS ONLY. SIDE TRIPS
PERMITTED WITH NO RESTRICTIONS.
PROVIDED -
COMBINATIONS ARE NOT FOR CARRIER CM/AV/AF/KL/AZ/UX
OR FOR CARRIER TP/NZ/SQ/TK/EK/EY
OR FOR CARRIER H2/G3.
COMBINATIONS ARE WITH ANY -SL/-SP TYPE FARES OR
ANY ADVANCE PURCHASE/REGULAR APEX/-TYPE FARES OR
ANY -FX/-FF/-RL/-RY/-EV/-EJ TYPE FARES.
OPEN JAWS/ROUND TRIPS/CIRCLE TRIPS
FARES MAY BE COMBINED ON A HALF ROUND TRIP BASIS
-TO FORM SINGLE OR DOUBLE OPEN JAWS/ROUND TRIPS/
CIRCLE TRIPS.
PROVIDED -
COMBINATIONS ARE WITH ANY FARE FOR CARRIER LA/LP/
XL/4M IN ANY RULE IN THIS TARIFF.&lt;/Text&gt;
   &lt;/Paragraph&gt;
   &lt;Paragraph RPH="11" Title="BLACKOUT DATES"&gt;
    &lt;Text&gt;NO BLACKOUT DATES APPLY.&lt;/Text&gt;
   &lt;/Paragraph&gt;
   &lt;Paragraph RPH="12" Title="SURCHARGES"&gt;
    &lt;Text&gt;IF INFANT WITHOUT A SEAT PSGR UNDER 2.
OR - CONTRACT BULK INFANT PSGR UNDER 2.
OR - INCLUSIVE TOUR INFANT WITHOUT A SEAT PSGR UNDER 2.
OR - NEGOTIATED INFANT PSGR UNDER 2.
OR - CBI PSGR UNDER 2.
OR - INFANT WITHOUT A SEAT ACCOMPANIED BY A YOUTH/
STUDENT PSGR UNDER 2.
THERE IS NO FUEL SURCHARGE PER ANY PASSENGER.
OTHERWISE
FUEL SURCHARGE OF COP 36000 WILL BE ADDED TO THE
APPLICABLE FARE PER ANY PASSENGER.&lt;/Text&gt;
   &lt;/Paragraph&gt;
   &lt;Paragraph RPH="13" Title="ACCOMPANIED TRAVEL"&gt;
    &lt;Text&gt;ACCOMPANIED TRAVEL NOT REQUIRED.&lt;/Text&gt;
   &lt;/Paragraph&gt;
   &lt;Paragraph RPH="14" Title="TRAVEL RESTRICTIONS"&gt;
    &lt;Text&gt;NO TRAVEL DATE RESTRICTIONS APPLY.&lt;/Text&gt;
   &lt;/Paragraph&gt;
   &lt;Paragraph RPH="15" Title="SALES RESTRICTIONS"&gt;
    &lt;Text&gt;FARE RULE
TICKETS MAY ONLY BE SOLD IN COLOMBIA.
GENERAL RULE - APPLY UNLESS OTHERWISE SPECIFIED
TICKETS MAY NOT BE SOLD IN VENEZUELA.
NOTE - TEXT BELOW NOT VALIDATED FOR AUTOPRICING.
RESERVATIONS MADE WITHIN THE LAST 24 HOURS BEFORE
DEPARTURE MUST BE INSTANTLY TICKETED.
///
BOLETOS NO PUEDEN SER VENDIDOS EN VENEZUELA
LAS RESERVAS DENTRO DE 24 HORAS ANTES DEL VUELO
DEBEN SER EMITIDAS INMEDIATAMENTE.
///&lt;/Text&gt;
   &lt;/Paragraph&gt;
   &lt;Paragraph RPH="16" Title="PENALTIES"&gt;
    &lt;Text&gt;CHANGES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&lt;/Paragraph&gt;
   &lt;Paragraph RPH="17" Title="HIP/MILEAGE EXCEPTIONS"&gt;
    &lt;Text&gt;NO HIP OR MILEAGE EXCEPTIONS APPLY.&lt;/Text&gt;
   &lt;/Paragraph&gt;
   &lt;Paragraph RPH="18" Title="TICKET ENDORSEMENTS"&gt;
    &lt;Text&gt;THE ORIGINAL AND THE REISSUED TICKET MUST BE ANNOTATED
- NONREF/CHNGS NOT PERMITTED - IN THE ENDORSEMENT BOX.&lt;/Text&gt;
   &lt;/Paragraph&gt;
   &lt;Paragraph RPH="19" Title="CHILDREN DISCOUNTS"&gt;
    &lt;Text&gt;CNN/ACCOMPANIED CHILD PSGR 2-11 - CHARGE 90 PERCENT OF
THE FARE.
TICKET DESIGNATOR - CH AND PERCENT APPLIED.
MUST BE ACCOMPANIED ON ALL FLIGHTS IN THE SAME
COMPARTMENT BY ADULT PSGR 12 OR OLDER.
OR - INS/INFANT WITH A SEAT PSGR UNDER 2 - CHARGE 90
PERCENT OF THE FARE.
TICKET DESIGNATOR - IN AND PERCENT APPLIED.
MUST BE ACCOMPANIED ON ALL FLIGHTS IN THE SAME
COMPARTMENT BY ADULT PSGR 12 OR OLDER.
OR - 1ST INF/INFANT WITHOUT A SEAT PSGR UNDER 2 - NO
CHARGE.
TICKET DESIGNATOR - IN AND PERCENT APPLIED.
MUST BE ACCOMPANIED ON ALL FLIGHTS IN THE SAME
COMPARTMENT BY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JNN/CONTRACT BULK CHILD PSGR 2-11 - CHARGE 90
PERCENT OF THE FARE.
TICKET DESIGNATOR - CH AND PERCENT APPLIED.
MUST BE ACCOMPANIED ON ALL FLIGHTS IN THE SAME
COMPARTMENT BY CONTRACT BULK ADULT PSGR 12 OR
OLDER.
OR - JNS/CONTRACT BULK INFANT WITH A SEAT PSGR UNDER 2
- CHARGE 90 PERCENT OF THE FARE.
TICKET DESIGNATOR - IN AND PERCENT APPLIED.
MUST BE ACCOMPANIED ON ALL FLIGHTS IN THE SAME
COMPARTMENT BY CONTRACT BULK ADULT PSGR 12 OR
OLDER.
OR - 1ST JNF/CONTRACT BULK INFANT PSGR UNDER 2 - NO
CHARGE.
TICKET DESIGNATOR - IN AND PERCENT APPLIED.
MUST BE ACCOMPANIED ON ALL FLIGHTS IN THE SAME
COMPARTMENT BY CONTRACT BULK ADULT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CNE/NEGOTIATED CHILD PSGR 2-11 - CHARGE 90 PERCENT
OF THE FARE.
TICKET DESIGNATOR - CH AND PERCENT APPLIED.
MUST BE ACCOMPANIED ON ALL FLIGHTS IN THE SAME
COMPARTMENT BY NEG PSGR 12 OR OLDER.
OR - INE/NEGOTIATED INFANT PSGR UNDER 2 - CHARGE 90
PERCENT OF THE FARE.
TICKET DESIGNATOR - IN AND PERCENT APPLIED.
MUST BE ACCOMPANIED ON ALL FLIGHTS IN THE SAME
COMPARTMENT BY NEG PSGR 12 OR OLDER.
OR - 1ST INF/INFANT WITHOUT A SEAT PSGR UNDER 2 - NO
CHARGE.
TICKET DESIGNATOR - IN AND PERCENT APPLIED.
MUST BE ACCOMPANIED ON ALL FLIGHTS IN THE SAME
COMPARTMENT BY NEG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INN/INDIVIDUAL INCLUSIVE TOUR CHILD PSGR 2-11 -
CHARGE 90 PERCENT OF THE FARE.
TICKET DESIGNATOR - CH AND PERCENT APPLIED.
MUST BE ACCOMPANIED ON ALL FLIGHTS IN THE SAME
COMPARTMENT BY INDIVIDUAL INCLUSIVE TOUR PSGR
12 OR OLDER.
OR - ITS/INCLUSIVE TOUR INFANT WITH A SEAT PSGR UNDER 2
- CHARGE 90 PERCENT OF THE FARE.
TICKET DESIGNATOR - IN AND PERCENT APPLIED.
MUST BE ACCOMPANIED ON ALL FLIGHTS IN THE SAME
COMPARTMENT BY INDIVIDUAL INCLUSIVE TOUR PSGR
12 OR OLDER.
OR - 1ST ITF/INCLUSIVE TOUR INFANT WITHOUT A SEAT PSGR
UNDER 2 - NO CHARGE.
TICKET DESIGNATOR - IN AND PERCENT APPLIED.
MUST BE ACCOMPANIED ON ALL FLIGHTS IN THE SAME
COMPARTMENT BY INDIVIDUAL INCLUSIVE TOUR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
OR - CNN/ACCOMPANIED CHILD PSGR 2-11 - CHARGE 90
PERCENT OF THE FARE.
TICKET DESIGNATOR - CH AND PERCENT APPLIED.
MUST BE ACCOMPANIED ON ALL FLIGHTS IN THE SAME
COMPARTMENT BY PFA PSGR 12 OR OLDER.
OR - INS/INFANT WITH A SEAT PSGR UNDER 2 - CHARGE 90
PERCENT OF THE FARE.
TICKET DESIGNATOR - IN AND PERCENT APPLIED.
MUST BE ACCOMPANIED ON ALL FLIGHTS IN THE SAME
COMPARTMENT BY PFA PSGR 12 OR OLDER.
OR - 1ST INF/INFANT WITHOUT A SEAT PSGR UNDER 2 - NO
CHARGE.
TICKET DESIGNATOR - IN AND PERCENT APPLIED.
MUST BE ACCOMPANIED ON ALL FLIGHTS IN THE SAME
COMPARTMENT BY PFA PSGR 12 OR OLDER.
OR - UNN/UNACCOMPANIED CHILD PSGR 8-11 - CHARGE 90
PERCENT OF THE FARE.
TICKET DESIGNATOR - CH AND PERCENT APPLIED.
NOTE - TEXT BELOW NOT VALIDATED FOR AUTOPRICING.
///
MENOR ACOMPANADO DE 2 A 11 ANOS PAGA EL
90 POR CIENTO DE LA TARIFA.
INFANTE ENTRE 0 Y 2 ANOS OCUPANDO ASIENTO PAGA EL
90 POR CIENTO DE LA TARIFA.
INFANTE ENTRE 0 Y 2 ANOS SIN ASIENTO NO PAGA.
MENOR NO ACOMPANADO ENTRE 5 Y 11 ANOS PAGA EL
90 POR CIENTO DE LA TARIFA.
EL FARE BASIS DEBE INDICAR CH Y PORCENTAJE DE
DESCUENTO PARA MENORES ENTRE 2 Y 11 ANOS.
EL FARE BASIS DEBE INDICAR IN Y PORCENTAJE DE
DESCUENTO PARA INFANTES ENTRE 0 Y 2 ANOS.
///&lt;/Text&gt;
   &lt;/Paragraph&gt;
   &lt;Paragraph RPH="20" Title="TOUR CONDUCTOR DISCOUNTS"&gt;
    &lt;Text&gt;NO DISCOUNTS FOR TOUR CONDUCTORS.&lt;/Text&gt;
   &lt;/Paragraph&gt;
   &lt;Paragraph RPH="21" Title="AGENT DISCOUNTS"&gt;
    &lt;Text&gt;NO DISCOUNTS FOR SALE AGENTS.&lt;/Text&gt;
   &lt;/Paragraph&gt;
   &lt;Paragraph RPH="22" Title="ALL OTHER DISCOUNTS"&gt;
    &lt;Text&gt;NO DISCOUNTS FOR OTHERS.&lt;/Text&gt;
   &lt;/Paragraph&gt;
   &lt;Paragraph RPH="23" Title="MISCELLANEOUS PROVISIONS"&gt;
    &lt;Text&gt;THIS FARE MUST NOT BE USED AS THROUGH FARE WITH A
DIFFERENTIAL AND/OR TO CALCULATE DIFFERENTIAL.
NOTE - TEXT BELOW NOT VALIDATED FOR AUTOPRICING.
PARA INFORMACION SOBRE ACUMULACION DE KILOMETROS
LATAM PASS POR FAVOR DIRIGIRSE A WWW.LATAM.COM
FOR INFORMATION REGARDING EARNINGS OF LATAM PASS
KILOMETERS PLEASE VISIT WWW.LATAM.COM
PARA OBTER INFORMACOES SOBRE ACUMULACAO DE PONTOS
LATAM PASS POR FAVOR CONSULTE WWW.LATAM.COM&lt;/Text&gt;
   &lt;/Paragraph&gt;
   &lt;Paragraph RPH="25" Title="FARE BY RULE"&gt;
    &lt;Text&gt;NOT APPLICABLE.&lt;/Text&gt;
   &lt;/Paragraph&gt;
   &lt;Paragraph RPH="26" Title="GROUPS"&gt;
    &lt;Text&gt;NO GROUP PROVISIONS APPLY.&lt;/Text&gt;
   &lt;/Paragraph&gt;
   &lt;Paragraph RPH="27" Title="TOURS"&gt;
    &lt;Text&gt;NO TOUR PROVISIONS APPLY.&lt;/Text&gt;
   &lt;/Paragraph&gt;
   &lt;Paragraph RPH="28" Title="VISIT ANOTHER COUNTRY"&gt;
    &lt;Text&gt;NO VISIT ANOTHER COUNTRY PROVISIONS APPLY.&lt;/Text&gt;
   &lt;/Paragraph&gt;
   &lt;Paragraph RPH="29" Title="DEPOSITS"&gt;
    &lt;Text&gt;NO DEPOSIT PROVISIONS APPLY.&lt;/Text&gt;
   &lt;/Paragraph&gt;
   &lt;Paragraph RPH="31" Title="VOLUNTARY CHANGES"&gt;
    &lt;Text&gt;ENTER RD*31 OR RD?LINE NUM?*31 FOR VOLUNTARY CHGS.&lt;/Text&gt;
   &lt;/Paragraph&gt;
   &lt;Paragraph RPH="33" Title="VOLUNTARY REFUNDS"&gt;
    &lt;Text&gt;CHECK CATEGORY 16 OR CONTACT CARRIER FOR DETAILS.&lt;/Text&gt;
   &lt;/Paragraph&gt;
   &lt;Paragraph RPH="35" Title="NEGOTIATED FARES"&gt;
    &lt;Text&gt;NOT APPLICABLE.&lt;/Text&gt;
   &lt;/Paragraph&gt;
   &lt;Paragraph RPH="IC" Title="INTERNATIONAL CONSTRUCTION"&gt;
    &lt;Text&gt;NOT A CONSTRUCTED FARE&lt;/Text&gt;
   &lt;/Paragraph&gt;
  &lt;/Rules&gt;
 &lt;/FareRuleInfo&gt;
&lt;/OTA_AirRulesRS&gt;&lt;/soap-env:Body&gt;&lt;/soap-env:Envelope&gt;</t>
  </si>
  <si>
    <t xml:space="preserve">CANCELLATIONS
ANY TIME
CANCELLATIONS PERMITTED.
CHANGES
ANY TIME
CHANGES PERMITTED FOR REISSUE/REVALIDATION.&lt;/Text&gt;
   </t>
  </si>
  <si>
    <t>Cancelaciones
En cualquier momento
Cancelaciones permitidas.
Cambios
En cualquier momento
Cambios permitidos por reexpedición."</t>
  </si>
  <si>
    <t>Cancelaciones
En cualquier momento
Tiquete no reembolsable.
Cambios
En cualquier momento
Cambios permitidos.
**
1ST cambio permitido sin cargo hasta
30 días antes del viaje.
-------------------------------------------------
Si el cambio es realizado 30 días antes
del viaje un cargo de USD 200.00 será aplicado.
--------------------------------------------------
en caso de NO-SHOW - cambios no permitidos."</t>
  </si>
  <si>
    <t>Cancelaciones
En cualquier momento
Cargo COP 100000 para reembolso.
**
**.
**
**
**.
Cambios
En cualquier momento
Cargo COP 85000 por reexpedición.
**
**.
**
**
**."</t>
  </si>
  <si>
    <t>En cualquier momento
Tiquete no reembolsable.
**
**.
**
-FAMILY MEMBER MUST BE FIRST DEGREE RELATIVE.
WAIVER ALSO APPLIES FOR TRAVELING COMPANION.
ILLNESS/DEATH WAIVERS MUST BE SUBSTANTIATED BY A
VALID MEDICAL/DEATH CERTIFICATE.
Cambios
En cualquier momento
Cargo COP 120000 por reexpedición.
**
**.
**
**
**."</t>
  </si>
  <si>
    <t>Cancelaciones
En cualquier momento
Cancelaciones permitidas.
**
1.FARES ARE FULLY REFUNDABLE IN SINGLE
FORM OF PAYMENT.
2.RESERVATION CANCELLED RETAINS TICKET
VALUE/LESS APPLICABLE DIFFERENCE IN FARE FOR
FLOWN SEGMENTS hasta ONE YEAR FROM THE
ORIGINAL DATE OF TICKET ISSUE.
Cambios
En cualquier momento
Cambios permitidos.
**
NO CHANGE FEE APPLIES
-TICKETS MUST BE REISSUED WHEN ANY VOLUNTARY
CHANGE IS MADE. ORIGINAL RESERVATIONS ARE
CANCELLED AND THE NEW INTENDED TRAVEL SCHEDULED
hasta ONE YEAR FROM ORIGINAL DATE OF TICKET ISSUE
-ANY DIFFERENCE IN FARE
MUST BE COLLECTED AT THE TIME OF CHANGE/REISSUE."</t>
  </si>
  <si>
    <t>Cancelaciones
En cualquier momento
Tiquete no reembolsable.
**
**.
**/
Cambios
En cualquier momento
Cargo USD 300.00.
**
**.
**/--------------------------------
NOTE-
-TICKETS MUST BE REISSUED WHEN ANY VOLUNTARY
CHANGE IS MADE.
-SEE /CHILD/INFANT DISCOUNT/ IN FARE RULE TO
DETERMINE IF APPLICABLE.</t>
  </si>
  <si>
    <t>Cancelaciones
En cualquier momento
Cargo USD 100.00 para reembolso.
**
**.
**/NOTE-
-SEE /CHILD/INFANT DISCOUNT/IN FARE RULE TO
DETERMINE IF APPLICABLE.
Cambios
En cualquier momento
Cargo USD 75.00.
**
**.
**/--------------------------------
NOTE-
-TICKETS MUST BE REISSUED WHEN ANY VOLUNTARY
CHANGE IS MADE.
-SEE /CHILD/INFANT DISCOUNT/ IN FARE RULE TO
DETERMINE IF APPLICABLE."</t>
  </si>
  <si>
    <t>Cancelaciones
En cualquier momento
Cargo USD 100.00 para reembolso.
**
**.
**/NOTE-
-SEE /CHILD/INFANT DISCOUNT/IN FARE RULE TO
DETERMINE IF APPLICABLE.
Cambios
En cualquier momento
Cargo USD 100.00.
**
**.
**/--------------------------------
NOTE-
-TICKETS MUST BE REISSUED WHEN ANY VOLUNTARY
CHANGE IS MADE.
-SEE /CHILD/INFANT DISCOUNT/ IN FARE RULE TO
DETERMINE IF APPLICABLE."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</si>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</sst>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164" formatCode="[$-240A]dd/mm/yyyy"/>
    <numFmt numFmtId="165" formatCode="[$-240A]dd\-mmm"/>
  </numFmts>
  <fonts count="15" x14ac:knownFonts="1">
    <font>
      <sz val="10"/>
      <name val="Arial"/>
      <charset val="1"/>
    </font>
    <font>
      <b/>
      <sz val="10"/>
      <color rgb="FFFFFFFF"/>
      <name val="Arial"/>
      <family val="2"/>
      <charset val="1"/>
    </font>
    <font>
      <sz val="10"/>
      <name val="Arial"/>
      <family val="2"/>
      <charset val="1"/>
    </font>
    <font>
      <b/>
      <sz val="12"/>
      <name val="Arial"/>
      <family val="2"/>
      <charset val="1"/>
    </font>
    <font>
      <b/>
      <sz val="10"/>
      <name val="Arial"/>
      <family val="2"/>
      <charset val="1"/>
    </font>
    <font>
      <b/>
      <sz val="9"/>
      <name val="Arial"/>
      <family val="2"/>
      <charset val="1"/>
    </font>
    <font>
      <sz val="9"/>
      <name val="Arial"/>
      <family val="2"/>
      <charset val="1"/>
    </font>
    <font>
      <sz val="10"/>
      <color rgb="FF000000"/>
      <name val="Segoe UI"/>
      <family val="2"/>
      <charset val="1"/>
    </font>
    <font>
      <u/>
      <sz val="10"/>
      <name val="Arial"/>
      <family val="2"/>
    </font>
    <font>
      <sz val="10"/>
      <name val="Arial"/>
      <family val="2"/>
    </font>
    <font>
      <b/>
      <sz val="10"/>
      <name val="Arial"/>
      <family val="2"/>
    </font>
    <font>
      <sz val="10"/>
      <name val="Arial"/>
      <family val="2"/>
    </font>
    <font>
      <sz val="10"/>
      <color rgb="FF000000"/>
      <name val="Arial"/>
      <family val="2"/>
    </font>
    <font>
      <b/>
      <u/>
      <sz val="10"/>
      <name val="Arial"/>
      <family val="2"/>
      <charset val="1"/>
    </font>
    <font>
      <sz val="10"/>
      <color theme="1"/>
      <name val="Arial"/>
      <charset val="1"/>
    </font>
  </fonts>
  <fills count="10">
    <fill>
      <patternFill patternType="none"/>
    </fill>
    <fill>
      <patternFill patternType="gray125"/>
    </fill>
    <fill>
      <patternFill patternType="solid">
        <fgColor rgb="FFCC0000"/>
        <bgColor rgb="FF800000"/>
      </patternFill>
    </fill>
    <fill>
      <patternFill patternType="solid">
        <fgColor rgb="FF3FAF46"/>
        <bgColor rgb="FF00B050"/>
      </patternFill>
    </fill>
    <fill>
      <patternFill patternType="solid">
        <fgColor rgb="FFFFCC99"/>
        <bgColor rgb="FFC0C0C0"/>
      </patternFill>
    </fill>
    <fill>
      <patternFill patternType="solid">
        <fgColor rgb="FFFFFF00"/>
        <bgColor rgb="FFFFFF00"/>
      </patternFill>
    </fill>
    <fill>
      <patternFill patternType="solid">
        <fgColor rgb="FFFFFFFF"/>
        <bgColor rgb="FFFFFFCC"/>
      </patternFill>
    </fill>
    <fill>
      <patternFill patternType="solid">
        <fgColor rgb="FFFFFF00"/>
        <bgColor indexed="64"/>
      </patternFill>
    </fill>
    <fill>
      <patternFill patternType="solid">
        <fgColor rgb="FFFFC000"/>
        <bgColor indexed="64"/>
      </patternFill>
    </fill>
    <fill>
      <patternFill patternType="solid">
        <fgColor theme="9" tint="0.79998168889431442"/>
        <bgColor theme="9" tint="0.79998168889431442"/>
      </patternFill>
    </fill>
  </fills>
  <borders count="66">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808080"/>
      </left>
      <right style="thin">
        <color rgb="FF808080"/>
      </right>
      <top style="thin">
        <color auto="1"/>
      </top>
      <bottom/>
      <diagonal/>
    </border>
    <border>
      <left/>
      <right/>
      <top style="thin">
        <color auto="1"/>
      </top>
      <bottom/>
      <diagonal/>
    </border>
    <border>
      <left style="thin">
        <color auto="1"/>
      </left>
      <right/>
      <top style="thin">
        <color rgb="FFA6A6A6"/>
      </top>
      <bottom style="thin">
        <color rgb="FFA6A6A6"/>
      </bottom>
      <diagonal/>
    </border>
    <border>
      <left style="thin">
        <color rgb="FF808080"/>
      </left>
      <right style="thin">
        <color rgb="FF808080"/>
      </right>
      <top style="thin">
        <color rgb="FFA6A6A6"/>
      </top>
      <bottom style="thin">
        <color rgb="FFA6A6A6"/>
      </bottom>
      <diagonal/>
    </border>
    <border>
      <left/>
      <right/>
      <top style="thin">
        <color rgb="FFA6A6A6"/>
      </top>
      <bottom style="thin">
        <color rgb="FFA6A6A6"/>
      </bottom>
      <diagonal/>
    </border>
    <border>
      <left style="thin">
        <color auto="1"/>
      </left>
      <right/>
      <top/>
      <bottom style="thin">
        <color auto="1"/>
      </bottom>
      <diagonal/>
    </border>
    <border>
      <left style="thin">
        <color rgb="FF808080"/>
      </left>
      <right style="thin">
        <color rgb="FF808080"/>
      </right>
      <top/>
      <bottom style="thin">
        <color auto="1"/>
      </bottom>
      <diagonal/>
    </border>
    <border>
      <left/>
      <right/>
      <top/>
      <bottom style="thin">
        <color auto="1"/>
      </bottom>
      <diagonal/>
    </border>
    <border>
      <left style="thin">
        <color auto="1"/>
      </left>
      <right/>
      <top/>
      <bottom style="thin">
        <color rgb="FFA6A6A6"/>
      </bottom>
      <diagonal/>
    </border>
    <border>
      <left style="thin">
        <color rgb="FF808080"/>
      </left>
      <right style="thin">
        <color rgb="FF808080"/>
      </right>
      <top/>
      <bottom style="thin">
        <color rgb="FFA6A6A6"/>
      </bottom>
      <diagonal/>
    </border>
    <border>
      <left style="thin">
        <color auto="1"/>
      </left>
      <right/>
      <top style="thin">
        <color rgb="FFA6A6A6"/>
      </top>
      <bottom style="thin">
        <color rgb="FF808080"/>
      </bottom>
      <diagonal/>
    </border>
    <border>
      <left style="thin">
        <color rgb="FF808080"/>
      </left>
      <right style="thin">
        <color rgb="FF808080"/>
      </right>
      <top style="thin">
        <color rgb="FFA6A6A6"/>
      </top>
      <bottom style="thin">
        <color rgb="FF808080"/>
      </bottom>
      <diagonal/>
    </border>
    <border>
      <left/>
      <right/>
      <top style="thin">
        <color rgb="FFA6A6A6"/>
      </top>
      <bottom style="thin">
        <color rgb="FF808080"/>
      </bottom>
      <diagonal/>
    </border>
    <border>
      <left style="thin">
        <color auto="1"/>
      </left>
      <right/>
      <top/>
      <bottom style="thin">
        <color rgb="FF808080"/>
      </bottom>
      <diagonal/>
    </border>
    <border>
      <left style="thin">
        <color rgb="FF808080"/>
      </left>
      <right style="thin">
        <color rgb="FF808080"/>
      </right>
      <top/>
      <bottom style="thin">
        <color rgb="FF808080"/>
      </bottom>
      <diagonal/>
    </border>
    <border>
      <left/>
      <right/>
      <top/>
      <bottom style="thin">
        <color rgb="FF808080"/>
      </bottom>
      <diagonal/>
    </border>
    <border>
      <left style="thin">
        <color auto="1"/>
      </left>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right/>
      <top style="thin">
        <color rgb="FF808080"/>
      </top>
      <bottom style="thin">
        <color rgb="FF808080"/>
      </bottom>
      <diagonal/>
    </border>
    <border>
      <left style="thin">
        <color auto="1"/>
      </left>
      <right/>
      <top/>
      <bottom/>
      <diagonal/>
    </border>
    <border>
      <left style="thin">
        <color rgb="FF808080"/>
      </left>
      <right style="thin">
        <color rgb="FF808080"/>
      </right>
      <top/>
      <bottom/>
      <diagonal/>
    </border>
    <border>
      <left style="thin">
        <color rgb="FF808080"/>
      </left>
      <right style="thin">
        <color rgb="FF808080"/>
      </right>
      <top style="thin">
        <color auto="1"/>
      </top>
      <bottom style="thin">
        <color auto="1"/>
      </bottom>
      <diagonal/>
    </border>
    <border>
      <left/>
      <right/>
      <top style="thin">
        <color auto="1"/>
      </top>
      <bottom style="thin">
        <color auto="1"/>
      </bottom>
      <diagonal/>
    </border>
    <border>
      <left style="thin">
        <color rgb="FF808080"/>
      </left>
      <right/>
      <top style="thin">
        <color rgb="FF808080"/>
      </top>
      <bottom style="thin">
        <color rgb="FF808080"/>
      </bottom>
      <diagonal/>
    </border>
    <border>
      <left style="thin">
        <color auto="1"/>
      </left>
      <right/>
      <top style="thin">
        <color auto="1"/>
      </top>
      <bottom style="thin">
        <color rgb="FF808080"/>
      </bottom>
      <diagonal/>
    </border>
    <border>
      <left style="thin">
        <color rgb="FF808080"/>
      </left>
      <right style="thin">
        <color rgb="FF808080"/>
      </right>
      <top style="thin">
        <color auto="1"/>
      </top>
      <bottom style="thin">
        <color rgb="FF808080"/>
      </bottom>
      <diagonal/>
    </border>
    <border>
      <left/>
      <right/>
      <top style="thin">
        <color auto="1"/>
      </top>
      <bottom style="thin">
        <color rgb="FF808080"/>
      </bottom>
      <diagonal/>
    </border>
    <border>
      <left style="thin">
        <color auto="1"/>
      </left>
      <right/>
      <top style="thin">
        <color rgb="FF808080"/>
      </top>
      <bottom/>
      <diagonal/>
    </border>
    <border>
      <left style="thin">
        <color rgb="FF808080"/>
      </left>
      <right style="thin">
        <color rgb="FF808080"/>
      </right>
      <top style="thin">
        <color rgb="FF808080"/>
      </top>
      <bottom/>
      <diagonal/>
    </border>
    <border>
      <left/>
      <right/>
      <top style="thin">
        <color rgb="FF808080"/>
      </top>
      <bottom style="thin">
        <color auto="1"/>
      </bottom>
      <diagonal/>
    </border>
    <border>
      <left style="thin">
        <color rgb="FF808080"/>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diagonal/>
    </border>
    <border>
      <left/>
      <right style="thin">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thin">
        <color auto="1"/>
      </bottom>
      <diagonal/>
    </border>
    <border>
      <left/>
      <right style="thin">
        <color auto="1"/>
      </right>
      <top/>
      <bottom/>
      <diagonal/>
    </border>
    <border>
      <left style="thin">
        <color rgb="FF808080"/>
      </left>
      <right/>
      <top/>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thin">
        <color auto="1"/>
      </top>
      <bottom/>
      <diagonal/>
    </border>
    <border>
      <left style="medium">
        <color auto="1"/>
      </left>
      <right/>
      <top style="thin">
        <color auto="1"/>
      </top>
      <bottom/>
      <diagonal/>
    </border>
    <border>
      <left style="thin">
        <color auto="1"/>
      </left>
      <right style="medium">
        <color auto="1"/>
      </right>
      <top style="thin">
        <color auto="1"/>
      </top>
      <bottom/>
      <diagonal/>
    </border>
    <border>
      <left/>
      <right/>
      <top style="thin">
        <color theme="9" tint="0.39997558519241921"/>
      </top>
      <bottom style="thin">
        <color theme="9" tint="0.39997558519241921"/>
      </bottom>
      <diagonal/>
    </border>
  </borders>
  <cellStyleXfs count="9">
    <xf numFmtId="0" fontId="0" fillId="0" borderId="0"/>
    <xf numFmtId="0" fontId="1" fillId="2" borderId="0" applyProtection="0">
      <alignment vertical="center"/>
    </xf>
    <xf numFmtId="0" fontId="2" fillId="0" borderId="0"/>
    <xf numFmtId="0" fontId="2" fillId="3" borderId="0" applyProtection="0">
      <alignment horizontal="center" vertical="center"/>
    </xf>
    <xf numFmtId="0" fontId="2" fillId="3" borderId="0" applyProtection="0">
      <alignment horizontal="center" vertical="center"/>
    </xf>
    <xf numFmtId="0" fontId="2" fillId="0" borderId="0" applyBorder="0" applyProtection="0"/>
    <xf numFmtId="0" fontId="4" fillId="0" borderId="0" applyBorder="0" applyProtection="0"/>
    <xf numFmtId="42" fontId="9" fillId="0" borderId="0" applyFont="0" applyFill="0" applyBorder="0" applyAlignment="0" applyProtection="0"/>
    <xf numFmtId="9" fontId="9" fillId="0" borderId="0" applyFont="0" applyFill="0" applyBorder="0" applyAlignment="0" applyProtection="0"/>
  </cellStyleXfs>
  <cellXfs count="220">
    <xf numFmtId="0" fontId="0" fillId="0" borderId="0" xfId="0"/>
    <xf numFmtId="0" fontId="3" fillId="4" borderId="1" xfId="0" applyFont="1" applyFill="1" applyBorder="1" applyAlignment="1">
      <alignment horizontal="center"/>
    </xf>
    <xf numFmtId="0" fontId="4" fillId="0" borderId="0" xfId="0" applyFont="1"/>
    <xf numFmtId="0" fontId="6" fillId="0" borderId="0" xfId="0" applyFont="1"/>
    <xf numFmtId="164" fontId="6" fillId="0" borderId="0" xfId="0" applyNumberFormat="1" applyFont="1" applyAlignment="1">
      <alignment horizontal="left"/>
    </xf>
    <xf numFmtId="0" fontId="5" fillId="0" borderId="0" xfId="0" applyFont="1" applyAlignment="1">
      <alignment horizontal="left"/>
    </xf>
    <xf numFmtId="0" fontId="4" fillId="0" borderId="0" xfId="0" applyFont="1" applyAlignment="1">
      <alignment horizontal="right"/>
    </xf>
    <xf numFmtId="0" fontId="3" fillId="0" borderId="0" xfId="0" applyFont="1"/>
    <xf numFmtId="0" fontId="4" fillId="4" borderId="2" xfId="0" applyFont="1" applyFill="1" applyBorder="1" applyAlignment="1">
      <alignment horizontal="center"/>
    </xf>
    <xf numFmtId="0" fontId="4" fillId="4" borderId="3" xfId="0" applyFont="1" applyFill="1" applyBorder="1" applyAlignment="1">
      <alignment horizontal="center"/>
    </xf>
    <xf numFmtId="0" fontId="0" fillId="0" borderId="2" xfId="0" applyBorder="1"/>
    <xf numFmtId="0" fontId="0" fillId="0" borderId="5" xfId="0" applyFont="1" applyBorder="1" applyAlignment="1">
      <alignment vertical="center" wrapText="1"/>
    </xf>
    <xf numFmtId="0" fontId="0" fillId="0" borderId="6" xfId="0" applyFont="1" applyBorder="1" applyAlignment="1">
      <alignment vertical="center" wrapText="1"/>
    </xf>
    <xf numFmtId="0" fontId="0" fillId="0" borderId="7" xfId="0" applyBorder="1" applyAlignment="1">
      <alignment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0" xfId="0" applyBorder="1" applyAlignment="1">
      <alignment vertical="center" wrapText="1"/>
    </xf>
    <xf numFmtId="0" fontId="0" fillId="0" borderId="2" xfId="0" applyBorder="1" applyAlignment="1">
      <alignment wrapText="1"/>
    </xf>
    <xf numFmtId="0" fontId="0" fillId="0" borderId="11" xfId="0" applyFont="1" applyBorder="1" applyAlignment="1">
      <alignment vertical="center" wrapText="1"/>
    </xf>
    <xf numFmtId="0" fontId="0" fillId="0" borderId="12" xfId="0" applyFont="1" applyBorder="1" applyAlignment="1">
      <alignment vertical="center" wrapText="1"/>
    </xf>
    <xf numFmtId="0" fontId="0" fillId="0" borderId="13" xfId="0" applyBorder="1" applyAlignment="1">
      <alignment vertical="center" wrapText="1"/>
    </xf>
    <xf numFmtId="0" fontId="0" fillId="0" borderId="2" xfId="0" applyBorder="1" applyAlignment="1">
      <alignment vertical="center" wrapText="1"/>
    </xf>
    <xf numFmtId="0" fontId="2" fillId="0" borderId="2" xfId="0" applyFont="1" applyBorder="1" applyAlignment="1">
      <alignment wrapText="1"/>
    </xf>
    <xf numFmtId="0" fontId="0" fillId="0" borderId="0" xfId="0" applyBorder="1" applyAlignment="1">
      <alignment vertical="center" wrapText="1"/>
    </xf>
    <xf numFmtId="0" fontId="0" fillId="0" borderId="14" xfId="0" applyFont="1" applyBorder="1" applyAlignment="1">
      <alignment vertical="center" wrapText="1"/>
    </xf>
    <xf numFmtId="0" fontId="0" fillId="0" borderId="15" xfId="0" applyFont="1" applyBorder="1" applyAlignment="1">
      <alignment vertical="center" wrapText="1"/>
    </xf>
    <xf numFmtId="0" fontId="0" fillId="0" borderId="16" xfId="0" applyFont="1" applyBorder="1" applyAlignment="1">
      <alignment vertical="center" wrapText="1"/>
    </xf>
    <xf numFmtId="0" fontId="0" fillId="0" borderId="17" xfId="0" applyFont="1" applyBorder="1" applyAlignment="1">
      <alignment vertical="center" wrapText="1"/>
    </xf>
    <xf numFmtId="0" fontId="0" fillId="0" borderId="18" xfId="0" applyBorder="1" applyAlignment="1">
      <alignment vertical="center" wrapText="1"/>
    </xf>
    <xf numFmtId="0" fontId="0" fillId="0" borderId="19" xfId="0" applyFont="1" applyBorder="1" applyAlignment="1">
      <alignment vertical="center" wrapText="1"/>
    </xf>
    <xf numFmtId="0" fontId="0" fillId="0" borderId="20" xfId="0" applyFont="1" applyBorder="1" applyAlignment="1">
      <alignment vertical="center" wrapText="1"/>
    </xf>
    <xf numFmtId="0" fontId="0" fillId="0" borderId="21" xfId="0" applyBorder="1" applyAlignment="1">
      <alignment vertical="center" wrapText="1"/>
    </xf>
    <xf numFmtId="0" fontId="0" fillId="0" borderId="22" xfId="0" applyFont="1" applyBorder="1" applyAlignment="1">
      <alignment vertical="center" wrapText="1"/>
    </xf>
    <xf numFmtId="0" fontId="0" fillId="0" borderId="23" xfId="0" applyFont="1" applyBorder="1" applyAlignment="1">
      <alignment vertical="center" wrapText="1"/>
    </xf>
    <xf numFmtId="0" fontId="0" fillId="0" borderId="24" xfId="0" applyBorder="1" applyAlignment="1">
      <alignment vertical="center" wrapText="1"/>
    </xf>
    <xf numFmtId="0" fontId="2" fillId="0" borderId="2" xfId="0" applyFont="1" applyBorder="1"/>
    <xf numFmtId="0" fontId="2" fillId="0" borderId="19" xfId="0" applyFont="1" applyBorder="1" applyAlignment="1">
      <alignment vertical="center" wrapText="1"/>
    </xf>
    <xf numFmtId="0" fontId="0" fillId="0" borderId="25" xfId="0" applyFont="1" applyBorder="1" applyAlignment="1">
      <alignment vertical="center" wrapText="1"/>
    </xf>
    <xf numFmtId="0" fontId="0" fillId="0" borderId="26" xfId="0" applyFont="1" applyBorder="1" applyAlignment="1">
      <alignment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0" fillId="0" borderId="4" xfId="0" applyFont="1" applyBorder="1" applyAlignment="1">
      <alignment vertical="center" wrapText="1"/>
    </xf>
    <xf numFmtId="0" fontId="0" fillId="0" borderId="27" xfId="0" applyFont="1" applyBorder="1" applyAlignment="1">
      <alignment vertical="center" wrapText="1"/>
    </xf>
    <xf numFmtId="0" fontId="0" fillId="0" borderId="28" xfId="0"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29" xfId="0" applyFont="1" applyBorder="1" applyAlignment="1">
      <alignment vertical="center" wrapText="1"/>
    </xf>
    <xf numFmtId="0" fontId="2" fillId="0" borderId="11" xfId="0" applyFont="1" applyBorder="1" applyAlignment="1">
      <alignment vertical="center" wrapText="1"/>
    </xf>
    <xf numFmtId="0" fontId="2" fillId="0" borderId="30" xfId="0" applyFont="1" applyBorder="1" applyAlignment="1">
      <alignment vertical="center" wrapText="1"/>
    </xf>
    <xf numFmtId="0" fontId="0" fillId="0" borderId="31" xfId="0" applyFont="1" applyBorder="1" applyAlignment="1">
      <alignment vertical="center" wrapText="1"/>
    </xf>
    <xf numFmtId="0" fontId="0" fillId="0" borderId="32" xfId="0" applyBorder="1" applyAlignment="1">
      <alignment vertical="center" wrapText="1"/>
    </xf>
    <xf numFmtId="0" fontId="2" fillId="0" borderId="31" xfId="0" applyFont="1" applyBorder="1" applyAlignment="1">
      <alignment vertical="center" wrapText="1"/>
    </xf>
    <xf numFmtId="0" fontId="2" fillId="0" borderId="32" xfId="0" applyFont="1" applyBorder="1" applyAlignment="1">
      <alignment vertical="center" wrapText="1"/>
    </xf>
    <xf numFmtId="0" fontId="2" fillId="5" borderId="25" xfId="0" applyFont="1" applyFill="1" applyBorder="1" applyAlignment="1">
      <alignment vertical="center" wrapText="1"/>
    </xf>
    <xf numFmtId="0" fontId="2" fillId="0" borderId="0"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5" borderId="22" xfId="0" applyFont="1" applyFill="1" applyBorder="1" applyAlignment="1">
      <alignment vertical="center" wrapText="1"/>
    </xf>
    <xf numFmtId="0" fontId="2" fillId="0" borderId="12" xfId="0" applyFont="1" applyBorder="1" applyAlignment="1">
      <alignment vertical="center" wrapText="1"/>
    </xf>
    <xf numFmtId="0" fontId="2" fillId="0" borderId="6" xfId="0" applyFont="1" applyBorder="1" applyAlignment="1">
      <alignment vertical="center" wrapText="1"/>
    </xf>
    <xf numFmtId="0" fontId="2" fillId="0" borderId="33" xfId="0" applyFont="1" applyBorder="1" applyAlignment="1">
      <alignment vertical="center" wrapText="1"/>
    </xf>
    <xf numFmtId="0" fontId="2" fillId="0" borderId="34" xfId="0" applyFont="1" applyBorder="1" applyAlignment="1">
      <alignment vertical="center" wrapText="1"/>
    </xf>
    <xf numFmtId="0" fontId="0" fillId="0" borderId="35" xfId="0" applyBorder="1" applyAlignment="1">
      <alignment vertical="center" wrapText="1"/>
    </xf>
    <xf numFmtId="0" fontId="2" fillId="0" borderId="20" xfId="0" applyFont="1" applyBorder="1" applyAlignment="1">
      <alignment vertical="center" wrapText="1"/>
    </xf>
    <xf numFmtId="0" fontId="0" fillId="0" borderId="0" xfId="0" applyAlignment="1">
      <alignment wrapText="1"/>
    </xf>
    <xf numFmtId="0" fontId="2" fillId="0" borderId="0" xfId="0" applyFont="1"/>
    <xf numFmtId="0" fontId="2" fillId="0" borderId="5" xfId="0" applyFont="1" applyBorder="1" applyAlignment="1">
      <alignment wrapText="1"/>
    </xf>
    <xf numFmtId="0" fontId="2" fillId="0" borderId="6" xfId="0" applyFont="1" applyBorder="1" applyAlignment="1">
      <alignment wrapText="1"/>
    </xf>
    <xf numFmtId="0" fontId="0" fillId="0" borderId="7" xfId="0" applyBorder="1" applyAlignment="1">
      <alignment wrapText="1"/>
    </xf>
    <xf numFmtId="0" fontId="2" fillId="0" borderId="36" xfId="0" applyFont="1" applyBorder="1" applyAlignment="1">
      <alignment wrapText="1"/>
    </xf>
    <xf numFmtId="0" fontId="2" fillId="0" borderId="7" xfId="0" applyFont="1" applyBorder="1" applyAlignment="1">
      <alignment wrapText="1"/>
    </xf>
    <xf numFmtId="0" fontId="2" fillId="0" borderId="25" xfId="0" applyFont="1" applyBorder="1" applyAlignment="1">
      <alignment wrapText="1"/>
    </xf>
    <xf numFmtId="0" fontId="2" fillId="0" borderId="12" xfId="0" applyFont="1" applyBorder="1" applyAlignment="1">
      <alignment wrapText="1"/>
    </xf>
    <xf numFmtId="0" fontId="0" fillId="0" borderId="13" xfId="0" applyBorder="1" applyAlignment="1">
      <alignment wrapText="1"/>
    </xf>
    <xf numFmtId="0" fontId="0" fillId="0" borderId="4" xfId="0" applyFont="1" applyBorder="1" applyAlignment="1">
      <alignment wrapText="1"/>
    </xf>
    <xf numFmtId="0" fontId="0" fillId="0" borderId="26" xfId="0" applyBorder="1"/>
    <xf numFmtId="0" fontId="0" fillId="0" borderId="20" xfId="0" applyBorder="1"/>
    <xf numFmtId="0" fontId="4" fillId="4" borderId="3" xfId="0" applyFont="1" applyFill="1" applyBorder="1" applyAlignment="1">
      <alignment horizontal="center" wrapText="1"/>
    </xf>
    <xf numFmtId="0" fontId="2" fillId="6" borderId="5" xfId="0" applyFont="1" applyFill="1" applyBorder="1" applyAlignment="1">
      <alignment wrapText="1"/>
    </xf>
    <xf numFmtId="0" fontId="2" fillId="6" borderId="6" xfId="0" applyFont="1" applyFill="1" applyBorder="1" applyAlignment="1">
      <alignment wrapText="1"/>
    </xf>
    <xf numFmtId="0" fontId="2" fillId="0" borderId="3" xfId="0" applyFont="1" applyBorder="1" applyAlignment="1">
      <alignment vertical="center" wrapText="1"/>
    </xf>
    <xf numFmtId="0" fontId="2" fillId="0" borderId="37" xfId="0" applyFont="1" applyBorder="1" applyAlignment="1">
      <alignment vertical="center" wrapText="1"/>
    </xf>
    <xf numFmtId="0" fontId="0" fillId="0" borderId="37" xfId="0" applyBorder="1" applyAlignment="1">
      <alignment vertical="center" wrapText="1"/>
    </xf>
    <xf numFmtId="0" fontId="0" fillId="0" borderId="25" xfId="0" applyBorder="1" applyAlignment="1">
      <alignment vertical="center" wrapText="1"/>
    </xf>
    <xf numFmtId="0" fontId="2" fillId="6" borderId="36" xfId="0" applyFont="1" applyFill="1" applyBorder="1" applyAlignment="1">
      <alignment wrapText="1"/>
    </xf>
    <xf numFmtId="0" fontId="0" fillId="6" borderId="2" xfId="0" applyFont="1" applyFill="1" applyBorder="1"/>
    <xf numFmtId="0" fontId="0" fillId="0" borderId="38" xfId="0" applyBorder="1" applyAlignment="1">
      <alignment vertical="center" wrapText="1"/>
    </xf>
    <xf numFmtId="0" fontId="2" fillId="6" borderId="2" xfId="0" applyFont="1" applyFill="1" applyBorder="1" applyAlignment="1">
      <alignment wrapText="1"/>
    </xf>
    <xf numFmtId="0" fontId="2" fillId="0" borderId="2" xfId="0" applyFont="1" applyBorder="1" applyAlignment="1"/>
    <xf numFmtId="0" fontId="0" fillId="0" borderId="39" xfId="0" applyBorder="1"/>
    <xf numFmtId="0" fontId="2" fillId="0" borderId="40" xfId="0" applyFont="1" applyBorder="1"/>
    <xf numFmtId="0" fontId="2" fillId="0" borderId="41" xfId="0" applyFont="1" applyBorder="1"/>
    <xf numFmtId="0" fontId="2" fillId="0" borderId="42" xfId="0" applyFont="1" applyBorder="1"/>
    <xf numFmtId="0" fontId="2" fillId="0" borderId="43" xfId="0" applyFont="1" applyBorder="1"/>
    <xf numFmtId="0" fontId="0" fillId="0" borderId="43" xfId="0" applyBorder="1"/>
    <xf numFmtId="0" fontId="0" fillId="0" borderId="44" xfId="0" applyBorder="1"/>
    <xf numFmtId="0" fontId="0" fillId="0" borderId="45" xfId="0" applyBorder="1"/>
    <xf numFmtId="0" fontId="0" fillId="0" borderId="46" xfId="0" applyBorder="1" applyAlignment="1">
      <alignment vertical="center" wrapText="1"/>
    </xf>
    <xf numFmtId="0" fontId="2" fillId="0" borderId="0" xfId="0" applyFont="1" applyBorder="1" applyAlignment="1">
      <alignment wrapText="1"/>
    </xf>
    <xf numFmtId="0" fontId="2" fillId="0" borderId="47" xfId="0" applyFont="1" applyBorder="1" applyAlignment="1">
      <alignment wrapText="1"/>
    </xf>
    <xf numFmtId="0" fontId="0" fillId="0" borderId="38" xfId="0" applyBorder="1" applyAlignment="1">
      <alignment wrapText="1"/>
    </xf>
    <xf numFmtId="0" fontId="0" fillId="0" borderId="38" xfId="0" applyBorder="1"/>
    <xf numFmtId="0" fontId="0" fillId="0" borderId="48" xfId="0" applyBorder="1"/>
    <xf numFmtId="0" fontId="0" fillId="0" borderId="49" xfId="0" applyBorder="1"/>
    <xf numFmtId="0" fontId="0" fillId="0" borderId="50" xfId="0" applyBorder="1"/>
    <xf numFmtId="0" fontId="0" fillId="0" borderId="51" xfId="0" applyBorder="1" applyAlignment="1">
      <alignment vertical="center" wrapText="1"/>
    </xf>
    <xf numFmtId="0" fontId="2" fillId="0" borderId="50" xfId="0" applyFont="1" applyBorder="1" applyAlignment="1">
      <alignment wrapText="1"/>
    </xf>
    <xf numFmtId="0" fontId="0" fillId="0" borderId="52" xfId="0" applyBorder="1"/>
    <xf numFmtId="0" fontId="0" fillId="0" borderId="3" xfId="0" applyBorder="1" applyAlignment="1">
      <alignment vertical="center" wrapText="1"/>
    </xf>
    <xf numFmtId="0" fontId="2" fillId="0" borderId="4" xfId="0" applyFont="1" applyBorder="1" applyAlignment="1">
      <alignment wrapText="1"/>
    </xf>
    <xf numFmtId="0" fontId="2" fillId="0" borderId="27" xfId="0" applyFont="1" applyBorder="1" applyAlignment="1">
      <alignment wrapText="1"/>
    </xf>
    <xf numFmtId="0" fontId="2" fillId="0" borderId="53" xfId="0" applyFont="1" applyBorder="1" applyAlignment="1">
      <alignment wrapText="1"/>
    </xf>
    <xf numFmtId="0" fontId="2" fillId="0" borderId="37" xfId="0" applyFont="1" applyBorder="1" applyAlignment="1"/>
    <xf numFmtId="0" fontId="2" fillId="0" borderId="38" xfId="0" applyFont="1" applyBorder="1" applyAlignment="1"/>
    <xf numFmtId="0" fontId="2" fillId="0" borderId="3" xfId="0" applyFont="1" applyBorder="1" applyAlignment="1"/>
    <xf numFmtId="0" fontId="2" fillId="0" borderId="5" xfId="0" applyFont="1" applyBorder="1" applyAlignment="1"/>
    <xf numFmtId="0" fontId="2" fillId="0" borderId="25" xfId="0" applyFont="1" applyBorder="1" applyAlignment="1"/>
    <xf numFmtId="0" fontId="2" fillId="0" borderId="11" xfId="0" applyFont="1" applyBorder="1" applyAlignment="1"/>
    <xf numFmtId="0" fontId="0" fillId="0" borderId="54" xfId="0" applyBorder="1"/>
    <xf numFmtId="0" fontId="2" fillId="0" borderId="55" xfId="0" applyFont="1" applyBorder="1" applyAlignment="1"/>
    <xf numFmtId="0" fontId="2" fillId="0" borderId="56" xfId="0" applyFont="1" applyBorder="1" applyAlignment="1"/>
    <xf numFmtId="0" fontId="2" fillId="0" borderId="57" xfId="0" applyFont="1" applyBorder="1" applyAlignment="1">
      <alignment wrapText="1"/>
    </xf>
    <xf numFmtId="0" fontId="2" fillId="0" borderId="58" xfId="0" applyFont="1" applyBorder="1" applyAlignment="1">
      <alignment wrapText="1"/>
    </xf>
    <xf numFmtId="0" fontId="0" fillId="0" borderId="59" xfId="0" applyBorder="1" applyAlignment="1">
      <alignment wrapText="1"/>
    </xf>
    <xf numFmtId="0" fontId="0" fillId="0" borderId="58" xfId="0" applyBorder="1"/>
    <xf numFmtId="0" fontId="0" fillId="0" borderId="60" xfId="0" applyBorder="1"/>
    <xf numFmtId="0" fontId="4" fillId="0" borderId="0" xfId="6" applyBorder="1" applyAlignment="1" applyProtection="1"/>
    <xf numFmtId="0" fontId="4" fillId="0" borderId="39" xfId="6" applyBorder="1" applyAlignment="1" applyProtection="1"/>
    <xf numFmtId="0" fontId="4" fillId="0" borderId="40" xfId="6" applyFont="1" applyBorder="1" applyAlignment="1" applyProtection="1"/>
    <xf numFmtId="0" fontId="4" fillId="0" borderId="41" xfId="6" applyFont="1" applyBorder="1" applyAlignment="1" applyProtection="1"/>
    <xf numFmtId="0" fontId="4" fillId="0" borderId="42" xfId="6" applyFont="1" applyBorder="1" applyAlignment="1" applyProtection="1">
      <alignment wrapText="1"/>
    </xf>
    <xf numFmtId="0" fontId="4" fillId="0" borderId="43" xfId="6" applyFont="1" applyBorder="1" applyAlignment="1" applyProtection="1">
      <alignment wrapText="1"/>
    </xf>
    <xf numFmtId="0" fontId="4" fillId="0" borderId="61" xfId="6" applyBorder="1" applyAlignment="1" applyProtection="1">
      <alignment wrapText="1"/>
    </xf>
    <xf numFmtId="0" fontId="4" fillId="0" borderId="43" xfId="6" applyBorder="1" applyAlignment="1" applyProtection="1"/>
    <xf numFmtId="0" fontId="4" fillId="0" borderId="44" xfId="6" applyBorder="1" applyAlignment="1" applyProtection="1"/>
    <xf numFmtId="0" fontId="2" fillId="0" borderId="46" xfId="0" applyFont="1" applyBorder="1" applyAlignment="1"/>
    <xf numFmtId="0" fontId="2" fillId="0" borderId="51" xfId="0" applyFont="1" applyBorder="1" applyAlignment="1"/>
    <xf numFmtId="165" fontId="0" fillId="0" borderId="49" xfId="0" applyNumberFormat="1" applyBorder="1"/>
    <xf numFmtId="0" fontId="2" fillId="0" borderId="4" xfId="0" applyFont="1" applyBorder="1" applyAlignment="1"/>
    <xf numFmtId="0" fontId="2" fillId="0" borderId="62" xfId="0" applyFont="1" applyBorder="1" applyAlignment="1"/>
    <xf numFmtId="0" fontId="2" fillId="0" borderId="53" xfId="0" applyFont="1" applyBorder="1" applyAlignment="1">
      <alignment vertical="top" wrapText="1"/>
    </xf>
    <xf numFmtId="0" fontId="2" fillId="0" borderId="2" xfId="0" applyFont="1" applyBorder="1" applyAlignment="1">
      <alignment vertical="top" wrapText="1"/>
    </xf>
    <xf numFmtId="0" fontId="7" fillId="0" borderId="0" xfId="0" applyFont="1" applyAlignment="1">
      <alignment wrapText="1"/>
    </xf>
    <xf numFmtId="0" fontId="2" fillId="0" borderId="53" xfId="0" applyFont="1" applyBorder="1" applyAlignment="1"/>
    <xf numFmtId="0" fontId="0" fillId="0" borderId="63" xfId="0" applyBorder="1"/>
    <xf numFmtId="0" fontId="2" fillId="0" borderId="62" xfId="0" applyFont="1" applyBorder="1" applyAlignment="1">
      <alignment wrapText="1"/>
    </xf>
    <xf numFmtId="0" fontId="2" fillId="0" borderId="46" xfId="0" applyFont="1" applyBorder="1" applyAlignment="1">
      <alignment wrapText="1"/>
    </xf>
    <xf numFmtId="0" fontId="0" fillId="0" borderId="3" xfId="0" applyBorder="1"/>
    <xf numFmtId="0" fontId="0" fillId="0" borderId="64" xfId="0" applyBorder="1"/>
    <xf numFmtId="0" fontId="0" fillId="0" borderId="0" xfId="0" applyFont="1" applyAlignment="1">
      <alignment horizontal="right"/>
    </xf>
    <xf numFmtId="0" fontId="4" fillId="0" borderId="0" xfId="0" applyFont="1" applyAlignment="1">
      <alignment horizontal="left"/>
    </xf>
    <xf numFmtId="0" fontId="8" fillId="0" borderId="0" xfId="0" applyFont="1"/>
    <xf numFmtId="0" fontId="0" fillId="0" borderId="0" xfId="0" applyFont="1" applyFill="1" applyBorder="1" applyAlignment="1">
      <alignment horizontal="center"/>
    </xf>
    <xf numFmtId="0" fontId="0" fillId="0" borderId="0" xfId="0" applyFont="1" applyFill="1" applyBorder="1" applyAlignment="1">
      <alignment horizontal="center" wrapText="1"/>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14" fontId="0" fillId="0" borderId="0" xfId="0" applyNumberFormat="1" applyFont="1" applyFill="1" applyBorder="1" applyAlignment="1">
      <alignment horizontal="center" vertical="center"/>
    </xf>
    <xf numFmtId="42" fontId="0" fillId="0" borderId="0" xfId="7" applyFont="1"/>
    <xf numFmtId="0" fontId="10" fillId="0" borderId="0" xfId="0" applyFont="1"/>
    <xf numFmtId="0" fontId="1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9" fontId="0" fillId="0" borderId="0" xfId="7" applyNumberFormat="1" applyFont="1"/>
    <xf numFmtId="42" fontId="0" fillId="0" borderId="0" xfId="0" applyNumberFormat="1"/>
    <xf numFmtId="42" fontId="0" fillId="7" borderId="0" xfId="7" applyFont="1" applyFill="1"/>
    <xf numFmtId="42" fontId="11" fillId="0" borderId="0" xfId="7" applyFont="1"/>
    <xf numFmtId="42" fontId="11" fillId="0" borderId="0" xfId="7" applyFont="1" applyFill="1"/>
    <xf numFmtId="0" fontId="12" fillId="0" borderId="0" xfId="0" applyFont="1" applyAlignment="1">
      <alignment horizontal="center" vertical="center"/>
    </xf>
    <xf numFmtId="0" fontId="12" fillId="0" borderId="0" xfId="0" applyFont="1"/>
    <xf numFmtId="4" fontId="12" fillId="0" borderId="0" xfId="0" applyNumberFormat="1" applyFont="1" applyAlignment="1">
      <alignment horizontal="center" vertical="center"/>
    </xf>
    <xf numFmtId="3" fontId="12" fillId="0" borderId="0" xfId="0" applyNumberFormat="1" applyFont="1" applyAlignment="1">
      <alignment horizontal="center" vertical="center"/>
    </xf>
    <xf numFmtId="0" fontId="11" fillId="0" borderId="0" xfId="0" applyFont="1"/>
    <xf numFmtId="42" fontId="10" fillId="0" borderId="0" xfId="7" applyFont="1"/>
    <xf numFmtId="9" fontId="0" fillId="0" borderId="0" xfId="8" applyFont="1"/>
    <xf numFmtId="42" fontId="0" fillId="8" borderId="0" xfId="7" applyFont="1" applyFill="1"/>
    <xf numFmtId="0" fontId="9" fillId="0" borderId="0" xfId="0" applyFont="1" applyFill="1" applyBorder="1" applyAlignment="1">
      <alignment horizontal="center" vertical="center" wrapText="1"/>
    </xf>
    <xf numFmtId="42" fontId="9" fillId="0" borderId="0" xfId="7" applyFont="1"/>
    <xf numFmtId="14" fontId="9" fillId="0" borderId="0" xfId="0" applyNumberFormat="1" applyFont="1" applyFill="1" applyBorder="1" applyAlignment="1">
      <alignment horizontal="center" vertical="center"/>
    </xf>
    <xf numFmtId="0" fontId="0" fillId="0" borderId="0" xfId="7" applyNumberFormat="1" applyFont="1"/>
    <xf numFmtId="0" fontId="9" fillId="0" borderId="0" xfId="7" applyNumberFormat="1" applyFont="1"/>
    <xf numFmtId="0" fontId="11" fillId="0" borderId="0" xfId="7" applyNumberFormat="1" applyFont="1"/>
    <xf numFmtId="0" fontId="10" fillId="0" borderId="0" xfId="7" applyNumberFormat="1" applyFont="1"/>
    <xf numFmtId="0" fontId="0" fillId="7" borderId="0" xfId="0" applyFill="1"/>
    <xf numFmtId="0" fontId="0" fillId="7" borderId="0" xfId="7" applyNumberFormat="1" applyFont="1" applyFill="1"/>
    <xf numFmtId="0" fontId="0" fillId="0" borderId="0" xfId="7" applyNumberFormat="1" applyFont="1" applyFill="1"/>
    <xf numFmtId="42" fontId="0" fillId="0" borderId="0" xfId="7" applyFont="1" applyFill="1"/>
    <xf numFmtId="10" fontId="0" fillId="0" borderId="0" xfId="7" applyNumberFormat="1" applyFont="1"/>
    <xf numFmtId="0" fontId="9" fillId="0" borderId="0" xfId="0" applyFont="1"/>
    <xf numFmtId="9" fontId="0" fillId="0" borderId="0" xfId="0" applyNumberFormat="1"/>
    <xf numFmtId="10" fontId="0" fillId="0" borderId="0" xfId="0" applyNumberFormat="1"/>
    <xf numFmtId="0" fontId="3" fillId="4" borderId="1" xfId="0" applyFont="1" applyFill="1" applyBorder="1" applyAlignment="1">
      <alignment horizontal="center"/>
    </xf>
    <xf numFmtId="0" fontId="13" fillId="0" borderId="0" xfId="0" applyFont="1"/>
    <xf numFmtId="0" fontId="3" fillId="4" borderId="1" xfId="0" applyFont="1" applyFill="1" applyBorder="1" applyAlignment="1">
      <alignment horizontal="center"/>
    </xf>
    <xf numFmtId="14" fontId="0" fillId="0" borderId="0" xfId="0" applyNumberFormat="1" applyFont="1" applyFill="1" applyAlignment="1">
      <alignment horizontal="center" vertical="center"/>
    </xf>
    <xf numFmtId="0" fontId="0" fillId="0" borderId="0" xfId="0" applyFill="1"/>
    <xf numFmtId="0" fontId="2" fillId="0" borderId="0" xfId="0"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Font="1" applyFill="1" applyAlignment="1">
      <alignment horizontal="center" vertical="center"/>
    </xf>
    <xf numFmtId="0" fontId="0" fillId="0" borderId="0" xfId="0" applyNumberFormat="1" applyAlignment="1"/>
    <xf numFmtId="0" fontId="2" fillId="0" borderId="0" xfId="0" applyNumberFormat="1" applyFont="1" applyAlignment="1"/>
    <xf numFmtId="0" fontId="3" fillId="4" borderId="1" xfId="0" applyFont="1" applyFill="1" applyBorder="1" applyAlignment="1">
      <alignment horizontal="center"/>
    </xf>
    <xf numFmtId="0" fontId="5" fillId="0" borderId="0" xfId="0" applyFont="1" applyBorder="1" applyAlignment="1">
      <alignment horizontal="right"/>
    </xf>
    <xf numFmtId="0" fontId="5" fillId="0" borderId="0" xfId="0" applyFont="1" applyBorder="1" applyAlignment="1">
      <alignment horizontal="right" wrapText="1"/>
    </xf>
    <xf numFmtId="0" fontId="0" fillId="0" borderId="2" xfId="0" applyFont="1" applyBorder="1" applyAlignment="1">
      <alignment horizontal="center" wrapText="1"/>
    </xf>
    <xf numFmtId="0" fontId="0" fillId="0" borderId="4" xfId="0" applyFont="1" applyBorder="1" applyAlignment="1">
      <alignment horizontal="center" vertical="center" wrapText="1"/>
    </xf>
    <xf numFmtId="0" fontId="0"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wrapText="1"/>
    </xf>
    <xf numFmtId="0" fontId="2" fillId="0" borderId="4" xfId="0" applyFont="1" applyBorder="1" applyAlignment="1">
      <alignment horizontal="center" vertical="center" wrapText="1"/>
    </xf>
    <xf numFmtId="0" fontId="0" fillId="0" borderId="3" xfId="0" applyBorder="1" applyAlignment="1">
      <alignment horizontal="center" vertical="center" wrapText="1"/>
    </xf>
    <xf numFmtId="0" fontId="2" fillId="0" borderId="5" xfId="0" applyFont="1" applyBorder="1" applyAlignment="1">
      <alignment horizontal="center" vertical="center" wrapText="1"/>
    </xf>
    <xf numFmtId="0" fontId="2" fillId="0" borderId="2" xfId="0" applyFont="1" applyBorder="1" applyAlignment="1">
      <alignment horizontal="center"/>
    </xf>
    <xf numFmtId="0" fontId="3" fillId="0" borderId="38"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xf>
    <xf numFmtId="0" fontId="3" fillId="0" borderId="37" xfId="0" applyFont="1" applyBorder="1" applyAlignment="1">
      <alignment horizontal="left"/>
    </xf>
    <xf numFmtId="164" fontId="6" fillId="0" borderId="0" xfId="0" applyNumberFormat="1" applyFont="1" applyAlignment="1">
      <alignment horizontal="center"/>
    </xf>
    <xf numFmtId="0" fontId="14" fillId="9" borderId="65" xfId="0" applyNumberFormat="1" applyFont="1" applyFill="1" applyBorder="1"/>
    <xf numFmtId="0" fontId="14" fillId="0" borderId="65" xfId="0" applyNumberFormat="1" applyFont="1" applyBorder="1"/>
  </cellXfs>
  <cellStyles count="9">
    <cellStyle name="Excel Built-in RowLevel_0" xfId="6" xr:uid="{00000000-0005-0000-0000-000000000000}"/>
    <cellStyle name="FAIL" xfId="1" xr:uid="{00000000-0005-0000-0000-000001000000}"/>
    <cellStyle name="Moneda [0]" xfId="7" builtinId="7"/>
    <cellStyle name="Normal" xfId="0" builtinId="0"/>
    <cellStyle name="Normal 2" xfId="2" xr:uid="{00000000-0005-0000-0000-000004000000}"/>
    <cellStyle name="PASS" xfId="3" xr:uid="{00000000-0005-0000-0000-000005000000}"/>
    <cellStyle name="PASS 2" xfId="4" xr:uid="{00000000-0005-0000-0000-000006000000}"/>
    <cellStyle name="Porcentaje" xfId="8" builtinId="5"/>
    <cellStyle name="Sin título1" xfId="5" xr:uid="{00000000-0005-0000-0000-000008000000}"/>
  </cellStyles>
  <dxfs count="1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charset val="1"/>
        <scheme val="none"/>
      </font>
    </dxf>
    <dxf>
      <font>
        <b/>
        <i val="0"/>
        <strike val="0"/>
        <condense val="0"/>
        <extend val="0"/>
        <outline val="0"/>
        <shadow val="0"/>
        <u val="none"/>
        <vertAlign val="baseline"/>
        <sz val="10"/>
        <color auto="1"/>
        <name val="Arial"/>
        <family val="2"/>
        <scheme val="none"/>
      </font>
    </dxf>
    <dxf>
      <font>
        <color rgb="FF006100"/>
      </font>
      <fill>
        <patternFill>
          <bgColor rgb="FFC6EFCE"/>
        </patternFill>
      </fil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dxf>
    <dxf>
      <font>
        <strike val="0"/>
        <outline val="0"/>
        <shadow val="0"/>
        <u val="none"/>
        <vertAlign val="baseline"/>
        <sz val="10"/>
        <color auto="1"/>
        <name val="Arial"/>
        <family val="2"/>
        <charset val="1"/>
        <scheme val="none"/>
      </font>
      <fill>
        <patternFill patternType="none">
          <fgColor indexed="64"/>
          <bgColor auto="1"/>
        </patternFill>
      </fill>
    </dxf>
    <dxf>
      <fill>
        <patternFill patternType="none">
          <fgColor indexed="64"/>
          <bgColor auto="1"/>
        </patternFill>
      </fill>
    </dxf>
    <dxf>
      <font>
        <strike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center" vertical="center" textRotation="0" wrapText="0" indent="0" justifyLastLine="0" shrinkToFit="0" readingOrder="0"/>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ill>
        <patternFill patternType="none">
          <fgColor indexed="64"/>
          <bgColor auto="1"/>
        </patternFill>
      </fill>
    </dxf>
    <dxf>
      <font>
        <strike val="0"/>
        <outline val="0"/>
        <shadow val="0"/>
        <u val="none"/>
        <vertAlign val="baseline"/>
        <sz val="10"/>
        <color auto="1"/>
        <name val="Arial"/>
        <family val="2"/>
        <charset val="1"/>
        <scheme val="none"/>
      </font>
      <fill>
        <patternFill patternType="none">
          <fgColor indexed="64"/>
          <bgColor auto="1"/>
        </patternFill>
      </fill>
    </dxf>
    <dxf>
      <fill>
        <patternFill patternType="none">
          <fgColor indexed="64"/>
          <bgColor auto="1"/>
        </patternFill>
      </fill>
    </dxf>
    <dxf>
      <font>
        <strike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center" vertical="center" textRotation="0" wrapText="0" indent="0" justifyLastLine="0" shrinkToFit="0" readingOrder="0"/>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ill>
        <patternFill patternType="none">
          <fgColor indexed="64"/>
          <bgColor auto="1"/>
        </patternFill>
      </fill>
    </dxf>
    <dxf>
      <font>
        <strike val="0"/>
        <outline val="0"/>
        <shadow val="0"/>
        <u val="none"/>
        <vertAlign val="baseline"/>
        <sz val="10"/>
        <color auto="1"/>
        <name val="Arial"/>
        <family val="2"/>
        <charset val="1"/>
        <scheme val="none"/>
      </font>
      <fill>
        <patternFill patternType="none">
          <fgColor indexed="64"/>
          <bgColor auto="1"/>
        </patternFill>
      </fill>
    </dxf>
    <dxf>
      <fill>
        <patternFill patternType="none">
          <fgColor indexed="64"/>
          <bgColor auto="1"/>
        </patternFill>
      </fill>
    </dxf>
    <dxf>
      <font>
        <strike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center" vertical="center" textRotation="0" wrapText="0" indent="0" justifyLastLine="0" shrinkToFit="0" readingOrder="0"/>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
      <font>
        <b/>
        <i val="0"/>
        <sz val="10"/>
        <color rgb="FFFFFFFF"/>
        <name val="Arial"/>
        <charset val="1"/>
      </font>
      <fill>
        <patternFill>
          <bgColor rgb="FFCC0000"/>
        </patternFill>
      </fill>
    </dxf>
    <dxf>
      <font>
        <name val="Arial"/>
        <charset val="1"/>
      </font>
      <numFmt numFmtId="0" formatCode="General"/>
      <fill>
        <patternFill>
          <bgColor rgb="FF3FAF46"/>
        </patternFill>
      </fill>
      <border diagonalUp="0" diagonalDown="0">
        <left/>
        <right/>
        <top/>
        <bottom/>
      </border>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FAF4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png"/><Relationship Id="rId1" Type="http://schemas.openxmlformats.org/officeDocument/2006/relationships/image" Target="../media/image2.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6.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1895400</xdr:colOff>
      <xdr:row>0</xdr:row>
      <xdr:rowOff>19080</xdr:rowOff>
    </xdr:from>
    <xdr:to>
      <xdr:col>7</xdr:col>
      <xdr:colOff>636840</xdr:colOff>
      <xdr:row>4</xdr:row>
      <xdr:rowOff>160560</xdr:rowOff>
    </xdr:to>
    <xdr:pic>
      <xdr:nvPicPr>
        <xdr:cNvPr id="2" name="Imagen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605880" y="19080"/>
          <a:ext cx="919080" cy="827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1895400</xdr:colOff>
      <xdr:row>0</xdr:row>
      <xdr:rowOff>19080</xdr:rowOff>
    </xdr:from>
    <xdr:to>
      <xdr:col>7</xdr:col>
      <xdr:colOff>722520</xdr:colOff>
      <xdr:row>4</xdr:row>
      <xdr:rowOff>150840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0160280" y="19080"/>
          <a:ext cx="923400" cy="817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1895400</xdr:colOff>
      <xdr:row>0</xdr:row>
      <xdr:rowOff>19080</xdr:rowOff>
    </xdr:from>
    <xdr:to>
      <xdr:col>7</xdr:col>
      <xdr:colOff>655560</xdr:colOff>
      <xdr:row>4</xdr:row>
      <xdr:rowOff>150840</xdr:rowOff>
    </xdr:to>
    <xdr:pic>
      <xdr:nvPicPr>
        <xdr:cNvPr id="2" name="Imagen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11843640" y="19080"/>
          <a:ext cx="927000" cy="8175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263880</xdr:colOff>
      <xdr:row>0</xdr:row>
      <xdr:rowOff>19080</xdr:rowOff>
    </xdr:from>
    <xdr:to>
      <xdr:col>7</xdr:col>
      <xdr:colOff>881280</xdr:colOff>
      <xdr:row>5</xdr:row>
      <xdr:rowOff>15120</xdr:rowOff>
    </xdr:to>
    <xdr:pic>
      <xdr:nvPicPr>
        <xdr:cNvPr id="31" name="Imagen 1">
          <a:extLst>
            <a:ext uri="{FF2B5EF4-FFF2-40B4-BE49-F238E27FC236}">
              <a16:creationId xmlns:a16="http://schemas.microsoft.com/office/drawing/2014/main" id="{00000000-0008-0000-0600-00001F000000}"/>
            </a:ext>
          </a:extLst>
        </xdr:cNvPr>
        <xdr:cNvPicPr/>
      </xdr:nvPicPr>
      <xdr:blipFill>
        <a:blip xmlns:r="http://schemas.openxmlformats.org/officeDocument/2006/relationships" r:embed="rId1"/>
        <a:stretch/>
      </xdr:blipFill>
      <xdr:spPr>
        <a:xfrm>
          <a:off x="10172160" y="19080"/>
          <a:ext cx="617400" cy="843480"/>
        </a:xfrm>
        <a:prstGeom prst="rect">
          <a:avLst/>
        </a:prstGeom>
        <a:ln>
          <a:noFill/>
        </a:ln>
      </xdr:spPr>
    </xdr:pic>
    <xdr:clientData/>
  </xdr:twoCellAnchor>
  <xdr:twoCellAnchor editAs="oneCell">
    <xdr:from>
      <xdr:col>8</xdr:col>
      <xdr:colOff>79189</xdr:colOff>
      <xdr:row>12</xdr:row>
      <xdr:rowOff>59530</xdr:rowOff>
    </xdr:from>
    <xdr:to>
      <xdr:col>8</xdr:col>
      <xdr:colOff>3405187</xdr:colOff>
      <xdr:row>12</xdr:row>
      <xdr:rowOff>1238249</xdr:rowOff>
    </xdr:to>
    <xdr:pic>
      <xdr:nvPicPr>
        <xdr:cNvPr id="55" name="Imagen 54">
          <a:extLst>
            <a:ext uri="{FF2B5EF4-FFF2-40B4-BE49-F238E27FC236}">
              <a16:creationId xmlns:a16="http://schemas.microsoft.com/office/drawing/2014/main" id="{8ADC8342-B7D5-4C4A-96ED-13B50DAF1885}"/>
            </a:ext>
          </a:extLst>
        </xdr:cNvPr>
        <xdr:cNvPicPr>
          <a:picLocks noChangeAspect="1"/>
        </xdr:cNvPicPr>
      </xdr:nvPicPr>
      <xdr:blipFill>
        <a:blip xmlns:r="http://schemas.openxmlformats.org/officeDocument/2006/relationships" r:embed="rId2"/>
        <a:stretch>
          <a:fillRect/>
        </a:stretch>
      </xdr:blipFill>
      <xdr:spPr>
        <a:xfrm>
          <a:off x="9258908" y="2131218"/>
          <a:ext cx="3325998" cy="1178719"/>
        </a:xfrm>
        <a:prstGeom prst="rect">
          <a:avLst/>
        </a:prstGeom>
      </xdr:spPr>
    </xdr:pic>
    <xdr:clientData/>
  </xdr:twoCellAnchor>
  <xdr:twoCellAnchor editAs="oneCell">
    <xdr:from>
      <xdr:col>8</xdr:col>
      <xdr:colOff>47624</xdr:colOff>
      <xdr:row>13</xdr:row>
      <xdr:rowOff>35484</xdr:rowOff>
    </xdr:from>
    <xdr:to>
      <xdr:col>8</xdr:col>
      <xdr:colOff>3399571</xdr:colOff>
      <xdr:row>13</xdr:row>
      <xdr:rowOff>1335612</xdr:rowOff>
    </xdr:to>
    <xdr:pic>
      <xdr:nvPicPr>
        <xdr:cNvPr id="2" name="Imagen 1">
          <a:extLst>
            <a:ext uri="{FF2B5EF4-FFF2-40B4-BE49-F238E27FC236}">
              <a16:creationId xmlns:a16="http://schemas.microsoft.com/office/drawing/2014/main" id="{7A529811-0191-474A-AF8E-B48BD6639122}"/>
            </a:ext>
          </a:extLst>
        </xdr:cNvPr>
        <xdr:cNvPicPr>
          <a:picLocks noChangeAspect="1"/>
        </xdr:cNvPicPr>
      </xdr:nvPicPr>
      <xdr:blipFill>
        <a:blip xmlns:r="http://schemas.openxmlformats.org/officeDocument/2006/relationships" r:embed="rId3"/>
        <a:stretch>
          <a:fillRect/>
        </a:stretch>
      </xdr:blipFill>
      <xdr:spPr>
        <a:xfrm>
          <a:off x="9227343" y="3357328"/>
          <a:ext cx="3351947" cy="13001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263880</xdr:colOff>
      <xdr:row>0</xdr:row>
      <xdr:rowOff>19080</xdr:rowOff>
    </xdr:from>
    <xdr:to>
      <xdr:col>7</xdr:col>
      <xdr:colOff>881280</xdr:colOff>
      <xdr:row>5</xdr:row>
      <xdr:rowOff>3213</xdr:rowOff>
    </xdr:to>
    <xdr:pic>
      <xdr:nvPicPr>
        <xdr:cNvPr id="2" name="Imagen 1">
          <a:extLst>
            <a:ext uri="{FF2B5EF4-FFF2-40B4-BE49-F238E27FC236}">
              <a16:creationId xmlns:a16="http://schemas.microsoft.com/office/drawing/2014/main" id="{6B80995E-7931-4A98-ABD9-6CE08D721303}"/>
            </a:ext>
          </a:extLst>
        </xdr:cNvPr>
        <xdr:cNvPicPr/>
      </xdr:nvPicPr>
      <xdr:blipFill>
        <a:blip xmlns:r="http://schemas.openxmlformats.org/officeDocument/2006/relationships" r:embed="rId1"/>
        <a:stretch/>
      </xdr:blipFill>
      <xdr:spPr>
        <a:xfrm>
          <a:off x="6921855" y="19080"/>
          <a:ext cx="617400" cy="843765"/>
        </a:xfrm>
        <a:prstGeom prst="rect">
          <a:avLst/>
        </a:prstGeom>
        <a:ln>
          <a:noFill/>
        </a:ln>
      </xdr:spPr>
    </xdr:pic>
    <xdr:clientData/>
  </xdr:twoCellAnchor>
  <xdr:twoCellAnchor editAs="oneCell">
    <xdr:from>
      <xdr:col>8</xdr:col>
      <xdr:colOff>0</xdr:colOff>
      <xdr:row>12</xdr:row>
      <xdr:rowOff>59531</xdr:rowOff>
    </xdr:from>
    <xdr:to>
      <xdr:col>8</xdr:col>
      <xdr:colOff>3369468</xdr:colOff>
      <xdr:row>12</xdr:row>
      <xdr:rowOff>1238250</xdr:rowOff>
    </xdr:to>
    <xdr:pic>
      <xdr:nvPicPr>
        <xdr:cNvPr id="3" name="Imagen 2">
          <a:extLst>
            <a:ext uri="{FF2B5EF4-FFF2-40B4-BE49-F238E27FC236}">
              <a16:creationId xmlns:a16="http://schemas.microsoft.com/office/drawing/2014/main" id="{E5A27274-82B0-40E0-A82C-F3D990B4C961}"/>
            </a:ext>
          </a:extLst>
        </xdr:cNvPr>
        <xdr:cNvPicPr>
          <a:picLocks noChangeAspect="1"/>
        </xdr:cNvPicPr>
      </xdr:nvPicPr>
      <xdr:blipFill>
        <a:blip xmlns:r="http://schemas.openxmlformats.org/officeDocument/2006/relationships" r:embed="rId2"/>
        <a:stretch>
          <a:fillRect/>
        </a:stretch>
      </xdr:blipFill>
      <xdr:spPr>
        <a:xfrm>
          <a:off x="9179719" y="2143125"/>
          <a:ext cx="3369468" cy="1178719"/>
        </a:xfrm>
        <a:prstGeom prst="rect">
          <a:avLst/>
        </a:prstGeom>
      </xdr:spPr>
    </xdr:pic>
    <xdr:clientData/>
  </xdr:twoCellAnchor>
  <xdr:twoCellAnchor editAs="oneCell">
    <xdr:from>
      <xdr:col>8</xdr:col>
      <xdr:colOff>11907</xdr:colOff>
      <xdr:row>13</xdr:row>
      <xdr:rowOff>23813</xdr:rowOff>
    </xdr:from>
    <xdr:to>
      <xdr:col>8</xdr:col>
      <xdr:colOff>3392209</xdr:colOff>
      <xdr:row>13</xdr:row>
      <xdr:rowOff>1235849</xdr:rowOff>
    </xdr:to>
    <xdr:pic>
      <xdr:nvPicPr>
        <xdr:cNvPr id="5" name="Imagen 4">
          <a:extLst>
            <a:ext uri="{FF2B5EF4-FFF2-40B4-BE49-F238E27FC236}">
              <a16:creationId xmlns:a16="http://schemas.microsoft.com/office/drawing/2014/main" id="{0A63B6D2-3B0F-46D6-B036-F806E04B69A0}"/>
            </a:ext>
          </a:extLst>
        </xdr:cNvPr>
        <xdr:cNvPicPr>
          <a:picLocks noChangeAspect="1"/>
        </xdr:cNvPicPr>
      </xdr:nvPicPr>
      <xdr:blipFill>
        <a:blip xmlns:r="http://schemas.openxmlformats.org/officeDocument/2006/relationships" r:embed="rId3"/>
        <a:stretch>
          <a:fillRect/>
        </a:stretch>
      </xdr:blipFill>
      <xdr:spPr>
        <a:xfrm>
          <a:off x="9191626" y="3357563"/>
          <a:ext cx="3380302" cy="1212036"/>
        </a:xfrm>
        <a:prstGeom prst="rect">
          <a:avLst/>
        </a:prstGeom>
      </xdr:spPr>
    </xdr:pic>
    <xdr:clientData/>
  </xdr:twoCellAnchor>
  <xdr:twoCellAnchor editAs="oneCell">
    <xdr:from>
      <xdr:col>8</xdr:col>
      <xdr:colOff>107156</xdr:colOff>
      <xdr:row>14</xdr:row>
      <xdr:rowOff>85828</xdr:rowOff>
    </xdr:from>
    <xdr:to>
      <xdr:col>8</xdr:col>
      <xdr:colOff>3357562</xdr:colOff>
      <xdr:row>14</xdr:row>
      <xdr:rowOff>1190624</xdr:rowOff>
    </xdr:to>
    <xdr:pic>
      <xdr:nvPicPr>
        <xdr:cNvPr id="7" name="Imagen 6">
          <a:extLst>
            <a:ext uri="{FF2B5EF4-FFF2-40B4-BE49-F238E27FC236}">
              <a16:creationId xmlns:a16="http://schemas.microsoft.com/office/drawing/2014/main" id="{A3DF093B-B7CE-43A6-B514-65C044E913CC}"/>
            </a:ext>
          </a:extLst>
        </xdr:cNvPr>
        <xdr:cNvPicPr>
          <a:picLocks noChangeAspect="1"/>
        </xdr:cNvPicPr>
      </xdr:nvPicPr>
      <xdr:blipFill>
        <a:blip xmlns:r="http://schemas.openxmlformats.org/officeDocument/2006/relationships" r:embed="rId4"/>
        <a:stretch>
          <a:fillRect/>
        </a:stretch>
      </xdr:blipFill>
      <xdr:spPr>
        <a:xfrm>
          <a:off x="9286875" y="4681641"/>
          <a:ext cx="3250406" cy="1104796"/>
        </a:xfrm>
        <a:prstGeom prst="rect">
          <a:avLst/>
        </a:prstGeom>
      </xdr:spPr>
    </xdr:pic>
    <xdr:clientData/>
  </xdr:twoCellAnchor>
  <xdr:twoCellAnchor editAs="oneCell">
    <xdr:from>
      <xdr:col>8</xdr:col>
      <xdr:colOff>142875</xdr:colOff>
      <xdr:row>15</xdr:row>
      <xdr:rowOff>11906</xdr:rowOff>
    </xdr:from>
    <xdr:to>
      <xdr:col>8</xdr:col>
      <xdr:colOff>3382966</xdr:colOff>
      <xdr:row>15</xdr:row>
      <xdr:rowOff>1427948</xdr:rowOff>
    </xdr:to>
    <xdr:pic>
      <xdr:nvPicPr>
        <xdr:cNvPr id="8" name="Imagen 7">
          <a:extLst>
            <a:ext uri="{FF2B5EF4-FFF2-40B4-BE49-F238E27FC236}">
              <a16:creationId xmlns:a16="http://schemas.microsoft.com/office/drawing/2014/main" id="{26EDB027-8F1F-459F-92F7-72AF98007E06}"/>
            </a:ext>
          </a:extLst>
        </xdr:cNvPr>
        <xdr:cNvPicPr>
          <a:picLocks noChangeAspect="1"/>
        </xdr:cNvPicPr>
      </xdr:nvPicPr>
      <xdr:blipFill>
        <a:blip xmlns:r="http://schemas.openxmlformats.org/officeDocument/2006/relationships" r:embed="rId5"/>
        <a:stretch>
          <a:fillRect/>
        </a:stretch>
      </xdr:blipFill>
      <xdr:spPr>
        <a:xfrm>
          <a:off x="9322594" y="5857875"/>
          <a:ext cx="3240091" cy="1416042"/>
        </a:xfrm>
        <a:prstGeom prst="rect">
          <a:avLst/>
        </a:prstGeom>
      </xdr:spPr>
    </xdr:pic>
    <xdr:clientData/>
  </xdr:twoCellAnchor>
  <xdr:twoCellAnchor editAs="oneCell">
    <xdr:from>
      <xdr:col>6</xdr:col>
      <xdr:colOff>1</xdr:colOff>
      <xdr:row>16</xdr:row>
      <xdr:rowOff>35719</xdr:rowOff>
    </xdr:from>
    <xdr:to>
      <xdr:col>7</xdr:col>
      <xdr:colOff>11907</xdr:colOff>
      <xdr:row>16</xdr:row>
      <xdr:rowOff>1416843</xdr:rowOff>
    </xdr:to>
    <xdr:pic>
      <xdr:nvPicPr>
        <xdr:cNvPr id="10" name="Imagen 9">
          <a:extLst>
            <a:ext uri="{FF2B5EF4-FFF2-40B4-BE49-F238E27FC236}">
              <a16:creationId xmlns:a16="http://schemas.microsoft.com/office/drawing/2014/main" id="{876AC616-6D92-4E45-A052-03545ED123D7}"/>
            </a:ext>
          </a:extLst>
        </xdr:cNvPr>
        <xdr:cNvPicPr>
          <a:picLocks noChangeAspect="1"/>
        </xdr:cNvPicPr>
      </xdr:nvPicPr>
      <xdr:blipFill>
        <a:blip xmlns:r="http://schemas.openxmlformats.org/officeDocument/2006/relationships" r:embed="rId6"/>
        <a:stretch>
          <a:fillRect/>
        </a:stretch>
      </xdr:blipFill>
      <xdr:spPr>
        <a:xfrm>
          <a:off x="4274345" y="7310438"/>
          <a:ext cx="2381250" cy="1381124"/>
        </a:xfrm>
        <a:prstGeom prst="rect">
          <a:avLst/>
        </a:prstGeom>
      </xdr:spPr>
    </xdr:pic>
    <xdr:clientData/>
  </xdr:twoCellAnchor>
  <xdr:twoCellAnchor editAs="oneCell">
    <xdr:from>
      <xdr:col>8</xdr:col>
      <xdr:colOff>178592</xdr:colOff>
      <xdr:row>16</xdr:row>
      <xdr:rowOff>32431</xdr:rowOff>
    </xdr:from>
    <xdr:to>
      <xdr:col>8</xdr:col>
      <xdr:colOff>3417093</xdr:colOff>
      <xdr:row>16</xdr:row>
      <xdr:rowOff>1428201</xdr:rowOff>
    </xdr:to>
    <xdr:pic>
      <xdr:nvPicPr>
        <xdr:cNvPr id="11" name="Imagen 10">
          <a:extLst>
            <a:ext uri="{FF2B5EF4-FFF2-40B4-BE49-F238E27FC236}">
              <a16:creationId xmlns:a16="http://schemas.microsoft.com/office/drawing/2014/main" id="{9FA7A3C8-70F3-4E21-B190-9C5B7A62A621}"/>
            </a:ext>
          </a:extLst>
        </xdr:cNvPr>
        <xdr:cNvPicPr>
          <a:picLocks noChangeAspect="1"/>
        </xdr:cNvPicPr>
      </xdr:nvPicPr>
      <xdr:blipFill>
        <a:blip xmlns:r="http://schemas.openxmlformats.org/officeDocument/2006/relationships" r:embed="rId7"/>
        <a:stretch>
          <a:fillRect/>
        </a:stretch>
      </xdr:blipFill>
      <xdr:spPr>
        <a:xfrm>
          <a:off x="9358311" y="7307150"/>
          <a:ext cx="3238501" cy="1395770"/>
        </a:xfrm>
        <a:prstGeom prst="rect">
          <a:avLst/>
        </a:prstGeom>
      </xdr:spPr>
    </xdr:pic>
    <xdr:clientData/>
  </xdr:twoCellAnchor>
  <xdr:twoCellAnchor editAs="oneCell">
    <xdr:from>
      <xdr:col>8</xdr:col>
      <xdr:colOff>95250</xdr:colOff>
      <xdr:row>19</xdr:row>
      <xdr:rowOff>89296</xdr:rowOff>
    </xdr:from>
    <xdr:to>
      <xdr:col>8</xdr:col>
      <xdr:colOff>3392137</xdr:colOff>
      <xdr:row>19</xdr:row>
      <xdr:rowOff>1671293</xdr:rowOff>
    </xdr:to>
    <xdr:pic>
      <xdr:nvPicPr>
        <xdr:cNvPr id="4" name="Imagen 3">
          <a:extLst>
            <a:ext uri="{FF2B5EF4-FFF2-40B4-BE49-F238E27FC236}">
              <a16:creationId xmlns:a16="http://schemas.microsoft.com/office/drawing/2014/main" id="{977B9E34-0958-40EA-8D4B-27E3432F028D}"/>
            </a:ext>
          </a:extLst>
        </xdr:cNvPr>
        <xdr:cNvPicPr>
          <a:picLocks noChangeAspect="1"/>
        </xdr:cNvPicPr>
      </xdr:nvPicPr>
      <xdr:blipFill>
        <a:blip xmlns:r="http://schemas.openxmlformats.org/officeDocument/2006/relationships" r:embed="rId8"/>
        <a:stretch>
          <a:fillRect/>
        </a:stretch>
      </xdr:blipFill>
      <xdr:spPr>
        <a:xfrm>
          <a:off x="9274969" y="10281046"/>
          <a:ext cx="3296887" cy="1581997"/>
        </a:xfrm>
        <a:prstGeom prst="rect">
          <a:avLst/>
        </a:prstGeom>
      </xdr:spPr>
    </xdr:pic>
    <xdr:clientData/>
  </xdr:twoCellAnchor>
  <xdr:twoCellAnchor editAs="oneCell">
    <xdr:from>
      <xdr:col>8</xdr:col>
      <xdr:colOff>47624</xdr:colOff>
      <xdr:row>18</xdr:row>
      <xdr:rowOff>59531</xdr:rowOff>
    </xdr:from>
    <xdr:to>
      <xdr:col>8</xdr:col>
      <xdr:colOff>3425504</xdr:colOff>
      <xdr:row>18</xdr:row>
      <xdr:rowOff>1540505</xdr:rowOff>
    </xdr:to>
    <xdr:pic>
      <xdr:nvPicPr>
        <xdr:cNvPr id="6" name="Imagen 5">
          <a:extLst>
            <a:ext uri="{FF2B5EF4-FFF2-40B4-BE49-F238E27FC236}">
              <a16:creationId xmlns:a16="http://schemas.microsoft.com/office/drawing/2014/main" id="{AA9DBD09-E96A-41A3-8595-E0B5DAA1E84E}"/>
            </a:ext>
          </a:extLst>
        </xdr:cNvPr>
        <xdr:cNvPicPr>
          <a:picLocks noChangeAspect="1"/>
        </xdr:cNvPicPr>
      </xdr:nvPicPr>
      <xdr:blipFill>
        <a:blip xmlns:r="http://schemas.openxmlformats.org/officeDocument/2006/relationships" r:embed="rId9"/>
        <a:stretch>
          <a:fillRect/>
        </a:stretch>
      </xdr:blipFill>
      <xdr:spPr>
        <a:xfrm>
          <a:off x="9227343" y="9477375"/>
          <a:ext cx="3377880" cy="1480974"/>
        </a:xfrm>
        <a:prstGeom prst="rect">
          <a:avLst/>
        </a:prstGeom>
      </xdr:spPr>
    </xdr:pic>
    <xdr:clientData/>
  </xdr:twoCellAnchor>
  <xdr:twoCellAnchor editAs="oneCell">
    <xdr:from>
      <xdr:col>8</xdr:col>
      <xdr:colOff>23813</xdr:colOff>
      <xdr:row>17</xdr:row>
      <xdr:rowOff>35720</xdr:rowOff>
    </xdr:from>
    <xdr:to>
      <xdr:col>8</xdr:col>
      <xdr:colOff>3345656</xdr:colOff>
      <xdr:row>17</xdr:row>
      <xdr:rowOff>1166813</xdr:rowOff>
    </xdr:to>
    <xdr:pic>
      <xdr:nvPicPr>
        <xdr:cNvPr id="9" name="Imagen 8">
          <a:extLst>
            <a:ext uri="{FF2B5EF4-FFF2-40B4-BE49-F238E27FC236}">
              <a16:creationId xmlns:a16="http://schemas.microsoft.com/office/drawing/2014/main" id="{4D97121C-1311-4038-94C4-A354BC93B4C0}"/>
            </a:ext>
          </a:extLst>
        </xdr:cNvPr>
        <xdr:cNvPicPr>
          <a:picLocks noChangeAspect="1"/>
        </xdr:cNvPicPr>
      </xdr:nvPicPr>
      <xdr:blipFill>
        <a:blip xmlns:r="http://schemas.openxmlformats.org/officeDocument/2006/relationships" r:embed="rId10"/>
        <a:stretch>
          <a:fillRect/>
        </a:stretch>
      </xdr:blipFill>
      <xdr:spPr>
        <a:xfrm>
          <a:off x="9203532" y="8763001"/>
          <a:ext cx="3321843" cy="1131093"/>
        </a:xfrm>
        <a:prstGeom prst="rect">
          <a:avLst/>
        </a:prstGeom>
      </xdr:spPr>
    </xdr:pic>
    <xdr:clientData/>
  </xdr:twoCellAnchor>
  <xdr:twoCellAnchor editAs="oneCell">
    <xdr:from>
      <xdr:col>8</xdr:col>
      <xdr:colOff>95250</xdr:colOff>
      <xdr:row>20</xdr:row>
      <xdr:rowOff>35718</xdr:rowOff>
    </xdr:from>
    <xdr:to>
      <xdr:col>8</xdr:col>
      <xdr:colOff>3295250</xdr:colOff>
      <xdr:row>20</xdr:row>
      <xdr:rowOff>1571624</xdr:rowOff>
    </xdr:to>
    <xdr:pic>
      <xdr:nvPicPr>
        <xdr:cNvPr id="12" name="Imagen 11">
          <a:extLst>
            <a:ext uri="{FF2B5EF4-FFF2-40B4-BE49-F238E27FC236}">
              <a16:creationId xmlns:a16="http://schemas.microsoft.com/office/drawing/2014/main" id="{575F42B2-AE3A-4B92-B9E1-FD24F900721F}"/>
            </a:ext>
          </a:extLst>
        </xdr:cNvPr>
        <xdr:cNvPicPr>
          <a:picLocks noChangeAspect="1"/>
        </xdr:cNvPicPr>
      </xdr:nvPicPr>
      <xdr:blipFill>
        <a:blip xmlns:r="http://schemas.openxmlformats.org/officeDocument/2006/relationships" r:embed="rId11"/>
        <a:stretch>
          <a:fillRect/>
        </a:stretch>
      </xdr:blipFill>
      <xdr:spPr>
        <a:xfrm>
          <a:off x="9274969" y="13287374"/>
          <a:ext cx="3200000" cy="1535906"/>
        </a:xfrm>
        <a:prstGeom prst="rect">
          <a:avLst/>
        </a:prstGeom>
      </xdr:spPr>
    </xdr:pic>
    <xdr:clientData/>
  </xdr:twoCellAnchor>
  <xdr:twoCellAnchor editAs="oneCell">
    <xdr:from>
      <xdr:col>8</xdr:col>
      <xdr:colOff>35720</xdr:colOff>
      <xdr:row>23</xdr:row>
      <xdr:rowOff>59531</xdr:rowOff>
    </xdr:from>
    <xdr:to>
      <xdr:col>8</xdr:col>
      <xdr:colOff>3417094</xdr:colOff>
      <xdr:row>23</xdr:row>
      <xdr:rowOff>1107281</xdr:rowOff>
    </xdr:to>
    <xdr:pic>
      <xdr:nvPicPr>
        <xdr:cNvPr id="13" name="Imagen 12" descr="https://lh3.googleusercontent.com/-borPCD1UWBg/XXaoymlJFOI/AAAAAAAAQu8/7gIGp6raS6gBzIA6OaprhtdnyrjUbfVJwCK8BGAs/s0/2019-09-09.png">
          <a:extLst>
            <a:ext uri="{FF2B5EF4-FFF2-40B4-BE49-F238E27FC236}">
              <a16:creationId xmlns:a16="http://schemas.microsoft.com/office/drawing/2014/main" id="{71281E12-2174-4D0E-80CD-266D8E68917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215439" y="15240000"/>
          <a:ext cx="3381374"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11907</xdr:colOff>
      <xdr:row>24</xdr:row>
      <xdr:rowOff>95250</xdr:rowOff>
    </xdr:from>
    <xdr:to>
      <xdr:col>8</xdr:col>
      <xdr:colOff>3417093</xdr:colOff>
      <xdr:row>24</xdr:row>
      <xdr:rowOff>1190625</xdr:rowOff>
    </xdr:to>
    <xdr:pic>
      <xdr:nvPicPr>
        <xdr:cNvPr id="14" name="Imagen 13">
          <a:extLst>
            <a:ext uri="{FF2B5EF4-FFF2-40B4-BE49-F238E27FC236}">
              <a16:creationId xmlns:a16="http://schemas.microsoft.com/office/drawing/2014/main" id="{A7A8787B-CC26-473D-941C-798B5D9C7F3A}"/>
            </a:ext>
          </a:extLst>
        </xdr:cNvPr>
        <xdr:cNvPicPr>
          <a:picLocks noChangeAspect="1"/>
        </xdr:cNvPicPr>
      </xdr:nvPicPr>
      <xdr:blipFill>
        <a:blip xmlns:r="http://schemas.openxmlformats.org/officeDocument/2006/relationships" r:embed="rId13"/>
        <a:stretch>
          <a:fillRect/>
        </a:stretch>
      </xdr:blipFill>
      <xdr:spPr>
        <a:xfrm>
          <a:off x="9191626" y="16394906"/>
          <a:ext cx="3405186" cy="1095375"/>
        </a:xfrm>
        <a:prstGeom prst="rect">
          <a:avLst/>
        </a:prstGeom>
      </xdr:spPr>
    </xdr:pic>
    <xdr:clientData/>
  </xdr:twoCellAnchor>
  <xdr:twoCellAnchor editAs="oneCell">
    <xdr:from>
      <xdr:col>7</xdr:col>
      <xdr:colOff>2524123</xdr:colOff>
      <xdr:row>25</xdr:row>
      <xdr:rowOff>59531</xdr:rowOff>
    </xdr:from>
    <xdr:to>
      <xdr:col>8</xdr:col>
      <xdr:colOff>3381375</xdr:colOff>
      <xdr:row>25</xdr:row>
      <xdr:rowOff>1149981</xdr:rowOff>
    </xdr:to>
    <xdr:pic>
      <xdr:nvPicPr>
        <xdr:cNvPr id="15" name="Imagen 14">
          <a:extLst>
            <a:ext uri="{FF2B5EF4-FFF2-40B4-BE49-F238E27FC236}">
              <a16:creationId xmlns:a16="http://schemas.microsoft.com/office/drawing/2014/main" id="{C9ECE171-BF8B-4F8A-9C5A-B120DE08E2A2}"/>
            </a:ext>
          </a:extLst>
        </xdr:cNvPr>
        <xdr:cNvPicPr>
          <a:picLocks noChangeAspect="1"/>
        </xdr:cNvPicPr>
      </xdr:nvPicPr>
      <xdr:blipFill>
        <a:blip xmlns:r="http://schemas.openxmlformats.org/officeDocument/2006/relationships" r:embed="rId14"/>
        <a:stretch>
          <a:fillRect/>
        </a:stretch>
      </xdr:blipFill>
      <xdr:spPr>
        <a:xfrm>
          <a:off x="9167811" y="17668875"/>
          <a:ext cx="3393283" cy="1090450"/>
        </a:xfrm>
        <a:prstGeom prst="rect">
          <a:avLst/>
        </a:prstGeom>
      </xdr:spPr>
    </xdr:pic>
    <xdr:clientData/>
  </xdr:twoCellAnchor>
  <xdr:twoCellAnchor editAs="oneCell">
    <xdr:from>
      <xdr:col>8</xdr:col>
      <xdr:colOff>23813</xdr:colOff>
      <xdr:row>26</xdr:row>
      <xdr:rowOff>12430</xdr:rowOff>
    </xdr:from>
    <xdr:to>
      <xdr:col>8</xdr:col>
      <xdr:colOff>3417093</xdr:colOff>
      <xdr:row>26</xdr:row>
      <xdr:rowOff>1273968</xdr:rowOff>
    </xdr:to>
    <xdr:pic>
      <xdr:nvPicPr>
        <xdr:cNvPr id="16" name="Imagen 15">
          <a:extLst>
            <a:ext uri="{FF2B5EF4-FFF2-40B4-BE49-F238E27FC236}">
              <a16:creationId xmlns:a16="http://schemas.microsoft.com/office/drawing/2014/main" id="{6BD972B0-E9FE-4B9E-9310-6DAA297C34F4}"/>
            </a:ext>
          </a:extLst>
        </xdr:cNvPr>
        <xdr:cNvPicPr>
          <a:picLocks noChangeAspect="1"/>
        </xdr:cNvPicPr>
      </xdr:nvPicPr>
      <xdr:blipFill>
        <a:blip xmlns:r="http://schemas.openxmlformats.org/officeDocument/2006/relationships" r:embed="rId15"/>
        <a:stretch>
          <a:fillRect/>
        </a:stretch>
      </xdr:blipFill>
      <xdr:spPr>
        <a:xfrm>
          <a:off x="9203532" y="18824305"/>
          <a:ext cx="3393280" cy="12615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263880</xdr:colOff>
      <xdr:row>0</xdr:row>
      <xdr:rowOff>19080</xdr:rowOff>
    </xdr:from>
    <xdr:to>
      <xdr:col>7</xdr:col>
      <xdr:colOff>881280</xdr:colOff>
      <xdr:row>5</xdr:row>
      <xdr:rowOff>3213</xdr:rowOff>
    </xdr:to>
    <xdr:pic>
      <xdr:nvPicPr>
        <xdr:cNvPr id="2" name="Imagen 1">
          <a:extLst>
            <a:ext uri="{FF2B5EF4-FFF2-40B4-BE49-F238E27FC236}">
              <a16:creationId xmlns:a16="http://schemas.microsoft.com/office/drawing/2014/main" id="{3E868F1D-71DE-4CAE-8EF0-F91F9EC4D62F}"/>
            </a:ext>
          </a:extLst>
        </xdr:cNvPr>
        <xdr:cNvPicPr/>
      </xdr:nvPicPr>
      <xdr:blipFill>
        <a:blip xmlns:r="http://schemas.openxmlformats.org/officeDocument/2006/relationships" r:embed="rId1"/>
        <a:stretch/>
      </xdr:blipFill>
      <xdr:spPr>
        <a:xfrm>
          <a:off x="6921855" y="19080"/>
          <a:ext cx="617400" cy="850908"/>
        </a:xfrm>
        <a:prstGeom prst="rect">
          <a:avLst/>
        </a:prstGeom>
        <a:ln>
          <a:noFill/>
        </a:ln>
      </xdr:spPr>
    </xdr:pic>
    <xdr:clientData/>
  </xdr:twoCellAnchor>
  <xdr:twoCellAnchor editAs="oneCell">
    <xdr:from>
      <xdr:col>8</xdr:col>
      <xdr:colOff>35719</xdr:colOff>
      <xdr:row>12</xdr:row>
      <xdr:rowOff>35718</xdr:rowOff>
    </xdr:from>
    <xdr:to>
      <xdr:col>8</xdr:col>
      <xdr:colOff>3389775</xdr:colOff>
      <xdr:row>12</xdr:row>
      <xdr:rowOff>1218894</xdr:rowOff>
    </xdr:to>
    <xdr:pic>
      <xdr:nvPicPr>
        <xdr:cNvPr id="13" name="Imagen 12">
          <a:extLst>
            <a:ext uri="{FF2B5EF4-FFF2-40B4-BE49-F238E27FC236}">
              <a16:creationId xmlns:a16="http://schemas.microsoft.com/office/drawing/2014/main" id="{166C4E1F-6AAE-4B9A-A844-E818CB22C294}"/>
            </a:ext>
          </a:extLst>
        </xdr:cNvPr>
        <xdr:cNvPicPr>
          <a:picLocks noChangeAspect="1"/>
        </xdr:cNvPicPr>
      </xdr:nvPicPr>
      <xdr:blipFill>
        <a:blip xmlns:r="http://schemas.openxmlformats.org/officeDocument/2006/relationships" r:embed="rId2"/>
        <a:stretch>
          <a:fillRect/>
        </a:stretch>
      </xdr:blipFill>
      <xdr:spPr>
        <a:xfrm>
          <a:off x="9417844" y="2119312"/>
          <a:ext cx="3354056" cy="1183176"/>
        </a:xfrm>
        <a:prstGeom prst="rect">
          <a:avLst/>
        </a:prstGeom>
      </xdr:spPr>
    </xdr:pic>
    <xdr:clientData/>
  </xdr:twoCellAnchor>
  <xdr:twoCellAnchor editAs="oneCell">
    <xdr:from>
      <xdr:col>8</xdr:col>
      <xdr:colOff>70285</xdr:colOff>
      <xdr:row>13</xdr:row>
      <xdr:rowOff>47625</xdr:rowOff>
    </xdr:from>
    <xdr:to>
      <xdr:col>8</xdr:col>
      <xdr:colOff>3401953</xdr:colOff>
      <xdr:row>13</xdr:row>
      <xdr:rowOff>1592751</xdr:rowOff>
    </xdr:to>
    <xdr:pic>
      <xdr:nvPicPr>
        <xdr:cNvPr id="14" name="Imagen 13">
          <a:extLst>
            <a:ext uri="{FF2B5EF4-FFF2-40B4-BE49-F238E27FC236}">
              <a16:creationId xmlns:a16="http://schemas.microsoft.com/office/drawing/2014/main" id="{8FCFAF0C-978B-442D-9D81-181C13188494}"/>
            </a:ext>
          </a:extLst>
        </xdr:cNvPr>
        <xdr:cNvPicPr>
          <a:picLocks noChangeAspect="1"/>
        </xdr:cNvPicPr>
      </xdr:nvPicPr>
      <xdr:blipFill>
        <a:blip xmlns:r="http://schemas.openxmlformats.org/officeDocument/2006/relationships" r:embed="rId3"/>
        <a:stretch>
          <a:fillRect/>
        </a:stretch>
      </xdr:blipFill>
      <xdr:spPr>
        <a:xfrm>
          <a:off x="9452410" y="3381375"/>
          <a:ext cx="3331668" cy="15451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ardo Antonio Vergara Sánchez" refreshedDate="43720.47657997685" createdVersion="6" refreshedVersion="6" minRefreshableVersion="3" recordCount="535" xr:uid="{B9B23839-727A-4594-B980-479D0451D113}">
  <cacheSource type="worksheet">
    <worksheetSource name="LogEvent"/>
  </cacheSource>
  <cacheFields count="16">
    <cacheField name="Module" numFmtId="0">
      <sharedItems/>
    </cacheField>
    <cacheField name="EventTitle" numFmtId="0">
      <sharedItems/>
    </cacheField>
    <cacheField name="TextEvent2" numFmtId="0">
      <sharedItems longText="1"/>
    </cacheField>
    <cacheField name="RuleLocation" numFmtId="0">
      <sharedItems containsMixedTypes="1" containsNumber="1" containsInteger="1" minValue="3092" maxValue="3694" count="62">
        <n v="3320"/>
        <e v="#VALUE!"/>
        <n v="3322"/>
        <n v="3362"/>
        <n v="3694"/>
        <n v="3331"/>
        <n v="3330"/>
        <n v="3391"/>
        <n v="3427"/>
        <n v="3366"/>
        <n v="3388"/>
        <n v="3389"/>
        <n v="3095"/>
        <n v="3096"/>
        <n v="3386"/>
        <n v="3420"/>
        <n v="3387"/>
        <n v="3421"/>
        <n v="3409"/>
        <n v="3422"/>
        <n v="3418"/>
        <n v="3094"/>
        <n v="3328"/>
        <n v="3329"/>
        <n v="3390"/>
        <n v="3407"/>
        <n v="3408"/>
        <n v="3406"/>
        <n v="3325"/>
        <n v="3414"/>
        <n v="3326"/>
        <n v="3327"/>
        <n v="3415"/>
        <n v="3363"/>
        <n v="3392"/>
        <n v="3413"/>
        <n v="3360"/>
        <n v="3405"/>
        <n v="3375"/>
        <n v="3399"/>
        <n v="3314"/>
        <n v="3673"/>
        <n v="3425"/>
        <n v="3412"/>
        <n v="3691"/>
        <n v="3384"/>
        <n v="3404"/>
        <n v="3411"/>
        <n v="3410"/>
        <n v="3667"/>
        <n v="3423"/>
        <n v="3400"/>
        <n v="3342"/>
        <n v="3092"/>
        <n v="3424"/>
        <n v="3432"/>
        <n v="3340"/>
        <n v="3396"/>
        <n v="3364"/>
        <n v="3317"/>
        <n v="3324"/>
        <n v="3323"/>
      </sharedItems>
    </cacheField>
    <cacheField name="RuleFinish" numFmtId="0">
      <sharedItems containsMixedTypes="1" containsNumber="1" containsInteger="1" minValue="3096" maxValue="3698"/>
    </cacheField>
    <cacheField name="Rule" numFmtId="0">
      <sharedItems/>
    </cacheField>
    <cacheField name="TariffLocation" numFmtId="0">
      <sharedItems containsMixedTypes="1" containsNumber="1" containsInteger="1" minValue="3134" maxValue="3736"/>
    </cacheField>
    <cacheField name="TariffFinish" numFmtId="0">
      <sharedItems containsMixedTypes="1" containsNumber="1" containsInteger="1" minValue="3144" maxValue="3746"/>
    </cacheField>
    <cacheField name="Tariff" numFmtId="0">
      <sharedItems/>
    </cacheField>
    <cacheField name="PenaltiesLocation" numFmtId="0">
      <sharedItems containsMixedTypes="1" containsNumber="1" containsInteger="1" minValue="7526" maxValue="24140"/>
    </cacheField>
    <cacheField name="PenaltiesFinish" numFmtId="0">
      <sharedItems containsMixedTypes="1" containsNumber="1" containsInteger="1" minValue="8194" maxValue="27968"/>
    </cacheField>
    <cacheField name="Penalties" numFmtId="0">
      <sharedItems count="33" longText="1">
        <s v="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
        <e v="#VALUE!"/>
        <s v="CHANGES_x000a_ANY TIME_x000a_CHARGE COP 70000 FOR REISSUE/REVALIDATION._x000a_ANY TIME_x000a_CHARGE COP 85000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ANY TIME_x000a_CHARGE 60 PERCENT FOR REFUND._x000a_NOTE - TEXT BELOW NOT VALIDATED FOR AUTOPRICING._x000a_REFUND MUST BE COMPLETED BEFORE DEPARTURE TIME OF_x000a_THE ORIGINAL FLIGHT -OTHERWISE- IT WILL BE_x000a_CONSIDERED NO-SHOW AND SUCH PENALTY/RESTRICTION_x000a_WILL APPLY._x000a_//_x000a_REFUND RULES APPLY PER FARE_x000a_COMPONENT._x000a_WHEN COMBINING REFUNDABLE FARES WITH NON_x000a_REFUNDABLE FARES PROVISIONS WILL APPLY AS FOLLOWS_x000a_- THE AMOUNT PAID ON THE REFUNDABLE FARE_x000a_COMPONENT WILL BE REFUNDED UPON PAYMENT OF THE_x000a_PENALTY AMOUNT IF APPLICABLE._x000a_- THE AMOUNT PAID ON THE NON REFUNDABLE FARE_x000a_COMPONENT WILL NOT BE REFUNDED._x000a_- WHEN COMBINING FARES CHARGE THE SUM OF THE_x000a_CANCELLATION FEES OF ALL CANCELLED FARE_x000a_COMPONENTS._x000a_//_x000a_DERECHO DE RETRACTO_x000a_SOLO PARA COMPRAS REALIZADAS Y ORIGINADAS EN_x000a_COLOMBIA A TRAVES DE LAN.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RIGHT OF WITHDRAWAL_x000a_ONLY FOR SALES MADE IN COLOMBIA VIA LAN.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_x000a_//&lt;/Text&gt;_x000a_   "/>
        <s v="CANCELLATIONS_x000a_ANY TIME_x000a_TICKET IS NON-REFUNDABLE.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REFUND RULES APPLY PER PRICING UNIT._x000a_-----------------------------------------------_x000a_WHEN COMBINING NON-REFUNDABLE FARES WITH_x000a_REFUNDABLE FARES -_x000a_1. THE MOST RESTRICTIVE CANCELLATION CONDITION_x000a_APPLIES TO THE ENTIRE PRICING UNIT._x000a_2. THE HIGHEST CANCELLATION PENALTY WITHIN THE_x000a_PRICING UNIT WILL BE CHARGED._x000a_-----------------------------------------------_x000a_REFUND FOR PARTLY USED TICKET - IF A RETURN_x000a_TICKET SHALL BE USED FOR ONE WAY TRAVEL - THE_x000a_DIFFERENCE BETWEEN THE RETURN FARE AND THE_x000a_APPLICABLE ONE 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_x000a_BE CARRIED FORWARD TO ANY REISSUED/EXCHANGED_x000a_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 NOT PERMITTED._x000a_-----------------------------------------------_x000a_GERMAN AVIATION SECURITY CHARGE IS POTENTIALLY_x000a_REFUNDABLE FOR TRANSFER PASSENGERS ARRIVING FROM_x000a_COUNTRIES US/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
        <s v="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
        <s v="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
        <s v="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
        <s v="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
        <s v="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
        <s v="CONFIRMED RESERVATIONS FOR ALL SECTORS ARE REQUIRED AT_x000a_LEAST 24 HOURS BEFORE DEPARTURE._x000a_WAITLIST AND STANDBY NOT PERMITTED._x000a_ANY TIME_x000a_TICKET IS NON-REFUNDABLE._x000a_CHANGES_x000a_ANY TIME_x000a_CHARGE USD 69.00/CAD 79.00 FOR REISSUE/_x000a_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WAITLIST AND STANDBY NOT PERMITTED._x000a_ANY TIME_x000a_TICKET IS NON-REFUNDABLE._x000a_CHANGES_x000a_ANY TIME_x000a_CHARGE USD 89.00/CAD 115.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
        <s v="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
        <s v="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
        <s v="CANCELLATIONS_x000a_ANY TIME_x000a_TICKET IS NON-REFUNDABLE._x000a_NOTE - TEXT BELOW NOT VALIDATED FOR AUTOPRICING._x000a_FARE COMPONENT IS NON-REFUNDABLE_x000a_---------------------------------_x000a_WAIVED FOR DEATH OF A PASSENGER AND_x000a_PASSENGERS_x000a_FAMILY MEMBERS UP TO 1ST DEGREE RELATIONS OR FOR_x000a_PASSENGER/S HOSPITAL ADMISSION_x000a_--------------------------------------------------_x000a_WHEN COMBINING NON-REFUNDABLE FARES WITH A_x000a_REFUNDABLE FARES_x000a_1- THE AMOUNT PAID ON EACH REFUNDABLE FARE_x000a_COMPONENT IS REFUNDED_x000a_2- THE AMOUNT PAID ON EACH NON-REFUNDABLE FARE_x000a_COMPONENT WILL NOT BE REFUNDED._x000a_3. WHEN COMBINING FARES CHARGE THE SUM OF THE_x000a_CANCELLATION FEES OF ALL CANCELLED FARE_x000a_COMPONENTS._x000a_--------------------------------------------------_x000a_REFUND OF UNUSED TAXES FEES AND CHARGES PAID TO_x000a_THIRD PARTIES PERMITTED. ASSOCIATED CARRIER_x000a_IMPOSED CHARGES WILL NOT BE REFUNDED._x000a_----------------------------------_x000a_REFUND PERMITTED WITHIN TICKET VALIDITY._x000a_----------------------------------_x000a_ANY NON-REFUNDABLE AMOUNT FROM A PREVIOUS TICKET_x000a_REMAINS NON-REFUNDABLE FOLLOWING A CHANGE._x000a_----------------------------------_x000a_-------CANCELLATION REPRICING CONDITIONS--------_x000a_FLOWN COUPONS MUST BE REPRICED USING HISTORICAL_x000a_FARES IN EFFECT ON THE PREVIOUS TICKETING DATE_x000a_THE FARE FOR THE JOURNEY TRAVELLED MUST BE CAPED_x000a_AT THE TOTAL FARE AMOUNT PLUS CARRIER IMPOSED_x000a_CHARGE PAID ON THE TICKET BEING PRESENTED FOR_x000a_REFUND_x000a_FULLY FLOWN FARE COMPONENTES MAY BE REPRICED_x000a_USING ANY BOOKING CODE WITHIN THE SAME CABIN_x000a_PROVIDED THE NEW FARE AMOUNT IS EQUAL OR HIGHER_x000a_THAN ORIGINAL_x000a_PARTIALLY FLOWN FARE COMPONENTS MUST BE REPRICED_x000a_USING THE SAME OR HIGHER BOOKING CODE._x000a_-----------------------------------------------_x000a_NEW TICKET MAY BE EQUAL OR HIGHER THAN PREVIOUS_x000a_AND MUST COMPLY WITH ALL PROVISIONS OF THE NEW_x000a_FARE BEING APPLIED._x000a_-----------------------------------------------_x000a_WHEN THE ITINERARY RESULT IN A HIGHER FARE THE_x000a_DIFFERENCE WILL BE COLLECTED. ANY APPLICABLE_x000a_CHANGE FEE STILL APPLIES._x000a_-----------------------------------------------_x000a_WHEN THE NEW ITINERARY RESULTS IN A LOWER FARE_x000a_THE CHANGE FEE APPLIES AND NO CREDIT OF THE_x000a_RESIDUAL AMOUNT WILL BE MADE._x000a_-----------------------------------------------_x000a_TICKET IS NOT TRANSFEREABLE TO ANOTHER PERSON_x000a_--------------------------------------------------_x000a_FOR NON REFUNDABLE FARES THE YQ/YR CARRIER_x000a_IMPOSED SURCHARGE WILL NOT BE REFUNDED_x000a_--------------------------------------------------_x000a_FOR SPANISH DOMESTIC 9B FLIGHTS FROM 4000_x000a_THROUGHT 4851 TO BE CANCELLED A PENALTY OF EUR_x000a_50.00 WILL BE APPLIED PER SECTOR CHILD/INFANT_x000a_DISCOUNTS APPLY THE ORIGINAL NON-REFUNDABLE_x000a_AMOUNT REMAINS NON REFUNDABLE_x000a_CHANGES_x000a_ANY TIME_x000a_CHARGE EUR 150.00/USD 190.00 FOR REISSUE/_x000a_REVALIDATION._x000a_CHILD/INFANT DISCOUNTS APPLY._x000a_NOTE - TEXT BELOW NOT VALIDATED FOR AUTOPRICING._x000a_THE CHANGE FEE APPLIES PER TRANSACTION-PER PERSON._x000a_CHILD AND INFANT DISCOUNTS APPLY._x000a_A CHANGE IS A ROUTING/OR DATE/OR FLIGHT MODIFICATI_x000a_ON._x000a_CHANGE IS PERMITTED WITHIN TICKET VALIDITY OF ORIG_x000a_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 CHANGED_x000a_THE HIGHEST PENALTY OF ALL CHANGED FARE COMPONENT_x000a_S WILL APPLY._x000a_---------------------------------_x000a_IN CASE OF UPGRADE TO A HIGHER FARE OR IF THE ITIN_x000a_ERARY RESULTS IN A HIGHER FARE THE DIFFERENCE_x000a_WILL BE COLLECTED -AND-THE CHANGE FEE WILL BE APPL_x000a_IED._x000a_---------------------------------_x000a_WHEN THE NEW ITINERARY RESULTS IN A LOWER AMOUNT_x000a_THE CHANGE FEE WILL BE APLIED -AND- NO REFUND_x000a_WILL BE MADE._x000a_---------------------------------_x000a_REISSUE/REVALIDATION MUST BE MADE AT THE SAME TIME_x000a_THE RESERVATION IS CHANGED OR PREVIOUS TO THE TIC_x000a_KETED FLIGHT DEPARTURE_x000a_---------------------------------_x000a_IN CASE OF NO-SHOW. CHANGE IS NOT PERMITTED._x000a_---------------------------------_x000a_WAIVED FOR DEATH OF A PASSENGER AND PASSENGER-S_x000a_INMEDIATE FAMILY MEMBER/1ST DEGREE RELATIONS_x000a_ONLY/OR FOR PASSENGER-S HOSPITAL ADMISSION._x000a_---------------------------------_x000a_//CHANGES BEFORE DEPARTURE//_x000a_THE ITINERARY MUST BE REPRICED USING CURRENT FARES_x000a_IN EFFECT ON THE DATE THE TICKET IS REISSUED._x000a_---------------------------------_x000a_//CHANGES AFTER DEPARTURE//_x000a_THE ITINERARY MUST BE REPRICED USING HISTORICAL FA_x000a_RES IN EFFECT ON THE PREVIOUS TICKETING DATE._x000a_THE NEW ITINERARY MUST MEET ALL RULE PROVISIONS OF_x000a_THE NEWLY TICKETED FARE -I.E ADVANCE RESERVATIONS_x000a_/TICKETING DEADLINE/MINIMUM/MAXIMUM STAY/BOOKING C_x000a_LASS/SESIONALITY/ETC-._x000a_---------------------------------_x000a_ANY TIME_x000a_DOWNGRADING IS NOT PERMITTED_x000a_THE NEW TOTAL FARE MAY ONLY BE EQUAL OR HIGHER THA_x000a_N PREVIOUS. ANY CHANGE WITHIN THE SAME TYPE OF FAR_x000a_E INVOLVING SEASONALITY OR DAY/TIME IS NOT CONSIDE_x000a_RED DOWNGRADE._x000a_---------------------------------&lt;/Text&gt;_x000a_   "/>
        <s v="CANCELLATIONS_x000a_ANY TIME_x000a_TICKET IS NON-REFUNDABLE._x000a_NOTE - TEXT BELOW NOT VALIDATED FOR AUTOPRICING._x000a_THE REAMINING AMOUNT MAY BE USED AS PAYMENT FOR_x000a_FUTURE TRIPS. CHANGE FEE APPLY_x000a_CHANGES_x000a_ANY TIME_x000a_CHARGE USD 150.00 FOR CANCEL/NO-SHOW/REISSUE/_x000a_REVALIDATION._x000a_WAIVED FOR SCHEDULE CHANGE/ILLNESS OR DEATH OF_x000a_PASSENGER OR FAMILY MEMBER._x000a_NOTE - TEXT BELOW NOT VALIDATED FOR AUTOPRICING._x000a_A MEDICAL CERTIFICATE MUST BE PRESENTED IN CASE OF_x000a_DEATH OR ILLNES._x000a_---------_x000a_CHILDREN AND INFANTS DISCOUNTS APPLIES SEE CHILD_x000a_DISCOUNTS RESTRICTIONS._x000a_---------_x000a_CM SAME DAY TRAVEL OPTIONS - AVAILABLE WHEN_x000a_CHECKING ON CM AIRPORT TICKET OFFICE APPLIES TO_x000a_OUTBOUND/CONTINUING/ RETURN FLIGHTS UNLESS_x000a_PROHIBITED BY INDIVIDUAL FARE RULE._x000a_CONFIRM A SEAT ON AN ALTERNATE_x000a_FLIGHT FOR A FEE OF USD75.00 FOR FLIGHTS_x000a_DEPARTING WITHIN 24 HOURS OF CHECK - IN WHEN -_x000a_1- THE SAME TICKETED INVENTORY CLASS IS AVAILABLE._x000a_2- TRAVEL IS BETWEEN THE SAME ORIGIN CITY AND_x000a_DESTINATION CITY._x000a_3- NEW FLIGHTS AND ROUTING ARE PERMITTED PER THE_x000a_FARE RULE._x000a_4-AIRPORT STANDBY MAY APPLY._x000a_---------_x000a_FOR AIRPORT USE_x000a_AIRPORT STANDBY PERMITTED._x000a_NOTE - TEXT BELOW NOT VALIDATED FOR AUTOPRICING._x000a_WAIVED FOR ILLNESS OF PASSENGER OR FAMILY OR_x000a_DEATH OF PASSENGER OR FAMILY MEMBER._x000a_FAMILY MEMBER MUST BE FIRST DEGREE RELATIVE_x000a_PARENTS/CHILDREN/SPOUSES._x000a_WAIVER ALSO APPLIES FOR TRAVELING COMPANION IN_x000a_THE SAME RESERVATION._x000a_WAIVER ALSO APPLIES FOR FAMILY MEMBER FIRST_x000a_DEGREE IN OTHER RESERVATION._x000a_ILLNESS/DEATH WAIVERS MUST BE SUBSTANTIATED BY A_x000a_VALID MEDICAL/DEATH CERTIFICATE._x000a_-------_x000a_EXONERACION POR ENFERMEDAD O MUERTE DEL PASAJERO_x000a_O DE UN MIEMBRO DE LA FAMILIA_x000a_MIEMBRO DE LA FAMILIA DEBE SER DE PRIMER GRADO DE_x000a_CONSANGUINIDAD PADRES/HIJOS/HIJAS/CONYUGUE_x000a_EXONERACION APLICABLE A LOS PASAJEROS EN LA MISMA_x000a_RESERVACION_x000a_EXONERACION APLICABLE PARA MIEMBROS DE FAMILIA DE_x000a_PRIMER GRADO DE CONSANGUINIDAD EN OTRA RESERVA_x000a_ENFERMEDAD/MUERTE DEBE SER SUSTENTADO CON UN_x000a_CERTIFICADO MEDICO/MUERTE VALIDO&lt;/Text&gt;_x000a_   "/>
        <s v="CHANGES_x000a_BEFORE DEPARTURE_x000a_CHARGE USD 180.00._x000a_CHILD/INFANT DISCOUNTS APPLY._x000a_NOTE - TEXT BELOW NOT VALIDATED FOR AUTOPRICING._x000a_A CHANGE IS A ROUTING / DATE / FLIGHT MODIFICATION_x000a_WHEN MORE THAN ONE FARE COMPONENT IS BEING CHANGED_x000a_THE HIGHEST PENALTY OF ALL CHANGED FARE COMPONENTS_x000a_WILL APPLY_x000a_////_x000a_// BEFORE OUTBOUND DEPARTURE //_x000a_////_x000a_NEW RESERVATION AND REISSUANCE MUST BE MADE AT THE_x000a_SAME TIME PRIOR TO DEPARTURE OF THE ORIGINALLY_x000a_SCHEDULED FLIGHT. IF CHANGE DOES NOT OCCUR ON THE_x000a_FIRST FARE COMPONENT OF THE JOURNEY NEW FARE_x000a_WILL BE RECALCULATED USING FARES IN EFFECT ON THE_x000a_PREVIOUS TICKETING DATE AND UNDER FOLLOWING_x000a_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Y WITH ALL PROVISIONS OF THE_x000a_NEW FARE BEING APPLIED_x000a_-----------------------_x000a_REISSUE IS PERMITTED WITH ANY BRAND EXCEPT_x000a_LIGHT AND FLEX_x000a_-----------------------_x000a_NEW RESERVATION AND REISSUANCE MUST BE MADE AT THE_x000a_SAME TIME PRIOR TO DEPARTURE OF THE ORIGINALLY_x000a_SCHEDULED FLIGHT. WHEN CHANGE OCCURS ON THE FIRST_x000a_FARE COMPONENT OF THE JOURNEY ONLY OR ON THE_x000a_FIRST FARE COMPONENT AND OTHER FARE COMPONENT OF_x000a_THE JOURNEY NEW FARE WILL BE RECALCULATED USING_x000a_FARES IN EFFECT ON DATE OF REISSUE AND UNDER_x000a_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LY WITH ALL PROVISIONS OF THE_x000a_NEW FARE BEING APPLIED_x000a_-----------------------_x000a_REISSUE IS PERMITTED WITH ANY BRAND EXCEPT_x000a_LIGHT AND FLEX_x000a_CHANGES NOT PERMITTED IN CASE OF NO-SHOW._x000a_NOTE - TEXT BELOW NOT VALIDATED FOR AUTOPRICING._x000a_//  BEFORE OUTBOUND DEPARTURE  //_x000a_//  NO SHOW  //_x000a_IN THE EVENT OF NO SHOW - WHEN CHANGES ARE_x000a_REQUESTED AFTER DEPARTURE OF THE ORIGINALLY_x000a_SCHEDULED FLIGHT -  CHANGES ARE NOT PERMITTED AND_x000a_CANCELLATION RULES SHALL APPLY_x000a_AFTER DEPARTURE_x000a_CHARGE USD 180.00._x000a_CHILD/INFANT DISCOUNTS APPLY._x000a_NOTE - TEXT BELOW NOT VALIDATED FOR AUTOPRICING._x000a_/////_x000a_// AFTER OUTBOUND DEPARTURE //_x000a_////_x000a_NEW RESERVATION / REISSUANCE AND PAYMENT_x000a_OF THE PENALTY MUST BE MADE AT THE SAME TIME_x000a_-------------------------------_x000a_NEW FARE WILL BE RECALCULATED USING_x000a_FARES IN EFFECT ON THE PREVIOUS TICKETING DATE_x000a_AND UNDER 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UNDER FOLLOWING CONDITIONS_x000a_A / MUST COMPLY WITH ALL PROVISIONS OF THE NEW_x000a_FARE BEING APPLIED_x000a_-----------------------_x000a_REISSUE IS PERMITTED WITH ANY BRAND EXCEPT_x000a_LIGHT AND FLEX_x000a_CANCELLATIONS_x000a_ANY TIME_x000a_TICKET IS NON-REFUNDABLE IN CASE OF CANCEL._x000a_ANY TIME_x000a_TICKET IS NON-REFUNDABLE IN CASE OF NO-SHOW._x000a_NOTE - TEXT BELOW NOT VALIDATED FOR AUTOPRICING._x000a_ANY TIME_x000a_CANCELLATIONS RULES APPLY BY FARE COMPONENT_x000a_WHEN COMBINING A REFUNDABLE TICKET WITH A_x000a_NON REFUNDABLE TICKET PROVISIONS WILL APPLY_x000a_AS FOLLOWS_x000a_- THE AMOUNT PAID ON THE REFUNDABLE FARE_x000a_COMPONENT WILL BE REFUNDED UPON PAYMENT_x000a_OF THE PENALTY AMOUNT IF APPLICABLE_x000a_- THE AMOUNT PAID ON THE NON REFUNDABLE_x000a_FARE COMPONENT WILL NOT BE REFUNDED_x000a_- FOR NON REFUNDABLE TICKETS THE YQ/YR CARRIER_x000a_IMPOSED SURCHARGE WILL NOT BE REFUNDED&lt;/Text&gt;_x000a_   "/>
        <s v="CHANGES_x000a_BEFORE DEPARTURE_x000a_CHARGE USD 180.00._x000a_CHILD/INFANT DISCOUNTS APPLY._x000a_NOTE - TEXT BELOW NOT VALIDATED FOR AUTOPRICING._x000a_A CHANGE IS A ROUTING / DATE / FLIGHT MODIFICATION_x000a_WHEN MORE THAN ONE FARE COMPONENT IS BEING CHANGED_x000a_THE HIGHEST PENALTY OF ALL CHANGED FARE COMPONENTS_x000a_WILL APPLY_x000a_////_x000a_// BEFORE OUTBOUND DEPARTURE //_x000a_////_x000a_NEW RESERVATION AND REISSUANCE MUST BE MADE AT THE_x000a_SAME TIME PRIOR TO DEPARTURE OF THE ORIGINALLY_x000a_SCHEDULED FLIGHT. IF CHANGE DOES NOT OCCUR ON THE_x000a_FIRST FARE COMPONENT OF THE JOURNEY NEW FARE_x000a_WILL BE RECALCULATED USING FARES IN EFFECT ON THE_x000a_PREVIOUS TICKETING DATE AND UNDER FOLLOWING_x000a_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Y WITH ALL PROVISIONS OF THE_x000a_NEW FARE BEING APPLIED_x000a_-----------------------_x000a_REISSUE IS PERMITTED WITH ANY BRAND EXCEPT_x000a_STANDARD AND FLEX_x000a_-----------------------_x000a_NEW RESERVATION AND REISSUANCE MUST BE MADE AT THE_x000a_SAME TIME PRIOR TO DEPARTURE OF THE ORIGINALLY_x000a_SCHEDULED FLIGHT. WHEN CHANGE OCCURS ON THE FIRST_x000a_FARE COMPONENT OF THE JOURNEY ONLY OR ON THE_x000a_FIRST FARE COMPONENT AND OTHER FARE COMPONENT OF_x000a_THE JOURNEY NEW FARE WILL BE RECALCULATED USING_x000a_FARES IN EFFECT ON DATE OF REISSUE AND UNDER_x000a_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LY WITH ALL PROVISIONS OF THE_x000a_NEW FARE BEING APPLIED_x000a_-----------------------_x000a_REISSUE IS PERMITTED WITH ANY BRAND EXCEPT_x000a_STANDARD AND FLEX_x000a_CHANGES NOT PERMITTED IN CASE OF NO-SHOW._x000a_NOTE - TEXT BELOW NOT VALIDATED FOR AUTOPRICING._x000a_//  BEFORE OUTBOUND DEPARTURE  //_x000a_//  NO SHOW  //_x000a_IN THE EVENT OF NO SHOW - WHEN CHANGES ARE_x000a_REQUESTED AFTER DEPARTURE OF THE ORIGINALLY_x000a_SCHEDULED FLIGHT -  CHANGES ARE NOT PERMITTED AND_x000a_CANCELLATION RULES SHALL APPLY_x000a_AFTER DEPARTURE_x000a_CHARGE USD 180.00._x000a_CHILD/INFANT DISCOUNTS APPLY._x000a_NOTE - TEXT BELOW NOT VALIDATED FOR AUTOPRICING._x000a_/////_x000a_// AFTER OUTBOUND DEPARTURE //_x000a_////_x000a_NEW RESERVATION / REISSUANCE AND PAYMENT_x000a_OF THE PENALTY MUST BE MADE AT THE SAME TIME_x000a_-------------------------------_x000a_NEW FARE WILL BE RECALCULATED USING_x000a_FARES IN EFFECT ON THE PREVIOUS TICKETING DATE_x000a_AND UNDER 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UNDER FOLLOWING CONDITIONS_x000a_A / MUST COMPLY WITH ALL PROVISIONS OF THE NEW_x000a_FARE BEING APPLIED_x000a_-----------------------_x000a_REISSUE IS PERMITTED WITH ANY BRAND EXCEPT_x000a_STANDARD AND FLEX_x000a_CANCELLATIONS_x000a_ANY TIME_x000a_TICKET IS NON-REFUNDABLE IN CASE OF CANCEL._x000a_ANY TIME_x000a_TICKET IS NON-REFUNDABLE IN CASE OF NO-SHOW._x000a_NOTE - TEXT BELOW NOT VALIDATED FOR AUTOPRICING._x000a_ANY TIME_x000a_CANCELLATIONS RULES APPLY BY FARE COMPONENT_x000a_WHEN COMBINING A REFUNDABLE TICKET WITH A_x000a_NON REFUNDABLE TICKET PROVISIONS WILL APPLY_x000a_AS FOLLOWS_x000a_- THE AMOUNT PAID ON THE REFUNDABLE FARE_x000a_COMPONENT WILL BE REFUNDED UPON PAYMENT_x000a_OF THE PENALTY AMOUNT IF APPLICABLE_x000a_- THE AMOUNT PAID ON THE NON REFUNDABLE_x000a_FARE COMPONENT WILL NOT BE REFUNDED_x000a_- FOR NON REFUNDABLE TICKETS THE YQ/YR CARRIER_x000a_IMPOSED SURCHARGE WILL NOT BE REFUNDED&lt;/Text&gt;_x000a_   "/>
        <s v="FARE RULE_x000a_CHANGES_x000a_ANY TIME_x000a_PER TICKET CHARGE EUR 200.00._x000a_ANY TIME_x000a_PER TICKET CHARGE EUR 300.00 FOR NO-SHOW._x000a_CANCELLATIONS_x000a_BEFORE DEPARTURE_x000a_PER TICKET CHARGE EUR 300.00 FOR CANCEL/REFUND._x000a_BEFORE DEPARTURE_x000a_TICKET IS NON-REFUNDABLE IN CASE OF NO-SHOW._x000a_AFTER DEPARTURE_x000a_TICKET IS NON-REFUNDABLE IN CASE OF CANCEL/REFUND._x000a_AFTER DEPARTURE_x000a_TICKET IS NON-REFUNDABLE IN CASE OF NO-SHOW._x000a_NOTE - TEXT BELOW NOT VALIDATED FOR AUTOPRICING._x000a_ONE FREE DATE CHANGE TO INBOUND JOURNEY WHEN_x000a_BOOKED OUTSIDE SYSTEM RANGE._x000a_-------------------------------------------------_x000a_PENALTY FOR ACCESS RAIL 9B ---  ADDITIONAL_x000a_CANCELLATION POLICY -_x000a_CANCELLED TICKETS 7DAYS OR LESS BEFORE DEPARTURE_x000a_WILL SUBJECT TO A CANCELLATION FEE OF_x000a_Y CABIN EUR10 PER FARE COMPONENT._x000a_J CABIN EUR15 PER FARE COMPONENT._x000a_F CABIN EUR25 PER FARE COMPONENT._x000a_THE ABOVE PENALTY TO BE COLLECTED FOR ANY_x000a_CANCELLATION DONE ON THE ACCESS RAIL BOOKING._x000a_-------------------------------------------------_x000a_GENERAL RULE - APPLY UNLESS OTHERWISE SPECIFIED_x000a_NOTE - TEXT BELOW NOT VALIDATED FOR AUTOPRICING._x000a_CHANGES_x000a_--------------------------------------------------_x000a_... A CHANGE IS A DATE/FLIGHT/ROUTING/BOOKING_x000a_CODE CHANGE._x000a_... CHANGE FEE APPLIES PER PASSENGER PER_x000a_TRANSACTION._x000a_... CHANGE FEE DOES NOT APPLY TO INFANT NOT_x000a_OCCUPYING A SEAT._x000a_... CHD/INF WITH A SEAT DISCOUNT DOES NOT APPLY_x000a_ON THE CHANGE/REROUTING FEES._x000a_... CHANGE IS PERMITTED WITHIN TICKET VALIDITY OF_x000a_ORIGINAL TICKET._x000a_... CHANGES ONLY PERMITTED TO FARE OF EQUIVALENT_x000a_OR HIGHER VALUE._x000a_--------------------------------------------------_x000a_WAIVERS_x000a_1.WAIVED FOR DEATH OF PASSENGER OR FAMILY MEMBER._x000a_A COPY OF VALID DEATH CERTIFICATE ISSUED BY A_x000a_COMPETENT MEDICAL AUTHORITY IS REQUIRED._x000a_FAMILY MEMBERS AS DEFINED IN EK CONDITIONS OF_x000a_CARRIAGE OR PASSENGER AIRLINE TARIFF RULE BOOK._x000a_2.NO WAIVER APPLICABLE FOR ILLNESS OF PASSENGER_x000a_OR FAMILY MEMBER._x000a_3.CONTACT EK OFFICE FOR WAIVERS DEFINED ABOVE._x000a_--------------------------------------------------_x000a_CHANGES AGAINST NO SHOW_x000a_- A NO-SHOW FOR A FLIGHT IS CONSIDERED WHEN A_x000a_PASSENGER FAILS TO REPORT TO THE AIRPORT AS_x000a_BOOKED ONE HOUR BEFORE DEPARTURE OF THE_x000a_SCHEDULED FLIGHT._x000a_- FAILURE TO UTILISE TICKET AS BOOKED ON ANY_x000a_SEGMENT OF THE ITINERARY WILL RESULT IN ALL_x000a_SUBSEQUENT SEGMENTS OF THE ITINERARY BEING_x000a_CANCELLED. IN SUCH CASES NO-SHOW FEE WILL APPLY._x000a_- IN CASE OF NO-SHOW ONLY ONE FEE IS TO BE CHARGED_x000a_I.E. EITHER THE NO-SHOW FEE OR THE CHANGE FEE_x000a_WHICHEVER IS HIGHER AND NOT BOTH._x000a_--------------------------------------------------_x000a_UPGRADES - APPLICABLE ONLY IF CHANGES ARE_x000a_PERMITTED._x000a_1.UPGRADES TO HIGHER FARE IN THE SAME CABIN._x000a_RECALCULATE THE FARE FROM THE POINT OF ORIGIN_x000a_PROVIDED THE FARE RULE CONDITIONS OF THE_x000a_HIGHER FARE ARE MET._x000a_COLLECT THE FARE DIFFERENCE AND CHANGE FEE_x000a_APPLIES PER PASSENGER PER TRANSACTION._x000a_IF THE UPGRADED TICKET IS SUBSEQUENTLY_x000a_CANCELLED THE ORIGINAL CHARGE WILL APPLY._x000a_2.UPGRADES TO HIGHER FARE IN A HIGHER CABIN._x000a_RECALCULATE THE FARE FROM THE POINT OF ORIGIN_x000a_PROVIDED THE FARE RULE CONDITIONS OF THE HIGHER_x000a_FARE ARE MET._x000a_COLLECT THE FARE DIFFERENCE. CHANGE FEE IS_x000a_WAIVED FOR UPGRADE TO HIGHER CABIN._x000a_IF THE UPGRADED TICKET IS SUBSEQUENTLY_x000a_CANCELLED THE ORIGINAL CHARGE WILL APPLY._x000a_--------------------------------------------------_x000a_VOLUNTARY DOWNGRADE - NO REFUNDS IN CASE OF_x000a_VOLUNTARY DOWNGRADE._x000a_--------------------------------------------------_x000a_PENALTY FEE APPLICATION_x000a_1.ANY TIME WHEN THIS FARE IS COMBINED WITH_x000a_ANOTHER FARE AND ONLY ONE FARE COMPONENT IS_x000a_CHANGED THE PENALTY CONDITIONS OF THE CHANGED_x000a_FARE COMPONENT WILL APPLY._x000a_2.ANY TIME WHEN MORE THAN ONE FARE COMPONENT IS_x000a_BEING CHANGED THE HIGHEST PENALTY OF ALL_x000a_CHANGED FARE COMPONENTS WILL APPLY._x000a_--------------------------------------------------_x000a_REPRICING CONDITIONS_x000a_A.BEFORE DEPARTURE / FULLY UNUTILISED TICKETS_x000a_IN THE EVENT OF VOLUNTARY CHANGES TO ANY_x000a_FLIGHT/DATE ON THE ITINERARY TICKET HAS TO BE_x000a_REISSUED TO FARE OF EQUIVALENT OR HIGHER_x000a_VALUE AND COLLECT ANY FARE DIFFERENCE AS AN_x000a_ADC. THE FARES FOR THE PASSENGER JOURNEY_x000a_SHALL BE RECALCULATED FROM THE POINT OF_x000a_ORIGIN BASEDON THE DATE OF REISSUE.CHANGE_x000a_FEES IF ANY TO BE COLLECTED AS PER THE_x000a_ORIGINAL FARE PAID AND SHOWN ON TICKET AS AN_x000a_OD TAX PLUS ANY ADDITIONAL TAXES._x000a_B.AFTER DEPARTURE / PARTIALLY UTILISED TICKETS_x000a_AFTER COMMENCEMENT OF THE FIRST SECTOR OF THE_x000a_JOURNEY OR THE JOURNEY PERFORMED TILL THE_x000a_TURNAROUND / FARE BREAK POINT._x000a_IN THE EVENT OF VOLUNTARY CHANGES AFTER_x000a_COMMENCEMENT OF TRAVEL THE FARES FOR THE_x000a_PASSENGER JOURNEY SHALL BE RECALCULATED FROM_x000a_THE POINT OF ORIGIN IN ACCORDANCE WITH THE_x000a_FARES IN EFFECT ON THE DATE OF ORIGINAL_x000a_ISSUED TICKET AND COLLECT ANY FARE DIFFERENCE_x000a_AS AN ADC PLUS THE APPLICABLE CHANGE FEE FOR_x000a_THE TICKETED FARE AS OD TAX PLUS ANY_x000a_ADDITIONAL TAXES ON THE NEW TICKET. NEW_x000a_TICKET TO BE RE-ISSUED TO FARE OF EQUIVALENT_x000a_OR HIGHER VALUE._x000a_--------------------------------------------------_x000a_CANCELLATION / REFUNDS_x000a_... CANCELLATION / REFUND FEES ARE NOT_x000a_COMMISSIONABLE._x000a_... CANCELLATION FEE DOES NOT APPLY TO INFANT NOT_x000a_OCCUPYING A SEAT._x000a_--------------------------------------------------_x000a_WAIVERS_x000a_1.WAIVED FOR DEATH OF PASSENGER OR FAMILY MEMBER._x000a_A COPY OF VALID DEATH CERTIFICATE ISSUED BY A_x000a_COMPETENT MEDICAL AUTHORITY IS REQUIRED._x000a_FAMILY MEMBERS AS DEFINED IN EK CONDITIONS OF_x000a_CARRIAGE OR PASSENGER AIRLINE TARIFF RULE_x000a_BOOK._x000a_2.NO WAIVER APPLICABLE FOR ILLNESS OF PASSENGER_x000a_OR FAMILY MEMBER._x000a_3.CONTACT EK LOCAL OFFICE FOR WAIVERS DEFINED_x000a_ABOVE._x000a_--------------------------------------------------_x000a_CANCELLATION / REFUNDS AGAINST NO SHOW._x000a_... A NO-SHOW FOR A FLIGHT IS CONSIDERED WHEN A_x000a_PASSENGER FAILS TO REPORT AT THE AIRPORT AS_x000a_BOOKED ONE HOUR BEFORE DEPARTURE OF THE_x000a_SCHEDULED FLIGHT._x000a_... FAILURE TO UTILISED TICKET AS BOOKED ON ANY_x000a_SEGMENT OF THE ITINERARY WILL RESULT IN ALL_x000a_SUBSEQUENT SEGMENTS OF THE ITINERARY BEING_x000a_CANCELLED. IN SUCH CASES ONLY NO-SHOW FEE_x000a_WILL APPLY AND NOT BOTH._x000a_... NO SHOW  FEE IS NON COMMISSIONABLE._x000a_--------------------------------------------------_x000a_CANCELLATION / REFUNDS AGAINST UPGRADES -_x000a_IF THE UPGRADED TICKET IS SUBSEQUENTLY CANCELLED_x000a_THE ORIGINAL PENALTY CHARGE WILL APPLY._x000a_--------------------------------------------------_x000a_OUT OF SEQUENCE TICKETS -_x000a_ANYTIME TICKETS IS UTILIZED OUT OF SEQUENCE NO_x000a_REFUND WILL BE GIVEN AND/OR CARRIER IMPOSED_x000a_SURCHARGE - YQ._x000a_--------------------------------------------------_x000a_A.WHEN OUTBOUND AND INBOUND FARES ARE REFUNDABLE._x000a_WHEN COMBINING FARES THAT HAVE CANCELLATION_x000a_FEES THE HIGHEST CANCELLATION FEE OF EACH_x000a_CANCELLED PRICING UNIT APPLIES._x000a_A1.BEFORE DEPARTURE / FULLY UNUTILISED TICKETS_x000a_... DEDUCT THE APPLICABLE HIGHEST CANCELLATION_x000a_FEE FROM THE TOTAL OF THE BASE FARE AND_x000a_CARRIER IMPOSED SURCHARGE - YQ AS APPLICABLE._x000a_... REFUND THE RESIDUAL AMOUNT ALONG WITH THE_x000a_REFUNDABLE GOVERNMENT TAXES._x000a_... CARRIER IMPOSED SERVICE CHARGE - YR/6A_x000a_THROUGH 6Z IS NOT REFUNDABLE AT ANY TIME._x000a_A2.AFTER DEPARTURE / PARTIALLY UTILISED TICKETS -_x000a_AFTER COMMENCEMENT OF THE FIRST SECTOR OF THE_x000a_JOURNEY._x000a_... DEDUCT THE OW FARE OF EQUAL OR HIGHER_x000a_AMOUNT THAN THE FARE PAID FOR THE PORTION OF_x000a_THE JOURNEY PERFORMED IN THE SAME OR NEXT_x000a_HIGHER RBD._x000a_... COLLECT APPLICABLE CANCELLATION FEE AND_x000a_THE CARRIER IMPOSED SURCHARGE - YQ FOR THE_x000a_JOURNEY PERFORMED. DEDUCT NON-REFUNDABLE_x000a_TAXES._x000a_... REFUND THE CARRIER IMPOSED SURCHARGE - YQ AND_x000a_UNUTILISED GOVERNMENT TAXES FOR THE PORTION_x000a_OF THE JOURNEY NOT PERFORMED._x000a_... NO REFUND OF FARE AND CARRIER IMPOSED_x000a_FEES - YQ IF THE UTILISED OW FARE IS GREATER_x000a_THAN THE TICKETED FARE._x000a_... NO REFUND OF FARE AND CARRIER IMPOSED_x000a_SURCHARGE - YQ IF JOURNEY PERFORMED BEYOND_x000a_THE TURNAROUND/FARE BREAK POINT._x000a_... CARRIER IMPOSED SERVICE CHARGE - YR/6A_x000a_THROUGH 6Z  IS NOT REFUNDABLE AT ANY TIME._x000a_--------------------------------------------------_x000a_B.WHEN OUTBOUND AND INBOUND FARES ARE NON -_x000a_REFUNDABLE._x000a_... NO REFUND OF THE FARE AND CARRIER IMPOSED_x000a_FEES - YQ AND YR/6A THROUGH 6Z._x000a_... DEDUCT NON-REFUNDABLE TAXES._x000a_... IF NON- REFUNDABLE FARES REISSUED TO A_x000a_REFUNDABLE FARE THE ORIGINAL PAID FARE AND_x000a_CARRIER IMPOSED FEES - YQ AND YR/6A THROUGH_x000a_6Z WILL BE NON-REFUNDABLE._x000a_--------------------------------------------------_x000a_C.COMBINATION OF REFUNDABLE AND NON-REFUNDABLE_x000a_FARES._x000a_1.BEFORE DEPARTURE/FULLY UNUTILISED TICKETS._x000a_... DEDUCT THE NON-REFUNDABLE FARE PAID AND THE_x000a_CANCELLATION FEE OF THE REFUNDABLE FARE._x000a_... DEDUCT NON-REFUNDABLE TAXES._x000a_... CARRIER IMPOSED FEES - YQ AND YR/6A THROUGH_x000a_6Z ARE NOT REFUNDABLE._x000a_2.AFTER DEPARTURE / PARTIALLY UTILISED TICKETS -_x000a_AFTER COMMENCEMENT OF THE FIRST SECTOR OF THE_x000a_JOURNEY._x000a_2.1 IF OUTBOUND FARE COMPONENT IS NON-_x000a_REFUNDABLE._x000a_..... DEDUCT THE OW FARE OF EQUAL OR HIGHER_x000a_AMOUNT THAN THE FARE PAID FOR THE PORTION_x000a_OF THE JOURNEY PERFORMED IN THE SAME OR_x000a_NEXT HIGHER RBD._x000a_..... COLLECT THE CANCELLATION FEE OF THE_x000a_REFUNDABLE FARE._x000a_..... DEDUCT NON-REFUNDABLE TAXES._x000a_..... NO REFUND OF FARE AND CARRIER IMPOSED_x000a_FEES - YQ IF THE UTILISED OW FARE IS GREATER_x000a_THAN THE TICKETED FARE._x000a_..... CARRIER IMPOSED FEES YQ AND YR/6A THROUGH_x000a_6Z ARE NOT REFUNDABLE._x000a_2.2 IF INBOUND FARE COMPONENT IS NON-REFUNDABLE._x000a_..... NO REFUND OF THE FARE AND CARRIER IMPOSED_x000a_FEES - YQ AND YR/6A THROUGH 6Z._x000a_..... DEDUCT NON-REFUNDABLE TAXES._x000a_..... NO REFUND OF FARE AND CARRIER IMPOSED_x000a_SURCHARGE - YQ IF JOURNEY PERFORMED BEYOND_x000a_THE TURNAROUND/FARE BREAK POINT._x000a_--------------------------------------------------&lt;/Text&gt;_x000a_   "/>
        <s v="CHANGES_x000a_ANY TIME_x000a_CHARGE USD 200.00 FOR REISSUE/REVALIDATION._x000a_ANY TIME_x000a_CHARGE USD 200.00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BEFORE DEPARTURE_x000a_CHARGE 80 PERCENT FOR REFUND._x000a_BEFORE DEPARTURE_x000a_TICKET IS NON-REFUNDABLE IN CASE OF NO-SHOW._x000a_AFTER DEPARTURE_x000a_TICKET IS NON-REFUNDABLE._x000a_NOTE - TEXT BELOW NOT VALIDATED FOR AUTOPRICING._x000a_//_x000a_REFUND MUST BE COMPLETED BEFORE DEPARTURE TIME OF_x000a_THE 1ST OUTBOUND FLIGHT OF THE JOURNEY -OTHERWISE_x000a_IT WILL BE CONSIDERED NO SHOW AND SUCH_x000a_PENALTY/RESTRICTION WILL APPLY._x000a_//_x000a_REFUND RULES APPLY PER FARE COMPONENT._x000a_WHEN COMBINING REFUNDABLE FARES WITH NON_x000a_REFUNDABLE FARES PROVISIONS WILL APPLY AS_x000a_FOLLOWS_x000a_- THE AMOUNT PAID ON THE REFUNDABLE FARE_x000a_COMPONENT WILL BE REFUNDED UPON PAYMENT OF THE_x000a_PENALTY AMOUNT IF APPLICABLE._x000a_- THE AMOUNT PAID ON THE NON REFUNDABLE FARE_x000a_COMPONENT WILL NOT BE REFUNDED._x000a_- WHEN COMBINING FARES CHARGE THE SUM OF THE_x000a_CANCELLATION FEES OF ALL CANCELLED FARE_x000a_COMPONENTS._x000a_//&lt;/Text&gt;_x000a_   "/>
        <s v="CANCELLATIONS_x000a_ANY TIME_x000a_TICKET IS NON-REFUNDABLE._x000a_CHANGES_x000a_ANY TIME_x000a_CHANGES PERMITTED._x000a_NOTE - TEXT BELOW NOT VALIDATED FOR AUTOPRICING._x000a_1ST CHANGE PERMITTED WITH FREE OF CHARGE UP TO_x000a_30 DAYS BEFORE DEPARTURE._x000a_-------------------------------------------------_x000a_IF CHANGES ARE MADE WITHIN 30 DAYS BEFORE_x000a_DEPARTURE A FEE OF USD 200.00 SHOULD BE APPLIED._x000a_--------------------------------------------------_x000a_IN CASE OF NO-SHOW - CHANGE IS NOT PERMITTED.&lt;/Text&gt;_x000a_   "/>
        <s v="CANCELLATIONS_x000a_ANY TIME_x000a_CHARGE USD 100.00 FOR CANCEL/REFUND._x000a_WAIVED FOR DEATH OF PASSENGER OR FAMILY MEMBER._x000a_NOTE - TEXT BELOW NOT VALIDATED FOR AUTOPRICING._x000a_NOTA 1//THE NON-REFUNDABLE AMOUNT MAY BE USED AS_x000a_CREDIT TOWARDS PAYMENT OF A HIGHER APPLICABLE_x000a_FARE._x000a_NOTA 2//REEMBOLSO POR CAUSAS NO IMPUTABLES A LA_x000a_COMPANIA_x000a_DECESO DE PASAJERO //VER MANUAL COMERCIAL 13.8_x000a_DECESO DE FLIAR DIRECTO DE UN PASAJERO//SE_x000a_CONTEMPLA EN CASO DE PRODUCIRSE DENTRO DE LOS_x000a_30 DIAS DE LA FECHA DE VUELO Y CON PRESENTACION_x000a_DE DOCUMENTACION PROBATORIA DEL VINCULO._x000a_ANY TIME_x000a_CHARGE USD 75.00 FOR NO-SHOW._x000a_CHANGES_x000a_BEFORE DEPARTURE_x000a_CHARGE USD 75.00 FOR REISSUE/REVALIDATION._x000a_CHILD/INFANT DISCOUNTS APPLY._x000a_NOTE - TEXT BELOW NOT VALIDATED FOR AUTOPRICING._x000a_--------------------------------------------------_x000a_REISSUE/REVALIDATION MUST BE COMPLETED BEFORE_x000a_DEPARTURE TIME OF THE ORIGINAL FLIGHT - OTHERWISE_x000a_IT WILL BE CONSIDERED NO SHOW AND SUCH PENALTY/_x000a_RESTRICTION WILL APPLY._x000a_--------------------------------------------------_x000a_AFTER DEPARTURE_x000a_CHARGE USD 75.00 FOR REISSUE/REVALIDATION._x000a_CHILD/INFANT DISCOUNTS APPLY._x000a_NOTE - TEXT BELOW NOT VALIDATED FOR AUTOPRICING._x000a_--------------------------------------------------_x000a_REISSUE/REVALIDATION MUST BE COMPLETED BEFORE_x000a_DEPARTURE TIME OF THE ORIGINAL FLIGHT - OTHERWISE_x000a_IT WILL BE CONSIDERED NO SHOW AND SUCH PENALTY/_x000a_RESTRICTION WILL APPLY._x000a_--------------------------------------------------&lt;/Text&gt;_x000a_   "/>
        <s v="ORIGINATING AREA 1 -_x000a_CANCELLATIONS_x000a_ANY TIME_x000a_CHARGE USD 2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7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CANCELLATIONS_x000a_ANY TIME_x000a_CHARGE EUR 150.00 FOR REFUND.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NOTE-_x000a_-SEE /CHILD/INFANT DISCOUNT/IN FARE RULE TO_x000a_DETERMINE IF APPLICABLE._x000a_ANY TIME_x000a_CHARGE EUR 80.00 FOR NO-SHOW._x000a_CHANGES_x000a_ANY TIME_x000a_CHARGE EUR 12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
        <s v="CANCELLATIONS_x000a_ANY TIME_x000a_TICKET IS NON-REFUNDABLE IN CASE OF CANCEL/NO-SHOW/_x000a_REFUND._x000a_NOTE - TEXT BELOW NOT VALIDATED FOR AUTOPRICING._x000a_IN THE CASE OF THE DEATH OF THE PASSENGER/_x000a_OR A TRAVELING COMPANION/THE SERVICE CHARGE MAY_x000a_BE WAIVED OR THE TICKET REFUNDED._x000a_VISIT AA.COM FOR DETAIL._x000a_----_x000a_FOR TRAVEL AGENCY BOOKINGS MADE IN MEXICO / THE_x000a_CARIBBEAN / CENTRAL AND SOUTH AMERICA - AA WILL_x000a_ASSESS A USD 25.00 FEE ON ANY UNTICKETED_x000a_RESERVATION NOT CANCELED BEFORE DEPARTURE._x000a_CHANGES_x000a_BEFORE DEPARTURE_x000a_CHARGE USD 300.00._x000a_CHILD/INFANT DISCOUNTS APPLY._x000a_NOTE - TEXT BELOW NOT VALIDATED FOR AUTOPRICING._x000a_THE ORIGINAL NON REFUNDABLE AMOUNT REMAINS_x000a_NON REFUNDBALE._x000a_CHANGES ARE PERMITTED PRIVIDED THE NEW ITINERARY_x000a_MEETS ALL THE PROVISIONS OF THE NEW FARE PURCHASED_x000a_I.E. ADVANCE RESERVATION/TICKET PURCHASE/MINIMUM_x000a_/MAXIMUM STAY REQUIREMENTS. WHEN THE NEW ITINERARY_x000a_IN A LOWER FARE NO REFUNDS WILL BE MADE. HOWEVER_x000a_THE DIFFERENCE IN FARE WILL BE RETURNED TO THE_x000a_PASSENGER IN THE FORM OF A NON REFUNDABLE TRAVEL_x000a_VOUCHER WHICH MAY BE APPLIED TOWARDS THE PURCHASE_x000a_OF A TICKET VALID FOR TRANSPORTATION GOVERNED BY_x000a_AA ONLY AND THE CHANGE FEE WILL_x000a_APPLY._x000a_WHEN THE NEW ITINERARY RESULTS IN A HIGHER FARE_x000a_THE DIFFERENCE WILL BE ADD COLLECTED AND THE_x000a_CHANGE FEE WILL APPLY._x000a_RETURN/CONTINUING RESERVATIONS MAY BE CHANGED AT_x000a_ANY TIME FOR THE ABOVE CHANGE FEE._x000a_REISSUES/EXCHANGES NOT ALLOWED TO EOU/ERU FARE_x000a_TYPES._x000a_AFTER DEPARTURE_x000a_CHARGE USD 300.00._x000a_CHILD/INFANT DISCOUNTS APPLY._x000a_NOTE - TEXT BELOW NOT VALIDATED FOR AUTOPRICING._x000a_WHEN THE NEW ITINERARY RESULTS IN A LOWER FARE_x000a_NO REFUNDS WILL BE MADE. HOWEVER THE DIFFERENCE_x000a_IN FARE WLL BE RETURNED TO THE PASSENGER IN THE_x000a_FORM OF A NON-REFUNDBALE TRAVEL VOUCHER WHICH MAY_x000a_BE APPLIED TOWARDS THE PURCHASE OF A TICKET VALID_x000a_FOR TRANSPORTATION GOVERNED BY AA ONLY._x000a_WHEN THE NEW ITINERARY RESULTS IN A HIGHER FARE_x000a_THE DIFFERENCE WILL BE ADD COLLECTED AND THE_x000a_CHANGE FEE WILL APPLY._x000a_REISSUES/EXCHANGES NOT ALLOWED TO EOU/ERU FARE_x000a_TYPES._x000a_CANCELLATIONS_x000a_ANY TIME_x000a_TICKET IS NON-REFUNDABLE IN CASE OF CANCEL/NO-SHOW/_x000a_REFUND._x000a_NOTE - TEXT BELOW NOT VALIDATED FOR AUTOPRICING._x000a_IN THE CASE OF THE DEATH OF THE PASSENGER/_x000a_OR A TRAVELING COMPANION/THE SERVICE CHARGE MAY_x000a_BE WAIVED OR THE TICKET REFUNDED._x000a_VISIT AA.COM FOR DETAIL._x000a_----_x000a_FOR TRAVEL AGENCY BOOKINGS MADE IN MEXICO / THE_x000a_CARIBBEAN / CENTRAL AND SOUTH AMERICA - AA WILL_x000a_ASSESS A USD 25.00 FEE ON ANY UNTICKETED_x000a_RESERVATION NOT CANCELED BEFORE DEPARTURE._x000a_CHANGES_x000a_BEFORE DEPARTURE_x000a_CHARGE CAD 300.00._x000a_CHILD/INFANT DISCOUNTS APPLY._x000a_NOTE - TEXT BELOW NOT VALIDATED FOR AUTOPRICING._x000a_THE ORIGINAL NON REFUNDABLE AMOUNT REMAINS_x000a_NON REFUNDBALE._x000a_CHANGES ARE PERMITTED PRIVIDED THE NEW ITINERARY_x000a_MEETS ALL THE PROVISIONS OF THE NEW FARE PURCHASED_x000a_I.E. ADVANCE RESERVATION/TICKET PURCHASE/MINIMUM_x000a_/MAXIMUM STAY REQUIREMENTS. WHEN THE NEW ITINERARY_x000a_IN A LOWER FARE NO REFUNDS WILL BE MADE. HOWEVER_x000a_THE DIFFERENCE IN FARE WILL BE RETURNED TO THE_x000a_PASSENGER IN THE FORM OF A NON REFUNDABLE TRAVEL_x000a_VOUCHER WHICH MAY BE APPLIED TOWARDS THE PURCHASE_x000a_OF A TICKET VALID FOR TRANSPORTATION GOVERNED BY_x000a_AA ONLY AND THE CHANGE FEE WILL_x000a_APPLY._x000a_WHEN THE NEW ITINERARY RESULTS IN A HIGHER FARE_x000a_THE DIFFERENCE WILL BE ADD COLLECTED AND THE_x000a_CHANGE FEE WILL APPLY._x000a_RETURN/CONTINUING RESERVATIONS MAY BE CHANGED AT_x000a_ANY TIME FOR THE ABOVE CHANGE FEE._x000a_REISSUES/EXCHANGES NOT ALLOWED TO EOU/ERU FARE_x000a_TYPES._x000a_AFTER DEPARTURE_x000a_CHARGE CAD 300.00._x000a_CHILD/INFANT DISCOUNTS APPLY._x000a_NOTE - TEXT BELOW NOT VALIDATED FOR AUTOPRICING._x000a_WHEN THE NEW ITINERARY RESULTS IN A LOWER FARE_x000a_NO REFUNDS WILL BE MADE. HOWEVER THE DIFFERENCE_x000a_IN FARE WLL BE RETURNED TO THE PASSENGER IN THE_x000a_FORM OF A NON-REFUNDBALE TRAVEL VOUCHER WHICH MAY_x000a_BE APPLIED TOWARDS THE PURCHASE OF A TICKET VALID_x000a_FOR TRANSPORTATION GOVERNED BY AA ONLY._x000a_WHEN THE NEW ITINERARY RESULTS IN A HIGHER FARE_x000a_THE DIFFERENCE WILL BE ADD COLLECTED AND THE_x000a_CHANGE FEE WILL APPLY._x000a_REISSUES/EXCHANGES NOT ALLOWED TO EOU/ERU FARE_x000a_TYPES.&lt;/Text&gt;_x000a_   "/>
        <s v="CANCELLATIONS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3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
        <s v="CHANGES_x000a_BEFORE DEPARTURE_x000a_CHARGE USD 240.00._x000a_CHILD/INFANT DISCOUNTS APPLY._x000a_NOTE - TEXT BELOW NOT VALIDATED FOR AUTOPRICING._x000a_A CHANGE IS A ROUTING / DATE / FLIGHT MODIFICATION_x000a_WHEN MORE THAN ONE FARE COMPONENT IS BEING CHANGED_x000a_THE HIGHEST PENALTY OF ALL CHANGED FARE COMPONENTS_x000a_WILL APPLY_x000a_////_x000a_// BEFORE OUTBOUND DEPARTURE //_x000a_////_x000a_NEW RESERVATION AND REISSUANCE MUST BE MADE AT THE_x000a_SAME TIME PRIOR TO DEPARTURE OF THE ORIGINALLY_x000a_SCHEDULED FLIGHT. IF CHANGE DOES NOT OCCUR ON THE_x000a_FIRST FARE COMPONENT OF THE JOURNEY NEW FARE_x000a_WILL BE RECALCULATED USING FARES IN EFFECT ON THE_x000a_PREVIOUS TICKETING DATE AND UNDER FOLLOWING_x000a_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Y WITH ALL PROVISIONS OF THE_x000a_NEW FARE BEING APPLIED_x000a_-----------------------_x000a_NEW RESERVATION AND REISSUANCE MUST BE MADE AT THE_x000a_SAME TIME PRIOR TO DEPARTURE OF THE ORIGINALLY_x000a_SCHEDULED FLIGHT. WHEN CHANGE OCCURS ON THE FIRST_x000a_FARE COMPONENT OF THE JOURNEY ONLY OR ON THE_x000a_FIRST FARE COMPONENT AND OTHER FARE COMPONENT OF_x000a_THE JOURNEY NEW FARE WILL BE RECALCULATED USING_x000a_FARES IN EFFECT ON DATE OF REISSUE AND UNDER_x000a_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LY WITH ALL PROVISIONS OF THE_x000a_NEW FARE BEING APPLIED_x000a_CHANGES NOT PERMITTED IN CASE OF NO-SHOW._x000a_NOTE - TEXT BELOW NOT VALIDATED FOR AUTOPRICING._x000a_//  BEFORE OUTBOUND DEPARTURE  //_x000a_//  NO SHOW  //_x000a_IN THE EVENT OF NO SHOW - WHEN CHANGES ARE_x000a_REQUESTED AFTER DEPARTURE OF THE ORIGINALLY_x000a_SCHEDULED FLIGHT -  CHANGES ARE NOT PERMITTED AND_x000a_CANCELLATION RULES SHALL APPLY_x000a_AFTER DEPARTURE_x000a_CHARGE USD 240.00._x000a_CHILD/INFANT DISCOUNTS APPLY._x000a_NOTE - TEXT BELOW NOT VALIDATED FOR AUTOPRICING._x000a_/////_x000a_// AFTER OUTBOUND DEPARTURE //_x000a_////_x000a_NEW RESERVATION / REISSUANCE AND PAYMENT_x000a_OF THE PENALTY MUST BE MADE AT THE SAME TIME_x000a_-------------------------------_x000a_NEW FARE WILL BE RECALCULATED USING_x000a_FARES IN EFFECT ON THE PREVIOUS TICKETING DATE_x000a_AND UNDER 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UNDER FOLLOWING CONDITIONS_x000a_A / MUST COMPLY WITH ALL PROVISIONS OF THE NEW_x000a_FARE BEING APPLIED_x000a_CANCELLATIONS_x000a_ANY TIME_x000a_TICKET IS NON-REFUNDABLE IN CASE OF CANCEL._x000a_ANY TIME_x000a_TICKET IS NON-REFUNDABLE IN CASE OF NO-SHOW._x000a_NOTE - TEXT BELOW NOT VALIDATED FOR AUTOPRICING._x000a_ANY TIME_x000a_CANCELLATIONS RULES APPLY BY FARE COMPONENT_x000a_WHEN COMBINING A REFUNDABLE TICKET WITH A_x000a_NON REFUNDABLE TICKET PROVISIONS WILL APPLY_x000a_AS FOLLOWS_x000a_- THE AMOUNT PAID ON THE REFUNDABLE FARE_x000a_COMPONENT WILL BE REFUNDED UPON PAYMENT_x000a_OF THE PENALTY AMOUNT IF APPLICABLE_x000a_- THE AMOUNT PAID ON THE NON REFUNDABLE_x000a_FARE COMPONENT WILL NOT BE REFUNDED_x000a_- FOR NON REFUNDABLE TICKETS THE YQ/YR CARRIER_x000a_IMPOSED SURCHARGE WILL NOT BE REFUNDED&lt;/Text&gt;_x000a_   "/>
        <s v="CANCELLATIONS_x000a_ANY TIME_x000a_CANCELLATIONS PERMITTED._x000a_NOTE - TEXT BELOW NOT VALIDATED FOR AUTOPRICING._x000a_1.FARES ARE FULLY REFUNDABLE IN SINGLE_x000a_FORM OF PAYMENT._x000a_2.RESERVATION CANCELLED RETAINS TICKET_x000a_VALUE/LESS APPLICABLE DIFFERENCE IN FARE FOR_x000a_FLOWN SEGMENTS UP TO ONE YEAR FROM THE_x000a_ORIGINAL DATE OF TICKET ISSUE._x000a_CHANGES_x000a_ANY TIME_x000a_CHANGES PERMITTED._x000a_NOTE - TEXT BELOW NOT VALIDATED FOR AUTOPRICING._x000a_NO CHANGE FEE APPLIES_x000a_-TICKETS MUST BE REISSUED WHEN ANY VOLUNTARY_x000a_CHANGE IS MADE. ORIGINAL RESERVATIONS ARE_x000a_CANCELLED AND THE NEW INTENDED TRAVEL SCHEDULED_x000a_UP TO ONE YEAR FROM ORIGINAL DATE OF TICKET ISSUE_x000a_-ANY DIFFERENCE IN FARE_x000a_MUST BE COLLECTED AT THE TIME OF CHANGE/REISSUE.&lt;/Text&gt;_x000a_   "/>
        <s v="CANCELLATIONS_x000a_ANY TIME_x000a_TICKET IS NON-REFUNDABLE._x000a_NOTE - TEXT BELOW NOT VALIDATED FOR AUTOPRICING._x000a_FARE COMPONENT IS NON REFUNDABLE_x000a_-------------------------------------------------_x000a_WAIVED FOR DEATH OF A PASSENGER AND PASSENGERS_x000a_FAMILY MEMBERS UP TO 1ST DEGREE RELATIONS_x000a_--------------------------------------------------_x000a_WHEN COMBINING NON-REFUNDABLE FARES WITH_x000a_REFUNDABLE FARES_x000a_1. THE AMOUNT PAID ON EACH REFUNDABLE FARE_x000a_COMPONENT IS REFUNDED LESS ANY APPLICABLE PENALTI._x000a_2. THE AMOUNT PAID ON EACH NON-REFUNDABLE FARE_x000a_COMPONENT WILL NOT BE REFUNDED._x000a_-------------------------------------------------_x000a_REFUND OF UNUSED TAXES FEES AND CHARGES PAID TO_x000a_THIRD PARTIES PERMITTED. ASSOCIATED CARRIER_x000a_IMPOSED CHARGES WILL NOT BE REFUNDED._x000a_-------------------------------------------------_x000a_ANY NON-REFUNDABLE AMOUNT FROM A PREVIOUS TICKET_x000a_REMAINS NON-REFUNDABLE FOLLOWING A CHANGE._x000a_-------------------------------------------------_x000a_CHANGES_x000a_ANY TIME_x000a_CHARGE USD 275.00/CAD 275.00 FOR REISSUE._x000a_NOTE - TEXT BELOW NOT VALIDATED FOR AUTOPRICING._x000a_CHARGE APPLIES PER TRANSACTION - PER PERSON TO_x000a_ALL PASSENGER TYPES._x000a_-------------------------------------------------_x000a_THE CHARGE APPLIES PER TRANSACTION-PER PERSON_x000a_FOR ADULT AND CHILD._x000a_INFANT DISCOUNTS APPLY._x000a_-------------------------------------------------_x000a_A CHANGE IS A DATE/FLIGHT/ROUTING/BOOKING CODE_x000a_CHANGE. RESERVATION CANCELLED PRIOR TO THE_x000a_TICKETED DEPARTURE TIME CAN BE REBOOKED ANYTIME_x000a_FOR FUTURE WITHIN THE TICKET VALIDITY OTHERWISE_x000a_THE TICKET WILL ONLY BE VALID FOR REFUND IF_x000a_APPLICABLE._x000a_-------------------------------------------------_x000a_RESERVATION BUT NO LATER TAN SCHEDULED DEPARTURE_x000a_TIME OF FLIGHT BEING CHANGED._x000a_OTHERWISE THE TICKET WILL ONLY BE VALID FOR_x000a_REFUND IF APPLICABLE._x000a_-------------------------------------------------_x000a_WHEN MORE THAN ONE FARE COMPONENT IS CHANGED THE_x000a_HIGHEST PENALTY OF ALL CHANGED FARE COMPONENTS_x000a_WITHIN THE JOURNEY APPLIES._x000a_-------------------------------------------------_x000a_WHEN THE ITINERARY RESULTS IN A HIGHER FARE THE_x000a_DIFFERENCE WILL BE COLLECTED. ANY APPLICABLE_x000a_CHANGE FEE STILL APPLIES._x000a_-------------------------------------------------_x000a_WHEN THE NEW ITINTERARY RESULT IN A LOWER FARE_x000a_THE CHANGE FEE APPLIES AND NO CREDIT OF THE_x000a_RESIDUAL AMOUNT WILL BE MADE._x000a_-------------------------------------------------_x000a_TICKET IS NOT TRANSFEREABLE TO ANOTHER PERSON._x000a_NOT SHOW NOT PREMITTED_x000a_NO-SHOW FOR A FLIGHT ARE CONSIDERED A_x000a_CANCELLATION AFTER DEPARTURE AND CHANGES ARE NOT_x000a_PERMITTED._x000a_-------------------------------------------------_x000a_--- REPRICING CONDITIONS ---_x000a_A. BEFORE DEPARTURE OF JOURNEY WHEN THE FIRST_x000a_FARE COMPONENT IS CHANGED THE ITINERARY MUST BE_x000a_RE-PRICED USING CURRENT FARES IN EFFECT ON THE_x000a_DATE THE TICKET IS REISSUED._x000a_B. BEFORE DEPARTURE OF JOURNEY WHEN CHANGES ARE_x000a_TO BOOKING CODE ONLY IN THE FIRST FARE COMPONENT_x000a_AND RESULT IN A HIGHER FARE THE ITINERARY MUST BE_x000a_RE-PRICED USING HISTORICAL FARES IN EFFECT ON THE_x000a_PREVIOUS TICKETING DATE OR USING CURRENT FARES IN_x000a_EFFECT ON THE DATE THE TICKET IS REISSUED -_x000a_WHICHEVER IS LOWER._x000a_C. BEFORE DEPARTURE OF JOURNEY WHEN THERE ARE NO_x000a_CHANGES TO THE FIRST FARE COMPONENT BUT OTHER_x000a_FARE COMPONENTS ARE CHANGED THE ITINERARY MUST BE_x000a_RE-PRICED USING HISTORICAL FARES IN EFFECT ON THE_x000a_PREVIOUS TICKETING DATE OR USING CURRENT FARES IN_x000a_EFFECT ON THE DATE THE TICKET IS REISSUED -_x000a_WHICHEVER IS LOWER._x000a_D. AFTER DEPARTURE OF JOURNEY THE ITINERARY MUST_x000a_BE RE-PRICED USING HISTORICAL FARES IN EFFECT ON_x000a_THE PREVIOUS TICKETING DATE._x000a_-------------------------------------------------_x000a_1. IF SAME BOOKING CLASS IS USED NEW TICKET MAY_x000a_BE LOWER - EQUEAL OR HIGHER THAN PREVIOUS AND_x000a_MUST COMPLY WITH ALL PROVISIONS OF THE NEW FARE_x000a_BEING APPLIED._x000a_2. IF A DIFFERENT BOOKING CLASS IS USED NEW_x000a_TICKET MAY BE EQUAL OR HIGHER THAN PREVIOUS AND_x000a_MUST COMPLY WITH ALL PROVISIONS OF THE NEW FARE_x000a_BEING APPLIED.&lt;/Text&gt;_x000a_   "/>
        <s v="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75.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
        <s v="CHANGES/CANCELLATIONS_x000a_ANY TIME_x000a_CHARGE USD 120.00._x000a_CHILD/INFANT DISCOUNTS APPLY._x000a_WAIVED FOR SCHEDULE CHANGE/DEATH OF PASSENGER_x000a_OR FAMILY MEMBER._x000a_NOTE - TEXT BELOW NOT VALIDATED FOR AUTOPRICING._x000a_///_x000a_CUALQUIER CAMBIO EN COLOMBIA GENERA PENALIDAD DE_x000a_120 USD. SIGUIENDO LAS REGULACIONES IATA EL COBRO_x000a_DE LA PENALIDAD A BOLETOS CON TARIFAS ESPECIALES_x000a_DESCUENTOS DE CNN-INF-INS SE REALIZARA DE LA_x000a_SIGUIENTE MANERA. SE APLICARA AL MONTO DE LA_x000a_PENALIDAD EL MISMO DESCUENTO QUE SE LE HAYA_x000a_APLICADO A LA TARIFA DEL BOLETO ORIGINAL._x000a_///_x000a_CARGO FIJO DE 15 USD POR ERRORES EN LA EXPEDICION_x000a_DEL TIQUETE._x000a_REGLAMENTO AERONAUTICOS DE COLOMBIA ART._x000a_3.10.1.10 ERRORES EN LA EXPEDICION DEL TIQUETE_x000a_A-EN CASO DE DETECTAR EL PASAJERO ERRORES EN LA_x000a_INFORMACION CORRESPONDIENTE A SUS DATOS_x000a_PERSONALES COMO NOMBRES Y/O APELLIDOS CONTENIDOS_x000a_EN EL TIQUETE PODRA COMUNICARLO AL TRANSPORTADOR_x000a_O AGENCIA DE VIAJES. LA CORRECION SE HAGA GENERA_x000a_UN PAGO ADICIONAL FIJO._x000a_B-LA CORRECION DE LOS DATOS EN NINGUN CASO DARA_x000a_LUGAR A UN CAMBIO DE PASAJERO._x000a_C-POR FUERA DEL CARGO MENCIONADO EN EL PARRAFO A_x000a_ANTERIOR EL TRANSPORTADOR O AGENCIA DE VIAJES NO_x000a_PODRA COBRAR NINGUN OTRO CARGO._x000a_///_x000a_PENALTY USD 500.00 IF FLIGHT COUPONS ARE NOT USED_x000a_IN THE SEQUENCE PROVIDED IN THE TICKET._x000a_PENALIDAD DE 500 USD SI LOS  CUPONES NO SON_x000a_USADO EN LA MISMA SECUENCIA QUE SE MUESTA_x000a_EN EL TICKET._x000a_///_x000a_LA PENALIDAD SE COBRARA EN EL LUGAR Y MONEDA_x000a_DONDE SE GENERE EL CAMBIO EN EL CASO DE INCUMPLIR_x000a_ESTA NORMATIVA SE APLICARA UN FEE DE 1000.00 USD_x000a_ADICIONAL._x000a_///_x000a_CAMBIOS - SI LA TARIFA COMPRADA ANTERIORMENTE NO_x000a_ESTA DISPONIBLE O EL CAMBIO NO CUMPLE CON LAS_x000a_RESTRICCIONES ORIGINALES DE LA TARIFA EL PASAJERO_x000a_PODRA OPTAR POR UNA TARIFA SUPERIOR PAGANDO LA_x000a_DIFERENCIA Y CARGO CORRESPONDIENTE AL CAMBIO._x000a_///_x000a_EXCEPCION APLICA POR CAMBIO DE ITINERARIO /_x000a_CANCELACION /MUERTE DEL PASAJERO DEL PASAJERO O_x000a_MUERTE DE MIEMBRO FAMILIAR_x000a_///_x000a_CANCELLATIONS_x000a_ANY TIME_x000a_TICKET IS NON-REFUNDABLE IN CASE OF REFUND._x000a_WAIVED FOR SCHEDULE CHANGE/DEATH OF PASSENGER_x000a_OR FAMILY MEMBER._x000a_NOTE - TEXT BELOW NOT VALIDATED FOR AUTOPRICING._x000a_///_x000a_EXCEPCION APLICA POR CAMBIO DE ITINERARIO /_x000a_CANCELACION /MUERTE DEL PASAJERO DEL PASAJERO O_x000a_MUERTE DE MIEMBRO FAMILIAR_x000a_///&lt;/Text&gt;_x000a_   "/>
        <s v="TICKET IS NON-REFUNDABLE._x000a_NOTE - TEXT BELOW NOT VALIDATED FOR AUTOPRICING._x000a_RESERVATIONS MADE ONE WEEK OR MORE PRIOR TO A_x000a_FLIGHTS SCHEDULED DEPARTURE CAN BE CANCELLED_x000a_WITHOUT PENALTY UP TO 24 HOURS AFTER RESERVATION_x000a_IS MADE_x000a_--------------------------------------------------_x000a_PASSENGER MUST BE PRESENT IN THE BOARDING AREA_x000a_TEN MINUTES PRIOR TO SCHEDULED DEPARTURE TIME OR_x000a_IT MAY RESULT IN CANCELLED RESERVATION_x000a_--------------------------------------------------_x000a_JETBLUE USES AUTOMATED CHANGE AND CANCEL RULES IN_x000a_CATEGORY 31/33. GDS AGENCIES PLEASE REVIEW THESE_x000a_FOR FURTHER RESTRICTIONS. DIFFERENCES MAY EXIST_x000a_BETWEEN A MANUAL CHANGE/CANCEL AND AN AUTOMATED_x000a_ONE. THE MORE RESTRICTIVE AUTOMATED RULES APPLY._x000a_--------------------------------------------------_x000a_RESIDUAL VALUES FOR THESE FARES MAY ONLY BE_x000a_REFUNDED TO VOUCHERS. IF VOUCHER IS NOT ISSUED_x000a_THESE FARES ARE 100 PERCENT NONREFUNDABLE_x000a_CANCELLATIONS_x000a_BEFORE DEPARTURE_x000a_CHARGE USD 200.00._x000a_NOTE - TEXT BELOW NOT VALIDATED FOR AUTOPRICING._x000a_RESIDUAL VALUES FOR THESE FARES MAY ONLY BE_x000a_REFUNDED TO VOUCHERS. IF VOUCHER IS NOT ISSUED_x000a_THESE FARES ARE 100 PERCENT NONREFUNDABLE_x000a_--------------------------------------------------_x000a_FOR RESERVATIONS MADE ON JETBLUE.COM OR THRU_x000a_JETBLUE RESERVATIONS THAT ARE CHANGED PRIOR TO_x000a_SCHEDULED DEPARTURE A CHANGE FEE MAY BE_x000a_APPLIED AT THE TIME THE TICKET IS EXCHANGED. THE_x000a_VALUE OF THE ORIGINAL TICKET CAN BE APPLIED TO THE_x000a_NEW TICKET. IF THE NEW BOOKING RESULTS IN A_x000a_RESIDUAL VALUE THAT AMOUNT WILL NOT BE REFUNDED_x000a_BUT PLACED IN THE CUSTOMERS TRAVEL BANK ACCOUNT AS_x000a_A CREDIT/VOUCHER FOR USE ON FUTURE TRAVEL. TRAVEL_x000a_BANK FUNDS/CREDITS ARE VALID FOR 1 YEAR FROM THE_x000a_DATE OF ISSUANCE AND ARE ONLY VALID FOR DIRECT_x000a_BOOKINGS WITH JETBLUE._x000a_--_x000a_FOR RESERVATIONS MADE BY AN AGENCY THRU THE GDS_x000a_THAT ARE CHANGED PRIOR TO SCHEDULED DEPARTURE A_x000a_CHANGE FEE MAY BE APPLIED AT THE TIME THE_x000a_TICKET IS EXCHANGED. THE VALUE OF THE ORIGINAL_x000a_TICKET CAN BE APPLIED TO THE NEW TICKET. IF THERE_x000a_IS RESIDUAL VALUE AFTER AN EXCHANGE ON A TICKET_x000a_THE AGENCY CAN REFUND THE RESIDUAL VALUE TO A_x000a_MCO. THE MCO IS GOOD FOR ONE YEAR FROM THE DATE OF_x000a_ORIGINAL ISSUANCE. THE MCO IS FULLY TRANSFERABLE._x000a_IF THE AGENCY DOES NOT HAVE THE ABILITY_x000a_TO REFUND TO A MCO ANY RESIDUAL VALUE AFTER THE_x000a_TICKET IS EXCHANGED WOULD BE LOST._x000a_AFTER DEPARTURE_x000a_TICKET IS NON-REFUNDABLE._x000a_NOTE - TEXT BELOW NOT VALIDATED FOR AUTOPRICING._x000a_UNFLOWN FARE COMPONENTS NOT CANCELLED PRIOR_x000a_TO SCHEDULED DEPARTURE TIME WILL BE FORFEITED._x000a_CHANGES_x000a_BEFORE DEPARTURE_x000a_CHARGE USD 200.00._x000a_NOTE - TEXT BELOW NOT VALIDATED FOR AUTOPRICING._x000a_ANYTIME WITHIN TKT VALIDITY REPRICE_x000a_A. CHANGED FARE COMPONENTS USE FARES IN EFFECT_x000a_TODAY_x000a_B. ALL OTHERS USE CURRENTLY TKTD FARE PROVIDED_x000a_ALL OF THE FOLLOWING CONDITIONS ARE MET-_x000a_1. NO CHANGE TO FARE BREAKS UP TO THE FIRST_x000a_CHANGED FARE COMPONENT_x000a_2. WHEN NO INTL COUPONS REMAIN - ALL NEW TRAVEL_x000a_MUST BE DOMESTIC_x000a_3. FULLY FLOWN FARE NOT REPRICED TO FURTHER_x000a_POINT_x000a_4. B6 SAME FARE TYPE IS USED_x000a_5. ALL RULE AND BOOKING CODE PROVISIONS ARE MET_x000a_6. ADV RES IS MEASURED FROM NEW TKT ISSUE_x000a_DATE IF CURRENT FARES/FROM PREVIOUS TKT ISSUE_x000a_DATE IF HISTORICAL FARES TO DEPARTURE OF PRICING_x000a_UNIT_x000a_--------------------------------------------------_x000a_FOR RESERVATIONS MADE ON JETBLUE.COM OR THRU_x000a_JETBLUE RESERVATIONS THAT ARE CHANGED PRIOR TO_x000a_SCHEDULED DEPARTURE A CHANGE FEE MAY BE APPLIED_x000a_AT THE TIME THE TICKET IS EXCHANGED. THE VALUE_x000a_OF THE ORIGINAL TICKET CAN BE APPLIED TO THE NEW_x000a_TICKET. IF THE NEW BOOKING RESULTS IN A RESIDUAL_x000a_VALUE THAT AMOUNT WILL NOT BE REFUNDED BUT_x000a_PLACED IN THE CUSTOMERS TRAVEL BANK ACCOUNT AS A_x000a_CREDIT/VOUCHER FOR USE ON FUTURE TRAVEL._x000a_TRAVELBANK FUNDS/CREDITS ARE VALID FOR 1 YEAR_x000a_FROM THE DATE OF ISSUANCE AND ARE ONLY VALID FOR_x000a_DIRECT BOOKINGS WITH JETBLUE._x000a_--_x000a_FOR RESERVATIONS MADE BY AN AGENCY THRU THE GDS_x000a_THAT ARE CHANGED PRIOR TO SCHEDULED DEPARTURE A_x000a_CHANGE FEE MAY BE APPLIED AT THE TIME THE TICKET_x000a_IS EXCHANGED. THE VALUE OF THE ORIGINAL TICKET_x000a_CAN BE APPLIED TO THE NEW TICKET. IF THERE IS_x000a_RESIDUAL VALUE AFTER AN EXCHANGE ON A TICKET THE_x000a_AGENCY CAN REFUND THE RESIDUAL VALUE TO A MCO._x000a_THE MCO IS GOOD FOR ONE YEAR FROM THE DATE OF_x000a_ORIGINAL ISSUANCE. THE MCO IS FULLY_x000a_TRANSFERABLE. IF THE AGENCY DOES NOT HAVE THE_x000a_ABILITY TO REFUND TO A MCO ANY RESIDUAL VALUE_x000a_AFTER THE TICKET IS EXCHANGED WOULD BE LOST._x000a_AFTER DEPARTURE_x000a_TICKET IS NON-REFUNDABLE._x000a_NOTE - TEXT BELOW NOT VALIDATED FOR AUTOPRICING._x000a_UNFLOWN FARE COMPONENTS MAY BE CHANGED PRIOR TO_x000a_SCHEDULED DEPARTURE. CHANGES TO UNFLOWN FARE_x000a_COMPONENTS AFTER TIME OF SCHEDULED DEPARTURE ARE_x000a_NOT PERMITTED.&lt;/Text&gt;_x000a_   "/>
        <s v="CANCELLATIONS_x000a_BEFORE DEPARTURE_x000a_CHARGE EUR 150.00/USD 215.00._x000a_CHILD/INFANT DISCOUNTS APPLY._x000a_NOTE - TEXT BELOW NOT VALIDATED FOR AUTOPRICING._x000a_BEFORE OUTBOUND DEPARTURE_x000a_THE WHOLLY UNUSED TICKET IS REFUNDABLE UPON_x000a_PAYMENT OF THE PENALTY AMOUNT CONTAINED IN_x000a_THIS RULE_x000a_TICKET IS NON-REFUNDABLE IN CASE OF NO-SHOW._x000a_TICKET IS NON REFUNDABLE WHEN PASSENGER CANCELS_x000a_AFTER DEPARTURE OF THE ORIGINALLY SCHEDULED FLIGHT_x000a_--------------------------------------------------_x000a_FOR SPANISH DOMESTIC 9B FLIGHTS FROM 4000_x000a_THROUGHT 4851 TO BE CANCELLED A PENALTY OF EUR_x000a_50.00 WILL BE APPLIED PER SECTOR CHILD/INFANT_x000a_DISCOUNTS APPLY THE ORIGINAL NON-REFUNDABLE_x000a_AMOUNT REMAINS NON REFUNDABLE._x000a_AFTER DEPARTURE_x000a_TICKET IS NON-REFUNDABLE IN CASE OF CANCEL/NO-SHOW/_x000a_REFUND._x000a_NOTE - TEXT BELOW NOT VALIDATED FOR AUTOPRICING._x000a_AFTER OUTBOUND DEPARTURE_x000a_TICKET IS NON REFUNDABLE WHEN PASSENGER CANCELS_x000a_AFTER OUTBOUND DEPARTURE MEANING THAT NO REFUNDS_x000a_ARE ALLOWED ONCE THE FIRST COUPON OF THE PRICING_x000a_UNIT IS USED._x000a_----------------------------------------------_x000a_WAIVED FOR DEATH OF A PASSENGER AND PASSENGERS_x000a_FAMILY MEMBERS UP TO 1ST DEGREE RELATIONS OR FOR_x000a_PASSENGER/S HOSPITAL ADMISSION_x000a_------------------------------------------------_x000a_-------CANCELLATION REPRICING CONDITIONS--------_x000a_FLOWN COUPONS MUST BE REPRICED USING HISTORICAL_x000a_FARES IN EFFECT ON THE PREVIOUS TICKETING DATE_x000a_THE FARE FOR THE JOURNEY TRAVELLED MUST BE CAPED_x000a_AT THE TOTAL FARE AMOUNT PLUS CARRIER IMPOSED_x000a_CHARGE PAID ON THE TICKET BEING PRESENTED FOR_x000a_REFUND_x000a_FULLY FLOWN FARE COMPONENTES MAY BE REPRICED_x000a_USING ANY BOOKING CODE WITHIN THE SAME CABIN_x000a_PROVIDED THE NEW FARE AMOUNT IS EQUAL OR HIGHER_x000a_THAN ORIGINAL_x000a_PARTIALLY FLOWN FARE COMPONENTS MUST BE REPRICED_x000a_USING THE SAME OR HIGHER BOOKING CODE._x000a_------------------------------------------------_x000a_REFUND OF UNUSED TAXES FEES AND CHARGES PAID TO_x000a_THIRD PARTIES PERMITTED. ASSOCIATED CARRIER_x000a_IMPOSED CHARGES ARE REFUNDABLE._x000a_ANY NON-REFUNDABLE AMOUNT FROM A PREVIOUS TICKET_x000a_REMAINS NON-REFUNDABLE FOLLOWING A CHANGE._x000a_-------------------------------------------------_x000a_TICKET IS NOT TRANSFERABLE TO ANOTHER PERSON._x000a_-------------------------------------------------_x000a_PARTIALLY USED TICKETS - REFUND THE DIFFERENCE -_x000a_IF ANY - BETWEEN THE FARE PAID AND THE FARE FOR_x000a_THE JOURNEY TRAVELLED._x000a_CHANGES_x000a_ANY TIME_x000a_CHARGE EUR 150.00/USD 190.00 FOR REISSUE/_x000a_REVALIDATION._x000a_CHILD/INFANT DISCOUNTS APPLY._x000a_NOTE - TEXT BELOW NOT VALIDATED FOR AUTOPRICING._x000a_THE CHANGE FEE APPLIES PER TRANSACTION-PER PERSON._x000a_CHILD AND INFANT DISCOUNTS APPLY._x000a_A CHANGE IS A ROUTING/OR DATE/OR FLIGHT MODIFICATI_x000a_ON._x000a_CHANGE IS PERMITTED WITHIN TICKET VALIDITY OF ORIG_x000a_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 CHANGED_x000a_THE HIGHEST PENALTY OF ALL CHANGED FARE COMPONENT_x000a_S WILL APPLY._x000a_---------------------------------_x000a_IN CASE OF UPGRADE TO A HIGHER FARE OR IF THE ITIN_x000a_ERARY RESULTS IN A HIGHER FARE THE DIFFERENCE_x000a_WILL BE COLLECTED -AND-THE CHANGE FEE WILL BE APPL_x000a_IED._x000a_---------------------------------_x000a_WHEN THE NEW ITINERARY RESULTS IN A LOWER AMOUNT_x000a_THE CHANGE FEE WILL BE APLIED -AND- NO REFUND_x000a_WILL BE MADE._x000a_---------------------------------_x000a_REISSUE/REVALIDATION MUST BE MADE AT THE SAME TIME_x000a_THE RESERVATION IS CHANGED OR PREVIOUS TO THE TIC_x000a_KETED FLIGHT DEPARTURE_x000a_---------------------------------_x000a_IN CASE OF NO-SHOW. CHANGE IS NOT PERMITTED._x000a_---------------------------------_x000a_WAIVED FOR DEATH OF A PASSENGER AND PASSENGER-S_x000a_INMEDIATE FAMILY MEMBER/1ST DEGREE RELATIONS_x000a_ONLY/OR FOR PASSENGER-S HOSPITAL ADMISSION._x000a_---------------------------------_x000a_//CHANGES BEFORE DEPARTURE//_x000a_THE ITINERARY MUST BE REPRICED USING CURRENT FARES_x000a_IN EFFECT ON THE DATE THE TICKET IS REISSUED._x000a_---------------------------------_x000a_//CHANGES AFTER DEPARTURE//_x000a_THE ITINERARY MUST BE REPRICED USING HISTORICAL FA_x000a_RES IN EFFECT ON THE PREVIOUS TICKETING DATE._x000a_THE NEW ITINERARY MUST MEET ALL RULE PROVISIONS OF_x000a_THE NEWLY TICKETED FARE -I.E ADVANCE RESERVATIONS_x000a_/TICKETING DEADLINE/MINIMUM/MAXIMUM STAY/BOOKING C_x000a_LASS/SESIONALITY/ETC-._x000a_---------------------------------_x000a_ANY TIME_x000a_DOWNGRADING IS NOT PERMITTED_x000a_THE NEW TOTAL FARE MAY ONLY BE EQUAL OR HIGHER THA_x000a_N PREVIOUS. ANY CHANGE WITHIN THE SAME TYPE OF FAR_x000a_E INVOLVING SEASONALITY OR DAY/TIME IS NOT CONSIDE_x000a_RED DOWNGRADE._x000a_---------------------------------&lt;/Text&gt;_x000a_   "/>
        <s v="CANCELLATIONS_x000a_ANY TIME_x000a_TICKET IS NON-REFUNDABLE IN CASE OF CANCEL/_x000a_NO-SHOW._x000a_NOTE - TEXT BELOW NOT VALIDATED FOR AUTOPRICING._x000a_IN CASE OF PASSENGER HOSPITAL ADMISSION OR DEATH_x000a_OF PASSENGER OR FAMILY MEMBER PLEASE CONTACT WITH_x000a_THE AIRLINE._x000a_----------------------------------_x000a_WHEN COMBINING FARES THAT HAVE CANCELLATION FEES_x000a_THE HIGHEST CANCELLATION FEE OF EACH CANCELLED_x000a_PRICING UNIT APPLIES._x000a_WITH THE FOLLOWING EXCEPTION-_x000a_WHEN COMBINING A REFUNDABLE FARE WITH A_x000a_NON-REFUNDABLE FARE_x000a_1-THE AMOUNT PAID ON THE REFUNDABLE FARE_x000a_COMPONENT IS REFUNDED LESS APPLICABLE PENALTY._x000a_2-THE AMOUNT PAID ON THE NON-REFUNDABLE FARE_x000a_COMPONENT WILL NOT BE REFUNDED._x000a_--------------------------------------------------_x000a_REFUND CONDITIONS OF YQ TAX -FUEL SURCHARGE-_x000a_IN CASE OF TICKET REFUND THE YQ TAX WILL BE PART_x000a_OF THE FARE._x000a_YQ MUST BE ADDED TO THE FARE AND THEN APPLY THE_x000a_PENALTIES IF APPLICABLE._x000a_CHANGES_x000a_ANY TIME_x000a_CHARGE EUR 45.00 FOR REISSUE/REVALIDATION._x000a_CHILD/INFANT DISCOUNTS APPLY._x000a_NOTE - TEXT BELOW NOT VALIDATED FOR AUTOPRICING._x000a_THE CHANGE FEE APPLIES PER TRANSACTION-PER PERSON._x000a_CHILD/INFANT DISCOUNTS APPLY._x000a_A CHANGE IS A ROUTING/OR DATE/OR FLIGHT MODIFICATI_x000a_ON._x000a_CHANGE IS PERMITTED WITHIN TICKET VALIDITY OF_x000a_ORIG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_x000a_CHANGED THE HIGHEST PENALTY OF ALL CHANGED FARE CO_x000a_MPONENTS WILL APPLY._x000a_------------------------------_x000a_IN CASE OF UPGRADE TO A HIGHER FARE OR IF THE_x000a_ITINERARY RESULTS IN A HIGHER FARE THE DIFFERENCE_x000a_WILL BE COLLECTED -AND- THE CHANGE FEE WILL BE_x000a_APPLIED._x000a_------------------------------_x000a_WHEN THE NEW ITINERARY RESULTS IN A LOWER AMOUNT T_x000a_HE CHANGE FEE WILL BE APPLIED -AND- NO REFUND_x000a_WILL BE MADE._x000a_------------------------------_x000a_REISSUE/REVALIDATION MUST BE MADE AT THE SAME_x000a_TIME THE RESERVATION IS CHANGED OR PREVIOUS TO THE_x000a_TICKETED FLIGHT DEPARTURE._x000a_------------------------------_x000a_IN CASE OF NO-SHOW CHANGE IS NOT PERMITTED._x000a_------------------------------_x000a_IN CASE OF PASSENGERS HOSPITAL ADMISSION OR DEATH_x000a_OF PASSENGER OR FAMILY MEMBER PLEASE CONTACT WITH_x000a_THE AIRLINE._x000a_------------------------------_x000a_//CHANGES BEFORE DEPARTURE//_x000a_THE ITINERARY MUST BE REPRICED USING CURRENT FARES_x000a_IN EFFECT ON THE DATE THE TICKET IS REISSUED._x000a_------------------------------_x000a_//CHANGES AFTER DEPARTURE//_x000a_THE ITINERARY MUST BE REPRICED USING HISTORICAL_x000a_FARES IN EFFECT ON THE PREVIOUS TICKETING DATE._x000a_THE NEW ITINERARY MUST MEET ALL RULE PROVISIONS_x000a_OF THE NEWLY TICKETED FARE -I.E. ADVANCE_x000a_RESERVATIONS/TICKETING DEADLINE/MINIMUM/MAXIMUM ST_x000a_AY/BOOKING CLASS/SEASEONALITY/ETC-._x000a_------------------------------_x000a_ANY TIME_x000a_DOWNGRADING IS NOT PERMITTED._x000a_THE NEW TOTAL FARE MAY ONLY BE EQUAL OR HIGHER THA_x000a_N PREVIOUS. ANY CHANGE WITHIN THE SAME TYPE OF_x000a_FARE INVOLVING SEASONALITY OR DAY/TIME IS NOT_x000a_CONSIDERED DOWNGRADE.&lt;/Text&gt;_x000a_   "/>
        <s v="CHANGES_x000a_ANY TIME_x000a_CHANGES PERMITTED FOR REISSUE/REVALIDATION._x000a_ANY TIME_x000a_CHANGES PERMITTED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ANY TIME_x000a_CANCELLATIONS PERMITTED._x000a_NOTE - TEXT BELOW NOT VALIDATED FOR AUTOPRICING._x000a_WHEN COMBINING REFUNDABLE WITH NON REFUNDABLE_x000a_FARES - THE AMOUNT PAID ON THE REFUNDABLE FARE_x000a_COMPONENT IS REFUNDED LESS ANY APPLICABLE PENALTY_x000a_AND THE AMOUNT PAID ON THE NON-REFUNDABLE FARE_x000a_COMPONENT WILL NOT BE REFUNDED._x000a_//_x000a_WHEN REISSUED TICKETS ARE SENT TO REFUND THE_x000a_ORIGINAL NON REFUNDABLE AMOUNT REMAINS NON_x000a_REFUNDABLE._x000a_//_x000a_IF NO PORTION OF THE TICKET HAS BEEN USED_x000a_THE REFUND WILL BE AN AMOUNT EQUAL TO THE_x000a_FARE PAID LESS ANY APPLICABLE SERVICE CHARGES_x000a_OR CANCELLATION FEES._x000a_//_x000a_IF A PORTION OF THE TICKET HAS BEEN USED THE_x000a_REFUND WILL BE AN AMOUNT EQUAL TO THE DIFFERENCE_x000a_BETWEEN THE FARE PAID AND THE APPLICABLE FARE FOR_x000a_TRAVEL BETWEEN THE POINTS FOR WHICH THE TICKET_x000a_HAS BEEN USED LESS ANY APPLICABLE SERVICE CHARGES_x000a_OR CANCELLATION FEES._x000a_//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_x000a_//&lt;/Text&gt;_x000a_   "/>
        <s v="CANCELLATIONS_x000a_ANY TIME_x000a_CANCELLATIONS PERMITTED._x000a_CHANGES_x000a_ANY TIME_x000a_CHANGES PERMITTED FOR REISSUE/REVALIDATION.&lt;/Text&gt;_x000a_   "/>
      </sharedItems>
    </cacheField>
    <cacheField name="HostCommandLocation" numFmtId="0">
      <sharedItems containsMixedTypes="1" containsNumber="1" containsInteger="1" minValue="1498" maxValue="1524"/>
    </cacheField>
    <cacheField name="HostCommandInit" numFmtId="0">
      <sharedItems containsMixedTypes="1" containsNumber="1" containsInteger="1" minValue="1531" maxValue="1557"/>
    </cacheField>
    <cacheField name="HCFinish" numFmtId="0">
      <sharedItems containsMixedTypes="1" containsNumber="1" containsInteger="1" minValue="1553" maxValue="1597"/>
    </cacheField>
    <cacheField name="HostComman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5">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985d7aa-8b54-41f6-9f74-814e33e5eee6&lt;/eb:ConversationId&gt;&lt;eb:Service&gt;OTA_AirRulesLLSRQ&lt;/eb:Service&gt;&lt;eb:Action&gt;OTA_AirRulesLLSRS&lt;/eb:Action&gt;&lt;eb:MessageData&gt;&lt;eb:MessageId&gt;209518022146360240&lt;/eb:MessageId&gt;&lt;eb:Timestamp&gt;2019-08-28T00:36:55&lt;/eb:Timestamp&gt;&lt;eb:RefToMessageId&gt;6985d7aa-8b54-41f6-9f74-814e33e5eee6&lt;/eb:RefToMessageId&gt;&lt;/eb:MessageData&gt;&lt;/eb:MessageHeader&gt;&lt;wsse:Security xmlns:wsse=&quot;http://schemas.xmlsoap.org/ws/2002/12/secext&quot;&gt;&lt;wsse:BinarySecurityToken valueType=&quot;String&quot; EncodingType=&quot;wsse:Base64Binary&quot;&gt;Shared/IDL:IceSess\/SessMgr:1\.0.IDL/Common/!ICESMS\/RESE!ICESMSLB\/RES.LB!-2980488040557430132!83630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8-27T19:36:54-05:00&quot;&gt;_x000a_   &lt;stl:SystemSpecificResults&gt;_x000a_    &lt;stl:HostCommand LNIATA=&quot;222222&quot;&gt;RDBOGMDEQ00SL5ZJ¥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00SL5ZJ       Q X    38300     ----      -/?  -/12M 8000&lt;/Text&gt;_x000a_   &lt;/Line&gt;_x000a_   &lt;Line Type=&quot;Passenger Type&quot;&gt;_x000a_    &lt;Text&gt;PASSENGER TYPE-ADT                 AUTO PRICE-YES&lt;/Text&gt;_x000a_   &lt;/Line&gt;_x000a_   &lt;Line Type=&quot;Origin Destination&quot;&gt;_x000a_    &lt;Text&gt;FROM-BOG TO-MDE    CXR-LA    TVL-27AUG19  RULE-SLDM IPRWD/17&lt;/Text&gt;_x000a_   &lt;/Line&gt;_x000a_   &lt;Line Type=&quot;Fare Basis&quot;&gt;_x000a_    &lt;Text&gt;FARE BASIS-Q00SL5ZJ          SPECIAL FARE  DIS-E   VENDOR-ATP&lt;/Text&gt;_x000a_   &lt;/Line&gt;_x000a_   &lt;Line Type=&quot;Fare Type&quot;&gt;_x000a_    &lt;Text&gt;FARE TYPE-SAP      OW-ADVANCE PURCHASE&lt;/Text&gt;_x000a_   &lt;/Line&gt;_x000a_   &lt;Line Type=&quot;Currency&quot;&gt;_x000a_    &lt;Text&gt;COP    38280  8000  E24AUG19 D-INFINITY   FC-Q00SL5ZJ  FN-&lt;/Text&gt;_x000a_   &lt;/Line&gt;_x000a_   &lt;Line Type=&quot;System Dates&quot;&gt;_x000a_    &lt;Text&gt;SYSTEM DATES - CREATED 23AUG19/1010  EXPIRES INFINITY&lt;/Text&gt;_x000a_   &lt;/Line&gt;_x000a_   &lt;ParsedData&gt;_x000a_    &lt;CurrencyLine&gt;_x000a_     &lt;Amount&gt;38280&lt;/Amount&gt;_x000a_     &lt;CurrencyCode&gt;COP&lt;/CurrencyCode&gt;_x000a_     &lt;Discontinue&gt;INFINITY&lt;/Discontinue&gt;_x000a_     &lt;Effective&gt;2019-08-24&lt;/Effective&gt;_x000a_     &lt;FareClass&gt;Q00SL5ZJ&lt;/FareClass&gt;_x000a_     &lt;RoutingNumberOrMPM&gt;8000&lt;/RoutingNumberOrMPM&gt;_x000a_    &lt;/CurrencyLine&gt;_x000a_    &lt;FareBasisLine&gt;_x000a_     &lt;DisplayType Code=&quot;E&quot;/&gt;_x000a_     &lt;FareBasis Code=&quot;Q00SL5ZJ&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MDE&quot;/&gt;_x000a_     &lt;OriginLocation LocationCode=&quot;BOG&quot;/&gt;_x000a_     &lt;Rule&gt;SLDM&lt;/Rule&gt;_x000a_     &lt;TariffDescriptionNumber&gt;IPRWD/17&lt;/TariffDescriptionNumber&gt;_x000a_     &lt;TravelDate&gt;2019-08-27&lt;/TravelDate&gt;_x000a_    &lt;/OriginDestinationLine&gt;_x000a_    &lt;PassengerTypeLine&gt;_x000a_     &lt;AutoPrice&gt;YES&lt;/AutoPrice&gt;_x000a_     &lt;PassengerType Code=&quot;ADT&quot;/&gt;_x000a_    &lt;/PassengerTypeLine&gt;_x000a_    &lt;SystemDatesLine&gt;_x000a_     &lt;CreateDateTime&gt;2019-08-23T10: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0"/>
    <n v="3324"/>
    <s v="SLDM"/>
    <n v="3362"/>
    <n v="3370"/>
    <s v="IPRWD/17"/>
    <n v="7774"/>
    <n v="10384"/>
    <x v="0"/>
    <n v="1499"/>
    <n v="1532"/>
    <n v="1554"/>
    <s v="RDBOGMDEQ00SL5ZJ¥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985d7aa-8b54-41f6-9f74-814e33e5eee6&lt;/eb:ConversationId&gt;&lt;eb:Service&gt;OTA_AirRulesLLSRQ&lt;/eb:Service&gt;&lt;eb:Action&gt;OTA_AirRulesLLSRS&lt;/eb:Action&gt;&lt;eb:MessageData&gt;&lt;eb:MessageId&gt;209621022158420721&lt;/eb:MessageId&gt;&lt;eb:Timestamp&gt;2019-08-28T00:36:56&lt;/eb:Timestamp&gt;&lt;eb:RefToMessageId&gt;6985d7aa-8b54-41f6-9f74-814e33e5eee6&lt;/eb:RefToMessageId&gt;&lt;/eb:MessageData&gt;&lt;/eb:MessageHeader&gt;&lt;wsse:Security xmlns:wsse=&quot;http://schemas.xmlsoap.org/ws/2002/12/secext&quot;&gt;&lt;wsse:BinarySecurityToken valueType=&quot;String&quot; EncodingType=&quot;wsse:Base64Binary&quot;&gt;Shared/IDL:IceSess\/SessMgr:1\.0.IDL/Common/!ICESMS\/RESE!ICESMSLB\/RES.LB!-2980488040557430132!83630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8-27T19:36:55-05:00&quot;&gt;_x000a_   &lt;stl:SystemSpecificResults&gt;_x000a_    &lt;stl:HostCommand LNIATA=&quot;222222&quot;&gt;RDMDEBOG¥PL-LA&lt;/stl:HostCommand&gt;_x000a_    &lt;stl:Message&gt;?FORMAT?&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69"/>
    <s v="RDMDEBOG¥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7c356e1-3afc-43d0-a8fe-59e72484ff4a&lt;/eb:ConversationId&gt;&lt;eb:Service&gt;OTA_AirRulesLLSRQ&lt;/eb:Service&gt;&lt;eb:Action&gt;OTA_AirRulesLLSRS&lt;/eb:Action&gt;&lt;eb:MessageData&gt;&lt;eb:MessageId&gt;2416843451567610204&lt;/eb:MessageId&gt;&lt;eb:Timestamp&gt;2019-08-28T12:32:37&lt;/eb:Timestamp&gt;&lt;eb:RefToMessageId&gt;b7c356e1-3afc-43d0-a8fe-59e72484ff4a&lt;/eb:RefToMessageId&gt;&lt;/eb:MessageData&gt;&lt;/eb:MessageHeader&gt;&lt;wsse:Security xmlns:wsse=&quot;http://schemas.xmlsoap.org/ws/2002/12/secext&quot;&gt;&lt;wsse:BinarySecurityToken valueType=&quot;String&quot; EncodingType=&quot;wsse:Base64Binary&quot;&gt;Shared/IDL:IceSess\/SessMgr:1\.0.IDL/Common/!ICESMS\/RESA!ICESMSLB\/RES.LB!-2980312149166786930!1520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8-28T07:32:37-05:00&quot;&gt;_x000a_   &lt;stl:SystemSpecificResults&gt;_x000a_    &lt;stl:HostCommand LNIATA=&quot;222222&quot;&gt;RDBOGMTRK00SL5ZJ¥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K00SL5ZJ       K X   264800     ----      -/?  -/12M 8000&lt;/Text&gt;_x000a_   &lt;/Line&gt;_x000a_   &lt;Line Type=&quot;Passenger Type&quot;&gt;_x000a_    &lt;Text&gt;PASSENGER TYPE-ADT                 AUTO PRICE-YES&lt;/Text&gt;_x000a_   &lt;/Line&gt;_x000a_   &lt;Line Type=&quot;Origin Destination&quot;&gt;_x000a_    &lt;Text&gt;FROM-BOG TO-MTR    CXR-LA    TVL-28AUG19  RULE-SLDM IPRWD/17&lt;/Text&gt;_x000a_   &lt;/Line&gt;_x000a_   &lt;Line Type=&quot;Fare Basis&quot;&gt;_x000a_    &lt;Text&gt;FARE BASIS-K00SL5ZJ          SPECIAL FARE  DIS-E   VENDOR-ATP&lt;/Text&gt;_x000a_   &lt;/Line&gt;_x000a_   &lt;Line Type=&quot;Fare Type&quot;&gt;_x000a_    &lt;Text&gt;FARE TYPE-SAP      OW-ADVANCE PURCHASE&lt;/Text&gt;_x000a_   &lt;/Line&gt;_x000a_   &lt;Line Type=&quot;Currency&quot;&gt;_x000a_    &lt;Text&gt;COP   264728  8000  E09AUG19 D-INFINITY   FC-K00SL5ZJ  FN-&lt;/Text&gt;_x000a_   &lt;/Line&gt;_x000a_   &lt;Line Type=&quot;System Dates&quot;&gt;_x000a_    &lt;Text&gt;SYSTEM DATES - CREATED 08AUG19/1418  EXPIRES INFINITY&lt;/Text&gt;_x000a_   &lt;/Line&gt;_x000a_   &lt;ParsedData&gt;_x000a_    &lt;CurrencyLine&gt;_x000a_     &lt;Amount&gt;264728&lt;/Amount&gt;_x000a_     &lt;CurrencyCode&gt;COP&lt;/CurrencyCode&gt;_x000a_     &lt;Discontinue&gt;INFINITY&lt;/Discontinue&gt;_x000a_     &lt;Effective&gt;2019-08-09&lt;/Effective&gt;_x000a_     &lt;FareClass&gt;K00SL5ZJ&lt;/FareClass&gt;_x000a_     &lt;RoutingNumberOrMPM&gt;8000&lt;/RoutingNumberOrMPM&gt;_x000a_    &lt;/CurrencyLine&gt;_x000a_    &lt;FareBasisLine&gt;_x000a_     &lt;DisplayType Code=&quot;E&quot;/&gt;_x000a_     &lt;FareBasis Code=&quot;K00SL5ZJ&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MTR&quot;/&gt;_x000a_     &lt;OriginLocation LocationCode=&quot;BOG&quot;/&gt;_x000a_     &lt;Rule&gt;SLDM&lt;/Rule&gt;_x000a_     &lt;TariffDescriptionNumber&gt;IPRWD/17&lt;/TariffDescriptionNumber&gt;_x000a_     &lt;TravelDate&gt;2019-08-28&lt;/TravelDate&gt;_x000a_    &lt;/OriginDestinationLine&gt;_x000a_    &lt;PassengerTypeLine&gt;_x000a_     &lt;AutoPrice&gt;YES&lt;/AutoPrice&gt;_x000a_     &lt;PassengerType Code=&quot;ADT&quot;/&gt;_x000a_    &lt;/PassengerTypeLine&gt;_x000a_    &lt;SystemDatesLine&gt;_x000a_     &lt;CreateDateTime&gt;2019-08-08T14: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
    <n v="3326"/>
    <s v="SLDM"/>
    <n v="3364"/>
    <n v="3372"/>
    <s v="IPRWD/17"/>
    <n v="7776"/>
    <n v="10386"/>
    <x v="0"/>
    <n v="1500"/>
    <n v="1533"/>
    <n v="1555"/>
    <s v="RDBOGMTRK00SL5ZJ¥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7c356e1-3afc-43d0-a8fe-59e72484ff4a&lt;/eb:ConversationId&gt;&lt;eb:Service&gt;OTA_AirRulesLLSRQ&lt;/eb:Service&gt;&lt;eb:Action&gt;OTA_AirRulesLLSRS&lt;/eb:Action&gt;&lt;eb:MessageData&gt;&lt;eb:MessageId&gt;4592098451578440201&lt;/eb:MessageId&gt;&lt;eb:Timestamp&gt;2019-08-28T12:32:38&lt;/eb:Timestamp&gt;&lt;eb:RefToMessageId&gt;b7c356e1-3afc-43d0-a8fe-59e72484ff4a&lt;/eb:RefToMessageId&gt;&lt;/eb:MessageData&gt;&lt;/eb:MessageHeader&gt;&lt;wsse:Security xmlns:wsse=&quot;http://schemas.xmlsoap.org/ws/2002/12/secext&quot;&gt;&lt;wsse:BinarySecurityToken valueType=&quot;String&quot; EncodingType=&quot;wsse:Base64Binary&quot;&gt;Shared/IDL:IceSess\/SessMgr:1\.0.IDL/Common/!ICESMS\/RESA!ICESMSLB\/RES.LB!-2980312149166786930!1520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8-28T07:32:38-05:00&quot;&gt;_x000a_   &lt;stl:SystemSpecificResults&gt;_x000a_    &lt;stl:HostCommand LNIATA=&quot;222222&quot;&gt;RDMTRBOGX00SL5ZJ¥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X00SL5ZJ       X X   130100     ----      -/?  -/12M 8000&lt;/Text&gt;_x000a_   &lt;/Line&gt;_x000a_   &lt;Line Type=&quot;Passenger Type&quot;&gt;_x000a_    &lt;Text&gt;PASSENGER TYPE-ADT                 AUTO PRICE-YES&lt;/Text&gt;_x000a_   &lt;/Line&gt;_x000a_   &lt;Line Type=&quot;Origin Destination&quot;&gt;_x000a_    &lt;Text&gt;FROM-MTR TO-BOG    CXR-LA    TVL-28AUG19  RULE-SLDM IPRWD/17&lt;/Text&gt;_x000a_   &lt;/Line&gt;_x000a_   &lt;Line Type=&quot;Fare Basis&quot;&gt;_x000a_    &lt;Text&gt;FARE BASIS-X00SL5ZJ          SPECIAL FARE  DIS-E   VENDOR-ATP&lt;/Text&gt;_x000a_   &lt;/Line&gt;_x000a_   &lt;Line Type=&quot;Fare Type&quot;&gt;_x000a_    &lt;Text&gt;FARE TYPE-SAP      OW-ADVANCE PURCHASE&lt;/Text&gt;_x000a_   &lt;/Line&gt;_x000a_   &lt;Line Type=&quot;Currency&quot;&gt;_x000a_    &lt;Text&gt;COP   130089  8000  E09AUG19 D-INFINITY   FC-X00SL5ZJ  FN-&lt;/Text&gt;_x000a_   &lt;/Line&gt;_x000a_   &lt;Line Type=&quot;System Dates&quot;&gt;_x000a_    &lt;Text&gt;SYSTEM DATES - CREATED 08AUG19/1421  EXPIRES INFINITY&lt;/Text&gt;_x000a_   &lt;/Line&gt;_x000a_   &lt;ParsedData&gt;_x000a_    &lt;CurrencyLine&gt;_x000a_     &lt;Amount&gt;130089&lt;/Amount&gt;_x000a_     &lt;CurrencyCode&gt;COP&lt;/CurrencyCode&gt;_x000a_     &lt;Discontinue&gt;INFINITY&lt;/Discontinue&gt;_x000a_     &lt;Effective&gt;2019-08-09&lt;/Effective&gt;_x000a_     &lt;FareClass&gt;X00SL5ZJ&lt;/FareClass&gt;_x000a_     &lt;RoutingNumberOrMPM&gt;8000&lt;/RoutingNumberOrMPM&gt;_x000a_    &lt;/CurrencyLine&gt;_x000a_    &lt;FareBasisLine&gt;_x000a_     &lt;DisplayType Code=&quot;E&quot;/&gt;_x000a_     &lt;FareBasis Code=&quot;X00SL5ZJ&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BOG&quot;/&gt;_x000a_     &lt;OriginLocation LocationCode=&quot;MTR&quot;/&gt;_x000a_     &lt;Rule&gt;SLDM&lt;/Rule&gt;_x000a_     &lt;TariffDescriptionNumber&gt;IPRWD/17&lt;/TariffDescriptionNumber&gt;_x000a_     &lt;TravelDate&gt;2019-08-28&lt;/TravelDate&gt;_x000a_    &lt;/OriginDestinationLine&gt;_x000a_    &lt;PassengerTypeLine&gt;_x000a_     &lt;AutoPrice&gt;YES&lt;/AutoPrice&gt;_x000a_     &lt;PassengerType Code=&quot;ADT&quot;/&gt;_x000a_    &lt;/PassengerTypeLine&gt;_x000a_    &lt;SystemDatesLine&gt;_x000a_     &lt;CreateDateTime&gt;2019-08-08T14:2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
    <n v="3326"/>
    <s v="SLDM"/>
    <n v="3364"/>
    <n v="3372"/>
    <s v="IPRWD/17"/>
    <n v="7776"/>
    <n v="10386"/>
    <x v="0"/>
    <n v="1500"/>
    <n v="1533"/>
    <n v="1555"/>
    <s v="RDMTRBOGX00SL5ZJ¥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7c356e1-3afc-43d0-a8fe-59e72484ff4a&lt;/eb:ConversationId&gt;&lt;eb:Service&gt;OTA_AirRulesLLSRQ&lt;/eb:Service&gt;&lt;eb:Action&gt;OTA_AirRulesLLSRS&lt;/eb:Action&gt;&lt;eb:MessageData&gt;&lt;eb:MessageId&gt;4592588451583130622&lt;/eb:MessageId&gt;&lt;eb:Timestamp&gt;2019-08-28T12:32:38&lt;/eb:Timestamp&gt;&lt;eb:RefToMessageId&gt;b7c356e1-3afc-43d0-a8fe-59e72484ff4a&lt;/eb:RefToMessageId&gt;&lt;/eb:MessageData&gt;&lt;/eb:MessageHeader&gt;&lt;wsse:Security xmlns:wsse=&quot;http://schemas.xmlsoap.org/ws/2002/12/secext&quot;&gt;&lt;wsse:BinarySecurityToken valueType=&quot;String&quot; EncodingType=&quot;wsse:Base64Binary&quot;&gt;Shared/IDL:IceSess\/SessMgr:1\.0.IDL/Common/!ICESMS\/RESA!ICESMSLB\/RES.LB!-2980312149166786930!1520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8-28T07:32:38-05:00&quot;&gt;_x000a_   &lt;stl:SystemSpecificResults&gt;_x000a_    &lt;stl:HostCommand LNIATA=&quot;222222&quot;&gt;RDBOGMTRK00SE5ZJ¥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I  K00SE5ZJ       K X   315200     ----      -/?  -/12M 8000&lt;/Text&gt;_x000a_   &lt;/Line&gt;_x000a_   &lt;Line Type=&quot;Passenger Type&quot;&gt;_x000a_    &lt;Text&gt;PASSENGER TYPE-ADT                 AUTO PRICE-YES&lt;/Text&gt;_x000a_   &lt;/Line&gt;_x000a_   &lt;Line Type=&quot;Origin Destination&quot;&gt;_x000a_    &lt;Text&gt;FROM-BOG TO-MTR    CXR-LA    TVL-28AUG19  RULE-SEDM IPRWD/17&lt;/Text&gt;_x000a_   &lt;/Line&gt;_x000a_   &lt;Line Type=&quot;Fare Basis&quot;&gt;_x000a_    &lt;Text&gt;FARE BASIS-K00SE5ZJ          SPECIAL FARE  DIS-E   VENDOR-ATP&lt;/Text&gt;_x000a_   &lt;/Line&gt;_x000a_   &lt;Line Type=&quot;Fare Type&quot;&gt;_x000a_    &lt;Text&gt;FARE TYPE-XOX      OW-ECONOMY CLASS ONE WAY EXCURSION FARE&lt;/Text&gt;_x000a_   &lt;/Line&gt;_x000a_   &lt;Line Type=&quot;Currency&quot;&gt;_x000a_    &lt;Text&gt;COP   315148  8000  E28AUG19 D-INFINITY   FC-K00SE5ZJ  FN-&lt;/Text&gt;_x000a_   &lt;/Line&gt;_x000a_   &lt;Line Type=&quot;System Dates&quot;&gt;_x000a_    &lt;Text&gt;SYSTEM DATES - CREATED 27AUG19/1020  EXPIRES INFINITY&lt;/Text&gt;_x000a_   &lt;/Line&gt;_x000a_   &lt;ParsedData&gt;_x000a_    &lt;CurrencyLine&gt;_x000a_     &lt;Amount&gt;315148&lt;/Amount&gt;_x000a_     &lt;CurrencyCode&gt;COP&lt;/CurrencyCode&gt;_x000a_     &lt;Discontinue&gt;INFINITY&lt;/Discontinue&gt;_x000a_     &lt;Effective&gt;2019-08-28&lt;/Effective&gt;_x000a_     &lt;FareClass&gt;K00SE5ZJ&lt;/FareClass&gt;_x000a_     &lt;RoutingNumberOrMPM&gt;8000&lt;/RoutingNumberOrMPM&gt;_x000a_    &lt;/CurrencyLine&gt;_x000a_    &lt;FareBasisLine&gt;_x000a_     &lt;DisplayType Code=&quot;E&quot;/&gt;_x000a_     &lt;FareBasis Code=&quot;K00SE5ZJ&quot;/&gt;_x000a_     &lt;FareVendor&gt;ATP&lt;/FareVendor&gt;_x000a_     &lt;Text&gt;SPECIAL FARE&lt;/Text&gt;_x000a_    &lt;/FareBasisLine&gt;_x000a_    &lt;FareTypeLine&gt;_x000a_     &lt;FareDescription Code=&quot;OW&quot;&gt;ECONOMY CLASS ONE WAY EXCURSION FARE&lt;/FareDescription&gt;_x000a_     &lt;FareType&gt;XOX&lt;/FareType&gt;_x000a_    &lt;/FareTypeLine&gt;_x000a_    &lt;OriginDestinationLine&gt;_x000a_     &lt;Airline Code=&quot;LA&quot;/&gt;_x000a_     &lt;DestinationLocation LocationCode=&quot;MTR&quot;/&gt;_x000a_     &lt;OriginLocation LocationCode=&quot;BOG&quot;/&gt;_x000a_     &lt;Rule&gt;SEDM&lt;/Rule&gt;_x000a_     &lt;TariffDescriptionNumber&gt;IPRWD/17&lt;/TariffDescriptionNumber&gt;_x000a_     &lt;TravelDate&gt;2019-08-28&lt;/TravelDate&gt;_x000a_    &lt;/OriginDestinationLine&gt;_x000a_    &lt;PassengerTypeLine&gt;_x000a_     &lt;AutoPrice&gt;YES&lt;/AutoPrice&gt;_x000a_     &lt;PassengerType Code=&quot;ADT&quot;/&gt;_x000a_    &lt;/PassengerTypeLine&gt;_x000a_    &lt;SystemDatesLine&gt;_x000a_     &lt;CreateDateTime&gt;2019-08-27T10:2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ECONOMY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E/-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RGE COP 70000 FOR REISSUE/REVALIDATION._x000a_ANY TIME_x000a_CHARGE COP 85000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ANY TIME_x000a_CHARGE 60 PERCENT FOR REFUND._x000a_NOTE - TEXT BELOW NOT VALIDATED FOR AUTOPRICING._x000a_REFUND MUST BE COMPLETED BEFORE DEPARTURE TIME OF_x000a_THE ORIGINAL FLIGHT -OTHERWISE- IT WILL BE_x000a_CONSIDERED NO-SHOW AND SUCH PENALTY/RESTRICTION_x000a_WILL APPLY._x000a_//_x000a_REFUND RULES APPLY PER FARE_x000a_COMPONENT._x000a_WHEN COMBINING REFUNDABLE FARES WITH NON_x000a_REFUNDABLE FARES PROVISIONS WILL APPLY AS FOLLOWS_x000a_- THE AMOUNT PAID ON THE REFUNDABLE FARE_x000a_COMPONENT WILL BE REFUNDED UPON PAYMENT OF THE_x000a_PENALTY AMOUNT IF APPLICABLE._x000a_- THE AMOUNT PAID ON THE NON REFUNDABLE FARE_x000a_COMPONENT WILL NOT BE REFUNDED._x000a_- WHEN COMBINING FARES CHARGE THE SUM OF THE_x000a_CANCELLATION FEES OF ALL CANCELLED FARE_x000a_COMPONENTS._x000a_//_x000a_DERECHO DE RETRACTO_x000a_SOLO PARA COMPRAS REALIZADAS Y ORIGINADAS EN_x000a_COLOMBIA A TRAVES DE LAN.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RIGHT OF WITHDRAWAL_x000a_ONLY FOR SALES MADE IN COLOMBIA VIA LAN.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_x000a_//&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REF/CHG FEE APPLIES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67_x000a_PERCENT OF THE FARE._x000a_TICKET DESIGNATOR - CH AND PERCENT APPLIED._x000a_MUST BE ACCOMPANIED ON ALL FLIGHTS IN THE SAME_x000a_COMPARTMENT BY CONTRACT BULK ADULT PSGR 12 OR_x000a_OLDER._x000a_OR - JNS/CONTRACT BULK INFANT WITH A SEAT PSGR UNDER 2_x000a_- CHARGE 67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E/NEGOTIATED CHILD PSGR 2-11 - CHARGE 67 PERCENT_x000a_OF THE FARE._x000a_TICKET DESIGNATOR - CH AND PERCENT APPLIED._x000a_MUST BE ACCOMPANIED ON ALL FLIGHTS IN THE SAME_x000a_COMPARTMENT BY NEG PSGR 12 OR OLDER._x000a_OR - INE/NEGOTIATED INFANT PSGR UNDER 2 - CHARGE 67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67 PERCENT OF THE FARE._x000a_TICKET DESIGNATOR - CH AND PERCENT APPLIED._x000a_MUST BE ACCOMPANIED ON ALL FLIGHTS IN THE SAME_x000a_COMPARTMENT BY INDIVIDUAL INCLUSIVE TOUR PSGR_x000a_12 OR OLDER._x000a_OR - ITS/INCLUSIVE TOUR INFANT WITH A SEAT PSGR UNDER 2_x000a_- CHARGE 67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N/ACCOMPANIED CHILD PSGR 2-11 - CHARGE 67_x000a_PERCENT OF THE FARE._x000a_TICKET DESIGNATOR - CH AND PERCENT APPLIED._x000a_MUST BE ACCOMPANIED ON ALL FLIGHTS IN THE SAME_x000a_COMPARTMENT BY PFA PSGR 12 OR OLDER._x000a_OR - INS/INFANT WITH A SEAT PSGR UNDER 2 - CHARGE 67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
    <n v="3366"/>
    <s v="SEDM"/>
    <n v="3404"/>
    <n v="3412"/>
    <s v="IPRWD/17"/>
    <n v="7812"/>
    <n v="13322"/>
    <x v="2"/>
    <n v="1500"/>
    <n v="1533"/>
    <n v="1555"/>
    <s v="RDBOGMTRK00SE5ZJ¥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afe2ad9-2dcc-4406-8720-ba5c665df35b&lt;/eb:ConversationId&gt;&lt;eb:Service&gt;OTA_AirRulesLLSRQ&lt;/eb:Service&gt;&lt;eb:Action&gt;OTA_AirRulesLLSRS&lt;/eb:Action&gt;&lt;eb:MessageData&gt;&lt;eb:MessageId&gt;4477357476478310823&lt;/eb:MessageId&gt;&lt;eb:Timestamp&gt;2019-08-28T13:14:08&lt;/eb:Timestamp&gt;&lt;eb:RefToMessageId&gt;cafe2ad9-2dcc-4406-8720-ba5c665df35b&lt;/eb:RefToMessageId&gt;&lt;/eb:MessageData&gt;&lt;/eb:MessageHeader&gt;&lt;wsse:Security xmlns:wsse=&quot;http://schemas.xmlsoap.org/ws/2002/12/secext&quot;&gt;&lt;wsse:BinarySecurityToken valueType=&quot;String&quot; EncodingType=&quot;wsse:Base64Binary&quot;&gt;Shared/IDL:IceSess\/SessMgr:1\.0.IDL/Common/!ICESMS\/RESA!ICESMSLB\/RES.LB!-2980301945825006973!78145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8-28T08:14:08-05:00&quot;&gt;_x000a_   &lt;stl:SystemSpecificResults&gt;_x000a_    &lt;stl:HostCommand LNIATA=&quot;222222&quot;&gt;RDBOGFRAKNCZKO¥PL-LH&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76"/>
    <s v="RDBOGFRAKNCZ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afe2ad9-2dcc-4406-8720-ba5c665df35b&lt;/eb:ConversationId&gt;&lt;eb:Service&gt;OTA_AirRulesLLSRQ&lt;/eb:Service&gt;&lt;eb:Action&gt;OTA_AirRulesLLSRS&lt;/eb:Action&gt;&lt;eb:MessageData&gt;&lt;eb:MessageId&gt;4873610476484270222&lt;/eb:MessageId&gt;&lt;eb:Timestamp&gt;2019-08-28T13:14:08&lt;/eb:Timestamp&gt;&lt;eb:RefToMessageId&gt;cafe2ad9-2dcc-4406-8720-ba5c665df35b&lt;/eb:RefToMessageId&gt;&lt;/eb:MessageData&gt;&lt;/eb:MessageHeader&gt;&lt;wsse:Security xmlns:wsse=&quot;http://schemas.xmlsoap.org/ws/2002/12/secext&quot;&gt;&lt;wsse:BinarySecurityToken valueType=&quot;String&quot; EncodingType=&quot;wsse:Base64Binary&quot;&gt;Shared/IDL:IceSess\/SessMgr:1\.0.IDL/Common/!ICESMS\/RESA!ICESMSLB\/RES.LB!-2980301945825006973!78145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8-28T08:14:08-05:00&quot;&gt;_x000a_   &lt;stl:SystemSpecificResults&gt;_x000a_    &lt;stl:HostCommand LNIATA=&quot;222222&quot;&gt;RDCDGFRALNCZKO¥PL-LH&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76"/>
    <s v="RDCDGFRALNCZ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f9ed5cf-766c-4ea5-b97d-f0002d99e2a5&lt;/eb:ConversationId&gt;&lt;eb:Service&gt;OTA_AirRulesLLSRQ&lt;/eb:Service&gt;&lt;eb:Action&gt;OTA_AirRulesLLSRS&lt;/eb:Action&gt;&lt;eb:MessageData&gt;&lt;eb:MessageId&gt;5052946491770220211&lt;/eb:MessageId&gt;&lt;eb:Timestamp&gt;2019-08-28T13:39:37&lt;/eb:Timestamp&gt;&lt;eb:RefToMessageId&gt;5f9ed5cf-766c-4ea5-b97d-f0002d99e2a5&lt;/eb:RefToMessageId&gt;&lt;/eb:MessageData&gt;&lt;/eb:MessageHeader&gt;&lt;wsse:Security xmlns:wsse=&quot;http://schemas.xmlsoap.org/ws/2002/12/secext&quot;&gt;&lt;wsse:BinarySecurityToken valueType=&quot;String&quot; EncodingType=&quot;wsse:Base64Binary&quot;&gt;Shared/IDL:IceSess\/SessMgr:1\.0.IDL/Common/!ICESMS\/RESA!ICESMSLB\/RES.LB!-2980295682479427950!1182952!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8-28T08:39:37-05:00&quot; type=&quot;Validation&quot;&gt;&lt;stl:SystemSpecificResults&gt;&lt;stl:Message&gt;cvc-pattern-valid: Value '@@DepartureDate' is not facet-valid with respect to pattern '(((((0[1-9])|(1[0-2]))-((0[1-9])|(1\d)|(2[0-9])))|((((0[13578])|(1[02]))-31)|(((0[1,3-9])|(1[0-2]))-30)))|(((19|20)(([02468][048])|([13579][26]))-02-29))|((20[0-9][0-9])|(19[0-9][0-9]))-((((0[1-9])|(1[0-2]))-((0[1-9])|(1\d)|(2[0-8])))|((((0[13578])|(1[02]))-31)|(((0[1,3-9])|(1[0-2]))-(29|30)))))' for type 'date'.&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a9d135e-7c71-446d-84d6-2dc8240004b9&lt;/eb:ConversationId&gt;&lt;eb:Service&gt;OTA_AirRulesLLSRQ&lt;/eb:Service&gt;&lt;eb:Action&gt;OTA_AirRulesLLSRS&lt;/eb:Action&gt;&lt;eb:MessageData&gt;&lt;eb:MessageId&gt;5064818495049290873&lt;/eb:MessageId&gt;&lt;eb:Timestamp&gt;2019-08-28T13:45:05&lt;/eb:Timestamp&gt;&lt;eb:RefToMessageId&gt;ca9d135e-7c71-446d-84d6-2dc8240004b9&lt;/eb:RefToMessageId&gt;&lt;/eb:MessageData&gt;&lt;/eb:MessageHeader&gt;&lt;wsse:Security xmlns:wsse=&quot;http://schemas.xmlsoap.org/ws/2002/12/secext&quot;&gt;&lt;wsse:BinarySecurityToken valueType=&quot;String&quot; EncodingType=&quot;wsse:Base64Binary&quot;&gt;Shared/IDL:IceSess\/SessMgr:1\.0.IDL/Common/!ICESMS\/RESC!ICESMSLB\/RES.LB!-2980294339053838203!38933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8-28T08:45:05-05:00&quot;&gt;_x000a_   &lt;stl:SystemSpecificResults&gt;_x000a_    &lt;stl:HostCommand LNIATA=&quot;222222&quot;&gt;RDBOGFRA12OCTKNCZKO¥PL-LH&lt;/stl:HostCommand&gt;_x000a_   &lt;/stl:SystemSpecificResults&gt;_x000a_  &lt;/stl:Success&gt;_x000a_  &lt;stl:Warning type=&quot;BusinessLogic&quot;&gt;_x000a_   &lt;stl:SystemSpecificResults&gt;_x000a_    &lt;stl:Message&gt;                                  D31MR                        &lt;/stl:Message&gt;_x000a_    &lt;stl:ShortText&gt;WARN.SWS.HOST.WARNING_RESPONSE&lt;/stl:ShortText&gt;_x000a_   &lt;/stl:SystemSpecificResults&gt;_x000a_  &lt;/stl:Warning&gt;_x000a_ &lt;/stl:ApplicationResults&gt;_x000a_ &lt;FareRuleInfo&gt;_x000a_  &lt;Header&gt;_x000a_   &lt;Line Type=&quot;Legend&quot;&gt;_x000a_    &lt;Text&gt;V FARE BASIS     BK    FARE   TRAVEL-TICKET AP  MINMAX  RTG&lt;/Text&gt;_x000a_   &lt;/Line&gt;_x000a_   &lt;Line Type=&quot;Fare&quot;&gt;_x000a_    &lt;Text&gt;1   KNCZKO         K R   480700 E01SE  T29AU  -/?  6/ 3M AT01&lt;/Text&gt;_x000a_   &lt;/Line&gt;_x000a_   &lt;Line Type=&quot;Passenger Type&quot;&gt;_x000a_    &lt;Text&gt;PASSENGER TYPE-ADT                 AUTO PRICE-YES&lt;/Text&gt;_x000a_   &lt;/Line&gt;_x000a_   &lt;Line Type=&quot;Origin Destination&quot;&gt;_x000a_    &lt;Text&gt;FROM-BOG TO-FRA    CXR-LH    TVL-12OCT19  RULE-APCO IPRSAA2/27&lt;/Text&gt;_x000a_   &lt;/Line&gt;_x000a_   &lt;Line Type=&quot;Fare Basis&quot;&gt;_x000a_    &lt;Text&gt;FARE BASIS-KNCZKO            SPECIAL FARE  DIS-E   VENDOR-ATP&lt;/Text&gt;_x000a_   &lt;/Line&gt;_x000a_   &lt;Line Type=&quot;Fare Type&quot;&gt;_x000a_    &lt;Text&gt;FARE TYPE-XPV      RT-2ND LEVEL INSTANT PURCHASE NONREF&lt;/Text&gt;_x000a_   &lt;/Line&gt;_x000a_   &lt;Line Type=&quot;Currency&quot;&gt;_x000a_    &lt;Text&gt;USD   139.00  6001  E01SEP19 D31MAR20   FC-KNCZKO  FN-9I&lt;/Text&gt;_x000a_   &lt;/Line&gt;_x000a_   &lt;Line Type=&quot;System Dates&quot;&gt;_x000a_    &lt;Text&gt;SYSTEM DATES - CREATED 15AUG19/1016  EXPIRES INFINITY&lt;/Text&gt;_x000a_   &lt;/Line&gt;_x000a_   &lt;ParsedData&gt;_x000a_    &lt;CurrencyLine&gt;_x000a_     &lt;Amount&gt;139.00&lt;/Amount&gt;_x000a_     &lt;CurrencyCode&gt;USD&lt;/CurrencyCode&gt;_x000a_     &lt;Discontinue&gt;2020-03-31&lt;/Discontinue&gt;_x000a_     &lt;Effective&gt;2019-09-01&lt;/Effective&gt;_x000a_     &lt;FareClass&gt;KNCZKO&lt;/FareClass&gt;_x000a_     &lt;RoutingNumberOrMPM&gt;6001&lt;/RoutingNumberOrMPM&gt;_x000a_     &lt;TariffDescriptionNumber&gt;9I&lt;/TariffDescriptionNumber&gt;_x000a_    &lt;/CurrencyLine&gt;_x000a_    &lt;FareBasisLine&gt;_x000a_     &lt;DisplayType Code=&quot;E&quot;/&gt;_x000a_     &lt;FareBasis Code=&quot;KNCZKO&quot;/&gt;_x000a_     &lt;FareVendor&gt;ATP&lt;/FareVendor&gt;_x000a_     &lt;Text&gt;SPECIAL FARE&lt;/Text&gt;_x000a_    &lt;/FareBasisLine&gt;_x000a_    &lt;FareTypeLine&gt;_x000a_     &lt;FareDescription Code=&quot;RT&quot;&gt;2ND LEVEL INSTANT PURCHASE NONREF&lt;/FareDescription&gt;_x000a_     &lt;FareType&gt;XPV&lt;/FareType&gt;_x000a_    &lt;/FareTypeLine&gt;_x000a_    &lt;OriginDestinationLine&gt;_x000a_     &lt;Airline Code=&quot;LH&quot;/&gt;_x000a_     &lt;DestinationLocation LocationCode=&quot;FRA&quot;/&gt;_x000a_     &lt;OriginLocation LocationCode=&quot;BOG&quot;/&gt;_x000a_     &lt;Rule&gt;APCO&lt;/Rule&gt;_x000a_     &lt;TariffDescriptionNumber&gt;IPRSAA2/27&lt;/TariffDescriptionNumber&gt;_x000a_     &lt;TravelDate&gt;2019-10-12&lt;/TravelDate&gt;_x000a_    &lt;/OriginDestinationLine&gt;_x000a_    &lt;PassengerTypeLine&gt;_x000a_     &lt;AutoPrice&gt;YES&lt;/AutoPrice&gt;_x000a_     &lt;PassengerType Code=&quot;ADT&quot;/&gt;_x000a_    &lt;/PassengerTypeLine&gt;_x000a_    &lt;SystemDatesLine&gt;_x000a_     &lt;CreateDateTime&gt;2019-08-15T10: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PROMOTION FARE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THE NUMBER OF SEATS_x000a_WHICH THE CARRIER SHALL MAKE AVAILABLE ON A GIVEN_x000a_FLIGHT WILL BE DETERMINED BY THE CARRIERS BEST_x000a_JUDG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BETWEEN AREA 1_x000a_AND AREA 2_x000a_THEN THAT TRAVEL MUST BE ON_x000a_ONE OR MORE OF THE FOLLOWING_x000a_ANY LH FLIGHT OPERATED BY LH_x000a_ANY LH FLIGHT OPERATED BY LX_x000a_ANY LH FLIGHT OPERATED BY OS_x000a_ANY LH FLIGHT OPERATED BY EN_x000a_ANY LH FLIGHT OPERATED BY EW.&lt;/Text&gt;_x000a_   &lt;/Paragraph&gt;_x000a_   &lt;Paragraph RPH=&quot;05&quot; Title=&quot;ADVANCE RESERVATIONS/TICKETING&quot;&gt;_x000a_    &lt;Text&gt;CONFIRMED RESERVATIONS ARE REQUIRED FOR ALL SECTORS._x000a_WHEN RESERVATIONS ARE MADE AT LEAST 24 HOURS BEFORE_x000a_DEPARTURE, TICKETING MUST BE COMPLETED WITHIN 12 HOURS_x000a_AFTER RESERVATIONS ARE MADE._x000a_OR - CONFIRMED RESERVATIONS FOR ALL SECTORS AND_x000a_TICKETING MUST BE COMPLETED AT THE SAME TIME._x000a_NOTE - TEXT BELOW NOT VALIDATED FOR AUTOPRICING._x000a_V24_x000a_DUE TO AUTOMATED TICKETING DEADLINE CONTROL_x000a_DIFFERENCE COULD EXIST BETWEEN THE FARE RULE_x000a_LAST TICKETING DATE AND THE SYSTEM GENERATED_x000a_TICKETING DEADLINE MESSAGE._x000a_THE MORE RESTRICTIVE TICKETING DEADLINE APPLIES._x000a_--------------------------------------------------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TRAVEL FROM TURNAROUND MUST COMMENCE NO EARLIER THAN 6_x000a_DAYS AFTER DEPARTURE FROM FARE ORIGIN.&lt;/Text&gt;_x000a_   &lt;/Paragraph&gt;_x000a_   &lt;Paragraph RPH=&quot;07&quot; Title=&quot;MAXIMUM STAY&quot;&gt;_x000a_    &lt;Text&gt;TRAVEL FROM LAST STOPOVER MUST COMMENCE NO LATER THAN_x000a_3 MONTHS AFTER DEPARTURE FROM FARE ORIGIN.&lt;/Text&gt;_x000a_   &lt;/Paragraph&gt;_x000a_   &lt;Paragraph RPH=&quot;08&quot; Title=&quot;STOPOVERS&quot;&gt;_x000a_    &lt;Text&gt;STOPOVERS NOT PERMITTED ON THE FARE COMPONENT.&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SEP19 AND ON/_x000a_BEFORE 31MAR20.&lt;/Text&gt;_x000a_   &lt;/Paragraph&gt;_x000a_   &lt;Paragraph RPH=&quot;15&quot; Title=&quot;SALES RESTRICTIONS&quot;&gt;_x000a_    &lt;Text&gt;FOOTNOTE RULE_x000a_TICKETS MUST BE ISSUED ON/BEFORE 29AUG19._x000a_GENERAL RULE - APPLY UNLESS OTHERWISE SPECIFIED_x000a_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TICKET IS NON-REFUNDABLE.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REFUND RULES APPLY PER PRICING UNIT._x000a_-----------------------------------------------_x000a_WHEN COMBINING NON-REFUNDABLE FARES WITH_x000a_REFUNDABLE FARES -_x000a_1. THE MOST RESTRICTIVE CANCELLATION CONDITION_x000a_APPLIES TO THE ENTIRE PRICING UNIT._x000a_2. THE HIGHEST CANCELLATION PENALTY WITHIN THE_x000a_PRICING UNIT WILL BE CHARGED._x000a_-----------------------------------------------_x000a_REFUND FOR PARTLY USED TICKET - IF A RETURN_x000a_TICKET SHALL BE USED FOR ONE WAY TRAVEL - THE_x000a_DIFFERENCE BETWEEN THE RETURN FARE AND THE_x000a_APPLICABLE ONE 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_x000a_BE CARRIED FORWARD TO ANY REISSUED/EXCHANGED_x000a_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 NOT PERMITTED._x000a_-----------------------------------------------_x000a_GERMAN AVIATION SECURITY CHARGE IS POTENTIALLY_x000a_REFUNDABLE FOR TRANSFER PASSENGERS ARRIVING FROM_x000a_COUNTRIES US/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100 PERCENT_x000a_OF THE FARE._x000a_TICKET DESIGNATOR - CH AND PERCENT APPLIED._x000a_NOTE - TEXT BELOW NOT VALIDATED FOR AUTOPRICING._x000a_FOR CHILDREN TURNING 12 YEARS ENROUTE - ADULT FARE_x000a_HAS TO BE USED FOR THE ENTIRE JOURNEY._x000a_OR - INS/INFANT WITH A SEAT PSGR UNDER 2 - CHARGE 100_x000a_PERCENT OF THE FARE._x000a_TICKET DESIGNATOR - CH AND PERCENT APPLIED._x000a_OR - INF/INFANT WITHOUT A SEAT PSGR UNDER 2 - CHARGE 10_x000a_PERCENT OF THE FARE._x000a_TICKET DESIGNATOR - IN AND PERCENT APPLIED.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100 PERCENT OF THE FARE._x000a_TICKET DESIGNATOR - CH AND PERCENT APPLIED._x000a_NOTE - TEXT BELOW NOT VALIDATED FOR AUTOPRICING._x000a_UNACCOMPANIED CHILD UNDER 5 YEARS OF AGE WILL NOT_x000a_BE ACCEPTED FOR CARRIAGE. SERVICE CHARGE FOR_x000a_UNACCOMPANIED CHILD APPLIES.FOR FURTHER INFO_x000a_PLEASE CHECK GGAIRLHPT11INFO.&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
    <n v="3698"/>
    <s v="APCO"/>
    <n v="3736"/>
    <n v="3746"/>
    <s v="IPRSAA2/27"/>
    <n v="13453"/>
    <n v="18891"/>
    <x v="3"/>
    <n v="1500"/>
    <n v="1533"/>
    <n v="1558"/>
    <s v="RDBOGFRA12OCTKNCZ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a9d135e-7c71-446d-84d6-2dc8240004b9&lt;/eb:ConversationId&gt;&lt;eb:Service&gt;OTA_AirRulesLLSRQ&lt;/eb:Service&gt;&lt;eb:Action&gt;OTA_AirRulesLLSRS&lt;/eb:Action&gt;&lt;eb:MessageData&gt;&lt;eb:MessageId&gt;5091688495056030290&lt;/eb:MessageId&gt;&lt;eb:Timestamp&gt;2019-08-28T13:45:06&lt;/eb:Timestamp&gt;&lt;eb:RefToMessageId&gt;ca9d135e-7c71-446d-84d6-2dc8240004b9&lt;/eb:RefToMessageId&gt;&lt;/eb:MessageData&gt;&lt;/eb:MessageHeader&gt;&lt;wsse:Security xmlns:wsse=&quot;http://schemas.xmlsoap.org/ws/2002/12/secext&quot;&gt;&lt;wsse:BinarySecurityToken valueType=&quot;String&quot; EncodingType=&quot;wsse:Base64Binary&quot;&gt;Shared/IDL:IceSess\/SessMgr:1\.0.IDL/Common/!ICESMS\/RESC!ICESMSLB\/RES.LB!-2980294339053838203!38933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8-28T08:45:05-05:00&quot;&gt;_x000a_   &lt;stl:SystemSpecificResults&gt;_x000a_    &lt;stl:HostCommand LNIATA=&quot;222222&quot;&gt;RDCDGFRA19OCTLNCZKO¥PL-LH&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1"/>
    <s v="RDCDGFRA19OCTLNCZ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79ecbfd-a5c7-4084-94c8-a6959bc8f12b&lt;/eb:ConversationId&gt;&lt;eb:Service&gt;OTA_AirRulesLLSRQ&lt;/eb:Service&gt;&lt;eb:Action&gt;OTA_AirRulesLLSRS&lt;/eb:Action&gt;&lt;eb:MessageData&gt;&lt;eb:MessageId&gt;5126724498064400280&lt;/eb:MessageId&gt;&lt;eb:Timestamp&gt;2019-08-28T13:50:06&lt;/eb:Timestamp&gt;&lt;eb:RefToMessageId&gt;679ecbfd-a5c7-4084-94c8-a6959bc8f12b&lt;/eb:RefToMessageId&gt;&lt;/eb:MessageData&gt;&lt;/eb:MessageHeader&gt;&lt;wsse:Security xmlns:wsse=&quot;http://schemas.xmlsoap.org/ws/2002/12/secext&quot;&gt;&lt;wsse:BinarySecurityToken valueType=&quot;String&quot; EncodingType=&quot;wsse:Base64Binary&quot;&gt;Shared/IDL:IceSess\/SessMgr:1\.0.IDL/Common/!ICESMS\/RESB!ICESMSLB\/RES.LB!-2980293104077550713!26164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8-28T08:50:06-05:00&quot;&gt;_x000a_   &lt;stl:SystemSpecificResults&gt;_x000a_    &lt;stl:HostCommand LNIATA=&quot;222222&quot;&gt;RDBOGFRA12OCTKNCZKO¥PL-LH&lt;/stl:HostCommand&gt;_x000a_   &lt;/stl:SystemSpecificResults&gt;_x000a_  &lt;/stl:Success&gt;_x000a_  &lt;stl:Warning type=&quot;BusinessLogic&quot;&gt;_x000a_   &lt;stl:SystemSpecificResults&gt;_x000a_    &lt;stl:Message&gt;                                  D31MR                        &lt;/stl:Message&gt;_x000a_    &lt;stl:ShortText&gt;WARN.SWS.HOST.WARNING_RESPONSE&lt;/stl:ShortText&gt;_x000a_   &lt;/stl:SystemSpecificResults&gt;_x000a_  &lt;/stl:Warning&gt;_x000a_ &lt;/stl:ApplicationResults&gt;_x000a_ &lt;FareRuleInfo&gt;_x000a_  &lt;Header&gt;_x000a_   &lt;Line Type=&quot;Legend&quot;&gt;_x000a_    &lt;Text&gt;V FARE BASIS     BK    FARE   TRAVEL-TICKET AP  MINMAX  RTG&lt;/Text&gt;_x000a_   &lt;/Line&gt;_x000a_   &lt;Line Type=&quot;Fare&quot;&gt;_x000a_    &lt;Text&gt;1   KNCZKO         K R   480700 E01SE  T29AU  -/?  6/ 3M AT01&lt;/Text&gt;_x000a_   &lt;/Line&gt;_x000a_   &lt;Line Type=&quot;Passenger Type&quot;&gt;_x000a_    &lt;Text&gt;PASSENGER TYPE-ADT                 AUTO PRICE-YES&lt;/Text&gt;_x000a_   &lt;/Line&gt;_x000a_   &lt;Line Type=&quot;Origin Destination&quot;&gt;_x000a_    &lt;Text&gt;FROM-BOG TO-FRA    CXR-LH    TVL-12OCT19  RULE-APCO IPRSAA2/27&lt;/Text&gt;_x000a_   &lt;/Line&gt;_x000a_   &lt;Line Type=&quot;Fare Basis&quot;&gt;_x000a_    &lt;Text&gt;FARE BASIS-KNCZKO            SPECIAL FARE  DIS-E   VENDOR-ATP&lt;/Text&gt;_x000a_   &lt;/Line&gt;_x000a_   &lt;Line Type=&quot;Fare Type&quot;&gt;_x000a_    &lt;Text&gt;FARE TYPE-XPV      RT-2ND LEVEL INSTANT PURCHASE NONREF&lt;/Text&gt;_x000a_   &lt;/Line&gt;_x000a_   &lt;Line Type=&quot;Currency&quot;&gt;_x000a_    &lt;Text&gt;USD   139.00  6001  E01SEP19 D31MAR20   FC-KNCZKO  FN-9I&lt;/Text&gt;_x000a_   &lt;/Line&gt;_x000a_   &lt;Line Type=&quot;System Dates&quot;&gt;_x000a_    &lt;Text&gt;SYSTEM DATES - CREATED 15AUG19/1016  EXPIRES INFINITY&lt;/Text&gt;_x000a_   &lt;/Line&gt;_x000a_   &lt;ParsedData&gt;_x000a_    &lt;CurrencyLine&gt;_x000a_     &lt;Amount&gt;139.00&lt;/Amount&gt;_x000a_     &lt;CurrencyCode&gt;USD&lt;/CurrencyCode&gt;_x000a_     &lt;Discontinue&gt;2020-03-31&lt;/Discontinue&gt;_x000a_     &lt;Effective&gt;2019-09-01&lt;/Effective&gt;_x000a_     &lt;FareClass&gt;KNCZKO&lt;/FareClass&gt;_x000a_     &lt;RoutingNumberOrMPM&gt;6001&lt;/RoutingNumberOrMPM&gt;_x000a_     &lt;TariffDescriptionNumber&gt;9I&lt;/TariffDescriptionNumber&gt;_x000a_    &lt;/CurrencyLine&gt;_x000a_    &lt;FareBasisLine&gt;_x000a_     &lt;DisplayType Code=&quot;E&quot;/&gt;_x000a_     &lt;FareBasis Code=&quot;KNCZKO&quot;/&gt;_x000a_     &lt;FareVendor&gt;ATP&lt;/FareVendor&gt;_x000a_     &lt;Text&gt;SPECIAL FARE&lt;/Text&gt;_x000a_    &lt;/FareBasisLine&gt;_x000a_    &lt;FareTypeLine&gt;_x000a_     &lt;FareDescription Code=&quot;RT&quot;&gt;2ND LEVEL INSTANT PURCHASE NONREF&lt;/FareDescription&gt;_x000a_     &lt;FareType&gt;XPV&lt;/FareType&gt;_x000a_    &lt;/FareTypeLine&gt;_x000a_    &lt;OriginDestinationLine&gt;_x000a_     &lt;Airline Code=&quot;LH&quot;/&gt;_x000a_     &lt;DestinationLocation LocationCode=&quot;FRA&quot;/&gt;_x000a_     &lt;OriginLocation LocationCode=&quot;BOG&quot;/&gt;_x000a_     &lt;Rule&gt;APCO&lt;/Rule&gt;_x000a_     &lt;TariffDescriptionNumber&gt;IPRSAA2/27&lt;/TariffDescriptionNumber&gt;_x000a_     &lt;TravelDate&gt;2019-10-12&lt;/TravelDate&gt;_x000a_    &lt;/OriginDestinationLine&gt;_x000a_    &lt;PassengerTypeLine&gt;_x000a_     &lt;AutoPrice&gt;YES&lt;/AutoPrice&gt;_x000a_     &lt;PassengerType Code=&quot;ADT&quot;/&gt;_x000a_    &lt;/PassengerTypeLine&gt;_x000a_    &lt;SystemDatesLine&gt;_x000a_     &lt;CreateDateTime&gt;2019-08-15T10: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PROMOTION FARE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THE NUMBER OF SEATS_x000a_WHICH THE CARRIER SHALL MAKE AVAILABLE ON A GIVEN_x000a_FLIGHT WILL BE DETERMINED BY THE CARRIERS BEST_x000a_JUDG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BETWEEN AREA 1_x000a_AND AREA 2_x000a_THEN THAT TRAVEL MUST BE ON_x000a_ONE OR MORE OF THE FOLLOWING_x000a_ANY LH FLIGHT OPERATED BY LH_x000a_ANY LH FLIGHT OPERATED BY LX_x000a_ANY LH FLIGHT OPERATED BY OS_x000a_ANY LH FLIGHT OPERATED BY EN_x000a_ANY LH FLIGHT OPERATED BY EW.&lt;/Text&gt;_x000a_   &lt;/Paragraph&gt;_x000a_   &lt;Paragraph RPH=&quot;05&quot; Title=&quot;ADVANCE RESERVATIONS/TICKETING&quot;&gt;_x000a_    &lt;Text&gt;CONFIRMED RESERVATIONS ARE REQUIRED FOR ALL SECTORS._x000a_WHEN RESERVATIONS ARE MADE AT LEAST 24 HOURS BEFORE_x000a_DEPARTURE, TICKETING MUST BE COMPLETED WITHIN 12 HOURS_x000a_AFTER RESERVATIONS ARE MADE._x000a_OR - CONFIRMED RESERVATIONS FOR ALL SECTORS AND_x000a_TICKETING MUST BE COMPLETED AT THE SAME TIME._x000a_NOTE - TEXT BELOW NOT VALIDATED FOR AUTOPRICING._x000a_V24_x000a_DUE TO AUTOMATED TICKETING DEADLINE CONTROL_x000a_DIFFERENCE COULD EXIST BETWEEN THE FARE RULE_x000a_LAST TICKETING DATE AND THE SYSTEM GENERATED_x000a_TICKETING DEADLINE MESSAGE._x000a_THE MORE RESTRICTIVE TICKETING DEADLINE APPLIES._x000a_--------------------------------------------------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TRAVEL FROM TURNAROUND MUST COMMENCE NO EARLIER THAN 6_x000a_DAYS AFTER DEPARTURE FROM FARE ORIGIN.&lt;/Text&gt;_x000a_   &lt;/Paragraph&gt;_x000a_   &lt;Paragraph RPH=&quot;07&quot; Title=&quot;MAXIMUM STAY&quot;&gt;_x000a_    &lt;Text&gt;TRAVEL FROM LAST STOPOVER MUST COMMENCE NO LATER THAN_x000a_3 MONTHS AFTER DEPARTURE FROM FARE ORIGIN.&lt;/Text&gt;_x000a_   &lt;/Paragraph&gt;_x000a_   &lt;Paragraph RPH=&quot;08&quot; Title=&quot;STOPOVERS&quot;&gt;_x000a_    &lt;Text&gt;STOPOVERS NOT PERMITTED ON THE FARE COMPONENT.&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SEP19 AND ON/_x000a_BEFORE 31MAR20.&lt;/Text&gt;_x000a_   &lt;/Paragraph&gt;_x000a_   &lt;Paragraph RPH=&quot;15&quot; Title=&quot;SALES RESTRICTIONS&quot;&gt;_x000a_    &lt;Text&gt;FOOTNOTE RULE_x000a_TICKETS MUST BE ISSUED ON/BEFORE 29AUG19._x000a_GENERAL RULE - APPLY UNLESS OTHERWISE SPECIFIED_x000a_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TICKET IS NON-REFUNDABLE.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REFUND RULES APPLY PER PRICING UNIT._x000a_-----------------------------------------------_x000a_WHEN COMBINING NON-REFUNDABLE FARES WITH_x000a_REFUNDABLE FARES -_x000a_1. THE MOST RESTRICTIVE CANCELLATION CONDITION_x000a_APPLIES TO THE ENTIRE PRICING UNIT._x000a_2. THE HIGHEST CANCELLATION PENALTY WITHIN THE_x000a_PRICING UNIT WILL BE CHARGED._x000a_-----------------------------------------------_x000a_REFUND FOR PARTLY USED TICKET - IF A RETURN_x000a_TICKET SHALL BE USED FOR ONE WAY TRAVEL - THE_x000a_DIFFERENCE BETWEEN THE RETURN FARE AND THE_x000a_APPLICABLE ONE 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_x000a_BE CARRIED FORWARD TO ANY REISSUED/EXCHANGED_x000a_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 NOT PERMITTED._x000a_-----------------------------------------------_x000a_GERMAN AVIATION SECURITY CHARGE IS POTENTIALLY_x000a_REFUNDABLE FOR TRANSFER PASSENGERS ARRIVING FROM_x000a_COUNTRIES US/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100 PERCENT_x000a_OF THE FARE._x000a_TICKET DESIGNATOR - CH AND PERCENT APPLIED._x000a_NOTE - TEXT BELOW NOT VALIDATED FOR AUTOPRICING._x000a_FOR CHILDREN TURNING 12 YEARS ENROUTE - ADULT FARE_x000a_HAS TO BE USED FOR THE ENTIRE JOURNEY._x000a_OR - INS/INFANT WITH A SEAT PSGR UNDER 2 - CHARGE 100_x000a_PERCENT OF THE FARE._x000a_TICKET DESIGNATOR - CH AND PERCENT APPLIED._x000a_OR - INF/INFANT WITHOUT A SEAT PSGR UNDER 2 - CHARGE 10_x000a_PERCENT OF THE FARE._x000a_TICKET DESIGNATOR - IN AND PERCENT APPLIED.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100 PERCENT OF THE FARE._x000a_TICKET DESIGNATOR - CH AND PERCENT APPLIED._x000a_NOTE - TEXT BELOW NOT VALIDATED FOR AUTOPRICING._x000a_UNACCOMPANIED CHILD UNDER 5 YEARS OF AGE WILL NOT_x000a_BE ACCEPTED FOR CARRIAGE. SERVICE CHARGE FOR_x000a_UNACCOMPANIED CHILD APPLIES.FOR FURTHER INFO_x000a_PLEASE CHECK GGAIRLHPT11INFO.&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
    <n v="3698"/>
    <s v="APCO"/>
    <n v="3736"/>
    <n v="3746"/>
    <s v="IPRSAA2/27"/>
    <n v="13453"/>
    <n v="18891"/>
    <x v="3"/>
    <n v="1500"/>
    <n v="1533"/>
    <n v="1558"/>
    <s v="RDBOGFRA12OCTKNCZ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79ecbfd-a5c7-4084-94c8-a6959bc8f12b&lt;/eb:ConversationId&gt;&lt;eb:Service&gt;OTA_AirRulesLLSRQ&lt;/eb:Service&gt;&lt;eb:Action&gt;OTA_AirRulesLLSRS&lt;/eb:Action&gt;&lt;eb:MessageData&gt;&lt;eb:MessageId&gt;5126740498071370223&lt;/eb:MessageId&gt;&lt;eb:Timestamp&gt;2019-08-28T13:50:07&lt;/eb:Timestamp&gt;&lt;eb:RefToMessageId&gt;679ecbfd-a5c7-4084-94c8-a6959bc8f12b&lt;/eb:RefToMessageId&gt;&lt;/eb:MessageData&gt;&lt;/eb:MessageHeader&gt;&lt;wsse:Security xmlns:wsse=&quot;http://schemas.xmlsoap.org/ws/2002/12/secext&quot;&gt;&lt;wsse:BinarySecurityToken valueType=&quot;String&quot; EncodingType=&quot;wsse:Base64Binary&quot;&gt;Shared/IDL:IceSess\/SessMgr:1\.0.IDL/Common/!ICESMS\/RESB!ICESMSLB\/RES.LB!-2980293104077550713!26164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8-28T08:50:07-05:00&quot;&gt;_x000a_   &lt;stl:SystemSpecificResults&gt;_x000a_    &lt;stl:HostCommand LNIATA=&quot;222222&quot;&gt;RDCDGFRA19OCTLNCZKO¥PL-LH&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1"/>
    <s v="RDCDGFRA19OCTLNCZ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aed7d03-8452-4e21-ac16-4212b7751cf4&lt;/eb:ConversationId&gt;&lt;eb:Service&gt;OTA_AirRulesLLSRQ&lt;/eb:Service&gt;&lt;eb:Action&gt;OTA_AirRulesLLSRS&lt;/eb:Action&gt;&lt;eb:MessageData&gt;&lt;eb:MessageId&gt;7494390806335040840&lt;/eb:MessageId&gt;&lt;eb:Timestamp&gt;2019-08-29T22:23:53&lt;/eb:Timestamp&gt;&lt;eb:RefToMessageId&gt;3aed7d03-8452-4e21-ac16-4212b7751cf4&lt;/eb:RefToMessageId&gt;&lt;/eb:MessageData&gt;&lt;/eb:MessageHeader&gt;&lt;wsse:Security xmlns:wsse=&quot;http://schemas.xmlsoap.org/ws/2002/12/secext&quot;&gt;&lt;wsse:BinarySecurityToken valueType=&quot;String&quot; EncodingType=&quot;wsse:Base64Binary&quot;&gt;Shared/IDL:IceSess\/SessMgr:1\.0.IDL/Common/!ICESMS\/RESG!ICESMSLB\/RES.LB!-2979812941725380982!76839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8-29T17:23:53-05:00&quot;&gt;_x000a_   &lt;stl:SystemSpecificResults&gt;_x000a_    &lt;stl:HostCommand LNIATA=&quot;222222&quot;&gt;RDBOGPTY28NOVTAAAIY1S¥PL-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3"/>
    <s v="RDBOGPTY28NOVTAAAIY1S¥PL-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026ec2e-bcc7-40f2-a40f-a7526db22af1&lt;/eb:ConversationId&gt;&lt;eb:Service&gt;OTA_AirRulesLLSRQ&lt;/eb:Service&gt;&lt;eb:Action&gt;OTA_AirRulesLLSRS&lt;/eb:Action&gt;&lt;eb:MessageData&gt;&lt;eb:MessageId&gt;8280057814395690200&lt;/eb:MessageId&gt;&lt;eb:Timestamp&gt;2019-08-29T22:37:19&lt;/eb:Timestamp&gt;&lt;eb:RefToMessageId&gt;b026ec2e-bcc7-40f2-a40f-a7526db22af1&lt;/eb:RefToMessageId&gt;&lt;/eb:MessageData&gt;&lt;/eb:MessageHeader&gt;&lt;wsse:Security xmlns:wsse=&quot;http://schemas.xmlsoap.org/ws/2002/12/secext&quot;&gt;&lt;wsse:BinarySecurityToken valueType=&quot;String&quot; EncodingType=&quot;wsse:Base64Binary&quot;&gt;Shared/IDL:IceSess\/SessMgr:1\.0.IDL/Common/!ICESMS\/RESC!ICESMSLB\/RES.LB!-2979809640980783221!24977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8-29T17:37:19-05:00&quot;&gt;_x000a_   &lt;stl:SystemSpecificResults&gt;_x000a_    &lt;stl:HostCommand LNIATA=&quot;222222&quot;&gt;RDMDEMAD23DECZZF00TCO¥PL-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3"/>
    <s v="RDMDEMAD23DECZZF00TCO¥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026ec2e-bcc7-40f2-a40f-a7526db22af1&lt;/eb:ConversationId&gt;&lt;eb:Service&gt;OTA_AirRulesLLSRQ&lt;/eb:Service&gt;&lt;eb:Action&gt;OTA_AirRulesLLSRS&lt;/eb:Action&gt;&lt;eb:MessageData&gt;&lt;eb:MessageId&gt;7555770814400370724&lt;/eb:MessageId&gt;&lt;eb:Timestamp&gt;2019-08-29T22:37:20&lt;/eb:Timestamp&gt;&lt;eb:RefToMessageId&gt;b026ec2e-bcc7-40f2-a40f-a7526db22af1&lt;/eb:RefToMessageId&gt;&lt;/eb:MessageData&gt;&lt;/eb:MessageHeader&gt;&lt;wsse:Security xmlns:wsse=&quot;http://schemas.xmlsoap.org/ws/2002/12/secext&quot;&gt;&lt;wsse:BinarySecurityToken valueType=&quot;String&quot; EncodingType=&quot;wsse:Base64Binary&quot;&gt;Shared/IDL:IceSess\/SessMgr:1\.0.IDL/Common/!ICESMS\/RESC!ICESMSLB\/RES.LB!-2979809640980783221!24977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8-29T17:37:20-05:00&quot;&gt;_x000a_   &lt;stl:SystemSpecificResults&gt;_x000a_    &lt;stl:HostCommand LNIATA=&quot;222222&quot;&gt;RDMADMDE09JANWLA00KIR¥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LA00KIR       W R  1466300     ----      -/1  7/365 AT01&lt;/Text&gt;_x000a_   &lt;/Line&gt;_x000a_   &lt;Line Type=&quot;Passenger Type&quot;&gt;_x000a_    &lt;Text&gt;PASSENGER TYPE-ADT                 AUTO PRICE-YES&lt;/Text&gt;_x000a_   &lt;/Line&gt;_x000a_   &lt;Line Type=&quot;Origin Destination&quot;&gt;_x000a_    &lt;Text&gt;FROM-MAD TO-MDE    CXR-AV    TVL-09JAN20  RULE-RES2 IPRSAA2/27&lt;/Text&gt;_x000a_   &lt;/Line&gt;_x000a_   &lt;Line Type=&quot;Fare Basis&quot;&gt;_x000a_    &lt;Text&gt;FARE BASIS-WLA00KIR          SPECIAL FARE  DIS-E   VENDOR-ATP&lt;/Text&gt;_x000a_   &lt;/Line&gt;_x000a_   &lt;Line Type=&quot;Fare Type&quot;&gt;_x000a_    &lt;Text&gt;FARE TYPE-XEX      RT-REGULAR EXCURSION&lt;/Text&gt;_x000a_   &lt;/Line&gt;_x000a_   &lt;Line Type=&quot;Currency&quot;&gt;_x000a_    &lt;Text&gt;EUR   382.00  0101  E27JUL19 D-INFINITY   FC-WLA00KIR  FN-&lt;/Text&gt;_x000a_   &lt;/Line&gt;_x000a_   &lt;Line Type=&quot;System Dates&quot;&gt;_x000a_    &lt;Text&gt;SYSTEM DATES - CREATED 26JUL19/1420  EXPIRES INFINITY&lt;/Text&gt;_x000a_   &lt;/Line&gt;_x000a_   &lt;ParsedData&gt;_x000a_    &lt;CurrencyLine&gt;_x000a_     &lt;Amount&gt;382.00&lt;/Amount&gt;_x000a_     &lt;CurrencyCode&gt;EUR&lt;/CurrencyCode&gt;_x000a_     &lt;Discontinue&gt;INFINITY&lt;/Discontinue&gt;_x000a_     &lt;Effective&gt;2019-07-27&lt;/Effective&gt;_x000a_     &lt;FareClass&gt;WLA00KIR&lt;/FareClass&gt;_x000a_     &lt;RoutingNumberOrMPM&gt;0101&lt;/RoutingNumberOrMPM&gt;_x000a_    &lt;/CurrencyLine&gt;_x000a_    &lt;FareBasisLine&gt;_x000a_     &lt;DisplayType Code=&quot;E&quot;/&gt;_x000a_     &lt;FareBasis Code=&quot;WLA00KIR&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MDE&quot;/&gt;_x000a_     &lt;OriginLocation LocationCode=&quot;MAD&quot;/&gt;_x000a_     &lt;Rule&gt;RES2&lt;/Rule&gt;_x000a_     &lt;TariffDescriptionNumber&gt;IPRSAA2/27&lt;/TariffDescriptionNumber&gt;_x000a_     &lt;TravelDate&gt;2020-01-09&lt;/TravelDate&gt;_x000a_    &lt;/OriginDestinationLine&gt;_x000a_    &lt;PassengerTypeLine&gt;_x000a_     &lt;AutoPrice&gt;YES&lt;/AutoPrice&gt;_x000a_     &lt;PassengerType Code=&quot;ADT&quot;/&gt;_x000a_    &lt;/PassengerTypeLine&gt;_x000a_    &lt;SystemDatesLine&gt;_x000a_     &lt;CreateDateTime&gt;2019-07-26T14:2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ROUND TRIP FARE APPLICABLE BETWEEN AREA 1 AND_x000a_AREA 2._x000a_APPLICATION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SPAIN -_x000a_PERMITTED 24DEC THROUGH 27JUN OR 06AUG THROUGH 14DEC_x000a_FOR EACH TRANSATLANTIC SECTOR. SEASON IS BASED ON_x000a_TRIP DATE._x000a_TO SPAIN -_x000a_PERMITTED 13JAN THROUGH 23AUG OR 09SEP THROUGH 01JAN_x000a_FOR EACH TRANSATLANTIC SECTOR. SEASON IS BASED ON_x000a_TRIP DATE.&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7 DAYS AFTER DEPARTURE OF THE FIRST_x000a_INTERNATIONAL SECTOR.&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5"/>
    <n v="3335"/>
    <s v="RES2"/>
    <n v="3373"/>
    <n v="3383"/>
    <s v="IPRSAA2/27"/>
    <n v="13396"/>
    <n v="15292"/>
    <x v="4"/>
    <n v="1500"/>
    <n v="1533"/>
    <n v="1560"/>
    <s v="RDMADMDE09JANWLA00KIR¥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585af6e-b85f-41d9-841e-7697ddb3416f&lt;/eb:ConversationId&gt;&lt;eb:Service&gt;OTA_AirRulesLLSRQ&lt;/eb:Service&gt;&lt;eb:Action&gt;OTA_AirRulesLLSRS&lt;/eb:Action&gt;&lt;eb:MessageData&gt;&lt;eb:MessageId&gt;8309257818137690295&lt;/eb:MessageId&gt;&lt;eb:Timestamp&gt;2019-08-29T22:43:34&lt;/eb:Timestamp&gt;&lt;eb:RefToMessageId&gt;0585af6e-b85f-41d9-841e-7697ddb3416f&lt;/eb:RefToMessageId&gt;&lt;/eb:MessageData&gt;&lt;/eb:MessageHeader&gt;&lt;wsse:Security xmlns:wsse=&quot;http://schemas.xmlsoap.org/ws/2002/12/secext&quot;&gt;&lt;wsse:BinarySecurityToken valueType=&quot;String&quot; EncodingType=&quot;wsse:Base64Binary&quot;&gt;Shared/IDL:IceSess\/SessMgr:1\.0.IDL/Common/!ICESMS\/RESB!ICESMSLB\/RES.LB!-2979808107409150588!170440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8-29T17:43:34-05:00&quot;&gt;_x000a_   &lt;stl:SystemSpecificResults&gt;_x000a_    &lt;stl:HostCommand LNIATA=&quot;222222&quot;&gt;RDBOGMAD21DECOLESE50K¥PL-IB&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4"/>
    <s v="RDBOGMAD21DECOLESE50K¥PL-IB"/>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585af6e-b85f-41d9-841e-7697ddb3416f&lt;/eb:ConversationId&gt;&lt;eb:Service&gt;OTA_AirRulesLLSRQ&lt;/eb:Service&gt;&lt;eb:Action&gt;OTA_AirRulesLLSRS&lt;/eb:Action&gt;&lt;eb:MessageData&gt;&lt;eb:MessageId&gt;8309403818142540202&lt;/eb:MessageId&gt;&lt;eb:Timestamp&gt;2019-08-29T22:43:34&lt;/eb:Timestamp&gt;&lt;eb:RefToMessageId&gt;0585af6e-b85f-41d9-841e-7697ddb3416f&lt;/eb:RefToMessageId&gt;&lt;/eb:MessageData&gt;&lt;/eb:MessageHeader&gt;&lt;wsse:Security xmlns:wsse=&quot;http://schemas.xmlsoap.org/ws/2002/12/secext&quot;&gt;&lt;wsse:BinarySecurityToken valueType=&quot;String&quot; EncodingType=&quot;wsse:Base64Binary&quot;&gt;Shared/IDL:IceSess\/SessMgr:1\.0.IDL/Common/!ICESMS\/RESB!ICESMSLB\/RES.LB!-2979808107409150588!170440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8-29T17:43:34-05:00&quot;&gt;_x000a_   &lt;stl:SystemSpecificResults&gt;_x000a_    &lt;stl:HostCommand LNIATA=&quot;222222&quot;&gt;RDMADBOG07JANQLESE50K¥PL-IB&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4"/>
    <s v="RDMADBOG07JANQLESE50K¥PL-IB"/>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4fba21a-763d-4840-9f8e-9d0d733a81b7&lt;/eb:ConversationId&gt;&lt;eb:Service&gt;OTA_AirRulesLLSRQ&lt;/eb:Service&gt;&lt;eb:Action&gt;OTA_AirRulesLLSRS&lt;/eb:Action&gt;&lt;eb:MessageData&gt;&lt;eb:MessageId&gt;5185045527579480222&lt;/eb:MessageId&gt;&lt;eb:Timestamp&gt;2019-08-30T14:39:18&lt;/eb:Timestamp&gt;&lt;eb:RefToMessageId&gt;34fba21a-763d-4840-9f8e-9d0d733a81b7&lt;/eb:RefToMessageId&gt;&lt;/eb:MessageData&gt;&lt;/eb:MessageHeader&gt;&lt;wsse:Security xmlns:wsse=&quot;http://schemas.xmlsoap.org/ws/2002/12/secext&quot;&gt;&lt;wsse:BinarySecurityToken valueType=&quot;String&quot; EncodingType=&quot;wsse:Base64Binary&quot;&gt;Shared/IDL:IceSess\/SessMgr:1\.0.IDL/Common/!ICESMS\/RESC!ICESMSLB\/RES.LB!-2979573225829077109!136023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8-30T09:39:18-05:00&quot;&gt;_x000a_   &lt;stl:SystemSpecificResults&gt;_x000a_    &lt;stl:HostCommand LNIATA=&quot;222222&quot;&gt;RDBOGCTG28SEPZES00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S00RIQ       Z X   163000     ----      -/1  -/365  200&lt;/Text&gt;_x000a_   &lt;/Line&gt;_x000a_   &lt;Line Type=&quot;Passenger Type&quot;&gt;_x000a_    &lt;Text&gt;PASSENGER TYPE-ADT                 AUTO PRICE-YES&lt;/Text&gt;_x000a_   &lt;/Line&gt;_x000a_   &lt;Line Type=&quot;Origin Destination&quot;&gt;_x000a_    &lt;Text&gt;FROM-BOG TO-CTG    CXR-AV    TVL-28SEP19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163000  0200  E23AUG19 D-INFINITY   FC-ZES00RIQ  FN-&lt;/Text&gt;_x000a_   &lt;/Line&gt;_x000a_   &lt;Line Type=&quot;System Dates&quot;&gt;_x000a_    &lt;Text&gt;SYSTEM DATES - CREATED 22AUG19/1120  EXPIRES INFINITY&lt;/Text&gt;_x000a_   &lt;/Line&gt;_x000a_   &lt;ParsedData&gt;_x000a_    &lt;CurrencyLine&gt;_x000a_     &lt;Amount&gt;163000&lt;/Amount&gt;_x000a_     &lt;CurrencyCode&gt;COP&lt;/CurrencyCode&gt;_x000a_     &lt;Discontinue&gt;INFINITY&lt;/Discontinue&gt;_x000a_     &lt;Effective&gt;2019-08-23&lt;/Effective&gt;_x000a_     &lt;FareClass&gt;ZES00RIQ&lt;/FareClass&gt;_x000a_     &lt;RoutingNumberOrMPM&gt;0200&lt;/RoutingNumberOrMPM&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TG&quot;/&gt;_x000a_     &lt;OriginLocation LocationCode=&quot;BOG&quot;/&gt;_x000a_     &lt;Rule&gt;DOEC&lt;/Rule&gt;_x000a_     &lt;TariffDescriptionNumber&gt;IPRWD/17&lt;/TariffDescriptionNumber&gt;_x000a_     &lt;TravelDate&gt;2019-09-28&lt;/TravelDate&gt;_x000a_    &lt;/OriginDestinationLine&gt;_x000a_    &lt;PassengerTypeLine&gt;_x000a_     &lt;AutoPrice&gt;YES&lt;/AutoPrice&gt;_x000a_     &lt;PassengerType Code=&quot;ADT&quot;/&gt;_x000a_    &lt;/PassengerTypeLine&gt;_x000a_    &lt;SystemDatesLine&gt;_x000a_     &lt;CreateDateTime&gt;2019-08-22T11:2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6"/>
    <n v="3334"/>
    <s v="DOEC"/>
    <n v="3372"/>
    <n v="3380"/>
    <s v="IPRWD/17"/>
    <n v="7664"/>
    <n v="8199"/>
    <x v="5"/>
    <n v="1501"/>
    <n v="1534"/>
    <n v="1561"/>
    <s v="RDBOGCTG28SEPZES00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4fba21a-763d-4840-9f8e-9d0d733a81b7&lt;/eb:ConversationId&gt;&lt;eb:Service&gt;OTA_AirRulesLLSRQ&lt;/eb:Service&gt;&lt;eb:Action&gt;OTA_AirRulesLLSRS&lt;/eb:Action&gt;&lt;eb:MessageData&gt;&lt;eb:MessageId&gt;5185560527584940194&lt;/eb:MessageId&gt;&lt;eb:Timestamp&gt;2019-08-30T14:39:18&lt;/eb:Timestamp&gt;&lt;eb:RefToMessageId&gt;34fba21a-763d-4840-9f8e-9d0d733a81b7&lt;/eb:RefToMessageId&gt;&lt;/eb:MessageData&gt;&lt;/eb:MessageHeader&gt;&lt;wsse:Security xmlns:wsse=&quot;http://schemas.xmlsoap.org/ws/2002/12/secext&quot;&gt;&lt;wsse:BinarySecurityToken valueType=&quot;String&quot; EncodingType=&quot;wsse:Base64Binary&quot;&gt;Shared/IDL:IceSess\/SessMgr:1\.0.IDL/Common/!ICESMS\/RESC!ICESMSLB\/RES.LB!-2979573225829077109!136023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8-30T09:39:18-05:00&quot;&gt;_x000a_   &lt;stl:SystemSpecificResults&gt;_x000a_    &lt;stl:HostCommand LNIATA=&quot;222222&quot;&gt;RDCTGBOG01OCTSZS00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ZS00RIQ       S X   103000 DC31DE T31MR  -/0  -/365  200&lt;/Text&gt;_x000a_   &lt;/Line&gt;_x000a_   &lt;Line Type=&quot;Passenger Type&quot;&gt;_x000a_    &lt;Text&gt;PASSENGER TYPE-ADT                 AUTO PRICE-YES&lt;/Text&gt;_x000a_   &lt;/Line&gt;_x000a_   &lt;Line Type=&quot;Origin Destination&quot;&gt;_x000a_    &lt;Text&gt;FROM-CTG TO-BOG    CXR-AV    TVL-01OCT19  RULE-DOSP IPRWD/17&lt;/Text&gt;_x000a_   &lt;/Line&gt;_x000a_   &lt;Line Type=&quot;Fare Basis&quot;&gt;_x000a_    &lt;Text&gt;FARE BASIS-SZS00RIQ          SPECIAL FARE  DIS-E   VENDOR-ATP&lt;/Text&gt;_x000a_   &lt;/Line&gt;_x000a_   &lt;Line Type=&quot;Fare Type&quot;&gt;_x000a_    &lt;Text&gt;FARE TYPE-XEX      OW-REGULAR EXCURSION&lt;/Text&gt;_x000a_   &lt;/Line&gt;_x000a_   &lt;Line Type=&quot;Currency&quot;&gt;_x000a_    &lt;Text&gt;COP   103000  0200  E23AUG19 D31DEC20   FC-SZS00RIQ  FN-12&lt;/Text&gt;_x000a_   &lt;/Line&gt;_x000a_   &lt;Line Type=&quot;System Dates&quot;&gt;_x000a_    &lt;Text&gt;SYSTEM DATES - CREATED 22AUG19/1121  EXPIRES INFINITY&lt;/Text&gt;_x000a_   &lt;/Line&gt;_x000a_   &lt;ParsedData&gt;_x000a_    &lt;CurrencyLine&gt;_x000a_     &lt;Amount&gt;103000&lt;/Amount&gt;_x000a_     &lt;CurrencyCode&gt;COP&lt;/CurrencyCode&gt;_x000a_     &lt;Discontinue&gt;2020-12-31&lt;/Discontinue&gt;_x000a_     &lt;Effective&gt;2019-08-23&lt;/Effective&gt;_x000a_     &lt;FareClass&gt;SZS00RIQ&lt;/FareClass&gt;_x000a_     &lt;RoutingNumberOrMPM&gt;0200&lt;/RoutingNumberOrMPM&gt;_x000a_     &lt;TariffDescriptionNumber&gt;12&lt;/TariffDescriptionNumber&gt;_x000a_    &lt;/CurrencyLine&gt;_x000a_    &lt;FareBasisLine&gt;_x000a_     &lt;DisplayType Code=&quot;E&quot;/&gt;_x000a_     &lt;FareBasis Code=&quot;SZ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TG&quot;/&gt;_x000a_     &lt;Rule&gt;DOSP&lt;/Rule&gt;_x000a_     &lt;TariffDescriptionNumber&gt;IPRWD/17&lt;/TariffDescriptionNumber&gt;_x000a_     &lt;TravelDate&gt;2019-10-01&lt;/TravelDate&gt;_x000a_    &lt;/OriginDestinationLine&gt;_x000a_    &lt;PassengerTypeLine&gt;_x000a_     &lt;AutoPrice&gt;YES&lt;/AutoPrice&gt;_x000a_     &lt;PassengerType Code=&quot;ADT&quot;/&gt;_x000a_    &lt;/PassengerTypeLine&gt;_x000a_    &lt;SystemDatesLine&gt;_x000a_     &lt;CreateDateTime&gt;2019-08-22T11:2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UN OR_x000a_430AM TO 459AM SUN OR 500AM TO 529AM SUN OR 530AM TO_x000a_559AM SUN OR 600AM TO 629AM SUN OR 630AM TO 659AM_x000a_SUN OR 700AM TO 729AM SUN OR 730AM TO 759AM SUN OR_x000a_800AM TO 829AM SUN OR 830AM TO 859AM SUN OR 900AM TO_x000a_929AM SUN OR 930AM TO 959AM SUN OR 1000AM TO 1029AM_x000a_SUN/MON/TUE OR 1030AM TO 1059AM SUN/MON/TUE OR_x000a_1100AM TO 1129AM SUN/MON/TUE OR 1130AM TO 1159AM SUN/_x000a_MON/TUE OR NOON TO 1229PM TUE/SAT/SUN OR 1230PM TO_x000a_1259PM TUE/SAT/SUN OR 100PM TO 129PM TUE/SAT/SUN OR_x000a_130PM TO 159PM TUE/SAT/SUN OR 200PM TO 229PM TUE/SAT/_x000a_SUN OR 230PM TO 259PM TUE/SAT/SUN OR 300PM TO 329PM_x000a_TUE/SAT/SUN OR 330PM TO 359PM TUE/SAT/SUN OR 400PM_x000a_TO 429PM SAT/SUN/MON/TUE OR 430PM TO 459PM SAT/SUN/_x000a_MON/TUE OR 500PM TO 529PM SAT/SUN/MON/TUE OR 530PM_x000a_TO 559PM SAT/SUN/MON/TUE OR 600PM TO 629PM SAT/SUN/_x000a_MON/TUE OR 630PM TO 659PM SAT/SUN/MON/TUE OR 700PM_x000a_TO 729PM SAT/SUN/MON/TUE OR 730PM TO 759PM SAT/SUN/_x000a_MON/TUE OR 800PM TO 829PM SAT/SUN/MON/TUE OR 830PM_x000a_TO 859PM SAT/SUN/MON/TUE OR 900PM TO 929PM SAT/SUN/_x000a_MON/TUE/WED OR 930PM TO 959PM SAT/SUN/MON/TUE/WED OR_x000a_1000PM TO 1029PM SAT/SUN/MON/TUE/WED OR 1030PM TO_x000a_1059PM SAT/SUN/MON/TUE/WED OR 1100PM TO 1129PM SAT/_x000a_SUN/MON/TUE/WED OR 1130PM TO 1159PM SAT/SUN/MON/TUE/_x000a_WED._x000a_TO BOG -_x000a_PERMITTED MIDNIGHT TO 359AM OR 400AM TO 429AM TUE/_x000a_WED/THU/FRI/SAT/SUN OR 430AM TO 459AM TUE/WED/THU/_x000a_FRI/SAT/SUN OR 500AM TO 529AM TUE/WED/THU/FRI/SAT/_x000a_SUN OR 530AM TO 559AM TUE/WED/THU/FRI/SAT/SUN OR_x000a_600AM TO 629AM TUE/WED/THU/FRI/SAT/SUN OR 630AM TO_x000a_659AM TUE/WED/THU/FRI/SAT/SUN OR 700AM TO 729AM TUE/_x000a_WED/THU/FRI/SAT/SUN OR 730AM TO 759AM TUE/WED/THU/_x000a_FRI/SAT/SUN OR 1000AM TO 1029AM TUE/WED/THU/FRI/SAT_x000a_OR 1030AM TO 1059AM TUE/WED/THU/FRI/SAT OR 1100AM TO_x000a_1129AM TUE/WED/THU/FRI/SAT OR 1130AM TO 1159AM TUE/_x000a_WED/THU/FRI/SAT OR NOON TO 1229PM TUE/WED/THU/SAT OR_x000a_1230PM TO 1259PM TUE/WED/THU/SAT OR 100PM TO 129PM_x000a_MON/TUE/WED/THU OR 130PM TO 159PM MON/TUE/WED/THU OR_x000a_200PM TO 229PM MON/TUE/WED/THU OR 230PM TO 259PM MON/_x000a_TUE/WED/THU OR 300PM TO 329PM TUE OR 330PM TO 359PM_x000a_TUE OR 700PM TO 729PM TUE OR 730PM TO 759PM TUE OR_x000a_800PM TO 829PM MON/TUE/WED/SAT OR 830PM TO 859PM MON/_x000a_TUE/WED/SAT OR 900PM TO 929PM MON/TUE/WED/THU/SAT OR_x000a_930PM TO 959PM MON/TUE/WED/THU/SAT OR 1000PM TO_x000a_1029PM OR 1030PM TO 1059PM OR 1100PM TO 1129PM OR_x000a_1130PM TO 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FROM BOG -_x000a_TRAVEL IS NOT PERMITTED 04OCT19 THROUGH 06OCT19 OR_x000a_ON 11OCT19 OR ON 01NOV19 OR ON 08NOV19 OR 19NOV19_x000a_THROUGH 22NOV19 OR 15DEC19 THROUGH 31DEC19 OR ON_x000a_03JAN20 OR ON 20MAR20 OR 03APR20 THROUGH 04APR20 OR_x000a_08APR20 THROUGH 09APR20 OR 30APR20 THROUGH 01MAY20_x000a_OR ON 22MAY20 OR ON 12JUN20 OR ON 19JUN20 OR ON_x000a_26JUN20 OR ON 17JUL20 OR 06AUG20 THROUGH 07AUG20 OR_x000a_ON 14AUG20 OR 02OCT20 THROUGH 03OCT20 OR ON 09OCT20_x000a_OR ON 30OCT20 OR ON 13NOV20 OR 15DEC20 THROUGH_x000a_31DEC20._x000a_TO BOG -_x000a_TRAVEL IS NOT PERMITTED 11OCT19 THROUGH 14OCT19 OR_x000a_ON 04NOV19 OR ON 11NOV19 OR 23NOV19 THROUGH 24NOV19_x000a_OR 15DEC19 THROUGH 31DEC19 OR ON 01JAN20 OR ON_x000a_06JAN20 OR ON 23MAR20 OR 11APR20 THROUGH 12APR20 OR_x000a_ON 03MAY20 OR ON 25MAY20 OR ON 15JUN20 OR ON 22JUN20_x000a_OR ON 29JUN20 OR ON 20JUL20 OR ON 09AUG20 OR ON_x000a_17AUG20 OR 09OCT20 THROUGH 12OCT20 OR ON 02NOV20 OR_x000a_ON 16NOV20 OR 21DEC20 THROUGH 31DEC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7"/>
    <n v="3395"/>
    <s v="DOSP"/>
    <n v="3433"/>
    <n v="3441"/>
    <s v="IPRWD/17"/>
    <n v="10989"/>
    <n v="11598"/>
    <x v="6"/>
    <n v="1501"/>
    <n v="1534"/>
    <n v="1561"/>
    <s v="RDCTGBOG01OCTSZS00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369db0c-e395-42d2-9478-9edb5b72761b&lt;/eb:ConversationId&gt;&lt;eb:Service&gt;OTA_AirRulesLLSRQ&lt;/eb:Service&gt;&lt;eb:Action&gt;OTA_AirRulesLLSRS&lt;/eb:Action&gt;&lt;eb:MessageData&gt;&lt;eb:MessageId&gt;4830872533826120840&lt;/eb:MessageId&gt;&lt;eb:Timestamp&gt;2019-08-30T14:49:42&lt;/eb:Timestamp&gt;&lt;eb:RefToMessageId&gt;d369db0c-e395-42d2-9478-9edb5b72761b&lt;/eb:RefToMessageId&gt;&lt;/eb:MessageData&gt;&lt;/eb:MessageHeader&gt;&lt;wsse:Security xmlns:wsse=&quot;http://schemas.xmlsoap.org/ws/2002/12/secext&quot;&gt;&lt;wsse:BinarySecurityToken valueType=&quot;String&quot; EncodingType=&quot;wsse:Base64Binary&quot;&gt;Shared/IDL:IceSess\/SessMgr:1\.0.IDL/Common/!ICESMS\/RESH!ICESMSLB\/RES.LB!-2979570667256844404!68307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8-30T09:49:42-05:00&quot;&gt;_x000a_   &lt;stl:SystemSpecificResults&gt;_x000a_    &lt;stl:HostCommand LNIATA=&quot;222222&quot;&gt;RDBOGPTY28NOVTAAAIY1S¥PL-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3"/>
    <s v="RDBOGPTY28NOVTAAAIY1S¥PL-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7c0ea7b-aa27-4277-b072-8113dfd9f338&lt;/eb:ConversationId&gt;&lt;eb:Service&gt;OTA_AirRulesLLSRQ&lt;/eb:Service&gt;&lt;eb:Action&gt;OTA_AirRulesLLSRS&lt;/eb:Action&gt;&lt;eb:MessageData&gt;&lt;eb:MessageId&gt;5278469535742220872&lt;/eb:MessageId&gt;&lt;eb:Timestamp&gt;2019-08-30T14:52:54&lt;/eb:Timestamp&gt;&lt;eb:RefToMessageId&gt;57c0ea7b-aa27-4277-b072-8113dfd9f338&lt;/eb:RefToMessageId&gt;&lt;/eb:MessageData&gt;&lt;/eb:MessageHeader&gt;&lt;wsse:Security xmlns:wsse=&quot;http://schemas.xmlsoap.org/ws/2002/12/secext&quot;&gt;&lt;wsse:BinarySecurityToken valueType=&quot;String&quot; EncodingType=&quot;wsse:Base64Binary&quot;&gt;Shared/IDL:IceSess\/SessMgr:1\.0.IDL/Common/!ICESMS\/RESB!ICESMSLB\/RES.LB!-2979569882459697536!93493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8-30T09:52:54-05:00&quot;&gt;_x000a_   &lt;stl:SystemSpecificResults&gt;_x000a_    &lt;stl:HostCommand LNIATA=&quot;222222&quot;&gt;RDBOGPTY05SEPTAAAKY2P¥PL-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3"/>
    <s v="RDBOGPTY05SEPTAAAKY2P¥PL-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c81c957-473c-4074-aaa4-3c8e1348314b&lt;/eb:ConversationId&gt;&lt;eb:Service&gt;OTA_AirRulesLLSRQ&lt;/eb:Service&gt;&lt;eb:Action&gt;OTA_AirRulesLLSRS&lt;/eb:Action&gt;&lt;eb:MessageData&gt;&lt;eb:MessageId&gt;4857307489012130541&lt;/eb:MessageId&gt;&lt;eb:Timestamp&gt;2019-09-02T13:35:01&lt;/eb:Timestamp&gt;&lt;eb:RefToMessageId&gt;bc81c957-473c-4074-aaa4-3c8e1348314b&lt;/eb:RefToMessageId&gt;&lt;/eb:MessageData&gt;&lt;/eb:MessageHeader&gt;&lt;wsse:Security xmlns:wsse=&quot;http://schemas.xmlsoap.org/ws/2002/12/secext&quot;&gt;&lt;wsse:BinarySecurityToken valueType=&quot;String&quot; EncodingType=&quot;wsse:Base64Binary&quot;&gt;Shared/IDL:IceSess\/SessMgr:1\.0.IDL/Common/!ICESMS\/RESB!ICESMSLB\/RES.LB!-2978527339999089530!125071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08:35:01-05:00&quot;&gt;_x000a_   &lt;stl:SystemSpecificResults&gt;_x000a_    &lt;stl:HostCommand LNIATA=&quot;222222&quot;&gt;RDBOGBGA06SEPPES00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25600     ----      -/1  -/365  200&lt;/Text&gt;_x000a_   &lt;/Line&gt;_x000a_   &lt;Line Type=&quot;Passenger Type&quot;&gt;_x000a_    &lt;Text&gt;PASSENGER TYPE-ADT                 AUTO PRICE-YES&lt;/Text&gt;_x000a_   &lt;/Line&gt;_x000a_   &lt;Line Type=&quot;Origin Destination&quot;&gt;_x000a_    &lt;Text&gt;FROM-BOG TO-BGA    CXR-AV    TVL-06SEP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25600  0200  E24AUG19 D-INFINITY   FC-PES00RIQ  FN-&lt;/Text&gt;_x000a_   &lt;/Line&gt;_x000a_   &lt;Line Type=&quot;System Dates&quot;&gt;_x000a_    &lt;Text&gt;SYSTEM DATES - CREATED 23AUG19/1311  EXPIRES INFINITY&lt;/Text&gt;_x000a_   &lt;/Line&gt;_x000a_   &lt;ParsedData&gt;_x000a_    &lt;CurrencyLine&gt;_x000a_     &lt;Amount&gt;125600&lt;/Amount&gt;_x000a_     &lt;CurrencyCode&gt;COP&lt;/CurrencyCode&gt;_x000a_     &lt;Discontinue&gt;INFINITY&lt;/Discontinue&gt;_x000a_     &lt;Effective&gt;2019-08-24&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GA&quot;/&gt;_x000a_     &lt;OriginLocation LocationCode=&quot;BOG&quot;/&gt;_x000a_     &lt;Rule&gt;DOEC&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8-23T1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6"/>
    <n v="3334"/>
    <s v="DOEC"/>
    <n v="3372"/>
    <n v="3380"/>
    <s v="IPRWD/17"/>
    <n v="7664"/>
    <n v="8199"/>
    <x v="5"/>
    <n v="1501"/>
    <n v="1534"/>
    <n v="1561"/>
    <s v="RDBOGBGA06SEPPES00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c81c957-473c-4074-aaa4-3c8e1348314b&lt;/eb:ConversationId&gt;&lt;eb:Service&gt;OTA_AirRulesLLSRQ&lt;/eb:Service&gt;&lt;eb:Action&gt;OTA_AirRulesLLSRS&lt;/eb:Action&gt;&lt;eb:MessageData&gt;&lt;eb:MessageId&gt;4857424489019120620&lt;/eb:MessageId&gt;&lt;eb:Timestamp&gt;2019-09-02T13:35:02&lt;/eb:Timestamp&gt;&lt;eb:RefToMessageId&gt;bc81c957-473c-4074-aaa4-3c8e1348314b&lt;/eb:RefToMessageId&gt;&lt;/eb:MessageData&gt;&lt;/eb:MessageHeader&gt;&lt;wsse:Security xmlns:wsse=&quot;http://schemas.xmlsoap.org/ws/2002/12/secext&quot;&gt;&lt;wsse:BinarySecurityToken valueType=&quot;String&quot; EncodingType=&quot;wsse:Base64Binary&quot;&gt;Shared/IDL:IceSess\/SessMgr:1\.0.IDL/Common/!ICESMS\/RESB!ICESMSLB\/RES.LB!-2978527339999089530!125071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08:35:02-05:00&quot;&gt;_x000a_   &lt;stl:SystemSpecificResults&gt;_x000a_    &lt;stl:HostCommand LNIATA=&quot;222222&quot;&gt;RDBGABOG08SEPOES00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ES00RIQ       O X   163400     ----      -/1  -/365  200&lt;/Text&gt;_x000a_   &lt;/Line&gt;_x000a_   &lt;Line Type=&quot;Passenger Type&quot;&gt;_x000a_    &lt;Text&gt;PASSENGER TYPE-ADT                 AUTO PRICE-YES&lt;/Text&gt;_x000a_   &lt;/Line&gt;_x000a_   &lt;Line Type=&quot;Origin Destination&quot;&gt;_x000a_    &lt;Text&gt;FROM-BGA TO-BOG    CXR-AV    TVL-08SEP19  RULE-DOEC IPRWD/17&lt;/Text&gt;_x000a_   &lt;/Line&gt;_x000a_   &lt;Line Type=&quot;Fare Basis&quot;&gt;_x000a_    &lt;Text&gt;FARE BASIS-OES00RIQ          SPECIAL FARE  DIS-E   VENDOR-ATP&lt;/Text&gt;_x000a_   &lt;/Line&gt;_x000a_   &lt;Line Type=&quot;Fare Type&quot;&gt;_x000a_    &lt;Text&gt;FARE TYPE-XEX      OW-REGULAR EXCURSION&lt;/Text&gt;_x000a_   &lt;/Line&gt;_x000a_   &lt;Line Type=&quot;Currency&quot;&gt;_x000a_    &lt;Text&gt;COP   163400  0200  E24AUG19 D-INFINITY   FC-OES00RIQ  FN-&lt;/Text&gt;_x000a_   &lt;/Line&gt;_x000a_   &lt;Line Type=&quot;System Dates&quot;&gt;_x000a_    &lt;Text&gt;SYSTEM DATES - CREATED 23AUG19/1311  EXPIRES INFINITY&lt;/Text&gt;_x000a_   &lt;/Line&gt;_x000a_   &lt;ParsedData&gt;_x000a_    &lt;CurrencyLine&gt;_x000a_     &lt;Amount&gt;163400&lt;/Amount&gt;_x000a_     &lt;CurrencyCode&gt;COP&lt;/CurrencyCode&gt;_x000a_     &lt;Discontinue&gt;INFINITY&lt;/Discontinue&gt;_x000a_     &lt;Effective&gt;2019-08-24&lt;/Effective&gt;_x000a_     &lt;FareClass&gt;OES00RIQ&lt;/FareClass&gt;_x000a_     &lt;RoutingNumberOrMPM&gt;0200&lt;/RoutingNumberOrMPM&gt;_x000a_    &lt;/CurrencyLine&gt;_x000a_    &lt;FareBasisLine&gt;_x000a_     &lt;DisplayType Code=&quot;E&quot;/&gt;_x000a_     &lt;FareBasis Code=&quot;O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BGA&quot;/&gt;_x000a_     &lt;Rule&gt;DOEC&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8-23T1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6"/>
    <n v="3334"/>
    <s v="DOEC"/>
    <n v="3372"/>
    <n v="3380"/>
    <s v="IPRWD/17"/>
    <n v="7664"/>
    <n v="8199"/>
    <x v="5"/>
    <n v="1501"/>
    <n v="1534"/>
    <n v="1561"/>
    <s v="RDBGABOG08SEPOES00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e3bbb2f-1057-420f-8448-4443b4f7d031&lt;/eb:ConversationId&gt;&lt;eb:Service&gt;OTA_AirRulesLLSRQ&lt;/eb:Service&gt;&lt;eb:Action&gt;OTA_AirRulesLLSRS&lt;/eb:Action&gt;&lt;eb:MessageData&gt;&lt;eb:MessageId&gt;5244593523676200191&lt;/eb:MessageId&gt;&lt;eb:Timestamp&gt;2019-09-02T14:32:47&lt;/eb:Timestamp&gt;&lt;eb:RefToMessageId&gt;6e3bbb2f-1057-420f-8448-4443b4f7d031&lt;/eb:RefToMessageId&gt;&lt;/eb:MessageData&gt;&lt;/eb:MessageHeader&gt;&lt;wsse:Security xmlns:wsse=&quot;http://schemas.xmlsoap.org/ws/2002/12/secext&quot;&gt;&lt;wsse:BinarySecurityToken valueType=&quot;String&quot; EncodingType=&quot;wsse:Base64Binary&quot;&gt;Shared/IDL:IceSess\/SessMgr:1\.0.IDL/Common/!ICESMS\/RESC!ICESMSLB\/RES.LB!-2978513141501103219!119855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2T09:32:47-05:00&quot;&gt;_x000a_   &lt;stl:SystemSpecificResults&gt;_x000a_    &lt;stl:HostCommand LNIATA=&quot;222222&quot;&gt;RDBAQPTY04NOVLAA2BY2S¥PL-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4"/>
    <s v="RDBAQPTY04NOVLAA2BY2S¥PL-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05ae4f7-aea0-45cb-a327-7df6a4654d3a&lt;/eb:ConversationId&gt;&lt;eb:Service&gt;OTA_AirRulesLLSRQ&lt;/eb:Service&gt;&lt;eb:Action&gt;OTA_AirRulesLLSRS&lt;/eb:Action&gt;&lt;eb:MessageData&gt;&lt;eb:MessageId&gt;5585545555235600291&lt;/eb:MessageId&gt;&lt;eb:Timestamp&gt;2019-09-02T15:25:23&lt;/eb:Timestamp&gt;&lt;eb:RefToMessageId&gt;d05ae4f7-aea0-45cb-a327-7df6a4654d3a&lt;/eb:RefToMessageId&gt;&lt;/eb:MessageData&gt;&lt;/eb:MessageHeader&gt;&lt;wsse:Security xmlns:wsse=&quot;http://schemas.xmlsoap.org/ws/2002/12/secext&quot;&gt;&lt;wsse:BinarySecurityToken valueType=&quot;String&quot; EncodingType=&quot;wsse:Base64Binary&quot;&gt;Shared/IDL:IceSess\/SessMgr:1\.0.IDL/Common/!ICESMS\/RESF!ICESMSLB\/RES.LB!-2978500214740436349!9446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25:23-05:00&quot;&gt;_x000a_   &lt;stl:SystemSpecificResults&gt;_x000a_    &lt;stl:HostCommand LNIATA=&quot;222222&quot;&gt;RDBOGBAQ28FEBQ00SE5ZJ¥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00SE5ZJ       Q X   108500     ----      -/?  -/12M 8000&lt;/Text&gt;_x000a_   &lt;/Line&gt;_x000a_   &lt;Line Type=&quot;Passenger Type&quot;&gt;_x000a_    &lt;Text&gt;PASSENGER TYPE-ADT                 AUTO PRICE-YES&lt;/Text&gt;_x000a_   &lt;/Line&gt;_x000a_   &lt;Line Type=&quot;Origin Destination&quot;&gt;_x000a_    &lt;Text&gt;FROM-BOG TO-BAQ    CXR-LA    TVL-28FEB20  RULE-SEDM IPRWD/17&lt;/Text&gt;_x000a_   &lt;/Line&gt;_x000a_   &lt;Line Type=&quot;Fare Basis&quot;&gt;_x000a_    &lt;Text&gt;FARE BASIS-Q00SE5ZJ          SPECIAL FARE  DIS-E   VENDOR-ATP&lt;/Text&gt;_x000a_   &lt;/Line&gt;_x000a_   &lt;Line Type=&quot;Fare Type&quot;&gt;_x000a_    &lt;Text&gt;FARE TYPE-XOX      OW-ECONOMY CLASS ONE WAY EXCURSION FARE&lt;/Text&gt;_x000a_   &lt;/Line&gt;_x000a_   &lt;Line Type=&quot;Currency&quot;&gt;_x000a_    &lt;Text&gt;COP   108488  8000  E27AUG19 D-INFINITY   FC-Q00SE5ZJ  FN-9O&lt;/Text&gt;_x000a_   &lt;/Line&gt;_x000a_   &lt;Line Type=&quot;System Dates&quot;&gt;_x000a_    &lt;Text&gt;SYSTEM DATES - CREATED 26AUG19/1112  EXPIRES INFINITY&lt;/Text&gt;_x000a_   &lt;/Line&gt;_x000a_   &lt;ParsedData&gt;_x000a_    &lt;CurrencyLine&gt;_x000a_     &lt;Amount&gt;108488&lt;/Amount&gt;_x000a_     &lt;CurrencyCode&gt;COP&lt;/CurrencyCode&gt;_x000a_     &lt;Discontinue&gt;INFINITY&lt;/Discontinue&gt;_x000a_     &lt;Effective&gt;2019-08-27&lt;/Effective&gt;_x000a_     &lt;FareClass&gt;Q00SE5ZJ&lt;/FareClass&gt;_x000a_     &lt;RoutingNumberOrMPM&gt;8000&lt;/RoutingNumberOrMPM&gt;_x000a_     &lt;TariffDescriptionNumber&gt;9O&lt;/TariffDescriptionNumber&gt;_x000a_    &lt;/CurrencyLine&gt;_x000a_    &lt;FareBasisLine&gt;_x000a_     &lt;DisplayType Code=&quot;E&quot;/&gt;_x000a_     &lt;FareBasis Code=&quot;Q00SE5ZJ&quot;/&gt;_x000a_     &lt;FareVendor&gt;ATP&lt;/FareVendor&gt;_x000a_     &lt;Text&gt;SPECIAL FARE&lt;/Text&gt;_x000a_    &lt;/FareBasisLine&gt;_x000a_    &lt;FareTypeLine&gt;_x000a_     &lt;FareDescription Code=&quot;OW&quot;&gt;ECONOMY CLASS ONE WAY EXCURSION FARE&lt;/FareDescription&gt;_x000a_     &lt;FareType&gt;XOX&lt;/FareType&gt;_x000a_    &lt;/FareTypeLine&gt;_x000a_    &lt;OriginDestinationLine&gt;_x000a_     &lt;Airline Code=&quot;LA&quot;/&gt;_x000a_     &lt;DestinationLocation LocationCode=&quot;BAQ&quot;/&gt;_x000a_     &lt;OriginLocation LocationCode=&quot;BOG&quot;/&gt;_x000a_     &lt;Rule&gt;SEDM&lt;/Rule&gt;_x000a_     &lt;TariffDescriptionNumber&gt;IPRWD/17&lt;/TariffDescriptionNumber&gt;_x000a_     &lt;TravelDate&gt;2020-02-28&lt;/TravelDate&gt;_x000a_    &lt;/OriginDestinationLine&gt;_x000a_    &lt;PassengerTypeLine&gt;_x000a_     &lt;AutoPrice&gt;YES&lt;/AutoPrice&gt;_x000a_     &lt;PassengerType Code=&quot;ADT&quot;/&gt;_x000a_    &lt;/PassengerTypeLine&gt;_x000a_    &lt;SystemDatesLine&gt;_x000a_     &lt;CreateDateTime&gt;2019-08-26T11: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ECONOMY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E/-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RGE COP 70000 FOR REISSUE/REVALIDATION._x000a_ANY TIME_x000a_CHARGE COP 85000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ANY TIME_x000a_CHARGE 60 PERCENT FOR REFUND._x000a_NOTE - TEXT BELOW NOT VALIDATED FOR AUTOPRICING._x000a_REFUND MUST BE COMPLETED BEFORE DEPARTURE TIME OF_x000a_THE ORIGINAL FLIGHT -OTHERWISE- IT WILL BE_x000a_CONSIDERED NO-SHOW AND SUCH PENALTY/RESTRICTION_x000a_WILL APPLY._x000a_//_x000a_REFUND RULES APPLY PER FARE_x000a_COMPONENT._x000a_WHEN COMBINING REFUNDABLE FARES WITH NON_x000a_REFUNDABLE FARES PROVISIONS WILL APPLY AS FOLLOWS_x000a_- THE AMOUNT PAID ON THE REFUNDABLE FARE_x000a_COMPONENT WILL BE REFUNDED UPON PAYMENT OF THE_x000a_PENALTY AMOUNT IF APPLICABLE._x000a_- THE AMOUNT PAID ON THE NON REFUNDABLE FARE_x000a_COMPONENT WILL NOT BE REFUNDED._x000a_- WHEN COMBINING FARES CHARGE THE SUM OF THE_x000a_CANCELLATION FEES OF ALL CANCELLED FARE_x000a_COMPONENTS._x000a_//_x000a_DERECHO DE RETRACTO_x000a_SOLO PARA COMPRAS REALIZADAS Y ORIGINADAS EN_x000a_COLOMBIA A TRAVES DE LAN.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RIGHT OF WITHDRAWAL_x000a_ONLY FOR SALES MADE IN COLOMBIA VIA LAN.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_x000a_//&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REF/CHG FEE APPLIES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67_x000a_PERCENT OF THE FARE._x000a_TICKET DESIGNATOR - CH AND PERCENT APPLIED._x000a_MUST BE ACCOMPANIED ON ALL FLIGHTS IN THE SAME_x000a_COMPARTMENT BY CONTRACT BULK ADULT PSGR 12 OR_x000a_OLDER._x000a_OR - JNS/CONTRACT BULK INFANT WITH A SEAT PSGR UNDER 2_x000a_- CHARGE 67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E/NEGOTIATED CHILD PSGR 2-11 - CHARGE 67 PERCENT_x000a_OF THE FARE._x000a_TICKET DESIGNATOR - CH AND PERCENT APPLIED._x000a_MUST BE ACCOMPANIED ON ALL FLIGHTS IN THE SAME_x000a_COMPARTMENT BY NEG PSGR 12 OR OLDER._x000a_OR - INE/NEGOTIATED INFANT PSGR UNDER 2 - CHARGE 67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67 PERCENT OF THE FARE._x000a_TICKET DESIGNATOR - CH AND PERCENT APPLIED._x000a_MUST BE ACCOMPANIED ON ALL FLIGHTS IN THE SAME_x000a_COMPARTMENT BY INDIVIDUAL INCLUSIVE TOUR PSGR_x000a_12 OR OLDER._x000a_OR - ITS/INCLUSIVE TOUR INFANT WITH A SEAT PSGR UNDER 2_x000a_- CHARGE 67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N/ACCOMPANIED CHILD PSGR 2-11 - CHARGE 67_x000a_PERCENT OF THE FARE._x000a_TICKET DESIGNATOR - CH AND PERCENT APPLIED._x000a_MUST BE ACCOMPANIED ON ALL FLIGHTS IN THE SAME_x000a_COMPARTMENT BY PFA PSGR 12 OR OLDER._x000a_OR - INS/INFANT WITH A SEAT PSGR UNDER 2 - CHARGE 67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8"/>
    <n v="3431"/>
    <s v="SEDM"/>
    <n v="3469"/>
    <n v="3477"/>
    <s v="IPRWD/17"/>
    <n v="7932"/>
    <n v="13442"/>
    <x v="2"/>
    <n v="1499"/>
    <n v="1532"/>
    <n v="1559"/>
    <s v="RDBOGBAQ28FEBQ00SE5ZJ¥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05ae4f7-aea0-45cb-a327-7df6a4654d3a&lt;/eb:ConversationId&gt;&lt;eb:Service&gt;OTA_AirRulesLLSRQ&lt;/eb:Service&gt;&lt;eb:Action&gt;OTA_AirRulesLLSRS&lt;/eb:Action&gt;&lt;eb:MessageData&gt;&lt;eb:MessageId&gt;5586130555240960622&lt;/eb:MessageId&gt;&lt;eb:Timestamp&gt;2019-09-02T15:25:24&lt;/eb:Timestamp&gt;&lt;eb:RefToMessageId&gt;d05ae4f7-aea0-45cb-a327-7df6a4654d3a&lt;/eb:RefToMessageId&gt;&lt;/eb:MessageData&gt;&lt;/eb:MessageHeader&gt;&lt;wsse:Security xmlns:wsse=&quot;http://schemas.xmlsoap.org/ws/2002/12/secext&quot;&gt;&lt;wsse:BinarySecurityToken valueType=&quot;String&quot; EncodingType=&quot;wsse:Base64Binary&quot;&gt;Shared/IDL:IceSess\/SessMgr:1\.0.IDL/Common/!ICESMS\/RESF!ICESMSLB\/RES.LB!-2978500214740436349!9446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25:24-05:00&quot;&gt;_x000a_   &lt;stl:SystemSpecificResults&gt;_x000a_    &lt;stl:HostCommand LNIATA=&quot;222222&quot;&gt;RDBAQBOG02MARN00SE5ZJ¥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N00SE5ZJ       N X   114700     ----      -/?  -/12M 8000&lt;/Text&gt;_x000a_   &lt;/Line&gt;_x000a_   &lt;Line Type=&quot;Passenger Type&quot;&gt;_x000a_    &lt;Text&gt;PASSENGER TYPE-ADT                 AUTO PRICE-YES&lt;/Text&gt;_x000a_   &lt;/Line&gt;_x000a_   &lt;Line Type=&quot;Origin Destination&quot;&gt;_x000a_    &lt;Text&gt;FROM-BAQ TO-BOG    CXR-LA    TVL-02MAR20  RULE-SEDM IPRWD/17&lt;/Text&gt;_x000a_   &lt;/Line&gt;_x000a_   &lt;Line Type=&quot;Fare Basis&quot;&gt;_x000a_    &lt;Text&gt;FARE BASIS-N00SE5ZJ          SPECIAL FARE  DIS-E   VENDOR-ATP&lt;/Text&gt;_x000a_   &lt;/Line&gt;_x000a_   &lt;Line Type=&quot;Fare Type&quot;&gt;_x000a_    &lt;Text&gt;FARE TYPE-XOX      OW-ECONOMY CLASS ONE WAY EXCURSION FARE&lt;/Text&gt;_x000a_   &lt;/Line&gt;_x000a_   &lt;Line Type=&quot;Currency&quot;&gt;_x000a_    &lt;Text&gt;COP   114681  8000  E01AUG19 D-INFINITY   FC-N00SE5ZJ  FN-&lt;/Text&gt;_x000a_   &lt;/Line&gt;_x000a_   &lt;Line Type=&quot;System Dates&quot;&gt;_x000a_    &lt;Text&gt;SYSTEM DATES - CREATED 31JUL19/1014  EXPIRES INFINITY&lt;/Text&gt;_x000a_   &lt;/Line&gt;_x000a_   &lt;ParsedData&gt;_x000a_    &lt;CurrencyLine&gt;_x000a_     &lt;Amount&gt;114681&lt;/Amount&gt;_x000a_     &lt;CurrencyCode&gt;COP&lt;/CurrencyCode&gt;_x000a_     &lt;Discontinue&gt;INFINITY&lt;/Discontinue&gt;_x000a_     &lt;Effective&gt;2019-08-01&lt;/Effective&gt;_x000a_     &lt;FareClass&gt;N00SE5ZJ&lt;/FareClass&gt;_x000a_     &lt;RoutingNumberOrMPM&gt;8000&lt;/RoutingNumberOrMPM&gt;_x000a_    &lt;/CurrencyLine&gt;_x000a_    &lt;FareBasisLine&gt;_x000a_     &lt;DisplayType Code=&quot;E&quot;/&gt;_x000a_     &lt;FareBasis Code=&quot;N00SE5ZJ&quot;/&gt;_x000a_     &lt;FareVendor&gt;ATP&lt;/FareVendor&gt;_x000a_     &lt;Text&gt;SPECIAL FARE&lt;/Text&gt;_x000a_    &lt;/FareBasisLine&gt;_x000a_    &lt;FareTypeLine&gt;_x000a_     &lt;FareDescription Code=&quot;OW&quot;&gt;ECONOMY CLASS ONE WAY EXCURSION FARE&lt;/FareDescription&gt;_x000a_     &lt;FareType&gt;XOX&lt;/FareType&gt;_x000a_    &lt;/FareTypeLine&gt;_x000a_    &lt;OriginDestinationLine&gt;_x000a_     &lt;Airline Code=&quot;LA&quot;/&gt;_x000a_     &lt;DestinationLocation LocationCode=&quot;BOG&quot;/&gt;_x000a_     &lt;OriginLocation LocationCode=&quot;BAQ&quot;/&gt;_x000a_     &lt;Rule&gt;SEDM&lt;/Rule&gt;_x000a_     &lt;TariffDescriptionNumber&gt;IPRWD/17&lt;/TariffDescriptionNumber&gt;_x000a_     &lt;TravelDate&gt;2020-03-02&lt;/TravelDate&gt;_x000a_    &lt;/OriginDestinationLine&gt;_x000a_    &lt;PassengerTypeLine&gt;_x000a_     &lt;AutoPrice&gt;YES&lt;/AutoPrice&gt;_x000a_     &lt;PassengerType Code=&quot;ADT&quot;/&gt;_x000a_    &lt;/PassengerTypeLine&gt;_x000a_    &lt;SystemDatesLine&gt;_x000a_     &lt;CreateDateTime&gt;2019-07-31T10: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ECONOMY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E/-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RGE COP 70000 FOR REISSUE/REVALIDATION._x000a_ANY TIME_x000a_CHARGE COP 85000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ANY TIME_x000a_CHARGE 60 PERCENT FOR REFUND._x000a_NOTE - TEXT BELOW NOT VALIDATED FOR AUTOPRICING._x000a_REFUND MUST BE COMPLETED BEFORE DEPARTURE TIME OF_x000a_THE ORIGINAL FLIGHT -OTHERWISE- IT WILL BE_x000a_CONSIDERED NO-SHOW AND SUCH PENALTY/RESTRICTION_x000a_WILL APPLY._x000a_//_x000a_REFUND RULES APPLY PER FARE_x000a_COMPONENT._x000a_WHEN COMBINING REFUNDABLE FARES WITH NON_x000a_REFUNDABLE FARES PROVISIONS WILL APPLY AS FOLLOWS_x000a_- THE AMOUNT PAID ON THE REFUNDABLE FARE_x000a_COMPONENT WILL BE REFUNDED UPON PAYMENT OF THE_x000a_PENALTY AMOUNT IF APPLICABLE._x000a_- THE AMOUNT PAID ON THE NON REFUNDABLE FARE_x000a_COMPONENT WILL NOT BE REFUNDED._x000a_- WHEN COMBINING FARES CHARGE THE SUM OF THE_x000a_CANCELLATION FEES OF ALL CANCELLED FARE_x000a_COMPONENTS._x000a_//_x000a_DERECHO DE RETRACTO_x000a_SOLO PARA COMPRAS REALIZADAS Y ORIGINADAS EN_x000a_COLOMBIA A TRAVES DE LAN.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RIGHT OF WITHDRAWAL_x000a_ONLY FOR SALES MADE IN COLOMBIA VIA LAN.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_x000a_//&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REF/CHG FEE APPLIES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67_x000a_PERCENT OF THE FARE._x000a_TICKET DESIGNATOR - CH AND PERCENT APPLIED._x000a_MUST BE ACCOMPANIED ON ALL FLIGHTS IN THE SAME_x000a_COMPARTMENT BY CONTRACT BULK ADULT PSGR 12 OR_x000a_OLDER._x000a_OR - JNS/CONTRACT BULK INFANT WITH A SEAT PSGR UNDER 2_x000a_- CHARGE 67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E/NEGOTIATED CHILD PSGR 2-11 - CHARGE 67 PERCENT_x000a_OF THE FARE._x000a_TICKET DESIGNATOR - CH AND PERCENT APPLIED._x000a_MUST BE ACCOMPANIED ON ALL FLIGHTS IN THE SAME_x000a_COMPARTMENT BY NEG PSGR 12 OR OLDER._x000a_OR - INE/NEGOTIATED INFANT PSGR UNDER 2 - CHARGE 67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67 PERCENT OF THE FARE._x000a_TICKET DESIGNATOR - CH AND PERCENT APPLIED._x000a_MUST BE ACCOMPANIED ON ALL FLIGHTS IN THE SAME_x000a_COMPARTMENT BY INDIVIDUAL INCLUSIVE TOUR PSGR_x000a_12 OR OLDER._x000a_OR - ITS/INCLUSIVE TOUR INFANT WITH A SEAT PSGR UNDER 2_x000a_- CHARGE 67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N/ACCOMPANIED CHILD PSGR 2-11 - CHARGE 67_x000a_PERCENT OF THE FARE._x000a_TICKET DESIGNATOR - CH AND PERCENT APPLIED._x000a_MUST BE ACCOMPANIED ON ALL FLIGHTS IN THE SAME_x000a_COMPARTMENT BY PFA PSGR 12 OR OLDER._x000a_OR - INS/INFANT WITH A SEAT PSGR UNDER 2 - CHARGE 67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9"/>
    <n v="3370"/>
    <s v="SEDM"/>
    <n v="3408"/>
    <n v="3416"/>
    <s v="IPRWD/17"/>
    <n v="7816"/>
    <n v="13326"/>
    <x v="2"/>
    <n v="1499"/>
    <n v="1532"/>
    <n v="1559"/>
    <s v="RDBAQBOG02MARN00SE5ZJ¥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798794f-7f16-4e48-8cdd-61bb369dc48e&lt;/eb:ConversationId&gt;&lt;eb:Service&gt;OTA_AirRulesLLSRQ&lt;/eb:Service&gt;&lt;eb:Action&gt;OTA_AirRulesLLSRS&lt;/eb:Action&gt;&lt;eb:MessageData&gt;&lt;eb:MessageId&gt;5705085567039270721&lt;/eb:MessageId&gt;&lt;eb:Timestamp&gt;2019-09-02T15:45:04&lt;/eb:Timestamp&gt;&lt;eb:RefToMessageId&gt;2798794f-7f16-4e48-8cdd-61bb369dc48e&lt;/eb:RefToMessageId&gt;&lt;/eb:MessageData&gt;&lt;/eb:MessageHeader&gt;&lt;wsse:Security xmlns:wsse=&quot;http://schemas.xmlsoap.org/ws/2002/12/secext&quot;&gt;&lt;wsse:BinarySecurityToken valueType=&quot;String&quot; EncodingType=&quot;wsse:Base64Binary&quot;&gt;Shared/IDL:IceSess\/SessMgr:1\.0.IDL/Common/!ICESMS\/RESH!ICESMSLB\/RES.LB!-2978495379781451385!181909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2T10:45:04-05:00&quot;&gt;_x000a_   &lt;stl:SystemSpecificResults&gt;_x000a_    &lt;stl:HostCommand LNIATA=&quot;222222&quot;&gt;RDBOGPTY20OCTLAAAKY2P¥PL-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4"/>
    <s v="RDBOGPTY20OCTLAAAKY2P¥PL-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f826164-7300-45c9-be8c-e6808539ef8c&lt;/eb:ConversationId&gt;&lt;eb:Service&gt;OTA_AirRulesLLSRQ&lt;/eb:Service&gt;&lt;eb:Action&gt;OTA_AirRulesLLSRS&lt;/eb:Action&gt;&lt;eb:MessageData&gt;&lt;eb:MessageId&gt;5765754573303330690&lt;/eb:MessageId&gt;&lt;eb:Timestamp&gt;2019-09-02T15:55:30&lt;/eb:Timestamp&gt;&lt;eb:RefToMessageId&gt;5f826164-7300-45c9-be8c-e6808539ef8c&lt;/eb:RefToMessageId&gt;&lt;/eb:MessageData&gt;&lt;/eb:MessageHeader&gt;&lt;wsse:Security xmlns:wsse=&quot;http://schemas.xmlsoap.org/ws/2002/12/secext&quot;&gt;&lt;wsse:BinarySecurityToken valueType=&quot;String&quot; EncodingType=&quot;wsse:Base64Binary&quot;&gt;Shared/IDL:IceSess\/SessMgr:1\.0.IDL/Common/!ICESMS\/RESF!ICESMSLB\/RES.LB!-2978492814168269946!53745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55:30-05:00&quot;&gt;_x000a_   &lt;stl:SystemSpecificResults&gt;_x000a_    &lt;stl:HostCommand LNIATA=&quot;222222&quot;&gt;RDBOGMEX16NOVF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FUL            F X   240200 D11DE         -/?  -/  - WH01&lt;/Text&gt;_x000a_   &lt;/Line&gt;_x000a_   &lt;Line Type=&quot;Passenger Type&quot;&gt;_x000a_    &lt;Text&gt;PASSENGER TYPE-ADT                 AUTO PRICE-YES&lt;/Text&gt;_x000a_   &lt;/Line&gt;_x000a_   &lt;Line Type=&quot;Origin Destination&quot;&gt;_x000a_    &lt;Text&gt;FROM-BOG TO-MEX    CXR-4O    TVL-16NOV19  RULE-9660 IPRWI/303&lt;/Text&gt;_x000a_   &lt;/Line&gt;_x000a_   &lt;Line Type=&quot;Fare Basis&quot;&gt;_x000a_    &lt;Text&gt;FARE BASIS-FUL               SPECIAL FARE  DIS-N   VENDOR-ATP&lt;/Text&gt;_x000a_   &lt;/Line&gt;_x000a_   &lt;Line Type=&quot;Fare Type&quot;&gt;_x000a_    &lt;Text&gt;FARE TYPE-XPS      OW-2ND LEVEL INSTANT PURCHASE&lt;/Text&gt;_x000a_   &lt;/Line&gt;_x000a_   &lt;Line Type=&quot;Currency&quot;&gt;_x000a_    &lt;Text&gt;USD    70.08  0001  E12AUG19 D11DEC19   FC-FUL  FN-3L&lt;/Text&gt;_x000a_   &lt;/Line&gt;_x000a_   &lt;Line Type=&quot;System Dates&quot;&gt;_x000a_    &lt;Text&gt;SYSTEM DATES - CREATED 21AUG19/1318  EXPIRES INFINITY&lt;/Text&gt;_x000a_   &lt;/Line&gt;_x000a_   &lt;ParsedData&gt;_x000a_    &lt;CurrencyLine&gt;_x000a_     &lt;Amount&gt;70.08&lt;/Amount&gt;_x000a_     &lt;CurrencyCode&gt;USD&lt;/CurrencyCode&gt;_x000a_     &lt;Discontinue&gt;2019-12-11&lt;/Discontinue&gt;_x000a_     &lt;Effective&gt;2019-08-12&lt;/Effective&gt;_x000a_     &lt;FareClass&gt;FUL&lt;/FareClass&gt;_x000a_     &lt;RoutingNumberOrMPM&gt;0001&lt;/RoutingNumberOrMPM&gt;_x000a_     &lt;TariffDescriptionNumber&gt;3L&lt;/TariffDescriptionNumber&gt;_x000a_    &lt;/CurrencyLine&gt;_x000a_    &lt;FareBasisLine&gt;_x000a_     &lt;DisplayType Code=&quot;N&quot;/&gt;_x000a_     &lt;FareBasis Code=&quot;F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BOG&quot;/&gt;_x000a_     &lt;Rule&gt;9660&lt;/Rule&gt;_x000a_     &lt;TariffDescriptionNumber&gt;IPRWI/303&lt;/TariffDescriptionNumber&gt;_x000a_     &lt;TravelDate&gt;2019-11-16&lt;/TravelDate&gt;_x000a_    &lt;/OriginDestinationLine&gt;_x000a_    &lt;PassengerTypeLine&gt;_x000a_     &lt;AutoPrice&gt;YES&lt;/AutoPrice&gt;_x000a_     &lt;PassengerType Code=&quot;ADT&quot;/&gt;_x000a_    &lt;/PassengerTypeLine&gt;_x000a_    &lt;SystemDatesLine&gt;_x000a_     &lt;CreateDateTime&gt;2019-08-21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9660"/>
    <n v="3430"/>
    <n v="3439"/>
    <s v="IPRWI/303"/>
    <n v="7526"/>
    <n v="10478"/>
    <x v="7"/>
    <n v="1500"/>
    <n v="1533"/>
    <n v="1555"/>
    <s v="RDBOGMEX16NOVF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f826164-7300-45c9-be8c-e6808539ef8c&lt;/eb:ConversationId&gt;&lt;eb:Service&gt;OTA_AirRulesLLSRQ&lt;/eb:Service&gt;&lt;eb:Action&gt;OTA_AirRulesLLSRS&lt;/eb:Action&gt;&lt;eb:MessageData&gt;&lt;eb:MessageId&gt;5263154573308720692&lt;/eb:MessageId&gt;&lt;eb:Timestamp&gt;2019-09-02T15:55:31&lt;/eb:Timestamp&gt;&lt;eb:RefToMessageId&gt;5f826164-7300-45c9-be8c-e6808539ef8c&lt;/eb:RefToMessageId&gt;&lt;/eb:MessageData&gt;&lt;/eb:MessageHeader&gt;&lt;wsse:Security xmlns:wsse=&quot;http://schemas.xmlsoap.org/ws/2002/12/secext&quot;&gt;&lt;wsse:BinarySecurityToken valueType=&quot;String&quot; EncodingType=&quot;wsse:Base64Binary&quot;&gt;Shared/IDL:IceSess\/SessMgr:1\.0.IDL/Common/!ICESMS\/RESF!ICESMSLB\/RES.LB!-2978492814168269946!53745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55:31-05:00&quot;&gt;_x000a_   &lt;stl:SystemSpecificResults&gt;_x000a_    &lt;stl:HostCommand LNIATA=&quot;222222&quot;&gt;RDMEXCUN19NOVZUUL¥PL-4O&lt;/stl:HostCommand&gt;_x000a_   &lt;/stl:SystemSpecificResults&gt;_x000a_  &lt;/stl:Success&gt;_x000a_ &lt;/stl:ApplicationResults&gt;_x000a_ &lt;DuplicateFareInfo&gt;_x000a_  &lt;Text&gt;MEX-CUN       CXR-4O       TUE 19NOV19                     COP_x000a_THE FOLLOWING CARRIERS ALSO PUBLISH FARES MEX-CUN:_x000a_6A AM BA CM H1 K0 MX TA U0 VB VW Y4_x000a_//SEE FQHELP FOR INFORMATION ABOUT THE NEW FARE DISPLAYS//_x000a_ALL FEES/TAXES/SVC CHARGES INCLUDED WHEN ITINERARY PRICED_x000a_SURCHARGE FOR PAPER TICKET MAY BE ADDED WHEN ITIN PRICED_x000a_USD CONVERTED TO COP USING BSR 1 USD - 3427.29000000 COP_x000a_V FARE BASIS     BK    FARE   TRAVEL-TICKET AP  MINMAX  RTG_x000a_1   ZUUL           Z X    98100 D11SE         -/?  -/  -    1_x000a_2   ZUUL           Z X   106900 D11DE         -/?  -/  -    1_x000a_1*  4O ONLY_x000a_TRAVEL MUST BE DIRECT&lt;/Text&gt;_x000a_ &lt;/DuplicateFareInfo&gt;_x000a_&lt;/OTA_AirRulesRS&gt;&lt;/soap-env:Body&gt;&lt;/soap-env:Envelope&gt;"/>
    <x v="1"/>
    <e v="#VALUE!"/>
    <e v="#VALUE!"/>
    <e v="#VALUE!"/>
    <e v="#VALUE!"/>
    <e v="#VALUE!"/>
    <e v="#VALUE!"/>
    <e v="#VALUE!"/>
    <x v="1"/>
    <n v="1500"/>
    <n v="1533"/>
    <n v="1556"/>
    <s v="RDMEXCUN19NOVZU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9b1e2e6-7858-4cc0-a151-592c13af133a&lt;/eb:ConversationId&gt;&lt;eb:Service&gt;OTA_AirRulesLLSRQ&lt;/eb:Service&gt;&lt;eb:Action&gt;OTA_AirRulesLLSRS&lt;/eb:Action&gt;&lt;eb:MessageData&gt;&lt;eb:MessageId&gt;5772235573974890593&lt;/eb:MessageId&gt;&lt;eb:Timestamp&gt;2019-09-02T15:56:37&lt;/eb:Timestamp&gt;&lt;eb:RefToMessageId&gt;f9b1e2e6-7858-4cc0-a151-592c13af133a&lt;/eb:RefToMessageId&gt;&lt;/eb:MessageData&gt;&lt;/eb:MessageHeader&gt;&lt;wsse:Security xmlns:wsse=&quot;http://schemas.xmlsoap.org/ws/2002/12/secext&quot;&gt;&lt;wsse:BinarySecurityToken valueType=&quot;String&quot; EncodingType=&quot;wsse:Base64Binary&quot;&gt;Shared/IDL:IceSess\/SessMgr:1\.0.IDL/Common/!ICESMS\/RESB!ICESMSLB\/RES.LB!-2978492539090797440!139681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56:37-05:00&quot;&gt;_x000a_   &lt;stl:SystemSpecificResults&gt;_x000a_    &lt;stl:HostCommand LNIATA=&quot;222222&quot;&gt;RDBOGMEX16NOVF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FUL            F X   240200 D11DE         -/?  -/  - WH01&lt;/Text&gt;_x000a_   &lt;/Line&gt;_x000a_   &lt;Line Type=&quot;Passenger Type&quot;&gt;_x000a_    &lt;Text&gt;PASSENGER TYPE-ADT                 AUTO PRICE-YES&lt;/Text&gt;_x000a_   &lt;/Line&gt;_x000a_   &lt;Line Type=&quot;Origin Destination&quot;&gt;_x000a_    &lt;Text&gt;FROM-BOG TO-MEX    CXR-4O    TVL-16NOV19  RULE-9660 IPRWI/303&lt;/Text&gt;_x000a_   &lt;/Line&gt;_x000a_   &lt;Line Type=&quot;Fare Basis&quot;&gt;_x000a_    &lt;Text&gt;FARE BASIS-FUL               SPECIAL FARE  DIS-N   VENDOR-ATP&lt;/Text&gt;_x000a_   &lt;/Line&gt;_x000a_   &lt;Line Type=&quot;Fare Type&quot;&gt;_x000a_    &lt;Text&gt;FARE TYPE-XPS      OW-2ND LEVEL INSTANT PURCHASE&lt;/Text&gt;_x000a_   &lt;/Line&gt;_x000a_   &lt;Line Type=&quot;Currency&quot;&gt;_x000a_    &lt;Text&gt;USD    70.08  0001  E12AUG19 D11DEC19   FC-FUL  FN-3L&lt;/Text&gt;_x000a_   &lt;/Line&gt;_x000a_   &lt;Line Type=&quot;System Dates&quot;&gt;_x000a_    &lt;Text&gt;SYSTEM DATES - CREATED 21AUG19/1318  EXPIRES INFINITY&lt;/Text&gt;_x000a_   &lt;/Line&gt;_x000a_   &lt;ParsedData&gt;_x000a_    &lt;CurrencyLine&gt;_x000a_     &lt;Amount&gt;70.08&lt;/Amount&gt;_x000a_     &lt;CurrencyCode&gt;USD&lt;/CurrencyCode&gt;_x000a_     &lt;Discontinue&gt;2019-12-11&lt;/Discontinue&gt;_x000a_     &lt;Effective&gt;2019-08-12&lt;/Effective&gt;_x000a_     &lt;FareClass&gt;FUL&lt;/FareClass&gt;_x000a_     &lt;RoutingNumberOrMPM&gt;0001&lt;/RoutingNumberOrMPM&gt;_x000a_     &lt;TariffDescriptionNumber&gt;3L&lt;/TariffDescriptionNumber&gt;_x000a_    &lt;/CurrencyLine&gt;_x000a_    &lt;FareBasisLine&gt;_x000a_     &lt;DisplayType Code=&quot;N&quot;/&gt;_x000a_     &lt;FareBasis Code=&quot;F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BOG&quot;/&gt;_x000a_     &lt;Rule&gt;9660&lt;/Rule&gt;_x000a_     &lt;TariffDescriptionNumber&gt;IPRWI/303&lt;/TariffDescriptionNumber&gt;_x000a_     &lt;TravelDate&gt;2019-11-16&lt;/TravelDate&gt;_x000a_    &lt;/OriginDestinationLine&gt;_x000a_    &lt;PassengerTypeLine&gt;_x000a_     &lt;AutoPrice&gt;YES&lt;/AutoPrice&gt;_x000a_     &lt;PassengerType Code=&quot;ADT&quot;/&gt;_x000a_    &lt;/PassengerTypeLine&gt;_x000a_    &lt;SystemDatesLine&gt;_x000a_     &lt;CreateDateTime&gt;2019-08-21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1"/>
    <n v="3393"/>
    <s v="9660"/>
    <n v="3431"/>
    <n v="3440"/>
    <s v="IPRWI/303"/>
    <n v="7527"/>
    <n v="10479"/>
    <x v="7"/>
    <n v="1501"/>
    <n v="1534"/>
    <n v="1556"/>
    <s v="RDBOGMEX16NOVF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9b1e2e6-7858-4cc0-a151-592c13af133a&lt;/eb:ConversationId&gt;&lt;eb:Service&gt;OTA_AirRulesLLSRQ&lt;/eb:Service&gt;&lt;eb:Action&gt;OTA_AirRulesLLSRS&lt;/eb:Action&gt;&lt;eb:MessageData&gt;&lt;eb:MessageId&gt;5772220573981860193&lt;/eb:MessageId&gt;&lt;eb:Timestamp&gt;2019-09-02T15:56:38&lt;/eb:Timestamp&gt;&lt;eb:RefToMessageId&gt;f9b1e2e6-7858-4cc0-a151-592c13af133a&lt;/eb:RefToMessageId&gt;&lt;/eb:MessageData&gt;&lt;/eb:MessageHeader&gt;&lt;wsse:Security xmlns:wsse=&quot;http://schemas.xmlsoap.org/ws/2002/12/secext&quot;&gt;&lt;wsse:BinarySecurityToken valueType=&quot;String&quot; EncodingType=&quot;wsse:Base64Binary&quot;&gt;Shared/IDL:IceSess\/SessMgr:1\.0.IDL/Common/!ICESMS\/RESB!ICESMSLB\/RES.LB!-2978492539090797440!139681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56:38-05:00&quot;&gt;_x000a_   &lt;stl:SystemSpecificResults&gt;_x000a_    &lt;stl:HostCommand LNIATA=&quot;222222&quot;&gt;RDMEXCUN19NOVZUUL¥PL-4O&lt;/stl:HostCommand&gt;_x000a_   &lt;/stl:SystemSpecificResults&gt;_x000a_  &lt;/stl:Success&gt;_x000a_ &lt;/stl:ApplicationResults&gt;_x000a_ &lt;DuplicateFareInfo&gt;_x000a_  &lt;Text&gt;MEX-CUN       CXR-4O       TUE 19NOV19                     COP_x000a_THE FOLLOWING CARRIERS ALSO PUBLISH FARES MEX-CUN:_x000a_6A AM BA CM H1 K0 MX TA U0 VB VW Y4_x000a_//SEE FQHELP FOR INFORMATION ABOUT THE NEW FARE DISPLAYS//_x000a_ALL FEES/TAXES/SVC CHARGES INCLUDED WHEN ITINERARY PRICED_x000a_SURCHARGE FOR PAPER TICKET MAY BE ADDED WHEN ITIN PRICED_x000a_USD CONVERTED TO COP USING BSR 1 USD - 3427.29000000 COP_x000a_V FARE BASIS     BK    FARE   TRAVEL-TICKET AP  MINMAX  RTG_x000a_1   ZUUL           Z X    98100 D11SE         -/?  -/  -    1_x000a_2   ZUUL           Z X   106900 D11DE         -/?  -/  -    1_x000a_1*  4O ONLY_x000a_TRAVEL MUST BE DIRECT&lt;/Text&gt;_x000a_ &lt;/DuplicateFareInfo&gt;_x000a_&lt;/OTA_AirRulesRS&gt;&lt;/soap-env:Body&gt;&lt;/soap-env:Envelope&gt;"/>
    <x v="1"/>
    <e v="#VALUE!"/>
    <e v="#VALUE!"/>
    <e v="#VALUE!"/>
    <e v="#VALUE!"/>
    <e v="#VALUE!"/>
    <e v="#VALUE!"/>
    <e v="#VALUE!"/>
    <x v="1"/>
    <n v="1501"/>
    <n v="1534"/>
    <n v="1557"/>
    <s v="RDMEXCUN19NOVZU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fafa596-36ed-426f-8325-1f830fef4f1a&lt;/eb:ConversationId&gt;&lt;eb:Service&gt;OTA_AirRulesLLSRQ&lt;/eb:Service&gt;&lt;eb:Action&gt;OTA_AirRulesLLSRS&lt;/eb:Action&gt;&lt;eb:MessageData&gt;&lt;eb:MessageId&gt;5747569574637430553&lt;/eb:MessageId&gt;&lt;eb:Timestamp&gt;2019-09-02T15:57:44&lt;/eb:Timestamp&gt;&lt;eb:RefToMessageId&gt;4fafa596-36ed-426f-8325-1f830fef4f1a&lt;/eb:RefToMessageId&gt;&lt;/eb:MessageData&gt;&lt;/eb:MessageHeader&gt;&lt;wsse:Security xmlns:wsse=&quot;http://schemas.xmlsoap.org/ws/2002/12/secext&quot;&gt;&lt;wsse:BinarySecurityToken valueType=&quot;String&quot; EncodingType=&quot;wsse:Base64Binary&quot;&gt;Shared/IDL:IceSess\/SessMgr:1\.0.IDL/Common/!ICESMS\/RESE!ICESMSLB\/RES.LB!-2978492269150441328!185379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57:44-05:00&quot;&gt;_x000a_   &lt;stl:SystemSpecificResults&gt;_x000a_    &lt;stl:HostCommand LNIATA=&quot;222222&quot;&gt;RDBOGMEX16NOVF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FUL            F X   240200 D11DE         -/?  -/  - WH01&lt;/Text&gt;_x000a_   &lt;/Line&gt;_x000a_   &lt;Line Type=&quot;Passenger Type&quot;&gt;_x000a_    &lt;Text&gt;PASSENGER TYPE-ADT                 AUTO PRICE-YES&lt;/Text&gt;_x000a_   &lt;/Line&gt;_x000a_   &lt;Line Type=&quot;Origin Destination&quot;&gt;_x000a_    &lt;Text&gt;FROM-BOG TO-MEX    CXR-4O    TVL-16NOV19  RULE-9660 IPRWI/303&lt;/Text&gt;_x000a_   &lt;/Line&gt;_x000a_   &lt;Line Type=&quot;Fare Basis&quot;&gt;_x000a_    &lt;Text&gt;FARE BASIS-FUL               SPECIAL FARE  DIS-N   VENDOR-ATP&lt;/Text&gt;_x000a_   &lt;/Line&gt;_x000a_   &lt;Line Type=&quot;Fare Type&quot;&gt;_x000a_    &lt;Text&gt;FARE TYPE-XPS      OW-2ND LEVEL INSTANT PURCHASE&lt;/Text&gt;_x000a_   &lt;/Line&gt;_x000a_   &lt;Line Type=&quot;Currency&quot;&gt;_x000a_    &lt;Text&gt;USD    70.08  0001  E12AUG19 D11DEC19   FC-FUL  FN-3L&lt;/Text&gt;_x000a_   &lt;/Line&gt;_x000a_   &lt;Line Type=&quot;System Dates&quot;&gt;_x000a_    &lt;Text&gt;SYSTEM DATES - CREATED 21AUG19/1318  EXPIRES INFINITY&lt;/Text&gt;_x000a_   &lt;/Line&gt;_x000a_   &lt;ParsedData&gt;_x000a_    &lt;CurrencyLine&gt;_x000a_     &lt;Amount&gt;70.08&lt;/Amount&gt;_x000a_     &lt;CurrencyCode&gt;USD&lt;/CurrencyCode&gt;_x000a_     &lt;Discontinue&gt;2019-12-11&lt;/Discontinue&gt;_x000a_     &lt;Effective&gt;2019-08-12&lt;/Effective&gt;_x000a_     &lt;FareClass&gt;FUL&lt;/FareClass&gt;_x000a_     &lt;RoutingNumberOrMPM&gt;0001&lt;/RoutingNumberOrMPM&gt;_x000a_     &lt;TariffDescriptionNumber&gt;3L&lt;/TariffDescriptionNumber&gt;_x000a_    &lt;/CurrencyLine&gt;_x000a_    &lt;FareBasisLine&gt;_x000a_     &lt;DisplayType Code=&quot;N&quot;/&gt;_x000a_     &lt;FareBasis Code=&quot;F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BOG&quot;/&gt;_x000a_     &lt;Rule&gt;9660&lt;/Rule&gt;_x000a_     &lt;TariffDescriptionNumber&gt;IPRWI/303&lt;/TariffDescriptionNumber&gt;_x000a_     &lt;TravelDate&gt;2019-11-16&lt;/TravelDate&gt;_x000a_    &lt;/OriginDestinationLine&gt;_x000a_    &lt;PassengerTypeLine&gt;_x000a_     &lt;AutoPrice&gt;YES&lt;/AutoPrice&gt;_x000a_     &lt;PassengerType Code=&quot;ADT&quot;/&gt;_x000a_    &lt;/PassengerTypeLine&gt;_x000a_    &lt;SystemDatesLine&gt;_x000a_     &lt;CreateDateTime&gt;2019-08-21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1"/>
    <n v="3393"/>
    <s v="9660"/>
    <n v="3431"/>
    <n v="3440"/>
    <s v="IPRWI/303"/>
    <n v="7527"/>
    <n v="10479"/>
    <x v="7"/>
    <n v="1501"/>
    <n v="1534"/>
    <n v="1556"/>
    <s v="RDBOGMEX16NOVF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fafa596-36ed-426f-8325-1f830fef4f1a&lt;/eb:ConversationId&gt;&lt;eb:Service&gt;OTA_AirRulesLLSRQ&lt;/eb:Service&gt;&lt;eb:Action&gt;OTA_AirRulesLLSRS&lt;/eb:Action&gt;&lt;eb:MessageData&gt;&lt;eb:MessageId&gt;5778775574649660211&lt;/eb:MessageId&gt;&lt;eb:Timestamp&gt;2019-09-02T15:57:45&lt;/eb:Timestamp&gt;&lt;eb:RefToMessageId&gt;4fafa596-36ed-426f-8325-1f830fef4f1a&lt;/eb:RefToMessageId&gt;&lt;/eb:MessageData&gt;&lt;/eb:MessageHeader&gt;&lt;wsse:Security xmlns:wsse=&quot;http://schemas.xmlsoap.org/ws/2002/12/secext&quot;&gt;&lt;wsse:BinarySecurityToken valueType=&quot;String&quot; EncodingType=&quot;wsse:Base64Binary&quot;&gt;Shared/IDL:IceSess\/SessMgr:1\.0.IDL/Common/!ICESMS\/RESE!ICESMSLB\/RES.LB!-2978492269150441328!185379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57:45-05:00&quot;&gt;_x000a_   &lt;stl:SystemSpecificResults&gt;_x000a_    &lt;stl:HostCommand LNIATA=&quot;222222&quot;&gt;RDMEXCUN19NOVZUUL¥PL-4O&lt;/stl:HostCommand&gt;_x000a_   &lt;/stl:SystemSpecificResults&gt;_x000a_  &lt;/stl:Success&gt;_x000a_ &lt;/stl:ApplicationResults&gt;_x000a_ &lt;DuplicateFareInfo&gt;_x000a_  &lt;Text&gt;MEX-CUN       CXR-4O       TUE 19NOV19                     COP_x000a_THE FOLLOWING CARRIERS ALSO PUBLISH FARES MEX-CUN:_x000a_6A AM BA CM H1 K0 MX TA U0 VB VW Y4_x000a_//SEE FQHELP FOR INFORMATION ABOUT THE NEW FARE DISPLAYS//_x000a_ALL FEES/TAXES/SVC CHARGES INCLUDED WHEN ITINERARY PRICED_x000a_SURCHARGE FOR PAPER TICKET MAY BE ADDED WHEN ITIN PRICED_x000a_USD CONVERTED TO COP USING BSR 1 USD - 3427.29000000 COP_x000a_V FARE BASIS     BK    FARE   TRAVEL-TICKET AP  MINMAX  RTG_x000a_1   ZUUL           Z X    98100 D11SE         -/?  -/  -    1_x000a_2   ZUUL           Z X   106900 D11DE         -/?  -/  -    1_x000a_1*  4O ONLY_x000a_TRAVEL MUST BE DIRECT&lt;/Text&gt;_x000a_ &lt;/DuplicateFareInfo&gt;_x000a_&lt;/OTA_AirRulesRS&gt;&lt;/soap-env:Body&gt;&lt;/soap-env:Envelope&gt;"/>
    <x v="1"/>
    <e v="#VALUE!"/>
    <e v="#VALUE!"/>
    <e v="#VALUE!"/>
    <e v="#VALUE!"/>
    <e v="#VALUE!"/>
    <e v="#VALUE!"/>
    <e v="#VALUE!"/>
    <x v="1"/>
    <n v="1501"/>
    <n v="1534"/>
    <n v="1557"/>
    <s v="RDMEXCUN19NOVZU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e4e4860-5692-4d56-83a4-eb5fa9cea378&lt;/eb:ConversationId&gt;&lt;eb:Service&gt;OTA_AirRulesLLSRQ&lt;/eb:Service&gt;&lt;eb:Action&gt;OTA_AirRulesLLSRS&lt;/eb:Action&gt;&lt;eb:MessageData&gt;&lt;eb:MessageId&gt;5279923575292400691&lt;/eb:MessageId&gt;&lt;eb:Timestamp&gt;2019-09-02T15:58:49&lt;/eb:Timestamp&gt;&lt;eb:RefToMessageId&gt;ce4e4860-5692-4d56-83a4-eb5fa9cea378&lt;/eb:RefToMessageId&gt;&lt;/eb:MessageData&gt;&lt;/eb:MessageHeader&gt;&lt;wsse:Security xmlns:wsse=&quot;http://schemas.xmlsoap.org/ws/2002/12/secext&quot;&gt;&lt;wsse:BinarySecurityToken valueType=&quot;String&quot; EncodingType=&quot;wsse:Base64Binary&quot;&gt;Shared/IDL:IceSess\/SessMgr:1\.0.IDL/Common/!ICESMS\/RESF!ICESMSLB\/RES.LB!-2978491999443972474!58114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58:49-05:00&quot;&gt;_x000a_   &lt;stl:SystemSpecificResults&gt;_x000a_    &lt;stl:HostCommand LNIATA=&quot;222222&quot;&gt;RDBOGMEX16NOVF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FUL            F X   240200 D11DE         -/?  -/  - WH01&lt;/Text&gt;_x000a_   &lt;/Line&gt;_x000a_   &lt;Line Type=&quot;Passenger Type&quot;&gt;_x000a_    &lt;Text&gt;PASSENGER TYPE-ADT                 AUTO PRICE-YES&lt;/Text&gt;_x000a_   &lt;/Line&gt;_x000a_   &lt;Line Type=&quot;Origin Destination&quot;&gt;_x000a_    &lt;Text&gt;FROM-BOG TO-MEX    CXR-4O    TVL-16NOV19  RULE-9660 IPRWI/303&lt;/Text&gt;_x000a_   &lt;/Line&gt;_x000a_   &lt;Line Type=&quot;Fare Basis&quot;&gt;_x000a_    &lt;Text&gt;FARE BASIS-FUL               SPECIAL FARE  DIS-N   VENDOR-ATP&lt;/Text&gt;_x000a_   &lt;/Line&gt;_x000a_   &lt;Line Type=&quot;Fare Type&quot;&gt;_x000a_    &lt;Text&gt;FARE TYPE-XPS      OW-2ND LEVEL INSTANT PURCHASE&lt;/Text&gt;_x000a_   &lt;/Line&gt;_x000a_   &lt;Line Type=&quot;Currency&quot;&gt;_x000a_    &lt;Text&gt;USD    70.08  0001  E12AUG19 D11DEC19   FC-FUL  FN-3L&lt;/Text&gt;_x000a_   &lt;/Line&gt;_x000a_   &lt;Line Type=&quot;System Dates&quot;&gt;_x000a_    &lt;Text&gt;SYSTEM DATES - CREATED 21AUG19/1318  EXPIRES INFINITY&lt;/Text&gt;_x000a_   &lt;/Line&gt;_x000a_   &lt;ParsedData&gt;_x000a_    &lt;CurrencyLine&gt;_x000a_     &lt;Amount&gt;70.08&lt;/Amount&gt;_x000a_     &lt;CurrencyCode&gt;USD&lt;/CurrencyCode&gt;_x000a_     &lt;Discontinue&gt;2019-12-11&lt;/Discontinue&gt;_x000a_     &lt;Effective&gt;2019-08-12&lt;/Effective&gt;_x000a_     &lt;FareClass&gt;FUL&lt;/FareClass&gt;_x000a_     &lt;RoutingNumberOrMPM&gt;0001&lt;/RoutingNumberOrMPM&gt;_x000a_     &lt;TariffDescriptionNumber&gt;3L&lt;/TariffDescriptionNumber&gt;_x000a_    &lt;/CurrencyLine&gt;_x000a_    &lt;FareBasisLine&gt;_x000a_     &lt;DisplayType Code=&quot;N&quot;/&gt;_x000a_     &lt;FareBasis Code=&quot;F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BOG&quot;/&gt;_x000a_     &lt;Rule&gt;9660&lt;/Rule&gt;_x000a_     &lt;TariffDescriptionNumber&gt;IPRWI/303&lt;/TariffDescriptionNumber&gt;_x000a_     &lt;TravelDate&gt;2019-11-16&lt;/TravelDate&gt;_x000a_    &lt;/OriginDestinationLine&gt;_x000a_    &lt;PassengerTypeLine&gt;_x000a_     &lt;AutoPrice&gt;YES&lt;/AutoPrice&gt;_x000a_     &lt;PassengerType Code=&quot;ADT&quot;/&gt;_x000a_    &lt;/PassengerTypeLine&gt;_x000a_    &lt;SystemDatesLine&gt;_x000a_     &lt;CreateDateTime&gt;2019-08-21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9660"/>
    <n v="3430"/>
    <n v="3439"/>
    <s v="IPRWI/303"/>
    <n v="7526"/>
    <n v="10478"/>
    <x v="7"/>
    <n v="1500"/>
    <n v="1533"/>
    <n v="1555"/>
    <s v="RDBOGMEX16NOVF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e4e4860-5692-4d56-83a4-eb5fa9cea378&lt;/eb:ConversationId&gt;&lt;eb:Service&gt;OTA_AirRulesLLSRQ&lt;/eb:Service&gt;&lt;eb:Action&gt;OTA_AirRulesLLSRS&lt;/eb:Action&gt;&lt;eb:MessageData&gt;&lt;eb:MessageId&gt;5784340575297470221&lt;/eb:MessageId&gt;&lt;eb:Timestamp&gt;2019-09-02T15:58:50&lt;/eb:Timestamp&gt;&lt;eb:RefToMessageId&gt;ce4e4860-5692-4d56-83a4-eb5fa9cea378&lt;/eb:RefToMessageId&gt;&lt;/eb:MessageData&gt;&lt;/eb:MessageHeader&gt;&lt;wsse:Security xmlns:wsse=&quot;http://schemas.xmlsoap.org/ws/2002/12/secext&quot;&gt;&lt;wsse:BinarySecurityToken valueType=&quot;String&quot; EncodingType=&quot;wsse:Base64Binary&quot;&gt;Shared/IDL:IceSess\/SessMgr:1\.0.IDL/Common/!ICESMS\/RESF!ICESMSLB\/RES.LB!-2978491999443972474!58114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58:49-05:00&quot;&gt;_x000a_   &lt;stl:SystemSpecificResults&gt;_x000a_    &lt;stl:HostCommand LNIATA=&quot;222222&quot;&gt;RDMEXCUN19NOVZUUL¥PL-4O&lt;/stl:HostCommand&gt;_x000a_   &lt;/stl:SystemSpecificResults&gt;_x000a_  &lt;/stl:Success&gt;_x000a_ &lt;/stl:ApplicationResults&gt;_x000a_ &lt;DuplicateFareInfo&gt;_x000a_  &lt;Text&gt;MEX-CUN       CXR-4O       TUE 19NOV19                     COP_x000a_THE FOLLOWING CARRIERS ALSO PUBLISH FARES MEX-CUN:_x000a_6A AM BA CM H1 K0 MX TA U0 VB VW Y4_x000a_//SEE FQHELP FOR INFORMATION ABOUT THE NEW FARE DISPLAYS//_x000a_ALL FEES/TAXES/SVC CHARGES INCLUDED WHEN ITINERARY PRICED_x000a_SURCHARGE FOR PAPER TICKET MAY BE ADDED WHEN ITIN PRICED_x000a_USD CONVERTED TO COP USING BSR 1 USD - 3427.29000000 COP_x000a_V FARE BASIS     BK    FARE   TRAVEL-TICKET AP  MINMAX  RTG_x000a_1   ZUUL           Z X    98100 D11SE         -/?  -/  -    1_x000a_2   ZUUL           Z X   106900 D11DE         -/?  -/  -    1_x000a_1*  4O ONLY_x000a_TRAVEL MUST BE DIRECT&lt;/Text&gt;_x000a_ &lt;/DuplicateFareInfo&gt;_x000a_&lt;/OTA_AirRulesRS&gt;&lt;/soap-env:Body&gt;&lt;/soap-env:Envelope&gt;"/>
    <x v="1"/>
    <e v="#VALUE!"/>
    <e v="#VALUE!"/>
    <e v="#VALUE!"/>
    <e v="#VALUE!"/>
    <e v="#VALUE!"/>
    <e v="#VALUE!"/>
    <e v="#VALUE!"/>
    <x v="1"/>
    <n v="1500"/>
    <n v="1533"/>
    <n v="1556"/>
    <s v="RDMEXCUN19NOVZU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4219755-24a9-4931-bddd-ade73595d23c&lt;/eb:ConversationId&gt;&lt;eb:Service&gt;OTA_AirRulesLLSRQ&lt;/eb:Service&gt;&lt;eb:Action&gt;OTA_AirRulesLLSRS&lt;/eb:Action&gt;&lt;eb:MessageData&gt;&lt;eb:MessageId&gt;5790993575940860213&lt;/eb:MessageId&gt;&lt;eb:Timestamp&gt;2019-09-02T15:59:54&lt;/eb:Timestamp&gt;&lt;eb:RefToMessageId&gt;e4219755-24a9-4931-bddd-ade73595d23c&lt;/eb:RefToMessageId&gt;&lt;/eb:MessageData&gt;&lt;/eb:MessageHeader&gt;&lt;wsse:Security xmlns:wsse=&quot;http://schemas.xmlsoap.org/ws/2002/12/secext&quot;&gt;&lt;wsse:BinarySecurityToken valueType=&quot;String&quot; EncodingType=&quot;wsse:Base64Binary&quot;&gt;Shared/IDL:IceSess\/SessMgr:1\.0.IDL/Common/!ICESMS\/RESF!ICESMSLB\/RES.LB!-2978491733877692785!59155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59:54-05:00&quot;&gt;_x000a_   &lt;stl:SystemSpecificResults&gt;_x000a_    &lt;stl:HostCommand LNIATA=&quot;222222&quot;&gt;RDBOGMEX16NOVF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FUL            F X   240200 D11DE         -/?  -/  - WH01&lt;/Text&gt;_x000a_   &lt;/Line&gt;_x000a_   &lt;Line Type=&quot;Passenger Type&quot;&gt;_x000a_    &lt;Text&gt;PASSENGER TYPE-ADT                 AUTO PRICE-YES&lt;/Text&gt;_x000a_   &lt;/Line&gt;_x000a_   &lt;Line Type=&quot;Origin Destination&quot;&gt;_x000a_    &lt;Text&gt;FROM-BOG TO-MEX    CXR-4O    TVL-16NOV19  RULE-9660 IPRWI/303&lt;/Text&gt;_x000a_   &lt;/Line&gt;_x000a_   &lt;Line Type=&quot;Fare Basis&quot;&gt;_x000a_    &lt;Text&gt;FARE BASIS-FUL               SPECIAL FARE  DIS-N   VENDOR-ATP&lt;/Text&gt;_x000a_   &lt;/Line&gt;_x000a_   &lt;Line Type=&quot;Fare Type&quot;&gt;_x000a_    &lt;Text&gt;FARE TYPE-XPS      OW-2ND LEVEL INSTANT PURCHASE&lt;/Text&gt;_x000a_   &lt;/Line&gt;_x000a_   &lt;Line Type=&quot;Currency&quot;&gt;_x000a_    &lt;Text&gt;USD    70.08  0001  E12AUG19 D11DEC19   FC-FUL  FN-3L&lt;/Text&gt;_x000a_   &lt;/Line&gt;_x000a_   &lt;Line Type=&quot;System Dates&quot;&gt;_x000a_    &lt;Text&gt;SYSTEM DATES - CREATED 21AUG19/1318  EXPIRES INFINITY&lt;/Text&gt;_x000a_   &lt;/Line&gt;_x000a_   &lt;ParsedData&gt;_x000a_    &lt;CurrencyLine&gt;_x000a_     &lt;Amount&gt;70.08&lt;/Amount&gt;_x000a_     &lt;CurrencyCode&gt;USD&lt;/CurrencyCode&gt;_x000a_     &lt;Discontinue&gt;2019-12-11&lt;/Discontinue&gt;_x000a_     &lt;Effective&gt;2019-08-12&lt;/Effective&gt;_x000a_     &lt;FareClass&gt;FUL&lt;/FareClass&gt;_x000a_     &lt;RoutingNumberOrMPM&gt;0001&lt;/RoutingNumberOrMPM&gt;_x000a_     &lt;TariffDescriptionNumber&gt;3L&lt;/TariffDescriptionNumber&gt;_x000a_    &lt;/CurrencyLine&gt;_x000a_    &lt;FareBasisLine&gt;_x000a_     &lt;DisplayType Code=&quot;N&quot;/&gt;_x000a_     &lt;FareBasis Code=&quot;F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BOG&quot;/&gt;_x000a_     &lt;Rule&gt;9660&lt;/Rule&gt;_x000a_     &lt;TariffDescriptionNumber&gt;IPRWI/303&lt;/TariffDescriptionNumber&gt;_x000a_     &lt;TravelDate&gt;2019-11-16&lt;/TravelDate&gt;_x000a_    &lt;/OriginDestinationLine&gt;_x000a_    &lt;PassengerTypeLine&gt;_x000a_     &lt;AutoPrice&gt;YES&lt;/AutoPrice&gt;_x000a_     &lt;PassengerType Code=&quot;ADT&quot;/&gt;_x000a_    &lt;/PassengerTypeLine&gt;_x000a_    &lt;SystemDatesLine&gt;_x000a_     &lt;CreateDateTime&gt;2019-08-21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9660"/>
    <n v="3430"/>
    <n v="3439"/>
    <s v="IPRWI/303"/>
    <n v="7526"/>
    <n v="10478"/>
    <x v="7"/>
    <n v="1500"/>
    <n v="1533"/>
    <n v="1555"/>
    <s v="RDBOGMEX16NOVF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4219755-24a9-4931-bddd-ade73595d23c&lt;/eb:ConversationId&gt;&lt;eb:Service&gt;OTA_AirRulesLLSRQ&lt;/eb:Service&gt;&lt;eb:Action&gt;OTA_AirRulesLLSRS&lt;/eb:Action&gt;&lt;eb:MessageData&gt;&lt;eb:MessageId&gt;5791160575947150542&lt;/eb:MessageId&gt;&lt;eb:Timestamp&gt;2019-09-02T15:59:54&lt;/eb:Timestamp&gt;&lt;eb:RefToMessageId&gt;e4219755-24a9-4931-bddd-ade73595d23c&lt;/eb:RefToMessageId&gt;&lt;/eb:MessageData&gt;&lt;/eb:MessageHeader&gt;&lt;wsse:Security xmlns:wsse=&quot;http://schemas.xmlsoap.org/ws/2002/12/secext&quot;&gt;&lt;wsse:BinarySecurityToken valueType=&quot;String&quot; EncodingType=&quot;wsse:Base64Binary&quot;&gt;Shared/IDL:IceSess\/SessMgr:1\.0.IDL/Common/!ICESMS\/RESF!ICESMSLB\/RES.LB!-2978491733877692785!59155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0:59:54-05:00&quot;&gt;_x000a_   &lt;stl:SystemSpecificResults&gt;_x000a_    &lt;stl:HostCommand LNIATA=&quot;222222&quot;&gt;RDMEXCUN19NOVZUUL¥PL-4O&lt;/stl:HostCommand&gt;_x000a_   &lt;/stl:SystemSpecificResults&gt;_x000a_  &lt;/stl:Success&gt;_x000a_ &lt;/stl:ApplicationResults&gt;_x000a_ &lt;DuplicateFareInfo&gt;_x000a_  &lt;Text&gt;MEX-CUN       CXR-4O       TUE 19NOV19                     COP_x000a_THE FOLLOWING CARRIERS ALSO PUBLISH FARES MEX-CUN:_x000a_6A AM BA CM H1 K0 MX TA U0 VB VW Y4_x000a_//SEE FQHELP FOR INFORMATION ABOUT THE NEW FARE DISPLAYS//_x000a_ALL FEES/TAXES/SVC CHARGES INCLUDED WHEN ITINERARY PRICED_x000a_SURCHARGE FOR PAPER TICKET MAY BE ADDED WHEN ITIN PRICED_x000a_USD CONVERTED TO COP USING BSR 1 USD - 3427.29000000 COP_x000a_V FARE BASIS     BK    FARE   TRAVEL-TICKET AP  MINMAX  RTG_x000a_1   ZUUL           Z X    98100 D11SE         -/?  -/  -    1_x000a_2   ZUUL           Z X   106900 D11DE         -/?  -/  -    1_x000a_1*  4O ONLY_x000a_TRAVEL MUST BE DIRECT&lt;/Text&gt;_x000a_ &lt;/DuplicateFareInfo&gt;_x000a_&lt;/OTA_AirRulesRS&gt;&lt;/soap-env:Body&gt;&lt;/soap-env:Envelope&gt;"/>
    <x v="1"/>
    <e v="#VALUE!"/>
    <e v="#VALUE!"/>
    <e v="#VALUE!"/>
    <e v="#VALUE!"/>
    <e v="#VALUE!"/>
    <e v="#VALUE!"/>
    <e v="#VALUE!"/>
    <x v="1"/>
    <n v="1500"/>
    <n v="1533"/>
    <n v="1556"/>
    <s v="RDMEXCUN19NOVZU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c14f02f-3a80-4116-9539-60c6d7f958e3&lt;/eb:ConversationId&gt;&lt;eb:Service&gt;OTA_AirRulesLLSRQ&lt;/eb:Service&gt;&lt;eb:Action&gt;OTA_AirRulesLLSRS&lt;/eb:Action&gt;&lt;eb:MessageData&gt;&lt;eb:MessageId&gt;5797878576592910541&lt;/eb:MessageId&gt;&lt;eb:Timestamp&gt;2019-09-02T16:00:59&lt;/eb:Timestamp&gt;&lt;eb:RefToMessageId&gt;4c14f02f-3a80-4116-9539-60c6d7f958e3&lt;/eb:RefToMessageId&gt;&lt;/eb:MessageData&gt;&lt;/eb:MessageHeader&gt;&lt;wsse:Security xmlns:wsse=&quot;http://schemas.xmlsoap.org/ws/2002/12/secext&quot;&gt;&lt;wsse:BinarySecurityToken valueType=&quot;String&quot; EncodingType=&quot;wsse:Base64Binary&quot;&gt;Shared/IDL:IceSess\/SessMgr:1\.0.IDL/Common/!ICESMS\/RESD!ICESMSLB\/RES.LB!-2978491466773131129!78402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1:00:59-05:00&quot;&gt;_x000a_   &lt;stl:SystemSpecificResults&gt;_x000a_    &lt;stl:HostCommand LNIATA=&quot;222222&quot;&gt;RDBOGMEX16NOVF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FUL            F X   240200 D11DE         -/?  -/  - WH01&lt;/Text&gt;_x000a_   &lt;/Line&gt;_x000a_   &lt;Line Type=&quot;Passenger Type&quot;&gt;_x000a_    &lt;Text&gt;PASSENGER TYPE-ADT                 AUTO PRICE-YES&lt;/Text&gt;_x000a_   &lt;/Line&gt;_x000a_   &lt;Line Type=&quot;Origin Destination&quot;&gt;_x000a_    &lt;Text&gt;FROM-BOG TO-MEX    CXR-4O    TVL-16NOV19  RULE-9660 IPRWI/303&lt;/Text&gt;_x000a_   &lt;/Line&gt;_x000a_   &lt;Line Type=&quot;Fare Basis&quot;&gt;_x000a_    &lt;Text&gt;FARE BASIS-FUL               SPECIAL FARE  DIS-N   VENDOR-ATP&lt;/Text&gt;_x000a_   &lt;/Line&gt;_x000a_   &lt;Line Type=&quot;Fare Type&quot;&gt;_x000a_    &lt;Text&gt;FARE TYPE-XPS      OW-2ND LEVEL INSTANT PURCHASE&lt;/Text&gt;_x000a_   &lt;/Line&gt;_x000a_   &lt;Line Type=&quot;Currency&quot;&gt;_x000a_    &lt;Text&gt;USD    70.08  0001  E12AUG19 D11DEC19   FC-FUL  FN-3L&lt;/Text&gt;_x000a_   &lt;/Line&gt;_x000a_   &lt;Line Type=&quot;System Dates&quot;&gt;_x000a_    &lt;Text&gt;SYSTEM DATES - CREATED 21AUG19/1318  EXPIRES INFINITY&lt;/Text&gt;_x000a_   &lt;/Line&gt;_x000a_   &lt;ParsedData&gt;_x000a_    &lt;CurrencyLine&gt;_x000a_     &lt;Amount&gt;70.08&lt;/Amount&gt;_x000a_     &lt;CurrencyCode&gt;USD&lt;/CurrencyCode&gt;_x000a_     &lt;Discontinue&gt;2019-12-11&lt;/Discontinue&gt;_x000a_     &lt;Effective&gt;2019-08-12&lt;/Effective&gt;_x000a_     &lt;FareClass&gt;FUL&lt;/FareClass&gt;_x000a_     &lt;RoutingNumberOrMPM&gt;0001&lt;/RoutingNumberOrMPM&gt;_x000a_     &lt;TariffDescriptionNumber&gt;3L&lt;/TariffDescriptionNumber&gt;_x000a_    &lt;/CurrencyLine&gt;_x000a_    &lt;FareBasisLine&gt;_x000a_     &lt;DisplayType Code=&quot;N&quot;/&gt;_x000a_     &lt;FareBasis Code=&quot;F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BOG&quot;/&gt;_x000a_     &lt;Rule&gt;9660&lt;/Rule&gt;_x000a_     &lt;TariffDescriptionNumber&gt;IPRWI/303&lt;/TariffDescriptionNumber&gt;_x000a_     &lt;TravelDate&gt;2019-11-16&lt;/TravelDate&gt;_x000a_    &lt;/OriginDestinationLine&gt;_x000a_    &lt;PassengerTypeLine&gt;_x000a_     &lt;AutoPrice&gt;YES&lt;/AutoPrice&gt;_x000a_     &lt;PassengerType Code=&quot;ADT&quot;/&gt;_x000a_    &lt;/PassengerTypeLine&gt;_x000a_    &lt;SystemDatesLine&gt;_x000a_     &lt;CreateDateTime&gt;2019-08-21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9660"/>
    <n v="3430"/>
    <n v="3439"/>
    <s v="IPRWI/303"/>
    <n v="7526"/>
    <n v="10478"/>
    <x v="7"/>
    <n v="1500"/>
    <n v="1533"/>
    <n v="1555"/>
    <s v="RDBOGMEX16NOVF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c14f02f-3a80-4116-9539-60c6d7f958e3&lt;/eb:ConversationId&gt;&lt;eb:Service&gt;OTA_AirRulesLLSRQ&lt;/eb:Service&gt;&lt;eb:Action&gt;OTA_AirRulesLLSRS&lt;/eb:Action&gt;&lt;eb:MessageData&gt;&lt;eb:MessageId&gt;5797989576601541392&lt;/eb:MessageId&gt;&lt;eb:Timestamp&gt;2019-09-02T16:01:00&lt;/eb:Timestamp&gt;&lt;eb:RefToMessageId&gt;4c14f02f-3a80-4116-9539-60c6d7f958e3&lt;/eb:RefToMessageId&gt;&lt;/eb:MessageData&gt;&lt;/eb:MessageHeader&gt;&lt;wsse:Security xmlns:wsse=&quot;http://schemas.xmlsoap.org/ws/2002/12/secext&quot;&gt;&lt;wsse:BinarySecurityToken valueType=&quot;String&quot; EncodingType=&quot;wsse:Base64Binary&quot;&gt;Shared/IDL:IceSess\/SessMgr:1\.0.IDL/Common/!ICESMS\/RESD!ICESMSLB\/RES.LB!-2978491466773131129!78402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1:01:00-05:00&quot;&gt;_x000a_   &lt;stl:SystemSpecificResults&gt;_x000a_    &lt;stl:HostCommand LNIATA=&quot;222222&quot;&gt;RDMEXCUN19NOVZUUL¥PL-4O&lt;/stl:HostCommand&gt;_x000a_   &lt;/stl:SystemSpecificResults&gt;_x000a_  &lt;/stl:Success&gt;_x000a_ &lt;/stl:ApplicationResults&gt;_x000a_ &lt;DuplicateFareInfo&gt;_x000a_  &lt;Text&gt;MEX-CUN       CXR-4O       TUE 19NOV19                     COP_x000a_THE FOLLOWING CARRIERS ALSO PUBLISH FARES MEX-CUN:_x000a_6A AM BA CM H1 K0 MX TA U0 VB VW Y4_x000a_//SEE FQHELP FOR INFORMATION ABOUT THE NEW FARE DISPLAYS//_x000a_ALL FEES/TAXES/SVC CHARGES INCLUDED WHEN ITINERARY PRICED_x000a_SURCHARGE FOR PAPER TICKET MAY BE ADDED WHEN ITIN PRICED_x000a_USD CONVERTED TO COP USING BSR 1 USD - 3427.29000000 COP_x000a_V FARE BASIS     BK    FARE   TRAVEL-TICKET AP  MINMAX  RTG_x000a_1   ZUUL           Z X    98100 D11SE         -/?  -/  -    1_x000a_2   ZUUL           Z X   106900 D11DE         -/?  -/  -    1_x000a_1*  4O ONLY_x000a_TRAVEL MUST BE DIRECT&lt;/Text&gt;_x000a_ &lt;/DuplicateFareInfo&gt;_x000a_&lt;/OTA_AirRulesRS&gt;&lt;/soap-env:Body&gt;&lt;/soap-env:Envelope&gt;"/>
    <x v="1"/>
    <e v="#VALUE!"/>
    <e v="#VALUE!"/>
    <e v="#VALUE!"/>
    <e v="#VALUE!"/>
    <e v="#VALUE!"/>
    <e v="#VALUE!"/>
    <e v="#VALUE!"/>
    <x v="1"/>
    <n v="1500"/>
    <n v="1533"/>
    <n v="1556"/>
    <s v="RDMEXCUN19NOVZU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6ba9aa8-75af-4aa0-849e-fd33ac5e1e44&lt;/eb:ConversationId&gt;&lt;eb:Service&gt;OTA_AirRulesLLSRQ&lt;/eb:Service&gt;&lt;eb:Action&gt;OTA_AirRulesLLSRS&lt;/eb:Action&gt;&lt;eb:MessageData&gt;&lt;eb:MessageId&gt;5297741577238620690&lt;/eb:MessageId&gt;&lt;eb:Timestamp&gt;2019-09-02T16:02:04&lt;/eb:Timestamp&gt;&lt;eb:RefToMessageId&gt;e6ba9aa8-75af-4aa0-849e-fd33ac5e1e44&lt;/eb:RefToMessageId&gt;&lt;/eb:MessageData&gt;&lt;/eb:MessageHeader&gt;&lt;wsse:Security xmlns:wsse=&quot;http://schemas.xmlsoap.org/ws/2002/12/secext&quot;&gt;&lt;wsse:BinarySecurityToken valueType=&quot;String&quot; EncodingType=&quot;wsse:Base64Binary&quot;&gt;Shared/IDL:IceSess\/SessMgr:1\.0.IDL/Common/!ICESMS\/RESA!ICESMSLB\/RES.LB!-2978491202212103289!183721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1:02:04-05:00&quot;&gt;_x000a_   &lt;stl:SystemSpecificResults&gt;_x000a_    &lt;stl:HostCommand LNIATA=&quot;222222&quot;&gt;RDBOGMEX16NOVF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FUL            F X   240200 D11DE         -/?  -/  - WH01&lt;/Text&gt;_x000a_   &lt;/Line&gt;_x000a_   &lt;Line Type=&quot;Passenger Type&quot;&gt;_x000a_    &lt;Text&gt;PASSENGER TYPE-ADT                 AUTO PRICE-YES&lt;/Text&gt;_x000a_   &lt;/Line&gt;_x000a_   &lt;Line Type=&quot;Origin Destination&quot;&gt;_x000a_    &lt;Text&gt;FROM-BOG TO-MEX    CXR-4O    TVL-16NOV19  RULE-9660 IPRWI/303&lt;/Text&gt;_x000a_   &lt;/Line&gt;_x000a_   &lt;Line Type=&quot;Fare Basis&quot;&gt;_x000a_    &lt;Text&gt;FARE BASIS-FUL               SPECIAL FARE  DIS-N   VENDOR-ATP&lt;/Text&gt;_x000a_   &lt;/Line&gt;_x000a_   &lt;Line Type=&quot;Fare Type&quot;&gt;_x000a_    &lt;Text&gt;FARE TYPE-XPS      OW-2ND LEVEL INSTANT PURCHASE&lt;/Text&gt;_x000a_   &lt;/Line&gt;_x000a_   &lt;Line Type=&quot;Currency&quot;&gt;_x000a_    &lt;Text&gt;USD    70.08  0001  E12AUG19 D11DEC19   FC-FUL  FN-3L&lt;/Text&gt;_x000a_   &lt;/Line&gt;_x000a_   &lt;Line Type=&quot;System Dates&quot;&gt;_x000a_    &lt;Text&gt;SYSTEM DATES - CREATED 21AUG19/1318  EXPIRES INFINITY&lt;/Text&gt;_x000a_   &lt;/Line&gt;_x000a_   &lt;ParsedData&gt;_x000a_    &lt;CurrencyLine&gt;_x000a_     &lt;Amount&gt;70.08&lt;/Amount&gt;_x000a_     &lt;CurrencyCode&gt;USD&lt;/CurrencyCode&gt;_x000a_     &lt;Discontinue&gt;2019-12-11&lt;/Discontinue&gt;_x000a_     &lt;Effective&gt;2019-08-12&lt;/Effective&gt;_x000a_     &lt;FareClass&gt;FUL&lt;/FareClass&gt;_x000a_     &lt;RoutingNumberOrMPM&gt;0001&lt;/RoutingNumberOrMPM&gt;_x000a_     &lt;TariffDescriptionNumber&gt;3L&lt;/TariffDescriptionNumber&gt;_x000a_    &lt;/CurrencyLine&gt;_x000a_    &lt;FareBasisLine&gt;_x000a_     &lt;DisplayType Code=&quot;N&quot;/&gt;_x000a_     &lt;FareBasis Code=&quot;F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BOG&quot;/&gt;_x000a_     &lt;Rule&gt;9660&lt;/Rule&gt;_x000a_     &lt;TariffDescriptionNumber&gt;IPRWI/303&lt;/TariffDescriptionNumber&gt;_x000a_     &lt;TravelDate&gt;2019-11-16&lt;/TravelDate&gt;_x000a_    &lt;/OriginDestinationLine&gt;_x000a_    &lt;PassengerTypeLine&gt;_x000a_     &lt;AutoPrice&gt;YES&lt;/AutoPrice&gt;_x000a_     &lt;PassengerType Code=&quot;ADT&quot;/&gt;_x000a_    &lt;/PassengerTypeLine&gt;_x000a_    &lt;SystemDatesLine&gt;_x000a_     &lt;CreateDateTime&gt;2019-08-21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1"/>
    <n v="3393"/>
    <s v="9660"/>
    <n v="3431"/>
    <n v="3440"/>
    <s v="IPRWI/303"/>
    <n v="7527"/>
    <n v="10479"/>
    <x v="7"/>
    <n v="1501"/>
    <n v="1534"/>
    <n v="1556"/>
    <s v="RDBOGMEX16NOVF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6ba9aa8-75af-4aa0-849e-fd33ac5e1e44&lt;/eb:ConversationId&gt;&lt;eb:Service&gt;OTA_AirRulesLLSRQ&lt;/eb:Service&gt;&lt;eb:Action&gt;OTA_AirRulesLLSRS&lt;/eb:Action&gt;&lt;eb:MessageData&gt;&lt;eb:MessageId&gt;5297828577242760694&lt;/eb:MessageId&gt;&lt;eb:Timestamp&gt;2019-09-02T16:02:04&lt;/eb:Timestamp&gt;&lt;eb:RefToMessageId&gt;e6ba9aa8-75af-4aa0-849e-fd33ac5e1e44&lt;/eb:RefToMessageId&gt;&lt;/eb:MessageData&gt;&lt;/eb:MessageHeader&gt;&lt;wsse:Security xmlns:wsse=&quot;http://schemas.xmlsoap.org/ws/2002/12/secext&quot;&gt;&lt;wsse:BinarySecurityToken valueType=&quot;String&quot; EncodingType=&quot;wsse:Base64Binary&quot;&gt;Shared/IDL:IceSess\/SessMgr:1\.0.IDL/Common/!ICESMS\/RESA!ICESMSLB\/RES.LB!-2978491202212103289!183721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1:02:04-05:00&quot;&gt;_x000a_   &lt;stl:SystemSpecificResults&gt;_x000a_    &lt;stl:HostCommand LNIATA=&quot;222222&quot;&gt;RDMEXCUN19NOVZUUL¥PL-4O&lt;/stl:HostCommand&gt;_x000a_   &lt;/stl:SystemSpecificResults&gt;_x000a_  &lt;/stl:Success&gt;_x000a_ &lt;/stl:ApplicationResults&gt;_x000a_ &lt;DuplicateFareInfo&gt;_x000a_  &lt;Text&gt;MEX-CUN       CXR-4O       TUE 19NOV19                     COP_x000a_THE FOLLOWING CARRIERS ALSO PUBLISH FARES MEX-CUN:_x000a_6A AM BA CM H1 K0 MX TA U0 VB VW Y4_x000a_//SEE FQHELP FOR INFORMATION ABOUT THE NEW FARE DISPLAYS//_x000a_ALL FEES/TAXES/SVC CHARGES INCLUDED WHEN ITINERARY PRICED_x000a_SURCHARGE FOR PAPER TICKET MAY BE ADDED WHEN ITIN PRICED_x000a_USD CONVERTED TO COP USING BSR 1 USD - 3427.29000000 COP_x000a_V FARE BASIS     BK    FARE   TRAVEL-TICKET AP  MINMAX  RTG_x000a_1   ZUUL           Z X    98100 D11SE         -/?  -/  -    1_x000a_2   ZUUL           Z X   106900 D11DE         -/?  -/  -    1_x000a_1*  4O ONLY_x000a_TRAVEL MUST BE DIRECT&lt;/Text&gt;_x000a_ &lt;/DuplicateFareInfo&gt;_x000a_&lt;/OTA_AirRulesRS&gt;&lt;/soap-env:Body&gt;&lt;/soap-env:Envelope&gt;"/>
    <x v="1"/>
    <e v="#VALUE!"/>
    <e v="#VALUE!"/>
    <e v="#VALUE!"/>
    <e v="#VALUE!"/>
    <e v="#VALUE!"/>
    <e v="#VALUE!"/>
    <e v="#VALUE!"/>
    <x v="1"/>
    <n v="1501"/>
    <n v="1534"/>
    <n v="1557"/>
    <s v="RDMEXCUN19NOVZU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3b23caf-81a8-4f93-85db-d0f4f7e5a07d&lt;/eb:ConversationId&gt;&lt;eb:Service&gt;OTA_AirRulesLLSRQ&lt;/eb:Service&gt;&lt;eb:Action&gt;OTA_AirRulesLLSRS&lt;/eb:Action&gt;&lt;eb:MessageData&gt;&lt;eb:MessageId&gt;5303890577885040713&lt;/eb:MessageId&gt;&lt;eb:Timestamp&gt;2019-09-02T16:03:08&lt;/eb:Timestamp&gt;&lt;eb:RefToMessageId&gt;83b23caf-81a8-4f93-85db-d0f4f7e5a07d&lt;/eb:RefToMessageId&gt;&lt;/eb:MessageData&gt;&lt;/eb:MessageHeader&gt;&lt;wsse:Security xmlns:wsse=&quot;http://schemas.xmlsoap.org/ws/2002/12/secext&quot;&gt;&lt;wsse:BinarySecurityToken valueType=&quot;String&quot; EncodingType=&quot;wsse:Base64Binary&quot;&gt;Shared/IDL:IceSess\/SessMgr:1\.0.IDL/Common/!ICESMS\/RESC!ICESMSLB\/RES.LB!-2978490937510603897!58945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1:03:08-05:00&quot;&gt;_x000a_   &lt;stl:SystemSpecificResults&gt;_x000a_    &lt;stl:HostCommand LNIATA=&quot;222222&quot;&gt;RDBOGMEX16NOVF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FUL            F X   240200 D11DE         -/?  -/  - WH01&lt;/Text&gt;_x000a_   &lt;/Line&gt;_x000a_   &lt;Line Type=&quot;Passenger Type&quot;&gt;_x000a_    &lt;Text&gt;PASSENGER TYPE-ADT                 AUTO PRICE-YES&lt;/Text&gt;_x000a_   &lt;/Line&gt;_x000a_   &lt;Line Type=&quot;Origin Destination&quot;&gt;_x000a_    &lt;Text&gt;FROM-BOG TO-MEX    CXR-4O    TVL-16NOV19  RULE-9660 IPRWI/303&lt;/Text&gt;_x000a_   &lt;/Line&gt;_x000a_   &lt;Line Type=&quot;Fare Basis&quot;&gt;_x000a_    &lt;Text&gt;FARE BASIS-FUL               SPECIAL FARE  DIS-N   VENDOR-ATP&lt;/Text&gt;_x000a_   &lt;/Line&gt;_x000a_   &lt;Line Type=&quot;Fare Type&quot;&gt;_x000a_    &lt;Text&gt;FARE TYPE-XPS      OW-2ND LEVEL INSTANT PURCHASE&lt;/Text&gt;_x000a_   &lt;/Line&gt;_x000a_   &lt;Line Type=&quot;Currency&quot;&gt;_x000a_    &lt;Text&gt;USD    70.08  0001  E12AUG19 D11DEC19   FC-FUL  FN-3L&lt;/Text&gt;_x000a_   &lt;/Line&gt;_x000a_   &lt;Line Type=&quot;System Dates&quot;&gt;_x000a_    &lt;Text&gt;SYSTEM DATES - CREATED 21AUG19/1318  EXPIRES INFINITY&lt;/Text&gt;_x000a_   &lt;/Line&gt;_x000a_   &lt;ParsedData&gt;_x000a_    &lt;CurrencyLine&gt;_x000a_     &lt;Amount&gt;70.08&lt;/Amount&gt;_x000a_     &lt;CurrencyCode&gt;USD&lt;/CurrencyCode&gt;_x000a_     &lt;Discontinue&gt;2019-12-11&lt;/Discontinue&gt;_x000a_     &lt;Effective&gt;2019-08-12&lt;/Effective&gt;_x000a_     &lt;FareClass&gt;FUL&lt;/FareClass&gt;_x000a_     &lt;RoutingNumberOrMPM&gt;0001&lt;/RoutingNumberOrMPM&gt;_x000a_     &lt;TariffDescriptionNumber&gt;3L&lt;/TariffDescriptionNumber&gt;_x000a_    &lt;/CurrencyLine&gt;_x000a_    &lt;FareBasisLine&gt;_x000a_     &lt;DisplayType Code=&quot;N&quot;/&gt;_x000a_     &lt;FareBasis Code=&quot;F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BOG&quot;/&gt;_x000a_     &lt;Rule&gt;9660&lt;/Rule&gt;_x000a_     &lt;TariffDescriptionNumber&gt;IPRWI/303&lt;/TariffDescriptionNumber&gt;_x000a_     &lt;TravelDate&gt;2019-11-16&lt;/TravelDate&gt;_x000a_    &lt;/OriginDestinationLine&gt;_x000a_    &lt;PassengerTypeLine&gt;_x000a_     &lt;AutoPrice&gt;YES&lt;/AutoPrice&gt;_x000a_     &lt;PassengerType Code=&quot;ADT&quot;/&gt;_x000a_    &lt;/PassengerTypeLine&gt;_x000a_    &lt;SystemDatesLine&gt;_x000a_     &lt;CreateDateTime&gt;2019-08-21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9660"/>
    <n v="3430"/>
    <n v="3439"/>
    <s v="IPRWI/303"/>
    <n v="7526"/>
    <n v="10478"/>
    <x v="7"/>
    <n v="1500"/>
    <n v="1533"/>
    <n v="1555"/>
    <s v="RDBOGMEX16NOVF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3b23caf-81a8-4f93-85db-d0f4f7e5a07d&lt;/eb:ConversationId&gt;&lt;eb:Service&gt;OTA_AirRulesLLSRQ&lt;/eb:Service&gt;&lt;eb:Action&gt;OTA_AirRulesLLSRS&lt;/eb:Action&gt;&lt;eb:MessageData&gt;&lt;eb:MessageId&gt;5811085577889530181&lt;/eb:MessageId&gt;&lt;eb:Timestamp&gt;2019-09-02T16:03:09&lt;/eb:Timestamp&gt;&lt;eb:RefToMessageId&gt;83b23caf-81a8-4f93-85db-d0f4f7e5a07d&lt;/eb:RefToMessageId&gt;&lt;/eb:MessageData&gt;&lt;/eb:MessageHeader&gt;&lt;wsse:Security xmlns:wsse=&quot;http://schemas.xmlsoap.org/ws/2002/12/secext&quot;&gt;&lt;wsse:BinarySecurityToken valueType=&quot;String&quot; EncodingType=&quot;wsse:Base64Binary&quot;&gt;Shared/IDL:IceSess\/SessMgr:1\.0.IDL/Common/!ICESMS\/RESC!ICESMSLB\/RES.LB!-2978490937510603897!58945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1:03:09-05:00&quot;&gt;_x000a_   &lt;stl:SystemSpecificResults&gt;_x000a_    &lt;stl:HostCommand LNIATA=&quot;222222&quot;&gt;RDMEXCUN19NOVZUUL¥PL-4O&lt;/stl:HostCommand&gt;_x000a_   &lt;/stl:SystemSpecificResults&gt;_x000a_  &lt;/stl:Success&gt;_x000a_ &lt;/stl:ApplicationResults&gt;_x000a_ &lt;DuplicateFareInfo&gt;_x000a_  &lt;Text&gt;MEX-CUN       CXR-4O       TUE 19NOV19                     COP_x000a_THE FOLLOWING CARRIERS ALSO PUBLISH FARES MEX-CUN:_x000a_6A AM BA CM H1 K0 MX TA U0 VB VW Y4_x000a_//SEE FQHELP FOR INFORMATION ABOUT THE NEW FARE DISPLAYS//_x000a_ALL FEES/TAXES/SVC CHARGES INCLUDED WHEN ITINERARY PRICED_x000a_SURCHARGE FOR PAPER TICKET MAY BE ADDED WHEN ITIN PRICED_x000a_USD CONVERTED TO COP USING BSR 1 USD - 3427.29000000 COP_x000a_V FARE BASIS     BK    FARE   TRAVEL-TICKET AP  MINMAX  RTG_x000a_1   ZUUL           Z X    98100 D11SE         -/?  -/  -    1_x000a_2   ZUUL           Z X   106900 D11DE         -/?  -/  -    1_x000a_1*  4O ONLY_x000a_TRAVEL MUST BE DIRECT&lt;/Text&gt;_x000a_ &lt;/DuplicateFareInfo&gt;_x000a_&lt;/OTA_AirRulesRS&gt;&lt;/soap-env:Body&gt;&lt;/soap-env:Envelope&gt;"/>
    <x v="1"/>
    <e v="#VALUE!"/>
    <e v="#VALUE!"/>
    <e v="#VALUE!"/>
    <e v="#VALUE!"/>
    <e v="#VALUE!"/>
    <e v="#VALUE!"/>
    <e v="#VALUE!"/>
    <x v="1"/>
    <n v="1500"/>
    <n v="1533"/>
    <n v="1556"/>
    <s v="RDMEXCUN19NOVZU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ec3aa61-1e6a-4267-ba5d-8b3397705d2e&lt;/eb:ConversationId&gt;&lt;eb:Service&gt;OTA_AirRulesLLSRQ&lt;/eb:Service&gt;&lt;eb:Action&gt;OTA_AirRulesLLSRS&lt;/eb:Action&gt;&lt;eb:MessageData&gt;&lt;eb:MessageId&gt;5818440578537861223&lt;/eb:MessageId&gt;&lt;eb:Timestamp&gt;2019-09-02T16:04:14&lt;/eb:Timestamp&gt;&lt;eb:RefToMessageId&gt;4ec3aa61-1e6a-4267-ba5d-8b3397705d2e&lt;/eb:RefToMessageId&gt;&lt;/eb:MessageData&gt;&lt;/eb:MessageHeader&gt;&lt;wsse:Security xmlns:wsse=&quot;http://schemas.xmlsoap.org/ws/2002/12/secext&quot;&gt;&lt;wsse:BinarySecurityToken valueType=&quot;String&quot; EncodingType=&quot;wsse:Base64Binary&quot;&gt;Shared/IDL:IceSess\/SessMgr:1\.0.IDL/Common/!ICESMS\/RESE!ICESMSLB\/RES.LB!-2978490670151718257!195011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1:04:14-05:00&quot;&gt;_x000a_   &lt;stl:SystemSpecificResults&gt;_x000a_    &lt;stl:HostCommand LNIATA=&quot;222222&quot;&gt;RDBOGMEX16NOVF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FUL            F X   240200 D11DE         -/?  -/  - WH01&lt;/Text&gt;_x000a_   &lt;/Line&gt;_x000a_   &lt;Line Type=&quot;Passenger Type&quot;&gt;_x000a_    &lt;Text&gt;PASSENGER TYPE-ADT                 AUTO PRICE-YES&lt;/Text&gt;_x000a_   &lt;/Line&gt;_x000a_   &lt;Line Type=&quot;Origin Destination&quot;&gt;_x000a_    &lt;Text&gt;FROM-BOG TO-MEX    CXR-4O    TVL-16NOV19  RULE-9660 IPRWI/303&lt;/Text&gt;_x000a_   &lt;/Line&gt;_x000a_   &lt;Line Type=&quot;Fare Basis&quot;&gt;_x000a_    &lt;Text&gt;FARE BASIS-FUL               SPECIAL FARE  DIS-N   VENDOR-ATP&lt;/Text&gt;_x000a_   &lt;/Line&gt;_x000a_   &lt;Line Type=&quot;Fare Type&quot;&gt;_x000a_    &lt;Text&gt;FARE TYPE-XPS      OW-2ND LEVEL INSTANT PURCHASE&lt;/Text&gt;_x000a_   &lt;/Line&gt;_x000a_   &lt;Line Type=&quot;Currency&quot;&gt;_x000a_    &lt;Text&gt;USD    70.08  0001  E12AUG19 D11DEC19   FC-FUL  FN-3L&lt;/Text&gt;_x000a_   &lt;/Line&gt;_x000a_   &lt;Line Type=&quot;System Dates&quot;&gt;_x000a_    &lt;Text&gt;SYSTEM DATES - CREATED 21AUG19/1318  EXPIRES INFINITY&lt;/Text&gt;_x000a_   &lt;/Line&gt;_x000a_   &lt;ParsedData&gt;_x000a_    &lt;CurrencyLine&gt;_x000a_     &lt;Amount&gt;70.08&lt;/Amount&gt;_x000a_     &lt;CurrencyCode&gt;USD&lt;/CurrencyCode&gt;_x000a_     &lt;Discontinue&gt;2019-12-11&lt;/Discontinue&gt;_x000a_     &lt;Effective&gt;2019-08-12&lt;/Effective&gt;_x000a_     &lt;FareClass&gt;FUL&lt;/FareClass&gt;_x000a_     &lt;RoutingNumberOrMPM&gt;0001&lt;/RoutingNumberOrMPM&gt;_x000a_     &lt;TariffDescriptionNumber&gt;3L&lt;/TariffDescriptionNumber&gt;_x000a_    &lt;/CurrencyLine&gt;_x000a_    &lt;FareBasisLine&gt;_x000a_     &lt;DisplayType Code=&quot;N&quot;/&gt;_x000a_     &lt;FareBasis Code=&quot;F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BOG&quot;/&gt;_x000a_     &lt;Rule&gt;9660&lt;/Rule&gt;_x000a_     &lt;TariffDescriptionNumber&gt;IPRWI/303&lt;/TariffDescriptionNumber&gt;_x000a_     &lt;TravelDate&gt;2019-11-16&lt;/TravelDate&gt;_x000a_    &lt;/OriginDestinationLine&gt;_x000a_    &lt;PassengerTypeLine&gt;_x000a_     &lt;AutoPrice&gt;YES&lt;/AutoPrice&gt;_x000a_     &lt;PassengerType Code=&quot;ADT&quot;/&gt;_x000a_    &lt;/PassengerTypeLine&gt;_x000a_    &lt;SystemDatesLine&gt;_x000a_     &lt;CreateDateTime&gt;2019-08-21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1"/>
    <n v="3393"/>
    <s v="9660"/>
    <n v="3431"/>
    <n v="3440"/>
    <s v="IPRWI/303"/>
    <n v="7527"/>
    <n v="10479"/>
    <x v="7"/>
    <n v="1501"/>
    <n v="1534"/>
    <n v="1556"/>
    <s v="RDBOGMEX16NOVF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ec3aa61-1e6a-4267-ba5d-8b3397705d2e&lt;/eb:ConversationId&gt;&lt;eb:Service&gt;OTA_AirRulesLLSRQ&lt;/eb:Service&gt;&lt;eb:Action&gt;OTA_AirRulesLLSRS&lt;/eb:Action&gt;&lt;eb:MessageData&gt;&lt;eb:MessageId&gt;5817875578542970253&lt;/eb:MessageId&gt;&lt;eb:Timestamp&gt;2019-09-02T16:04:14&lt;/eb:Timestamp&gt;&lt;eb:RefToMessageId&gt;4ec3aa61-1e6a-4267-ba5d-8b3397705d2e&lt;/eb:RefToMessageId&gt;&lt;/eb:MessageData&gt;&lt;/eb:MessageHeader&gt;&lt;wsse:Security xmlns:wsse=&quot;http://schemas.xmlsoap.org/ws/2002/12/secext&quot;&gt;&lt;wsse:BinarySecurityToken valueType=&quot;String&quot; EncodingType=&quot;wsse:Base64Binary&quot;&gt;Shared/IDL:IceSess\/SessMgr:1\.0.IDL/Common/!ICESMS\/RESE!ICESMSLB\/RES.LB!-2978490670151718257!195011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1:04:14-05:00&quot;&gt;_x000a_   &lt;stl:SystemSpecificResults&gt;_x000a_    &lt;stl:HostCommand LNIATA=&quot;222222&quot;&gt;RDMEXCUN19NOVZUUL¥PL-4O&lt;/stl:HostCommand&gt;_x000a_   &lt;/stl:SystemSpecificResults&gt;_x000a_  &lt;/stl:Success&gt;_x000a_ &lt;/stl:ApplicationResults&gt;_x000a_ &lt;DuplicateFareInfo&gt;_x000a_  &lt;Text&gt;MEX-CUN       CXR-4O       TUE 19NOV19                     COP_x000a_THE FOLLOWING CARRIERS ALSO PUBLISH FARES MEX-CUN:_x000a_6A AM BA CM H1 K0 MX TA U0 VB VW Y4_x000a_//SEE FQHELP FOR INFORMATION ABOUT THE NEW FARE DISPLAYS//_x000a_ALL FEES/TAXES/SVC CHARGES INCLUDED WHEN ITINERARY PRICED_x000a_SURCHARGE FOR PAPER TICKET MAY BE ADDED WHEN ITIN PRICED_x000a_USD CONVERTED TO COP USING BSR 1 USD - 3427.29000000 COP_x000a_V FARE BASIS     BK    FARE   TRAVEL-TICKET AP  MINMAX  RTG_x000a_1   ZUUL           Z X    98100 D11SE         -/?  -/  -    1_x000a_2   ZUUL           Z X   106900 D11DE         -/?  -/  -    1_x000a_1*  4O ONLY_x000a_TRAVEL MUST BE DIRECT&lt;/Text&gt;_x000a_ &lt;/DuplicateFareInfo&gt;_x000a_&lt;/OTA_AirRulesRS&gt;&lt;/soap-env:Body&gt;&lt;/soap-env:Envelope&gt;"/>
    <x v="1"/>
    <e v="#VALUE!"/>
    <e v="#VALUE!"/>
    <e v="#VALUE!"/>
    <e v="#VALUE!"/>
    <e v="#VALUE!"/>
    <e v="#VALUE!"/>
    <e v="#VALUE!"/>
    <x v="1"/>
    <n v="1501"/>
    <n v="1534"/>
    <n v="1557"/>
    <s v="RDMEXCUN19NOVZU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c28cef9-41ad-40b8-a2b1-ee009bdc170f&lt;/eb:ConversationId&gt;&lt;eb:Service&gt;OTA_AirRulesLLSRQ&lt;/eb:Service&gt;&lt;eb:Action&gt;OTA_AirRulesLLSRS&lt;/eb:Action&gt;&lt;eb:MessageData&gt;&lt;eb:MessageId&gt;6985402701587370190&lt;/eb:MessageId&gt;&lt;eb:Timestamp&gt;2019-09-02T19:29:19&lt;/eb:Timestamp&gt;&lt;eb:RefToMessageId&gt;2c28cef9-41ad-40b8-a2b1-ee009bdc170f&lt;/eb:RefToMessageId&gt;&lt;/eb:MessageData&gt;&lt;/eb:MessageHeader&gt;&lt;wsse:Security xmlns:wsse=&quot;http://schemas.xmlsoap.org/ws/2002/12/secext&quot;&gt;&lt;wsse:BinarySecurityToken valueType=&quot;String&quot; EncodingType=&quot;wsse:Base64Binary&quot;&gt;Shared/IDL:IceSess\/SessMgr:1\.0.IDL/Common/!ICESMS\/RESA!ICESMSLB\/RES.LB!-2978440268965556602!67096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4:29:19-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ac79d51-bc46-4ab4-9e17-fd345cca0bc9&lt;/eb:ConversationId&gt;&lt;eb:Service&gt;OTA_AirRulesLLSRQ&lt;/eb:Service&gt;&lt;eb:Action&gt;OTA_AirRulesLLSRS&lt;/eb:Action&gt;&lt;eb:MessageData&gt;&lt;eb:MessageId&gt;6992223702227000192&lt;/eb:MessageId&gt;&lt;eb:Timestamp&gt;2019-09-02T19:30:23&lt;/eb:Timestamp&gt;&lt;eb:RefToMessageId&gt;4ac79d51-bc46-4ab4-9e17-fd345cca0bc9&lt;/eb:RefToMessageId&gt;&lt;/eb:MessageData&gt;&lt;/eb:MessageHeader&gt;&lt;wsse:Security xmlns:wsse=&quot;http://schemas.xmlsoap.org/ws/2002/12/secext&quot;&gt;&lt;wsse:BinarySecurityToken valueType=&quot;String&quot; EncodingType=&quot;wsse:Base64Binary&quot;&gt;Shared/IDL:IceSess\/SessMgr:1\.0.IDL/Common/!ICESMS\/RESH!ICESMSLB\/RES.LB!-2978440006916685940!85605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4:30:23-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cb59ac2-e220-4f96-9caf-0630b17cd118&lt;/eb:ConversationId&gt;&lt;eb:Service&gt;OTA_AirRulesLLSRQ&lt;/eb:Service&gt;&lt;eb:Action&gt;OTA_AirRulesLLSRS&lt;/eb:Action&gt;&lt;eb:MessageData&gt;&lt;eb:MessageId&gt;6997476702876100241&lt;/eb:MessageId&gt;&lt;eb:Timestamp&gt;2019-09-02T19:31:28&lt;/eb:Timestamp&gt;&lt;eb:RefToMessageId&gt;ccb59ac2-e220-4f96-9caf-0630b17cd118&lt;/eb:RefToMessageId&gt;&lt;/eb:MessageData&gt;&lt;/eb:MessageHeader&gt;&lt;wsse:Security xmlns:wsse=&quot;http://schemas.xmlsoap.org/ws/2002/12/secext&quot;&gt;&lt;wsse:BinarySecurityToken valueType=&quot;String&quot; EncodingType=&quot;wsse:Base64Binary&quot;&gt;Shared/IDL:IceSess\/SessMgr:1\.0.IDL/Common/!ICESMS\/RESH!ICESMSLB\/RES.LB!-2978439741179103611!87481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4:31:28-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bc0e5fe-4a87-4b11-b4e4-cda9e794c331&lt;/eb:ConversationId&gt;&lt;eb:Service&gt;OTA_AirRulesLLSRQ&lt;/eb:Service&gt;&lt;eb:Action&gt;OTA_AirRulesLLSRS&lt;/eb:Action&gt;&lt;eb:MessageData&gt;&lt;eb:MessageId&gt;7004308703526281220&lt;/eb:MessageId&gt;&lt;eb:Timestamp&gt;2019-09-02T19:32:32&lt;/eb:Timestamp&gt;&lt;eb:RefToMessageId&gt;bbc0e5fe-4a87-4b11-b4e4-cda9e794c331&lt;/eb:RefToMessageId&gt;&lt;/eb:MessageData&gt;&lt;/eb:MessageHeader&gt;&lt;wsse:Security xmlns:wsse=&quot;http://schemas.xmlsoap.org/ws/2002/12/secext&quot;&gt;&lt;wsse:BinarySecurityToken valueType=&quot;String&quot; EncodingType=&quot;wsse:Base64Binary&quot;&gt;Shared/IDL:IceSess\/SessMgr:1\.0.IDL/Common/!ICESMS\/RESE!ICESMSLB\/RES.LB!-2978439474751652466!80538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4:32:32-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9e137d7-4775-4001-99c3-8614995a3652&lt;/eb:ConversationId&gt;&lt;eb:Service&gt;OTA_AirRulesLLSRQ&lt;/eb:Service&gt;&lt;eb:Action&gt;OTA_AirRulesLLSRS&lt;/eb:Action&gt;&lt;eb:MessageData&gt;&lt;eb:MessageId&gt;7009457704174310182&lt;/eb:MessageId&gt;&lt;eb:Timestamp&gt;2019-09-02T19:33:37&lt;/eb:Timestamp&gt;&lt;eb:RefToMessageId&gt;b9e137d7-4775-4001-99c3-8614995a3652&lt;/eb:RefToMessageId&gt;&lt;/eb:MessageData&gt;&lt;/eb:MessageHeader&gt;&lt;wsse:Security xmlns:wsse=&quot;http://schemas.xmlsoap.org/ws/2002/12/secext&quot;&gt;&lt;wsse:BinarySecurityToken valueType=&quot;String&quot; EncodingType=&quot;wsse:Base64Binary&quot;&gt;Shared/IDL:IceSess\/SessMgr:1\.0.IDL/Common/!ICESMS\/RESD!ICESMSLB\/RES.LB!-2978439209350347890!166905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4:33:37-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3"/>
    <n v="3100"/>
    <s v="M0CO"/>
    <n v="3138"/>
    <n v="3148"/>
    <s v="IPRSAA2/27"/>
    <n v="13097"/>
    <n v="19451"/>
    <x v="8"/>
    <n v="1501"/>
    <n v="1534"/>
    <n v="1560"/>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4f65d7d-ae7f-420a-a5c2-266aacea088e&lt;/eb:ConversationId&gt;&lt;eb:Service&gt;OTA_AirRulesLLSRQ&lt;/eb:Service&gt;&lt;eb:Action&gt;OTA_AirRulesLLSRS&lt;/eb:Action&gt;&lt;eb:MessageData&gt;&lt;eb:MessageId&gt;7016475704814510691&lt;/eb:MessageId&gt;&lt;eb:Timestamp&gt;2019-09-02T19:34:41&lt;/eb:Timestamp&gt;&lt;eb:RefToMessageId&gt;64f65d7d-ae7f-420a-a5c2-266aacea088e&lt;/eb:RefToMessageId&gt;&lt;/eb:MessageData&gt;&lt;/eb:MessageHeader&gt;&lt;wsse:Security xmlns:wsse=&quot;http://schemas.xmlsoap.org/ws/2002/12/secext&quot;&gt;&lt;wsse:BinarySecurityToken valueType=&quot;String&quot; EncodingType=&quot;wsse:Base64Binary&quot;&gt;Shared/IDL:IceSess\/SessMgr:1\.0.IDL/Common/!ICESMS\/RESA!ICESMSLB\/RES.LB!-2978438947193378165!73592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4:34:41-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c681972-1dcb-4fe1-86e2-eb37c42b2dde&lt;/eb:ConversationId&gt;&lt;eb:Service&gt;OTA_AirRulesLLSRQ&lt;/eb:Service&gt;&lt;eb:Action&gt;OTA_AirRulesLLSRS&lt;/eb:Action&gt;&lt;eb:MessageData&gt;&lt;eb:MessageId&gt;7021587705456200281&lt;/eb:MessageId&gt;&lt;eb:Timestamp&gt;2019-09-02T19:35:46&lt;/eb:Timestamp&gt;&lt;eb:RefToMessageId&gt;ac681972-1dcb-4fe1-86e2-eb37c42b2dde&lt;/eb:RefToMessageId&gt;&lt;/eb:MessageData&gt;&lt;/eb:MessageHeader&gt;&lt;wsse:Security xmlns:wsse=&quot;http://schemas.xmlsoap.org/ws/2002/12/secext&quot;&gt;&lt;wsse:BinarySecurityToken valueType=&quot;String&quot; EncodingType=&quot;wsse:Base64Binary&quot;&gt;Shared/IDL:IceSess\/SessMgr:1\.0.IDL/Common/!ICESMS\/RESA!ICESMSLB\/RES.LB!-2978438684221467764!75592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4:35:46-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f36cd8a-6df2-446e-94d9-bd4d7709e5d9&lt;/eb:ConversationId&gt;&lt;eb:Service&gt;OTA_AirRulesLLSRQ&lt;/eb:Service&gt;&lt;eb:Action&gt;OTA_AirRulesLLSRS&lt;/eb:Action&gt;&lt;eb:MessageData&gt;&lt;eb:MessageId&gt;7029223706103530690&lt;/eb:MessageId&gt;&lt;eb:Timestamp&gt;2019-09-02T19:36:50&lt;/eb:Timestamp&gt;&lt;eb:RefToMessageId&gt;5f36cd8a-6df2-446e-94d9-bd4d7709e5d9&lt;/eb:RefToMessageId&gt;&lt;/eb:MessageData&gt;&lt;/eb:MessageHeader&gt;&lt;wsse:Security xmlns:wsse=&quot;http://schemas.xmlsoap.org/ws/2002/12/secext&quot;&gt;&lt;wsse:BinarySecurityToken valueType=&quot;String&quot; EncodingType=&quot;wsse:Base64Binary&quot;&gt;Shared/IDL:IceSess\/SessMgr:1\.0.IDL/Common/!ICESMS\/RESE!ICESMSLB\/RES.LB!-2978438419141164661!85041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4:36:50-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1bf4b02-3c4f-490c-8875-42fce037a497&lt;/eb:ConversationId&gt;&lt;eb:Service&gt;OTA_AirRulesLLSRQ&lt;/eb:Service&gt;&lt;eb:Action&gt;OTA_AirRulesLLSRS&lt;/eb:Action&gt;&lt;eb:MessageData&gt;&lt;eb:MessageId&gt;6380793706741330834&lt;/eb:MessageId&gt;&lt;eb:Timestamp&gt;2019-09-02T19:37:54&lt;/eb:Timestamp&gt;&lt;eb:RefToMessageId&gt;11bf4b02-3c4f-490c-8875-42fce037a497&lt;/eb:RefToMessageId&gt;&lt;/eb:MessageData&gt;&lt;/eb:MessageHeader&gt;&lt;wsse:Security xmlns:wsse=&quot;http://schemas.xmlsoap.org/ws/2002/12/secext&quot;&gt;&lt;wsse:BinarySecurityToken valueType=&quot;String&quot; EncodingType=&quot;wsse:Base64Binary&quot;&gt;Shared/IDL:IceSess\/SessMgr:1\.0.IDL/Common/!ICESMS\/RESH!ICESMSLB\/RES.LB!-2978438157757137020!95465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4:37:54-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e2d2a15-5a37-447c-91d4-bbbf1d0597df&lt;/eb:ConversationId&gt;&lt;eb:Service&gt;OTA_AirRulesLLSRQ&lt;/eb:Service&gt;&lt;eb:Action&gt;OTA_AirRulesLLSRS&lt;/eb:Action&gt;&lt;eb:MessageData&gt;&lt;eb:MessageId&gt;7040485707383920551&lt;/eb:MessageId&gt;&lt;eb:Timestamp&gt;2019-09-02T19:38:58&lt;/eb:Timestamp&gt;&lt;eb:RefToMessageId&gt;ae2d2a15-5a37-447c-91d4-bbbf1d0597df&lt;/eb:RefToMessageId&gt;&lt;/eb:MessageData&gt;&lt;/eb:MessageHeader&gt;&lt;wsse:Security xmlns:wsse=&quot;http://schemas.xmlsoap.org/ws/2002/12/secext&quot;&gt;&lt;wsse:BinarySecurityToken valueType=&quot;String&quot; EncodingType=&quot;wsse:Base64Binary&quot;&gt;Shared/IDL:IceSess\/SessMgr:1\.0.IDL/Common/!ICESMS\/RESD!ICESMSLB\/RES.LB!-2978437894636309106!17282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4:38:58-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3"/>
    <n v="3100"/>
    <s v="M0CO"/>
    <n v="3138"/>
    <n v="3148"/>
    <s v="IPRSAA2/27"/>
    <n v="13097"/>
    <n v="19451"/>
    <x v="8"/>
    <n v="1501"/>
    <n v="1534"/>
    <n v="1560"/>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9ad832b-32ff-4550-91f0-5c421f79028d&lt;/eb:ConversationId&gt;&lt;eb:Service&gt;OTA_AirRulesLLSRQ&lt;/eb:Service&gt;&lt;eb:Action&gt;OTA_AirRulesLLSRS&lt;/eb:Action&gt;&lt;eb:MessageData&gt;&lt;eb:MessageId&gt;7364403744187420592&lt;/eb:MessageId&gt;&lt;eb:Timestamp&gt;2019-09-02T20:40:19&lt;/eb:Timestamp&gt;&lt;eb:RefToMessageId&gt;09ad832b-32ff-4550-91f0-5c421f79028d&lt;/eb:RefToMessageId&gt;&lt;/eb:MessageData&gt;&lt;/eb:MessageHeader&gt;&lt;wsse:Security xmlns:wsse=&quot;http://schemas.xmlsoap.org/ws/2002/12/secext&quot;&gt;&lt;wsse:BinarySecurityToken valueType=&quot;String&quot; EncodingType=&quot;wsse:Base64Binary&quot;&gt;Shared/IDL:IceSess\/SessMgr:1\.0.IDL/Common/!ICESMS\/RESC!ICESMSLB\/RES.LB!-2978422819874355826!31947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0:19-05:00&quot;&gt;_x000a_   &lt;stl:SystemSpecificResults&gt;_x000a_    &lt;stl:HostCommand LNIATA=&quot;222222&quot;&gt;RDBOGCUN08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35000 D11DE         -/?  -/  - WH01&lt;/Text&gt;_x000a_   &lt;/Line&gt;_x000a_   &lt;Line Type=&quot;Passenger Type&quot;&gt;_x000a_    &lt;Text&gt;PASSENGER TYPE-ADT                 AUTO PRICE-YES&lt;/Text&gt;_x000a_   &lt;/Line&gt;_x000a_   &lt;Line Type=&quot;Origin Destination&quot;&gt;_x000a_    &lt;Text&gt;FROM-BOG TO-CUN    CXR-4O    TVL-08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8.54  0001  E10JUL19 D10JUL19   FC-ZUL  FN-L&lt;/Text&gt;_x000a_   &lt;/Line&gt;_x000a_   &lt;Line Type=&quot;System Dates&quot;&gt;_x000a_    &lt;Text&gt;SYSTEM DATES - CREATED 09JUL19/2315  EXPIRES INFINITY&lt;/Text&gt;_x000a_   &lt;/Line&gt;_x000a_   &lt;ParsedData&gt;_x000a_    &lt;CurrencyLine&gt;_x000a_     &lt;Amount&gt;68.54&lt;/Amount&gt;_x000a_     &lt;CurrencyCode&gt;USD&lt;/CurrencyCode&gt;_x000a_     &lt;Discontinue&gt;2019-07-10&lt;/Discontinue&gt;_x000a_     &lt;Effective&gt;2019-07-10&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BOG&quot;/&gt;_x000a_     &lt;Rule&gt;9660&lt;/Rule&gt;_x000a_     &lt;TariffDescriptionNumber&gt;IPRWI/303&lt;/TariffDescriptionNumber&gt;_x000a_     &lt;TravelDate&gt;2019-11-08&lt;/TravelDate&gt;_x000a_    &lt;/OriginDestinationLine&gt;_x000a_    &lt;PassengerTypeLine&gt;_x000a_     &lt;AutoPrice&gt;YES&lt;/AutoPrice&gt;_x000a_     &lt;PassengerType Code=&quot;ADT&quot;/&gt;_x000a_    &lt;/PassengerTypeLine&gt;_x000a_    &lt;SystemDatesLine&gt;_x000a_     &lt;CreateDateTime&gt;2019-07-09T2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9660"/>
    <n v="3428"/>
    <n v="3437"/>
    <s v="IPRWI/303"/>
    <n v="7588"/>
    <n v="10540"/>
    <x v="7"/>
    <n v="1500"/>
    <n v="1533"/>
    <n v="1555"/>
    <s v="RDBOGCUN08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9ad832b-32ff-4550-91f0-5c421f79028d&lt;/eb:ConversationId&gt;&lt;eb:Service&gt;OTA_AirRulesLLSRQ&lt;/eb:Service&gt;&lt;eb:Action&gt;OTA_AirRulesLLSRS&lt;/eb:Action&gt;&lt;eb:MessageData&gt;&lt;eb:MessageId&gt;7363477744192280180&lt;/eb:MessageId&gt;&lt;eb:Timestamp&gt;2019-09-02T20:40:19&lt;/eb:Timestamp&gt;&lt;eb:RefToMessageId&gt;09ad832b-32ff-4550-91f0-5c421f79028d&lt;/eb:RefToMessageId&gt;&lt;/eb:MessageData&gt;&lt;/eb:MessageHeader&gt;&lt;wsse:Security xmlns:wsse=&quot;http://schemas.xmlsoap.org/ws/2002/12/secext&quot;&gt;&lt;wsse:BinarySecurityToken valueType=&quot;String&quot; EncodingType=&quot;wsse:Base64Binary&quot;&gt;Shared/IDL:IceSess\/SessMgr:1\.0.IDL/Common/!ICESMS\/RESC!ICESMSLB\/RES.LB!-2978422819874355826!31947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0:19-05:00&quot;&gt;_x000a_   &lt;stl:SystemSpecificResults&gt;_x000a_    &lt;stl:HostCommand LNIATA=&quot;222222&quot;&gt;RDCUNBOG11NOVG1L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1LL           G X   313200 D11DE         -/?  -/  - WH01&lt;/Text&gt;_x000a_   &lt;/Line&gt;_x000a_   &lt;Line Type=&quot;Passenger Type&quot;&gt;_x000a_    &lt;Text&gt;PASSENGER TYPE-ADT                 AUTO PRICE-YES&lt;/Text&gt;_x000a_   &lt;/Line&gt;_x000a_   &lt;Line Type=&quot;Origin Destination&quot;&gt;_x000a_    &lt;Text&gt;FROM-CUN TO-BOG    CXR-4O    TVL-11NOV19  RULE-9500 IPRWI/303&lt;/Text&gt;_x000a_   &lt;/Line&gt;_x000a_   &lt;Line Type=&quot;Fare Basis&quot;&gt;_x000a_    &lt;Text&gt;FARE BASIS-G1LL              SPECIAL FARE  DIS-E   VENDOR-ATP&lt;/Text&gt;_x000a_   &lt;/Line&gt;_x000a_   &lt;Line Type=&quot;Fare Type&quot;&gt;_x000a_    &lt;Text&gt;FARE TYPE-XPN      OW-INSTANT PURCHASE NONREFUNDABLE-TYPE FARES&lt;/Text&gt;_x000a_   &lt;/Line&gt;_x000a_   &lt;Line Type=&quot;Currency&quot;&gt;_x000a_    &lt;Text&gt;USD    91.37  0001  E10JUL19 D10JUL19   FC-G1LL  FN-L&lt;/Text&gt;_x000a_   &lt;/Line&gt;_x000a_   &lt;Line Type=&quot;System Dates&quot;&gt;_x000a_    &lt;Text&gt;SYSTEM DATES - CREATED 09JUL19/2316  EXPIRES INFINITY&lt;/Text&gt;_x000a_   &lt;/Line&gt;_x000a_   &lt;ParsedData&gt;_x000a_    &lt;CurrencyLine&gt;_x000a_     &lt;Amount&gt;91.37&lt;/Amount&gt;_x000a_     &lt;CurrencyCode&gt;USD&lt;/CurrencyCode&gt;_x000a_     &lt;Discontinue&gt;2019-07-10&lt;/Discontinue&gt;_x000a_     &lt;Effective&gt;2019-07-10&lt;/Effective&gt;_x000a_     &lt;FareClass&gt;G1LL&lt;/FareClass&gt;_x000a_     &lt;RoutingNumberOrMPM&gt;0001&lt;/RoutingNumberOrMPM&gt;_x000a_     &lt;TariffDescriptionNumber&gt;L&lt;/TariffDescriptionNumber&gt;_x000a_    &lt;/CurrencyLine&gt;_x000a_    &lt;FareBasisLine&gt;_x000a_     &lt;DisplayType Code=&quot;E&quot;/&gt;_x000a_     &lt;FareBasis Code=&quot;G1LL&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BOG&quot;/&gt;_x000a_     &lt;OriginLocation LocationCode=&quot;CUN&quot;/&gt;_x000a_     &lt;Rule&gt;9500&lt;/Rule&gt;_x000a_     &lt;TariffDescriptionNumber&gt;IPRWI/303&lt;/TariffDescriptionNumber&gt;_x000a_     &lt;TravelDate&gt;2019-11-11&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CONFIRMED RESERVATIONS FOR ALL SECTORS ARE REQUIRED AT_x000a_LEAST 24 HOURS BEFORE DEPARTURE._x000a_WAITLIST AND STANDBY NOT PERMITTED._x000a_ANY TIME_x000a_TICKET IS NON-REFUNDABLE._x000a_CHANGES_x000a_ANY TIME_x000a_CHARGE USD 69.00/CAD 79.00 FOR REISSUE/_x000a_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WAITLIST AND STANDBY NOT PERMITTED._x000a_ANY TIME_x000a_TICKET IS NON-REFUNDABLE._x000a_CHANGES_x000a_ANY TIME_x000a_CHARGE USD 89.00/CAD 115.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5"/>
    <n v="3424"/>
    <s v="9500"/>
    <n v="3462"/>
    <n v="3471"/>
    <s v="IPRWI/303"/>
    <n v="7657"/>
    <n v="9331"/>
    <x v="9"/>
    <n v="1500"/>
    <n v="1533"/>
    <n v="1556"/>
    <s v="RDCUNBOG11NOVG1L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08c0afe-cc2c-47a6-8ad4-b2368687f068&lt;/eb:ConversationId&gt;&lt;eb:Service&gt;OTA_AirRulesLLSRQ&lt;/eb:Service&gt;&lt;eb:Action&gt;OTA_AirRulesLLSRS&lt;/eb:Action&gt;&lt;eb:MessageData&gt;&lt;eb:MessageId&gt;6674018744831190810&lt;/eb:MessageId&gt;&lt;eb:Timestamp&gt;2019-09-02T20:41:23&lt;/eb:Timestamp&gt;&lt;eb:RefToMessageId&gt;d08c0afe-cc2c-47a6-8ad4-b2368687f068&lt;/eb:RefToMessageId&gt;&lt;/eb:MessageData&gt;&lt;/eb:MessageHeader&gt;&lt;wsse:Security xmlns:wsse=&quot;http://schemas.xmlsoap.org/ws/2002/12/secext&quot;&gt;&lt;wsse:BinarySecurityToken valueType=&quot;String&quot; EncodingType=&quot;wsse:Base64Binary&quot;&gt;Shared/IDL:IceSess\/SessMgr:1\.0.IDL/Common/!ICESMS\/RESG!ICESMSLB\/RES.LB!-2978422556615711860!188090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1:23-05:00&quot;&gt;_x000a_   &lt;stl:SystemSpecificResults&gt;_x000a_    &lt;stl:HostCommand LNIATA=&quot;222222&quot;&gt;RDBOGCUN08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35000 D11DE         -/?  -/  - WH01&lt;/Text&gt;_x000a_   &lt;/Line&gt;_x000a_   &lt;Line Type=&quot;Passenger Type&quot;&gt;_x000a_    &lt;Text&gt;PASSENGER TYPE-ADT                 AUTO PRICE-YES&lt;/Text&gt;_x000a_   &lt;/Line&gt;_x000a_   &lt;Line Type=&quot;Origin Destination&quot;&gt;_x000a_    &lt;Text&gt;FROM-BOG TO-CUN    CXR-4O    TVL-08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8.54  0001  E10JUL19 D10JUL19   FC-ZUL  FN-L&lt;/Text&gt;_x000a_   &lt;/Line&gt;_x000a_   &lt;Line Type=&quot;System Dates&quot;&gt;_x000a_    &lt;Text&gt;SYSTEM DATES - CREATED 09JUL19/2315  EXPIRES INFINITY&lt;/Text&gt;_x000a_   &lt;/Line&gt;_x000a_   &lt;ParsedData&gt;_x000a_    &lt;CurrencyLine&gt;_x000a_     &lt;Amount&gt;68.54&lt;/Amount&gt;_x000a_     &lt;CurrencyCode&gt;USD&lt;/CurrencyCode&gt;_x000a_     &lt;Discontinue&gt;2019-07-10&lt;/Discontinue&gt;_x000a_     &lt;Effective&gt;2019-07-10&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BOG&quot;/&gt;_x000a_     &lt;Rule&gt;9660&lt;/Rule&gt;_x000a_     &lt;TariffDescriptionNumber&gt;IPRWI/303&lt;/TariffDescriptionNumber&gt;_x000a_     &lt;TravelDate&gt;2019-11-08&lt;/TravelDate&gt;_x000a_    &lt;/OriginDestinationLine&gt;_x000a_    &lt;PassengerTypeLine&gt;_x000a_     &lt;AutoPrice&gt;YES&lt;/AutoPrice&gt;_x000a_     &lt;PassengerType Code=&quot;ADT&quot;/&gt;_x000a_    &lt;/PassengerTypeLine&gt;_x000a_    &lt;SystemDatesLine&gt;_x000a_     &lt;CreateDateTime&gt;2019-07-09T2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9660"/>
    <n v="3429"/>
    <n v="3438"/>
    <s v="IPRWI/303"/>
    <n v="7589"/>
    <n v="10541"/>
    <x v="7"/>
    <n v="1501"/>
    <n v="1534"/>
    <n v="1556"/>
    <s v="RDBOGCUN08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08c0afe-cc2c-47a6-8ad4-b2368687f068&lt;/eb:ConversationId&gt;&lt;eb:Service&gt;OTA_AirRulesLLSRQ&lt;/eb:Service&gt;&lt;eb:Action&gt;OTA_AirRulesLLSRS&lt;/eb:Action&gt;&lt;eb:MessageData&gt;&lt;eb:MessageId&gt;7368989744835900243&lt;/eb:MessageId&gt;&lt;eb:Timestamp&gt;2019-09-02T20:41:23&lt;/eb:Timestamp&gt;&lt;eb:RefToMessageId&gt;d08c0afe-cc2c-47a6-8ad4-b2368687f068&lt;/eb:RefToMessageId&gt;&lt;/eb:MessageData&gt;&lt;/eb:MessageHeader&gt;&lt;wsse:Security xmlns:wsse=&quot;http://schemas.xmlsoap.org/ws/2002/12/secext&quot;&gt;&lt;wsse:BinarySecurityToken valueType=&quot;String&quot; EncodingType=&quot;wsse:Base64Binary&quot;&gt;Shared/IDL:IceSess\/SessMgr:1\.0.IDL/Common/!ICESMS\/RESG!ICESMSLB\/RES.LB!-2978422556615711860!188090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1:23-05:00&quot;&gt;_x000a_   &lt;stl:SystemSpecificResults&gt;_x000a_    &lt;stl:HostCommand LNIATA=&quot;222222&quot;&gt;RDCUNBOG11NOVG1L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1LL           G X   313200 D11DE         -/?  -/  - WH01&lt;/Text&gt;_x000a_   &lt;/Line&gt;_x000a_   &lt;Line Type=&quot;Passenger Type&quot;&gt;_x000a_    &lt;Text&gt;PASSENGER TYPE-ADT                 AUTO PRICE-YES&lt;/Text&gt;_x000a_   &lt;/Line&gt;_x000a_   &lt;Line Type=&quot;Origin Destination&quot;&gt;_x000a_    &lt;Text&gt;FROM-CUN TO-BOG    CXR-4O    TVL-11NOV19  RULE-9500 IPRWI/303&lt;/Text&gt;_x000a_   &lt;/Line&gt;_x000a_   &lt;Line Type=&quot;Fare Basis&quot;&gt;_x000a_    &lt;Text&gt;FARE BASIS-G1LL              SPECIAL FARE  DIS-E   VENDOR-ATP&lt;/Text&gt;_x000a_   &lt;/Line&gt;_x000a_   &lt;Line Type=&quot;Fare Type&quot;&gt;_x000a_    &lt;Text&gt;FARE TYPE-XPN      OW-INSTANT PURCHASE NONREFUNDABLE-TYPE FARES&lt;/Text&gt;_x000a_   &lt;/Line&gt;_x000a_   &lt;Line Type=&quot;Currency&quot;&gt;_x000a_    &lt;Text&gt;USD    91.37  0001  E10JUL19 D10JUL19   FC-G1LL  FN-L&lt;/Text&gt;_x000a_   &lt;/Line&gt;_x000a_   &lt;Line Type=&quot;System Dates&quot;&gt;_x000a_    &lt;Text&gt;SYSTEM DATES - CREATED 09JUL19/2316  EXPIRES INFINITY&lt;/Text&gt;_x000a_   &lt;/Line&gt;_x000a_   &lt;ParsedData&gt;_x000a_    &lt;CurrencyLine&gt;_x000a_     &lt;Amount&gt;91.37&lt;/Amount&gt;_x000a_     &lt;CurrencyCode&gt;USD&lt;/CurrencyCode&gt;_x000a_     &lt;Discontinue&gt;2019-07-10&lt;/Discontinue&gt;_x000a_     &lt;Effective&gt;2019-07-10&lt;/Effective&gt;_x000a_     &lt;FareClass&gt;G1LL&lt;/FareClass&gt;_x000a_     &lt;RoutingNumberOrMPM&gt;0001&lt;/RoutingNumberOrMPM&gt;_x000a_     &lt;TariffDescriptionNumber&gt;L&lt;/TariffDescriptionNumber&gt;_x000a_    &lt;/CurrencyLine&gt;_x000a_    &lt;FareBasisLine&gt;_x000a_     &lt;DisplayType Code=&quot;E&quot;/&gt;_x000a_     &lt;FareBasis Code=&quot;G1LL&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BOG&quot;/&gt;_x000a_     &lt;OriginLocation LocationCode=&quot;CUN&quot;/&gt;_x000a_     &lt;Rule&gt;9500&lt;/Rule&gt;_x000a_     &lt;TariffDescriptionNumber&gt;IPRWI/303&lt;/TariffDescriptionNumber&gt;_x000a_     &lt;TravelDate&gt;2019-11-11&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CONFIRMED RESERVATIONS FOR ALL SECTORS ARE REQUIRED AT_x000a_LEAST 24 HOURS BEFORE DEPARTURE._x000a_WAITLIST AND STANDBY NOT PERMITTED._x000a_ANY TIME_x000a_TICKET IS NON-REFUNDABLE._x000a_CHANGES_x000a_ANY TIME_x000a_CHARGE USD 69.00/CAD 79.00 FOR REISSUE/_x000a_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WAITLIST AND STANDBY NOT PERMITTED._x000a_ANY TIME_x000a_TICKET IS NON-REFUNDABLE._x000a_CHANGES_x000a_ANY TIME_x000a_CHARGE USD 89.00/CAD 115.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7"/>
    <n v="3425"/>
    <s v="9500"/>
    <n v="3463"/>
    <n v="3472"/>
    <s v="IPRWI/303"/>
    <n v="7658"/>
    <n v="9332"/>
    <x v="9"/>
    <n v="1501"/>
    <n v="1534"/>
    <n v="1557"/>
    <s v="RDCUNBOG11NOVG1L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06b81bf-bd6a-43a5-9ce3-1352fbd26e1b&lt;/eb:ConversationId&gt;&lt;eb:Service&gt;OTA_AirRulesLLSRQ&lt;/eb:Service&gt;&lt;eb:Action&gt;OTA_AirRulesLLSRS&lt;/eb:Action&gt;&lt;eb:MessageData&gt;&lt;eb:MessageId&gt;7374331745472910251&lt;/eb:MessageId&gt;&lt;eb:Timestamp&gt;2019-09-02T20:42:27&lt;/eb:Timestamp&gt;&lt;eb:RefToMessageId&gt;a06b81bf-bd6a-43a5-9ce3-1352fbd26e1b&lt;/eb:RefToMessageId&gt;&lt;/eb:MessageData&gt;&lt;/eb:MessageHeader&gt;&lt;wsse:Security xmlns:wsse=&quot;http://schemas.xmlsoap.org/ws/2002/12/secext&quot;&gt;&lt;wsse:BinarySecurityToken valueType=&quot;String&quot; EncodingType=&quot;wsse:Base64Binary&quot;&gt;Shared/IDL:IceSess\/SessMgr:1\.0.IDL/Common/!ICESMS\/RESG!ICESMSLB\/RES.LB!-2978422293316180333!190137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2:27-05:00&quot;&gt;_x000a_   &lt;stl:SystemSpecificResults&gt;_x000a_    &lt;stl:HostCommand LNIATA=&quot;222222&quot;&gt;RDBOGCUN08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35000 D11DE         -/?  -/  - WH01&lt;/Text&gt;_x000a_   &lt;/Line&gt;_x000a_   &lt;Line Type=&quot;Passenger Type&quot;&gt;_x000a_    &lt;Text&gt;PASSENGER TYPE-ADT                 AUTO PRICE-YES&lt;/Text&gt;_x000a_   &lt;/Line&gt;_x000a_   &lt;Line Type=&quot;Origin Destination&quot;&gt;_x000a_    &lt;Text&gt;FROM-BOG TO-CUN    CXR-4O    TVL-08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8.54  0001  E10JUL19 D10JUL19   FC-ZUL  FN-L&lt;/Text&gt;_x000a_   &lt;/Line&gt;_x000a_   &lt;Line Type=&quot;System Dates&quot;&gt;_x000a_    &lt;Text&gt;SYSTEM DATES - CREATED 09JUL19/2315  EXPIRES INFINITY&lt;/Text&gt;_x000a_   &lt;/Line&gt;_x000a_   &lt;ParsedData&gt;_x000a_    &lt;CurrencyLine&gt;_x000a_     &lt;Amount&gt;68.54&lt;/Amount&gt;_x000a_     &lt;CurrencyCode&gt;USD&lt;/CurrencyCode&gt;_x000a_     &lt;Discontinue&gt;2019-07-10&lt;/Discontinue&gt;_x000a_     &lt;Effective&gt;2019-07-10&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BOG&quot;/&gt;_x000a_     &lt;Rule&gt;9660&lt;/Rule&gt;_x000a_     &lt;TariffDescriptionNumber&gt;IPRWI/303&lt;/TariffDescriptionNumber&gt;_x000a_     &lt;TravelDate&gt;2019-11-08&lt;/TravelDate&gt;_x000a_    &lt;/OriginDestinationLine&gt;_x000a_    &lt;PassengerTypeLine&gt;_x000a_     &lt;AutoPrice&gt;YES&lt;/AutoPrice&gt;_x000a_     &lt;PassengerType Code=&quot;ADT&quot;/&gt;_x000a_    &lt;/PassengerTypeLine&gt;_x000a_    &lt;SystemDatesLine&gt;_x000a_     &lt;CreateDateTime&gt;2019-07-09T2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9660"/>
    <n v="3429"/>
    <n v="3438"/>
    <s v="IPRWI/303"/>
    <n v="7589"/>
    <n v="10541"/>
    <x v="7"/>
    <n v="1501"/>
    <n v="1534"/>
    <n v="1556"/>
    <s v="RDBOGCUN08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06b81bf-bd6a-43a5-9ce3-1352fbd26e1b&lt;/eb:ConversationId&gt;&lt;eb:Service&gt;OTA_AirRulesLLSRQ&lt;/eb:Service&gt;&lt;eb:Action&gt;OTA_AirRulesLLSRS&lt;/eb:Action&gt;&lt;eb:MessageData&gt;&lt;eb:MessageId&gt;6678859745477860693&lt;/eb:MessageId&gt;&lt;eb:Timestamp&gt;2019-09-02T20:42:28&lt;/eb:Timestamp&gt;&lt;eb:RefToMessageId&gt;a06b81bf-bd6a-43a5-9ce3-1352fbd26e1b&lt;/eb:RefToMessageId&gt;&lt;/eb:MessageData&gt;&lt;/eb:MessageHeader&gt;&lt;wsse:Security xmlns:wsse=&quot;http://schemas.xmlsoap.org/ws/2002/12/secext&quot;&gt;&lt;wsse:BinarySecurityToken valueType=&quot;String&quot; EncodingType=&quot;wsse:Base64Binary&quot;&gt;Shared/IDL:IceSess\/SessMgr:1\.0.IDL/Common/!ICESMS\/RESG!ICESMSLB\/RES.LB!-2978422293316180333!190137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2:27-05:00&quot;&gt;_x000a_   &lt;stl:SystemSpecificResults&gt;_x000a_    &lt;stl:HostCommand LNIATA=&quot;222222&quot;&gt;RDCUNBOG11NOVG1L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1LL           G X   313200 D11DE         -/?  -/  - WH01&lt;/Text&gt;_x000a_   &lt;/Line&gt;_x000a_   &lt;Line Type=&quot;Passenger Type&quot;&gt;_x000a_    &lt;Text&gt;PASSENGER TYPE-ADT                 AUTO PRICE-YES&lt;/Text&gt;_x000a_   &lt;/Line&gt;_x000a_   &lt;Line Type=&quot;Origin Destination&quot;&gt;_x000a_    &lt;Text&gt;FROM-CUN TO-BOG    CXR-4O    TVL-11NOV19  RULE-9500 IPRWI/303&lt;/Text&gt;_x000a_   &lt;/Line&gt;_x000a_   &lt;Line Type=&quot;Fare Basis&quot;&gt;_x000a_    &lt;Text&gt;FARE BASIS-G1LL              SPECIAL FARE  DIS-E   VENDOR-ATP&lt;/Text&gt;_x000a_   &lt;/Line&gt;_x000a_   &lt;Line Type=&quot;Fare Type&quot;&gt;_x000a_    &lt;Text&gt;FARE TYPE-XPN      OW-INSTANT PURCHASE NONREFUNDABLE-TYPE FARES&lt;/Text&gt;_x000a_   &lt;/Line&gt;_x000a_   &lt;Line Type=&quot;Currency&quot;&gt;_x000a_    &lt;Text&gt;USD    91.37  0001  E10JUL19 D10JUL19   FC-G1LL  FN-L&lt;/Text&gt;_x000a_   &lt;/Line&gt;_x000a_   &lt;Line Type=&quot;System Dates&quot;&gt;_x000a_    &lt;Text&gt;SYSTEM DATES - CREATED 09JUL19/2316  EXPIRES INFINITY&lt;/Text&gt;_x000a_   &lt;/Line&gt;_x000a_   &lt;ParsedData&gt;_x000a_    &lt;CurrencyLine&gt;_x000a_     &lt;Amount&gt;91.37&lt;/Amount&gt;_x000a_     &lt;CurrencyCode&gt;USD&lt;/CurrencyCode&gt;_x000a_     &lt;Discontinue&gt;2019-07-10&lt;/Discontinue&gt;_x000a_     &lt;Effective&gt;2019-07-10&lt;/Effective&gt;_x000a_     &lt;FareClass&gt;G1LL&lt;/FareClass&gt;_x000a_     &lt;RoutingNumberOrMPM&gt;0001&lt;/RoutingNumberOrMPM&gt;_x000a_     &lt;TariffDescriptionNumber&gt;L&lt;/TariffDescriptionNumber&gt;_x000a_    &lt;/CurrencyLine&gt;_x000a_    &lt;FareBasisLine&gt;_x000a_     &lt;DisplayType Code=&quot;E&quot;/&gt;_x000a_     &lt;FareBasis Code=&quot;G1LL&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BOG&quot;/&gt;_x000a_     &lt;OriginLocation LocationCode=&quot;CUN&quot;/&gt;_x000a_     &lt;Rule&gt;9500&lt;/Rule&gt;_x000a_     &lt;TariffDescriptionNumber&gt;IPRWI/303&lt;/TariffDescriptionNumber&gt;_x000a_     &lt;TravelDate&gt;2019-11-11&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CONFIRMED RESERVATIONS FOR ALL SECTORS ARE REQUIRED AT_x000a_LEAST 24 HOURS BEFORE DEPARTURE._x000a_WAITLIST AND STANDBY NOT PERMITTED._x000a_ANY TIME_x000a_TICKET IS NON-REFUNDABLE._x000a_CHANGES_x000a_ANY TIME_x000a_CHARGE USD 69.00/CAD 79.00 FOR REISSUE/_x000a_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WAITLIST AND STANDBY NOT PERMITTED._x000a_ANY TIME_x000a_TICKET IS NON-REFUNDABLE._x000a_CHANGES_x000a_ANY TIME_x000a_CHARGE USD 89.00/CAD 115.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7"/>
    <n v="3425"/>
    <s v="9500"/>
    <n v="3463"/>
    <n v="3472"/>
    <s v="IPRWI/303"/>
    <n v="7658"/>
    <n v="9332"/>
    <x v="9"/>
    <n v="1501"/>
    <n v="1534"/>
    <n v="1557"/>
    <s v="RDCUNBOG11NOVG1L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85c38dd-05f9-45bd-b104-bc32bf67b089&lt;/eb:ConversationId&gt;&lt;eb:Service&gt;OTA_AirRulesLLSRQ&lt;/eb:Service&gt;&lt;eb:Action&gt;OTA_AirRulesLLSRS&lt;/eb:Action&gt;&lt;eb:MessageData&gt;&lt;eb:MessageId&gt;7379872746118330181&lt;/eb:MessageId&gt;&lt;eb:Timestamp&gt;2019-09-02T20:43:32&lt;/eb:Timestamp&gt;&lt;eb:RefToMessageId&gt;c85c38dd-05f9-45bd-b104-bc32bf67b089&lt;/eb:RefToMessageId&gt;&lt;/eb:MessageData&gt;&lt;/eb:MessageHeader&gt;&lt;wsse:Security xmlns:wsse=&quot;http://schemas.xmlsoap.org/ws/2002/12/secext&quot;&gt;&lt;wsse:BinarySecurityToken valueType=&quot;String&quot; EncodingType=&quot;wsse:Base64Binary&quot;&gt;Shared/IDL:IceSess\/SessMgr:1\.0.IDL/Common/!ICESMS\/RESF!ICESMSLB\/RES.LB!-2978422029005300338!35504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3:32-05:00&quot;&gt;_x000a_   &lt;stl:SystemSpecificResults&gt;_x000a_    &lt;stl:HostCommand LNIATA=&quot;222222&quot;&gt;RDBOGCUN08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35000 D11DE         -/?  -/  - WH01&lt;/Text&gt;_x000a_   &lt;/Line&gt;_x000a_   &lt;Line Type=&quot;Passenger Type&quot;&gt;_x000a_    &lt;Text&gt;PASSENGER TYPE-ADT                 AUTO PRICE-YES&lt;/Text&gt;_x000a_   &lt;/Line&gt;_x000a_   &lt;Line Type=&quot;Origin Destination&quot;&gt;_x000a_    &lt;Text&gt;FROM-BOG TO-CUN    CXR-4O    TVL-08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8.54  0001  E10JUL19 D10JUL19   FC-ZUL  FN-L&lt;/Text&gt;_x000a_   &lt;/Line&gt;_x000a_   &lt;Line Type=&quot;System Dates&quot;&gt;_x000a_    &lt;Text&gt;SYSTEM DATES - CREATED 09JUL19/2315  EXPIRES INFINITY&lt;/Text&gt;_x000a_   &lt;/Line&gt;_x000a_   &lt;ParsedData&gt;_x000a_    &lt;CurrencyLine&gt;_x000a_     &lt;Amount&gt;68.54&lt;/Amount&gt;_x000a_     &lt;CurrencyCode&gt;USD&lt;/CurrencyCode&gt;_x000a_     &lt;Discontinue&gt;2019-07-10&lt;/Discontinue&gt;_x000a_     &lt;Effective&gt;2019-07-10&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BOG&quot;/&gt;_x000a_     &lt;Rule&gt;9660&lt;/Rule&gt;_x000a_     &lt;TariffDescriptionNumber&gt;IPRWI/303&lt;/TariffDescriptionNumber&gt;_x000a_     &lt;TravelDate&gt;2019-11-08&lt;/TravelDate&gt;_x000a_    &lt;/OriginDestinationLine&gt;_x000a_    &lt;PassengerTypeLine&gt;_x000a_     &lt;AutoPrice&gt;YES&lt;/AutoPrice&gt;_x000a_     &lt;PassengerType Code=&quot;ADT&quot;/&gt;_x000a_    &lt;/PassengerTypeLine&gt;_x000a_    &lt;SystemDatesLine&gt;_x000a_     &lt;CreateDateTime&gt;2019-07-09T2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9660"/>
    <n v="3428"/>
    <n v="3437"/>
    <s v="IPRWI/303"/>
    <n v="7588"/>
    <n v="10540"/>
    <x v="7"/>
    <n v="1500"/>
    <n v="1533"/>
    <n v="1555"/>
    <s v="RDBOGCUN08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85c38dd-05f9-45bd-b104-bc32bf67b089&lt;/eb:ConversationId&gt;&lt;eb:Service&gt;OTA_AirRulesLLSRQ&lt;/eb:Service&gt;&lt;eb:Action&gt;OTA_AirRulesLLSRS&lt;/eb:Action&gt;&lt;eb:MessageData&gt;&lt;eb:MessageId&gt;7380859746122550623&lt;/eb:MessageId&gt;&lt;eb:Timestamp&gt;2019-09-02T20:43:32&lt;/eb:Timestamp&gt;&lt;eb:RefToMessageId&gt;c85c38dd-05f9-45bd-b104-bc32bf67b089&lt;/eb:RefToMessageId&gt;&lt;/eb:MessageData&gt;&lt;/eb:MessageHeader&gt;&lt;wsse:Security xmlns:wsse=&quot;http://schemas.xmlsoap.org/ws/2002/12/secext&quot;&gt;&lt;wsse:BinarySecurityToken valueType=&quot;String&quot; EncodingType=&quot;wsse:Base64Binary&quot;&gt;Shared/IDL:IceSess\/SessMgr:1\.0.IDL/Common/!ICESMS\/RESF!ICESMSLB\/RES.LB!-2978422029005300338!35504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3:32-05:00&quot;&gt;_x000a_   &lt;stl:SystemSpecificResults&gt;_x000a_    &lt;stl:HostCommand LNIATA=&quot;222222&quot;&gt;RDCUNBOG11NOVG1L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1LL           G X   313200 D11DE         -/?  -/  - WH01&lt;/Text&gt;_x000a_   &lt;/Line&gt;_x000a_   &lt;Line Type=&quot;Passenger Type&quot;&gt;_x000a_    &lt;Text&gt;PASSENGER TYPE-ADT                 AUTO PRICE-YES&lt;/Text&gt;_x000a_   &lt;/Line&gt;_x000a_   &lt;Line Type=&quot;Origin Destination&quot;&gt;_x000a_    &lt;Text&gt;FROM-CUN TO-BOG    CXR-4O    TVL-11NOV19  RULE-9500 IPRWI/303&lt;/Text&gt;_x000a_   &lt;/Line&gt;_x000a_   &lt;Line Type=&quot;Fare Basis&quot;&gt;_x000a_    &lt;Text&gt;FARE BASIS-G1LL              SPECIAL FARE  DIS-E   VENDOR-ATP&lt;/Text&gt;_x000a_   &lt;/Line&gt;_x000a_   &lt;Line Type=&quot;Fare Type&quot;&gt;_x000a_    &lt;Text&gt;FARE TYPE-XPN      OW-INSTANT PURCHASE NONREFUNDABLE-TYPE FARES&lt;/Text&gt;_x000a_   &lt;/Line&gt;_x000a_   &lt;Line Type=&quot;Currency&quot;&gt;_x000a_    &lt;Text&gt;USD    91.37  0001  E10JUL19 D10JUL19   FC-G1LL  FN-L&lt;/Text&gt;_x000a_   &lt;/Line&gt;_x000a_   &lt;Line Type=&quot;System Dates&quot;&gt;_x000a_    &lt;Text&gt;SYSTEM DATES - CREATED 09JUL19/2316  EXPIRES INFINITY&lt;/Text&gt;_x000a_   &lt;/Line&gt;_x000a_   &lt;ParsedData&gt;_x000a_    &lt;CurrencyLine&gt;_x000a_     &lt;Amount&gt;91.37&lt;/Amount&gt;_x000a_     &lt;CurrencyCode&gt;USD&lt;/CurrencyCode&gt;_x000a_     &lt;Discontinue&gt;2019-07-10&lt;/Discontinue&gt;_x000a_     &lt;Effective&gt;2019-07-10&lt;/Effective&gt;_x000a_     &lt;FareClass&gt;G1LL&lt;/FareClass&gt;_x000a_     &lt;RoutingNumberOrMPM&gt;0001&lt;/RoutingNumberOrMPM&gt;_x000a_     &lt;TariffDescriptionNumber&gt;L&lt;/TariffDescriptionNumber&gt;_x000a_    &lt;/CurrencyLine&gt;_x000a_    &lt;FareBasisLine&gt;_x000a_     &lt;DisplayType Code=&quot;E&quot;/&gt;_x000a_     &lt;FareBasis Code=&quot;G1LL&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BOG&quot;/&gt;_x000a_     &lt;OriginLocation LocationCode=&quot;CUN&quot;/&gt;_x000a_     &lt;Rule&gt;9500&lt;/Rule&gt;_x000a_     &lt;TariffDescriptionNumber&gt;IPRWI/303&lt;/TariffDescriptionNumber&gt;_x000a_     &lt;TravelDate&gt;2019-11-11&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CONFIRMED RESERVATIONS FOR ALL SECTORS ARE REQUIRED AT_x000a_LEAST 24 HOURS BEFORE DEPARTURE._x000a_WAITLIST AND STANDBY NOT PERMITTED._x000a_ANY TIME_x000a_TICKET IS NON-REFUNDABLE._x000a_CHANGES_x000a_ANY TIME_x000a_CHARGE USD 69.00/CAD 79.00 FOR REISSUE/_x000a_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WAITLIST AND STANDBY NOT PERMITTED._x000a_ANY TIME_x000a_TICKET IS NON-REFUNDABLE._x000a_CHANGES_x000a_ANY TIME_x000a_CHARGE USD 89.00/CAD 115.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5"/>
    <n v="3424"/>
    <s v="9500"/>
    <n v="3462"/>
    <n v="3471"/>
    <s v="IPRWI/303"/>
    <n v="7657"/>
    <n v="9331"/>
    <x v="9"/>
    <n v="1500"/>
    <n v="1533"/>
    <n v="1556"/>
    <s v="RDCUNBOG11NOVG1L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8acc716-3ba6-4e6b-9c59-e057e3a402ba&lt;/eb:ConversationId&gt;&lt;eb:Service&gt;OTA_AirRulesLLSRQ&lt;/eb:Service&gt;&lt;eb:Action&gt;OTA_AirRulesLLSRS&lt;/eb:Action&gt;&lt;eb:MessageData&gt;&lt;eb:MessageId&gt;6688383746756540702&lt;/eb:MessageId&gt;&lt;eb:Timestamp&gt;2019-09-02T20:44:35&lt;/eb:Timestamp&gt;&lt;eb:RefToMessageId&gt;88acc716-3ba6-4e6b-9c59-e057e3a402ba&lt;/eb:RefToMessageId&gt;&lt;/eb:MessageData&gt;&lt;/eb:MessageHeader&gt;&lt;wsse:Security xmlns:wsse=&quot;http://schemas.xmlsoap.org/ws/2002/12/secext&quot;&gt;&lt;wsse:BinarySecurityToken valueType=&quot;String&quot; EncodingType=&quot;wsse:Base64Binary&quot;&gt;Shared/IDL:IceSess\/SessMgr:1\.0.IDL/Common/!ICESMS\/RESA!ICESMSLB\/RES.LB!-2978421767559028085!16124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4:35-05:00&quot;&gt;_x000a_   &lt;stl:SystemSpecificResults&gt;_x000a_    &lt;stl:HostCommand LNIATA=&quot;222222&quot;&gt;RDBOGCUN08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35000 D11DE         -/?  -/  - WH01&lt;/Text&gt;_x000a_   &lt;/Line&gt;_x000a_   &lt;Line Type=&quot;Passenger Type&quot;&gt;_x000a_    &lt;Text&gt;PASSENGER TYPE-ADT                 AUTO PRICE-YES&lt;/Text&gt;_x000a_   &lt;/Line&gt;_x000a_   &lt;Line Type=&quot;Origin Destination&quot;&gt;_x000a_    &lt;Text&gt;FROM-BOG TO-CUN    CXR-4O    TVL-08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8.54  0001  E10JUL19 D10JUL19   FC-ZUL  FN-L&lt;/Text&gt;_x000a_   &lt;/Line&gt;_x000a_   &lt;Line Type=&quot;System Dates&quot;&gt;_x000a_    &lt;Text&gt;SYSTEM DATES - CREATED 09JUL19/2315  EXPIRES INFINITY&lt;/Text&gt;_x000a_   &lt;/Line&gt;_x000a_   &lt;ParsedData&gt;_x000a_    &lt;CurrencyLine&gt;_x000a_     &lt;Amount&gt;68.54&lt;/Amount&gt;_x000a_     &lt;CurrencyCode&gt;USD&lt;/CurrencyCode&gt;_x000a_     &lt;Discontinue&gt;2019-07-10&lt;/Discontinue&gt;_x000a_     &lt;Effective&gt;2019-07-10&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BOG&quot;/&gt;_x000a_     &lt;Rule&gt;9660&lt;/Rule&gt;_x000a_     &lt;TariffDescriptionNumber&gt;IPRWI/303&lt;/TariffDescriptionNumber&gt;_x000a_     &lt;TravelDate&gt;2019-11-08&lt;/TravelDate&gt;_x000a_    &lt;/OriginDestinationLine&gt;_x000a_    &lt;PassengerTypeLine&gt;_x000a_     &lt;AutoPrice&gt;YES&lt;/AutoPrice&gt;_x000a_     &lt;PassengerType Code=&quot;ADT&quot;/&gt;_x000a_    &lt;/PassengerTypeLine&gt;_x000a_    &lt;SystemDatesLine&gt;_x000a_     &lt;CreateDateTime&gt;2019-07-09T2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9660"/>
    <n v="3429"/>
    <n v="3438"/>
    <s v="IPRWI/303"/>
    <n v="7589"/>
    <n v="10541"/>
    <x v="7"/>
    <n v="1501"/>
    <n v="1534"/>
    <n v="1556"/>
    <s v="RDBOGCUN08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8acc716-3ba6-4e6b-9c59-e057e3a402ba&lt;/eb:ConversationId&gt;&lt;eb:Service&gt;OTA_AirRulesLLSRQ&lt;/eb:Service&gt;&lt;eb:Action&gt;OTA_AirRulesLLSRS&lt;/eb:Action&gt;&lt;eb:MessageData&gt;&lt;eb:MessageId&gt;7346740746761170863&lt;/eb:MessageId&gt;&lt;eb:Timestamp&gt;2019-09-02T20:44:36&lt;/eb:Timestamp&gt;&lt;eb:RefToMessageId&gt;88acc716-3ba6-4e6b-9c59-e057e3a402ba&lt;/eb:RefToMessageId&gt;&lt;/eb:MessageData&gt;&lt;/eb:MessageHeader&gt;&lt;wsse:Security xmlns:wsse=&quot;http://schemas.xmlsoap.org/ws/2002/12/secext&quot;&gt;&lt;wsse:BinarySecurityToken valueType=&quot;String&quot; EncodingType=&quot;wsse:Base64Binary&quot;&gt;Shared/IDL:IceSess\/SessMgr:1\.0.IDL/Common/!ICESMS\/RESA!ICESMSLB\/RES.LB!-2978421767559028085!16124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4:36-05:00&quot;&gt;_x000a_   &lt;stl:SystemSpecificResults&gt;_x000a_    &lt;stl:HostCommand LNIATA=&quot;222222&quot;&gt;RDCUNBOG11NOVG1L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1LL           G X   313200 D11DE         -/?  -/  - WH01&lt;/Text&gt;_x000a_   &lt;/Line&gt;_x000a_   &lt;Line Type=&quot;Passenger Type&quot;&gt;_x000a_    &lt;Text&gt;PASSENGER TYPE-ADT                 AUTO PRICE-YES&lt;/Text&gt;_x000a_   &lt;/Line&gt;_x000a_   &lt;Line Type=&quot;Origin Destination&quot;&gt;_x000a_    &lt;Text&gt;FROM-CUN TO-BOG    CXR-4O    TVL-11NOV19  RULE-9500 IPRWI/303&lt;/Text&gt;_x000a_   &lt;/Line&gt;_x000a_   &lt;Line Type=&quot;Fare Basis&quot;&gt;_x000a_    &lt;Text&gt;FARE BASIS-G1LL              SPECIAL FARE  DIS-E   VENDOR-ATP&lt;/Text&gt;_x000a_   &lt;/Line&gt;_x000a_   &lt;Line Type=&quot;Fare Type&quot;&gt;_x000a_    &lt;Text&gt;FARE TYPE-XPN      OW-INSTANT PURCHASE NONREFUNDABLE-TYPE FARES&lt;/Text&gt;_x000a_   &lt;/Line&gt;_x000a_   &lt;Line Type=&quot;Currency&quot;&gt;_x000a_    &lt;Text&gt;USD    91.37  0001  E10JUL19 D10JUL19   FC-G1LL  FN-L&lt;/Text&gt;_x000a_   &lt;/Line&gt;_x000a_   &lt;Line Type=&quot;System Dates&quot;&gt;_x000a_    &lt;Text&gt;SYSTEM DATES - CREATED 09JUL19/2316  EXPIRES INFINITY&lt;/Text&gt;_x000a_   &lt;/Line&gt;_x000a_   &lt;ParsedData&gt;_x000a_    &lt;CurrencyLine&gt;_x000a_     &lt;Amount&gt;91.37&lt;/Amount&gt;_x000a_     &lt;CurrencyCode&gt;USD&lt;/CurrencyCode&gt;_x000a_     &lt;Discontinue&gt;2019-07-10&lt;/Discontinue&gt;_x000a_     &lt;Effective&gt;2019-07-10&lt;/Effective&gt;_x000a_     &lt;FareClass&gt;G1LL&lt;/FareClass&gt;_x000a_     &lt;RoutingNumberOrMPM&gt;0001&lt;/RoutingNumberOrMPM&gt;_x000a_     &lt;TariffDescriptionNumber&gt;L&lt;/TariffDescriptionNumber&gt;_x000a_    &lt;/CurrencyLine&gt;_x000a_    &lt;FareBasisLine&gt;_x000a_     &lt;DisplayType Code=&quot;E&quot;/&gt;_x000a_     &lt;FareBasis Code=&quot;G1LL&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BOG&quot;/&gt;_x000a_     &lt;OriginLocation LocationCode=&quot;CUN&quot;/&gt;_x000a_     &lt;Rule&gt;9500&lt;/Rule&gt;_x000a_     &lt;TariffDescriptionNumber&gt;IPRWI/303&lt;/TariffDescriptionNumber&gt;_x000a_     &lt;TravelDate&gt;2019-11-11&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CONFIRMED RESERVATIONS FOR ALL SECTORS ARE REQUIRED AT_x000a_LEAST 24 HOURS BEFORE DEPARTURE._x000a_WAITLIST AND STANDBY NOT PERMITTED._x000a_ANY TIME_x000a_TICKET IS NON-REFUNDABLE._x000a_CHANGES_x000a_ANY TIME_x000a_CHARGE USD 69.00/CAD 79.00 FOR REISSUE/_x000a_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WAITLIST AND STANDBY NOT PERMITTED._x000a_ANY TIME_x000a_TICKET IS NON-REFUNDABLE._x000a_CHANGES_x000a_ANY TIME_x000a_CHARGE USD 89.00/CAD 115.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7"/>
    <n v="3425"/>
    <s v="9500"/>
    <n v="3463"/>
    <n v="3472"/>
    <s v="IPRWI/303"/>
    <n v="7658"/>
    <n v="9332"/>
    <x v="9"/>
    <n v="1501"/>
    <n v="1534"/>
    <n v="1557"/>
    <s v="RDCUNBOG11NOVG1L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1e8f78d-4644-4cd4-9dd6-2ddb5f6094dd&lt;/eb:ConversationId&gt;&lt;eb:Service&gt;OTA_AirRulesLLSRQ&lt;/eb:Service&gt;&lt;eb:Action&gt;OTA_AirRulesLLSRS&lt;/eb:Action&gt;&lt;eb:MessageData&gt;&lt;eb:MessageId&gt;7352241747395590873&lt;/eb:MessageId&gt;&lt;eb:Timestamp&gt;2019-09-02T20:45:39&lt;/eb:Timestamp&gt;&lt;eb:RefToMessageId&gt;11e8f78d-4644-4cd4-9dd6-2ddb5f6094dd&lt;/eb:RefToMessageId&gt;&lt;/eb:MessageData&gt;&lt;/eb:MessageHeader&gt;&lt;wsse:Security xmlns:wsse=&quot;http://schemas.xmlsoap.org/ws/2002/12/secext&quot;&gt;&lt;wsse:BinarySecurityToken valueType=&quot;String&quot; EncodingType=&quot;wsse:Base64Binary&quot;&gt;Shared/IDL:IceSess\/SessMgr:1\.0.IDL/Common/!ICESMS\/RESF!ICESMSLB\/RES.LB!-2978421505745043827!38031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5:39-05:00&quot;&gt;_x000a_   &lt;stl:SystemSpecificResults&gt;_x000a_    &lt;stl:HostCommand LNIATA=&quot;222222&quot;&gt;RDBOGCUN08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35000 D11DE         -/?  -/  - WH01&lt;/Text&gt;_x000a_   &lt;/Line&gt;_x000a_   &lt;Line Type=&quot;Passenger Type&quot;&gt;_x000a_    &lt;Text&gt;PASSENGER TYPE-ADT                 AUTO PRICE-YES&lt;/Text&gt;_x000a_   &lt;/Line&gt;_x000a_   &lt;Line Type=&quot;Origin Destination&quot;&gt;_x000a_    &lt;Text&gt;FROM-BOG TO-CUN    CXR-4O    TVL-08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8.54  0001  E10JUL19 D10JUL19   FC-ZUL  FN-L&lt;/Text&gt;_x000a_   &lt;/Line&gt;_x000a_   &lt;Line Type=&quot;System Dates&quot;&gt;_x000a_    &lt;Text&gt;SYSTEM DATES - CREATED 09JUL19/2315  EXPIRES INFINITY&lt;/Text&gt;_x000a_   &lt;/Line&gt;_x000a_   &lt;ParsedData&gt;_x000a_    &lt;CurrencyLine&gt;_x000a_     &lt;Amount&gt;68.54&lt;/Amount&gt;_x000a_     &lt;CurrencyCode&gt;USD&lt;/CurrencyCode&gt;_x000a_     &lt;Discontinue&gt;2019-07-10&lt;/Discontinue&gt;_x000a_     &lt;Effective&gt;2019-07-10&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BOG&quot;/&gt;_x000a_     &lt;Rule&gt;9660&lt;/Rule&gt;_x000a_     &lt;TariffDescriptionNumber&gt;IPRWI/303&lt;/TariffDescriptionNumber&gt;_x000a_     &lt;TravelDate&gt;2019-11-08&lt;/TravelDate&gt;_x000a_    &lt;/OriginDestinationLine&gt;_x000a_    &lt;PassengerTypeLine&gt;_x000a_     &lt;AutoPrice&gt;YES&lt;/AutoPrice&gt;_x000a_     &lt;PassengerType Code=&quot;ADT&quot;/&gt;_x000a_    &lt;/PassengerTypeLine&gt;_x000a_    &lt;SystemDatesLine&gt;_x000a_     &lt;CreateDateTime&gt;2019-07-09T2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9660"/>
    <n v="3428"/>
    <n v="3437"/>
    <s v="IPRWI/303"/>
    <n v="7588"/>
    <n v="10540"/>
    <x v="7"/>
    <n v="1500"/>
    <n v="1533"/>
    <n v="1555"/>
    <s v="RDBOGCUN08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1e8f78d-4644-4cd4-9dd6-2ddb5f6094dd&lt;/eb:ConversationId&gt;&lt;eb:Service&gt;OTA_AirRulesLLSRQ&lt;/eb:Service&gt;&lt;eb:Action&gt;OTA_AirRulesLLSRS&lt;/eb:Action&gt;&lt;eb:MessageData&gt;&lt;eb:MessageId&gt;7391846747400340285&lt;/eb:MessageId&gt;&lt;eb:Timestamp&gt;2019-09-02T20:45:40&lt;/eb:Timestamp&gt;&lt;eb:RefToMessageId&gt;11e8f78d-4644-4cd4-9dd6-2ddb5f6094dd&lt;/eb:RefToMessageId&gt;&lt;/eb:MessageData&gt;&lt;/eb:MessageHeader&gt;&lt;wsse:Security xmlns:wsse=&quot;http://schemas.xmlsoap.org/ws/2002/12/secext&quot;&gt;&lt;wsse:BinarySecurityToken valueType=&quot;String&quot; EncodingType=&quot;wsse:Base64Binary&quot;&gt;Shared/IDL:IceSess\/SessMgr:1\.0.IDL/Common/!ICESMS\/RESF!ICESMSLB\/RES.LB!-2978421505745043827!38031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5:40-05:00&quot;&gt;_x000a_   &lt;stl:SystemSpecificResults&gt;_x000a_    &lt;stl:HostCommand LNIATA=&quot;222222&quot;&gt;RDCUNBOG11NOVG1L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1LL           G X   313200 D11DE         -/?  -/  - WH01&lt;/Text&gt;_x000a_   &lt;/Line&gt;_x000a_   &lt;Line Type=&quot;Passenger Type&quot;&gt;_x000a_    &lt;Text&gt;PASSENGER TYPE-ADT                 AUTO PRICE-YES&lt;/Text&gt;_x000a_   &lt;/Line&gt;_x000a_   &lt;Line Type=&quot;Origin Destination&quot;&gt;_x000a_    &lt;Text&gt;FROM-CUN TO-BOG    CXR-4O    TVL-11NOV19  RULE-9500 IPRWI/303&lt;/Text&gt;_x000a_   &lt;/Line&gt;_x000a_   &lt;Line Type=&quot;Fare Basis&quot;&gt;_x000a_    &lt;Text&gt;FARE BASIS-G1LL              SPECIAL FARE  DIS-E   VENDOR-ATP&lt;/Text&gt;_x000a_   &lt;/Line&gt;_x000a_   &lt;Line Type=&quot;Fare Type&quot;&gt;_x000a_    &lt;Text&gt;FARE TYPE-XPN      OW-INSTANT PURCHASE NONREFUNDABLE-TYPE FARES&lt;/Text&gt;_x000a_   &lt;/Line&gt;_x000a_   &lt;Line Type=&quot;Currency&quot;&gt;_x000a_    &lt;Text&gt;USD    91.37  0001  E10JUL19 D10JUL19   FC-G1LL  FN-L&lt;/Text&gt;_x000a_   &lt;/Line&gt;_x000a_   &lt;Line Type=&quot;System Dates&quot;&gt;_x000a_    &lt;Text&gt;SYSTEM DATES - CREATED 09JUL19/2316  EXPIRES INFINITY&lt;/Text&gt;_x000a_   &lt;/Line&gt;_x000a_   &lt;ParsedData&gt;_x000a_    &lt;CurrencyLine&gt;_x000a_     &lt;Amount&gt;91.37&lt;/Amount&gt;_x000a_     &lt;CurrencyCode&gt;USD&lt;/CurrencyCode&gt;_x000a_     &lt;Discontinue&gt;2019-07-10&lt;/Discontinue&gt;_x000a_     &lt;Effective&gt;2019-07-10&lt;/Effective&gt;_x000a_     &lt;FareClass&gt;G1LL&lt;/FareClass&gt;_x000a_     &lt;RoutingNumberOrMPM&gt;0001&lt;/RoutingNumberOrMPM&gt;_x000a_     &lt;TariffDescriptionNumber&gt;L&lt;/TariffDescriptionNumber&gt;_x000a_    &lt;/CurrencyLine&gt;_x000a_    &lt;FareBasisLine&gt;_x000a_     &lt;DisplayType Code=&quot;E&quot;/&gt;_x000a_     &lt;FareBasis Code=&quot;G1LL&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BOG&quot;/&gt;_x000a_     &lt;OriginLocation LocationCode=&quot;CUN&quot;/&gt;_x000a_     &lt;Rule&gt;9500&lt;/Rule&gt;_x000a_     &lt;TariffDescriptionNumber&gt;IPRWI/303&lt;/TariffDescriptionNumber&gt;_x000a_     &lt;TravelDate&gt;2019-11-11&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CONFIRMED RESERVATIONS FOR ALL SECTORS ARE REQUIRED AT_x000a_LEAST 24 HOURS BEFORE DEPARTURE._x000a_WAITLIST AND STANDBY NOT PERMITTED._x000a_ANY TIME_x000a_TICKET IS NON-REFUNDABLE._x000a_CHANGES_x000a_ANY TIME_x000a_CHARGE USD 69.00/CAD 79.00 FOR REISSUE/_x000a_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WAITLIST AND STANDBY NOT PERMITTED._x000a_ANY TIME_x000a_TICKET IS NON-REFUNDABLE._x000a_CHANGES_x000a_ANY TIME_x000a_CHARGE USD 89.00/CAD 115.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5"/>
    <n v="3424"/>
    <s v="9500"/>
    <n v="3462"/>
    <n v="3471"/>
    <s v="IPRWI/303"/>
    <n v="7657"/>
    <n v="9331"/>
    <x v="9"/>
    <n v="1500"/>
    <n v="1533"/>
    <n v="1556"/>
    <s v="RDCUNBOG11NOVG1L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d19c125-8f5b-4316-a16d-520403d97e26&lt;/eb:ConversationId&gt;&lt;eb:Service&gt;OTA_AirRulesLLSRQ&lt;/eb:Service&gt;&lt;eb:Action&gt;OTA_AirRulesLLSRS&lt;/eb:Action&gt;&lt;eb:MessageData&gt;&lt;eb:MessageId&gt;6703416748681330721&lt;/eb:MessageId&gt;&lt;eb:Timestamp&gt;2019-09-02T20:47:48&lt;/eb:Timestamp&gt;&lt;eb:RefToMessageId&gt;cd19c125-8f5b-4316-a16d-520403d97e26&lt;/eb:RefToMessageId&gt;&lt;/eb:MessageData&gt;&lt;/eb:MessageHeader&gt;&lt;wsse:Security xmlns:wsse=&quot;http://schemas.xmlsoap.org/ws/2002/12/secext&quot;&gt;&lt;wsse:BinarySecurityToken valueType=&quot;String&quot; EncodingType=&quot;wsse:Base64Binary&quot;&gt;Shared/IDL:IceSess\/SessMgr:1\.0.IDL/Common/!ICESMS\/RESA!ICESMSLB\/RES.LB!-2978420979301960826!165841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2T15:47:48-05:00&quot;&gt;_x000a_   &lt;stl:SystemSpecificResults&gt;_x000a_    &lt;stl:HostCommand LNIATA=&quot;222222&quot;&gt;RDBOGSMR07SEPQ00QP8ZJ¥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00QP8ZJ       Q X   113600     ----      3/?  -/12M 8000&lt;/Text&gt;_x000a_   &lt;/Line&gt;_x000a_   &lt;Line Type=&quot;Passenger Type&quot;&gt;_x000a_    &lt;Text&gt;PASSENGER TYPE-ADT                 AUTO PRICE-YES&lt;/Text&gt;_x000a_   &lt;/Line&gt;_x000a_   &lt;Line Type=&quot;Origin Destination&quot;&gt;_x000a_    &lt;Text&gt;FROM-BOG TO-SMR    CXR-LA    TVL-07SEP19  RULE-QPDM IPRWD/17&lt;/Text&gt;_x000a_   &lt;/Line&gt;_x000a_   &lt;Line Type=&quot;Fare Basis&quot;&gt;_x000a_    &lt;Text&gt;FARE BASIS-Q00QP8ZJ          SPECIAL FARE  DIS-E   VENDOR-ATP&lt;/Text&gt;_x000a_   &lt;/Line&gt;_x000a_   &lt;Line Type=&quot;Fare Type&quot;&gt;_x000a_    &lt;Text&gt;FARE TYPE-SBP      OW-OW BUDGET INSTANT PURCHASE&lt;/Text&gt;_x000a_   &lt;/Line&gt;_x000a_   &lt;Line Type=&quot;Currency&quot;&gt;_x000a_    &lt;Text&gt;COP   113588  8000  E26AUG19 D-INFINITY   FC-Q00QP8ZJ  FN-9O&lt;/Text&gt;_x000a_   &lt;/Line&gt;_x000a_   &lt;Line Type=&quot;System Dates&quot;&gt;_x000a_    &lt;Text&gt;SYSTEM DATES - CREATED 25AUG19/1913  EXPIRES INFINITY&lt;/Text&gt;_x000a_   &lt;/Line&gt;_x000a_   &lt;ParsedData&gt;_x000a_    &lt;CurrencyLine&gt;_x000a_     &lt;Amount&gt;113588&lt;/Amount&gt;_x000a_     &lt;CurrencyCode&gt;COP&lt;/CurrencyCode&gt;_x000a_     &lt;Discontinue&gt;INFINITY&lt;/Discontinue&gt;_x000a_     &lt;Effective&gt;2019-08-26&lt;/Effective&gt;_x000a_     &lt;FareClass&gt;Q00QP8ZJ&lt;/FareClass&gt;_x000a_     &lt;RoutingNumberOrMPM&gt;8000&lt;/RoutingNumberOrMPM&gt;_x000a_     &lt;TariffDescriptionNumber&gt;9O&lt;/TariffDescriptionNumber&gt;_x000a_    &lt;/CurrencyLine&gt;_x000a_    &lt;FareBasisLine&gt;_x000a_     &lt;DisplayType Code=&quot;E&quot;/&gt;_x000a_     &lt;FareBasis Code=&quot;Q00QP8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SMR&quot;/&gt;_x000a_     &lt;OriginLocation LocationCode=&quot;BOG&quot;/&gt;_x000a_     &lt;Rule&gt;QPDM&lt;/Rule&gt;_x000a_     &lt;TariffDescriptionNumber&gt;IPRWD/17&lt;/TariffDescriptionNumber&gt;_x000a_     &lt;TravelDate&gt;2019-09-07&lt;/TravelDate&gt;_x000a_    &lt;/OriginDestinationLine&gt;_x000a_    &lt;PassengerTypeLine&gt;_x000a_     &lt;AutoPrice&gt;YES&lt;/AutoPrice&gt;_x000a_     &lt;PassengerType Code=&quot;ADT&quot;/&gt;_x000a_    &lt;/PassengerTypeLine&gt;_x000a_    &lt;SystemDatesLine&gt;_x000a_     &lt;CreateDateTime&gt;2019-08-25T19:1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FOR EACH SECTOR ON THE FARE COMPONENT ARE_x000a_REQUIRED AT LEAST 3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3 DAYS BEFORE DEPARTURE FROM_x000a_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8"/>
    <n v="3413"/>
    <s v="QPDM"/>
    <n v="3451"/>
    <n v="3459"/>
    <s v="IPRWD/17"/>
    <n v="8028"/>
    <n v="10638"/>
    <x v="0"/>
    <n v="1501"/>
    <n v="1534"/>
    <n v="1561"/>
    <s v="RDBOGSMR07SEPQ00QP8ZJ¥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b7f2ff1-5024-4ef3-974d-9b52d00ed62c&lt;/eb:ConversationId&gt;&lt;eb:Service&gt;OTA_AirRulesLLSRQ&lt;/eb:Service&gt;&lt;eb:Action&gt;OTA_AirRulesLLSRS&lt;/eb:Action&gt;&lt;eb:MessageData&gt;&lt;eb:MessageId&gt;5813299549736050622&lt;/eb:MessageId&gt;&lt;eb:Timestamp&gt;2019-09-03T15:16:13&lt;/eb:Timestamp&gt;&lt;eb:RefToMessageId&gt;ab7f2ff1-5024-4ef3-974d-9b52d00ed62c&lt;/eb:RefToMessageId&gt;&lt;/eb:MessageData&gt;&lt;/eb:MessageHeader&gt;&lt;wsse:Security xmlns:wsse=&quot;http://schemas.xmlsoap.org/ws/2002/12/secext&quot;&gt;&lt;wsse:BinarySecurityToken valueType=&quot;String&quot; EncodingType=&quot;wsse:Base64Binary&quot;&gt;Shared/IDL:IceSess\/SessMgr:1\.0.IDL/Common/!ICESMS\/RESA!ICESMSLB\/RES.LB!-2978148573508617586!138041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16:13-05:00&quot;&gt;_x000a_   &lt;stl:SystemSpecificResults&gt;_x000a_    &lt;stl:HostCommand LNIATA=&quot;222222&quot;&gt;RDMDECUN06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18200 D11DE         -/?  -/  - WH01&lt;/Text&gt;_x000a_   &lt;/Line&gt;_x000a_   &lt;Line Type=&quot;Passenger Type&quot;&gt;_x000a_    &lt;Text&gt;PASSENGER TYPE-ADT                 AUTO PRICE-YES&lt;/Text&gt;_x000a_   &lt;/Line&gt;_x000a_   &lt;Line Type=&quot;Origin Destination&quot;&gt;_x000a_    &lt;Text&gt;FROM-MDE TO-CUN    CXR-4O    TVL-06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3.64  0001  E14AUG19 D10JUL19   FC-ZUL  FN-L&lt;/Text&gt;_x000a_   &lt;/Line&gt;_x000a_   &lt;Line Type=&quot;System Dates&quot;&gt;_x000a_    &lt;Text&gt;SYSTEM DATES - CREATED 13AUG19/2311  EXPIRES INFINITY&lt;/Text&gt;_x000a_   &lt;/Line&gt;_x000a_   &lt;ParsedData&gt;_x000a_    &lt;CurrencyLine&gt;_x000a_     &lt;Amount&gt;63.64&lt;/Amount&gt;_x000a_     &lt;CurrencyCode&gt;USD&lt;/CurrencyCode&gt;_x000a_     &lt;Discontinue&gt;2019-07-10&lt;/Discontinue&gt;_x000a_     &lt;Effective&gt;2019-08-14&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MDE&quot;/&gt;_x000a_     &lt;Rule&gt;9660&lt;/Rule&gt;_x000a_     &lt;TariffDescriptionNumber&gt;IPRWI/303&lt;/TariffDescriptionNumber&gt;_x000a_     &lt;TravelDate&gt;2019-11-06&lt;/TravelDate&gt;_x000a_    &lt;/OriginDestinationLine&gt;_x000a_    &lt;PassengerTypeLine&gt;_x000a_     &lt;AutoPrice&gt;YES&lt;/AutoPrice&gt;_x000a_     &lt;PassengerType Code=&quot;ADT&quot;/&gt;_x000a_    &lt;/PassengerTypeLine&gt;_x000a_    &lt;SystemDatesLine&gt;_x000a_     &lt;CreateDateTime&gt;2019-08-13T2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9660"/>
    <n v="3429"/>
    <n v="3438"/>
    <s v="IPRWI/303"/>
    <n v="7589"/>
    <n v="10541"/>
    <x v="7"/>
    <n v="1501"/>
    <n v="1534"/>
    <n v="1556"/>
    <s v="RDMDECUN06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b7f2ff1-5024-4ef3-974d-9b52d00ed62c&lt;/eb:ConversationId&gt;&lt;eb:Service&gt;OTA_AirRulesLLSRQ&lt;/eb:Service&gt;&lt;eb:Action&gt;OTA_AirRulesLLSRS&lt;/eb:Action&gt;&lt;eb:MessageData&gt;&lt;eb:MessageId&gt;5813452549741560624&lt;/eb:MessageId&gt;&lt;eb:Timestamp&gt;2019-09-03T15:16:14&lt;/eb:Timestamp&gt;&lt;eb:RefToMessageId&gt;ab7f2ff1-5024-4ef3-974d-9b52d00ed62c&lt;/eb:RefToMessageId&gt;&lt;/eb:MessageData&gt;&lt;/eb:MessageHeader&gt;&lt;wsse:Security xmlns:wsse=&quot;http://schemas.xmlsoap.org/ws/2002/12/secext&quot;&gt;&lt;wsse:BinarySecurityToken valueType=&quot;String&quot; EncodingType=&quot;wsse:Base64Binary&quot;&gt;Shared/IDL:IceSess\/SessMgr:1\.0.IDL/Common/!ICESMS\/RESA!ICESMSLB\/RES.LB!-2978148573508617586!138041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16:14-05:00&quot;&gt;_x000a_   &lt;stl:SystemSpecificResults&gt;_x000a_    &lt;stl:HostCommand LNIATA=&quot;222222&quot;&gt;RDCUNMDE10NOVS1OO¥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1OO           S X   506100 D11DE         -/?  -/  - WH01&lt;/Text&gt;_x000a_   &lt;/Line&gt;_x000a_   &lt;Line Type=&quot;Passenger Type&quot;&gt;_x000a_    &lt;Text&gt;PASSENGER TYPE-ADT                 AUTO PRICE-YES&lt;/Text&gt;_x000a_   &lt;/Line&gt;_x000a_   &lt;Line Type=&quot;Origin Destination&quot;&gt;_x000a_    &lt;Text&gt;FROM-CUN TO-MDE    CXR-4O    TVL-10NOV19  RULE-9500 IPRWI/303&lt;/Text&gt;_x000a_   &lt;/Line&gt;_x000a_   &lt;Line Type=&quot;Fare Basis&quot;&gt;_x000a_    &lt;Text&gt;FARE BASIS-S1OO              SPECIAL FARE  DIS-E   VENDOR-ATP&lt;/Text&gt;_x000a_   &lt;/Line&gt;_x000a_   &lt;Line Type=&quot;Fare Type&quot;&gt;_x000a_    &lt;Text&gt;FARE TYPE-XPN      OW-INSTANT PURCHASE NONREFUNDABLE-TYPE FARES&lt;/Text&gt;_x000a_   &lt;/Line&gt;_x000a_   &lt;Line Type=&quot;Currency&quot;&gt;_x000a_    &lt;Text&gt;USD   147.64  0001  E10JUL19 D10JUL19   FC-S1OO  FN-L&lt;/Text&gt;_x000a_   &lt;/Line&gt;_x000a_   &lt;Line Type=&quot;System Dates&quot;&gt;_x000a_    &lt;Text&gt;SYSTEM DATES - CREATED 09JUL19/2316  EXPIRES INFINITY&lt;/Text&gt;_x000a_   &lt;/Line&gt;_x000a_   &lt;ParsedData&gt;_x000a_    &lt;CurrencyLine&gt;_x000a_     &lt;Amount&gt;147.64&lt;/Amount&gt;_x000a_     &lt;CurrencyCode&gt;USD&lt;/CurrencyCode&gt;_x000a_     &lt;Discontinue&gt;2019-07-10&lt;/Discontinue&gt;_x000a_     &lt;Effective&gt;2019-07-10&lt;/Effective&gt;_x000a_     &lt;FareClass&gt;S1OO&lt;/FareClass&gt;_x000a_     &lt;RoutingNumberOrMPM&gt;0001&lt;/RoutingNumberOrMPM&gt;_x000a_     &lt;TariffDescriptionNumber&gt;L&lt;/TariffDescriptionNumber&gt;_x000a_    &lt;/CurrencyLine&gt;_x000a_    &lt;FareBasisLine&gt;_x000a_     &lt;DisplayType Code=&quot;E&quot;/&gt;_x000a_     &lt;FareBasis Code=&quot;S1OO&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MDE&quot;/&gt;_x000a_     &lt;OriginLocation LocationCode=&quot;CUN&quot;/&gt;_x000a_     &lt;Rule&gt;9500&lt;/Rule&gt;_x000a_     &lt;TariffDescriptionNumber&gt;IPRWI/303&lt;/TariffDescriptionNumber&gt;_x000a_     &lt;TravelDate&gt;2019-11-10&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48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9"/>
    <n v="3426"/>
    <s v="9500"/>
    <n v="3464"/>
    <n v="3473"/>
    <s v="IPRWI/303"/>
    <n v="7659"/>
    <n v="8375"/>
    <x v="10"/>
    <n v="1501"/>
    <n v="1534"/>
    <n v="1557"/>
    <s v="RDCUNMDE10NOVS1OO¥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eb51708-e0a6-42f8-9a58-7f2d429041f9&lt;/eb:ConversationId&gt;&lt;eb:Service&gt;OTA_AirRulesLLSRQ&lt;/eb:Service&gt;&lt;eb:Action&gt;OTA_AirRulesLLSRS&lt;/eb:Action&gt;&lt;eb:MessageData&gt;&lt;eb:MessageId&gt;5831684551261820624&lt;/eb:MessageId&gt;&lt;eb:Timestamp&gt;2019-09-03T15:18:46&lt;/eb:Timestamp&gt;&lt;eb:RefToMessageId&gt;7eb51708-e0a6-42f8-9a58-7f2d429041f9&lt;/eb:RefToMessageId&gt;&lt;/eb:MessageData&gt;&lt;/eb:MessageHeader&gt;&lt;wsse:Security xmlns:wsse=&quot;http://schemas.xmlsoap.org/ws/2002/12/secext&quot;&gt;&lt;wsse:BinarySecurityToken valueType=&quot;String&quot; EncodingType=&quot;wsse:Base64Binary&quot;&gt;Shared/IDL:IceSess\/SessMgr:1\.0.IDL/Common/!ICESMS\/RESF!ICESMSLB\/RES.LB!-2978147948469539955!194681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18:46-05:00&quot;&gt;_x000a_   &lt;stl:SystemSpecificResults&gt;_x000a_    &lt;stl:HostCommand LNIATA=&quot;222222&quot;&gt;RDMDECUN06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18200 D11DE         -/?  -/  - WH01&lt;/Text&gt;_x000a_   &lt;/Line&gt;_x000a_   &lt;Line Type=&quot;Passenger Type&quot;&gt;_x000a_    &lt;Text&gt;PASSENGER TYPE-ADT                 AUTO PRICE-YES&lt;/Text&gt;_x000a_   &lt;/Line&gt;_x000a_   &lt;Line Type=&quot;Origin Destination&quot;&gt;_x000a_    &lt;Text&gt;FROM-MDE TO-CUN    CXR-4O    TVL-06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3.64  0001  E14AUG19 D10JUL19   FC-ZUL  FN-L&lt;/Text&gt;_x000a_   &lt;/Line&gt;_x000a_   &lt;Line Type=&quot;System Dates&quot;&gt;_x000a_    &lt;Text&gt;SYSTEM DATES - CREATED 13AUG19/2311  EXPIRES INFINITY&lt;/Text&gt;_x000a_   &lt;/Line&gt;_x000a_   &lt;ParsedData&gt;_x000a_    &lt;CurrencyLine&gt;_x000a_     &lt;Amount&gt;63.64&lt;/Amount&gt;_x000a_     &lt;CurrencyCode&gt;USD&lt;/CurrencyCode&gt;_x000a_     &lt;Discontinue&gt;2019-07-10&lt;/Discontinue&gt;_x000a_     &lt;Effective&gt;2019-08-14&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MDE&quot;/&gt;_x000a_     &lt;Rule&gt;9660&lt;/Rule&gt;_x000a_     &lt;TariffDescriptionNumber&gt;IPRWI/303&lt;/TariffDescriptionNumber&gt;_x000a_     &lt;TravelDate&gt;2019-11-06&lt;/TravelDate&gt;_x000a_    &lt;/OriginDestinationLine&gt;_x000a_    &lt;PassengerTypeLine&gt;_x000a_     &lt;AutoPrice&gt;YES&lt;/AutoPrice&gt;_x000a_     &lt;PassengerType Code=&quot;ADT&quot;/&gt;_x000a_    &lt;/PassengerTypeLine&gt;_x000a_    &lt;SystemDatesLine&gt;_x000a_     &lt;CreateDateTime&gt;2019-08-13T2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9660"/>
    <n v="3429"/>
    <n v="3438"/>
    <s v="IPRWI/303"/>
    <n v="7589"/>
    <n v="10541"/>
    <x v="7"/>
    <n v="1501"/>
    <n v="1534"/>
    <n v="1556"/>
    <s v="RDMDECUN06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eb51708-e0a6-42f8-9a58-7f2d429041f9&lt;/eb:ConversationId&gt;&lt;eb:Service&gt;OTA_AirRulesLLSRQ&lt;/eb:Service&gt;&lt;eb:Action&gt;OTA_AirRulesLLSRS&lt;/eb:Action&gt;&lt;eb:MessageData&gt;&lt;eb:MessageId&gt;5831740551267280211&lt;/eb:MessageId&gt;&lt;eb:Timestamp&gt;2019-09-03T15:18:47&lt;/eb:Timestamp&gt;&lt;eb:RefToMessageId&gt;7eb51708-e0a6-42f8-9a58-7f2d429041f9&lt;/eb:RefToMessageId&gt;&lt;/eb:MessageData&gt;&lt;/eb:MessageHeader&gt;&lt;wsse:Security xmlns:wsse=&quot;http://schemas.xmlsoap.org/ws/2002/12/secext&quot;&gt;&lt;wsse:BinarySecurityToken valueType=&quot;String&quot; EncodingType=&quot;wsse:Base64Binary&quot;&gt;Shared/IDL:IceSess\/SessMgr:1\.0.IDL/Common/!ICESMS\/RESF!ICESMSLB\/RES.LB!-2978147948469539955!194681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18:46-05:00&quot;&gt;_x000a_   &lt;stl:SystemSpecificResults&gt;_x000a_    &lt;stl:HostCommand LNIATA=&quot;222222&quot;&gt;RDCUNMDE10NOVS1OO¥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1OO           S X   506100 D11DE         -/?  -/  - WH01&lt;/Text&gt;_x000a_   &lt;/Line&gt;_x000a_   &lt;Line Type=&quot;Passenger Type&quot;&gt;_x000a_    &lt;Text&gt;PASSENGER TYPE-ADT                 AUTO PRICE-YES&lt;/Text&gt;_x000a_   &lt;/Line&gt;_x000a_   &lt;Line Type=&quot;Origin Destination&quot;&gt;_x000a_    &lt;Text&gt;FROM-CUN TO-MDE    CXR-4O    TVL-10NOV19  RULE-9500 IPRWI/303&lt;/Text&gt;_x000a_   &lt;/Line&gt;_x000a_   &lt;Line Type=&quot;Fare Basis&quot;&gt;_x000a_    &lt;Text&gt;FARE BASIS-S1OO              SPECIAL FARE  DIS-E   VENDOR-ATP&lt;/Text&gt;_x000a_   &lt;/Line&gt;_x000a_   &lt;Line Type=&quot;Fare Type&quot;&gt;_x000a_    &lt;Text&gt;FARE TYPE-XPN      OW-INSTANT PURCHASE NONREFUNDABLE-TYPE FARES&lt;/Text&gt;_x000a_   &lt;/Line&gt;_x000a_   &lt;Line Type=&quot;Currency&quot;&gt;_x000a_    &lt;Text&gt;USD   147.64  0001  E10JUL19 D10JUL19   FC-S1OO  FN-L&lt;/Text&gt;_x000a_   &lt;/Line&gt;_x000a_   &lt;Line Type=&quot;System Dates&quot;&gt;_x000a_    &lt;Text&gt;SYSTEM DATES - CREATED 09JUL19/2316  EXPIRES INFINITY&lt;/Text&gt;_x000a_   &lt;/Line&gt;_x000a_   &lt;ParsedData&gt;_x000a_    &lt;CurrencyLine&gt;_x000a_     &lt;Amount&gt;147.64&lt;/Amount&gt;_x000a_     &lt;CurrencyCode&gt;USD&lt;/CurrencyCode&gt;_x000a_     &lt;Discontinue&gt;2019-07-10&lt;/Discontinue&gt;_x000a_     &lt;Effective&gt;2019-07-10&lt;/Effective&gt;_x000a_     &lt;FareClass&gt;S1OO&lt;/FareClass&gt;_x000a_     &lt;RoutingNumberOrMPM&gt;0001&lt;/RoutingNumberOrMPM&gt;_x000a_     &lt;TariffDescriptionNumber&gt;L&lt;/TariffDescriptionNumber&gt;_x000a_    &lt;/CurrencyLine&gt;_x000a_    &lt;FareBasisLine&gt;_x000a_     &lt;DisplayType Code=&quot;E&quot;/&gt;_x000a_     &lt;FareBasis Code=&quot;S1OO&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MDE&quot;/&gt;_x000a_     &lt;OriginLocation LocationCode=&quot;CUN&quot;/&gt;_x000a_     &lt;Rule&gt;9500&lt;/Rule&gt;_x000a_     &lt;TariffDescriptionNumber&gt;IPRWI/303&lt;/TariffDescriptionNumber&gt;_x000a_     &lt;TravelDate&gt;2019-11-10&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48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9"/>
    <n v="3426"/>
    <s v="9500"/>
    <n v="3464"/>
    <n v="3473"/>
    <s v="IPRWI/303"/>
    <n v="7659"/>
    <n v="8375"/>
    <x v="10"/>
    <n v="1501"/>
    <n v="1534"/>
    <n v="1557"/>
    <s v="RDCUNMDE10NOVS1OO¥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5903b02-072e-40bc-af37-72440b26c59e&lt;/eb:ConversationId&gt;&lt;eb:Service&gt;OTA_AirRulesLLSRQ&lt;/eb:Service&gt;&lt;eb:Action&gt;OTA_AirRulesLLSRS&lt;/eb:Action&gt;&lt;eb:MessageData&gt;&lt;eb:MessageId&gt;5370983553826930834&lt;/eb:MessageId&gt;&lt;eb:Timestamp&gt;2019-09-03T15:23:02&lt;/eb:Timestamp&gt;&lt;eb:RefToMessageId&gt;35903b02-072e-40bc-af37-72440b26c59e&lt;/eb:RefToMessageId&gt;&lt;/eb:MessageData&gt;&lt;/eb:MessageHeader&gt;&lt;wsse:Security xmlns:wsse=&quot;http://schemas.xmlsoap.org/ws/2002/12/secext&quot;&gt;&lt;wsse:BinarySecurityToken valueType=&quot;String&quot; EncodingType=&quot;wsse:Base64Binary&quot;&gt;Shared/IDL:IceSess\/SessMgr:1\.0.IDL/Common/!ICESMS\/RESG!ICESMSLB\/RES.LB!-2978146897737836147!57236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23:02-05:00&quot;&gt;_x000a_   &lt;stl:SystemSpecificResults&gt;_x000a_    &lt;stl:HostCommand LNIATA=&quot;222222&quot;&gt;RDMDECUN06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18200 D11DE         -/?  -/  - WH01&lt;/Text&gt;_x000a_   &lt;/Line&gt;_x000a_   &lt;Line Type=&quot;Passenger Type&quot;&gt;_x000a_    &lt;Text&gt;PASSENGER TYPE-ADT                 AUTO PRICE-YES&lt;/Text&gt;_x000a_   &lt;/Line&gt;_x000a_   &lt;Line Type=&quot;Origin Destination&quot;&gt;_x000a_    &lt;Text&gt;FROM-MDE TO-CUN    CXR-4O    TVL-06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3.64  0001  E14AUG19 D10JUL19   FC-ZUL  FN-L&lt;/Text&gt;_x000a_   &lt;/Line&gt;_x000a_   &lt;Line Type=&quot;System Dates&quot;&gt;_x000a_    &lt;Text&gt;SYSTEM DATES - CREATED 13AUG19/2311  EXPIRES INFINITY&lt;/Text&gt;_x000a_   &lt;/Line&gt;_x000a_   &lt;ParsedData&gt;_x000a_    &lt;CurrencyLine&gt;_x000a_     &lt;Amount&gt;63.64&lt;/Amount&gt;_x000a_     &lt;CurrencyCode&gt;USD&lt;/CurrencyCode&gt;_x000a_     &lt;Discontinue&gt;2019-07-10&lt;/Discontinue&gt;_x000a_     &lt;Effective&gt;2019-08-14&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MDE&quot;/&gt;_x000a_     &lt;Rule&gt;9660&lt;/Rule&gt;_x000a_     &lt;TariffDescriptionNumber&gt;IPRWI/303&lt;/TariffDescriptionNumber&gt;_x000a_     &lt;TravelDate&gt;2019-11-06&lt;/TravelDate&gt;_x000a_    &lt;/OriginDestinationLine&gt;_x000a_    &lt;PassengerTypeLine&gt;_x000a_     &lt;AutoPrice&gt;YES&lt;/AutoPrice&gt;_x000a_     &lt;PassengerType Code=&quot;ADT&quot;/&gt;_x000a_    &lt;/PassengerTypeLine&gt;_x000a_    &lt;SystemDatesLine&gt;_x000a_     &lt;CreateDateTime&gt;2019-08-13T2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9660"/>
    <n v="3428"/>
    <n v="3437"/>
    <s v="IPRWI/303"/>
    <n v="7588"/>
    <n v="10540"/>
    <x v="7"/>
    <n v="1500"/>
    <n v="1533"/>
    <n v="1555"/>
    <s v="RDMDECUN06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5903b02-072e-40bc-af37-72440b26c59e&lt;/eb:ConversationId&gt;&lt;eb:Service&gt;OTA_AirRulesLLSRQ&lt;/eb:Service&gt;&lt;eb:Action&gt;OTA_AirRulesLLSRS&lt;/eb:Action&gt;&lt;eb:MessageData&gt;&lt;eb:MessageId&gt;5859970553832330230&lt;/eb:MessageId&gt;&lt;eb:Timestamp&gt;2019-09-03T15:23:03&lt;/eb:Timestamp&gt;&lt;eb:RefToMessageId&gt;35903b02-072e-40bc-af37-72440b26c59e&lt;/eb:RefToMessageId&gt;&lt;/eb:MessageData&gt;&lt;/eb:MessageHeader&gt;&lt;wsse:Security xmlns:wsse=&quot;http://schemas.xmlsoap.org/ws/2002/12/secext&quot;&gt;&lt;wsse:BinarySecurityToken valueType=&quot;String&quot; EncodingType=&quot;wsse:Base64Binary&quot;&gt;Shared/IDL:IceSess\/SessMgr:1\.0.IDL/Common/!ICESMS\/RESG!ICESMSLB\/RES.LB!-2978146897737836147!57236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23:03-05:00&quot;&gt;_x000a_   &lt;stl:SystemSpecificResults&gt;_x000a_    &lt;stl:HostCommand LNIATA=&quot;222222&quot;&gt;RDCUNMDE10NOVS1OO¥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1OO           S X   506100 D11DE         -/?  -/  - WH01&lt;/Text&gt;_x000a_   &lt;/Line&gt;_x000a_   &lt;Line Type=&quot;Passenger Type&quot;&gt;_x000a_    &lt;Text&gt;PASSENGER TYPE-ADT                 AUTO PRICE-YES&lt;/Text&gt;_x000a_   &lt;/Line&gt;_x000a_   &lt;Line Type=&quot;Origin Destination&quot;&gt;_x000a_    &lt;Text&gt;FROM-CUN TO-MDE    CXR-4O    TVL-10NOV19  RULE-9500 IPRWI/303&lt;/Text&gt;_x000a_   &lt;/Line&gt;_x000a_   &lt;Line Type=&quot;Fare Basis&quot;&gt;_x000a_    &lt;Text&gt;FARE BASIS-S1OO              SPECIAL FARE  DIS-E   VENDOR-ATP&lt;/Text&gt;_x000a_   &lt;/Line&gt;_x000a_   &lt;Line Type=&quot;Fare Type&quot;&gt;_x000a_    &lt;Text&gt;FARE TYPE-XPN      OW-INSTANT PURCHASE NONREFUNDABLE-TYPE FARES&lt;/Text&gt;_x000a_   &lt;/Line&gt;_x000a_   &lt;Line Type=&quot;Currency&quot;&gt;_x000a_    &lt;Text&gt;USD   147.64  0001  E10JUL19 D10JUL19   FC-S1OO  FN-L&lt;/Text&gt;_x000a_   &lt;/Line&gt;_x000a_   &lt;Line Type=&quot;System Dates&quot;&gt;_x000a_    &lt;Text&gt;SYSTEM DATES - CREATED 09JUL19/2316  EXPIRES INFINITY&lt;/Text&gt;_x000a_   &lt;/Line&gt;_x000a_   &lt;ParsedData&gt;_x000a_    &lt;CurrencyLine&gt;_x000a_     &lt;Amount&gt;147.64&lt;/Amount&gt;_x000a_     &lt;CurrencyCode&gt;USD&lt;/CurrencyCode&gt;_x000a_     &lt;Discontinue&gt;2019-07-10&lt;/Discontinue&gt;_x000a_     &lt;Effective&gt;2019-07-10&lt;/Effective&gt;_x000a_     &lt;FareClass&gt;S1OO&lt;/FareClass&gt;_x000a_     &lt;RoutingNumberOrMPM&gt;0001&lt;/RoutingNumberOrMPM&gt;_x000a_     &lt;TariffDescriptionNumber&gt;L&lt;/TariffDescriptionNumber&gt;_x000a_    &lt;/CurrencyLine&gt;_x000a_    &lt;FareBasisLine&gt;_x000a_     &lt;DisplayType Code=&quot;E&quot;/&gt;_x000a_     &lt;FareBasis Code=&quot;S1OO&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MDE&quot;/&gt;_x000a_     &lt;OriginLocation LocationCode=&quot;CUN&quot;/&gt;_x000a_     &lt;Rule&gt;9500&lt;/Rule&gt;_x000a_     &lt;TariffDescriptionNumber&gt;IPRWI/303&lt;/TariffDescriptionNumber&gt;_x000a_     &lt;TravelDate&gt;2019-11-10&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48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7"/>
    <n v="3425"/>
    <s v="9500"/>
    <n v="3463"/>
    <n v="3472"/>
    <s v="IPRWI/303"/>
    <n v="7658"/>
    <n v="8374"/>
    <x v="10"/>
    <n v="1500"/>
    <n v="1533"/>
    <n v="1556"/>
    <s v="RDCUNMDE10NOVS1OO¥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6f59c7e-79aa-441b-91d2-bf0a39fc6fb8&lt;/eb:ConversationId&gt;&lt;eb:Service&gt;OTA_AirRulesLLSRQ&lt;/eb:Service&gt;&lt;eb:Action&gt;OTA_AirRulesLLSRS&lt;/eb:Action&gt;&lt;eb:MessageData&gt;&lt;eb:MessageId&gt;5898086557280510881&lt;/eb:MessageId&gt;&lt;eb:Timestamp&gt;2019-09-03T15:28:48&lt;/eb:Timestamp&gt;&lt;eb:RefToMessageId&gt;a6f59c7e-79aa-441b-91d2-bf0a39fc6fb8&lt;/eb:RefToMessageId&gt;&lt;/eb:MessageData&gt;&lt;/eb:MessageHeader&gt;&lt;wsse:Security xmlns:wsse=&quot;http://schemas.xmlsoap.org/ws/2002/12/secext&quot;&gt;&lt;wsse:BinarySecurityToken valueType=&quot;String&quot; EncodingType=&quot;wsse:Base64Binary&quot;&gt;Shared/IDL:IceSess\/SessMgr:1\.0.IDL/Common/!ICESMS\/RESD!ICESMSLB\/RES.LB!-2978145482933385596!34057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28:48-05:00&quot;&gt;_x000a_   &lt;stl:SystemSpecificResults&gt;_x000a_    &lt;stl:HostCommand LNIATA=&quot;222222&quot;&gt;RDMDECUN06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18200 D11DE         -/?  -/  - WH01&lt;/Text&gt;_x000a_   &lt;/Line&gt;_x000a_   &lt;Line Type=&quot;Passenger Type&quot;&gt;_x000a_    &lt;Text&gt;PASSENGER TYPE-ADT                 AUTO PRICE-YES&lt;/Text&gt;_x000a_   &lt;/Line&gt;_x000a_   &lt;Line Type=&quot;Origin Destination&quot;&gt;_x000a_    &lt;Text&gt;FROM-MDE TO-CUN    CXR-4O    TVL-06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3.64  0001  E14AUG19 D10JUL19   FC-ZUL  FN-L&lt;/Text&gt;_x000a_   &lt;/Line&gt;_x000a_   &lt;Line Type=&quot;System Dates&quot;&gt;_x000a_    &lt;Text&gt;SYSTEM DATES - CREATED 13AUG19/2311  EXPIRES INFINITY&lt;/Text&gt;_x000a_   &lt;/Line&gt;_x000a_   &lt;ParsedData&gt;_x000a_    &lt;CurrencyLine&gt;_x000a_     &lt;Amount&gt;63.64&lt;/Amount&gt;_x000a_     &lt;CurrencyCode&gt;USD&lt;/CurrencyCode&gt;_x000a_     &lt;Discontinue&gt;2019-07-10&lt;/Discontinue&gt;_x000a_     &lt;Effective&gt;2019-08-14&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MDE&quot;/&gt;_x000a_     &lt;Rule&gt;9660&lt;/Rule&gt;_x000a_     &lt;TariffDescriptionNumber&gt;IPRWI/303&lt;/TariffDescriptionNumber&gt;_x000a_     &lt;TravelDate&gt;2019-11-06&lt;/TravelDate&gt;_x000a_    &lt;/OriginDestinationLine&gt;_x000a_    &lt;PassengerTypeLine&gt;_x000a_     &lt;AutoPrice&gt;YES&lt;/AutoPrice&gt;_x000a_     &lt;PassengerType Code=&quot;ADT&quot;/&gt;_x000a_    &lt;/PassengerTypeLine&gt;_x000a_    &lt;SystemDatesLine&gt;_x000a_     &lt;CreateDateTime&gt;2019-08-13T2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9660"/>
    <n v="3428"/>
    <n v="3437"/>
    <s v="IPRWI/303"/>
    <n v="7588"/>
    <n v="10540"/>
    <x v="7"/>
    <n v="1500"/>
    <n v="1533"/>
    <n v="1555"/>
    <s v="RDMDECUN06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6f59c7e-79aa-441b-91d2-bf0a39fc6fb8&lt;/eb:ConversationId&gt;&lt;eb:Service&gt;OTA_AirRulesLLSRQ&lt;/eb:Service&gt;&lt;eb:Action&gt;OTA_AirRulesLLSRS&lt;/eb:Action&gt;&lt;eb:MessageData&gt;&lt;eb:MessageId&gt;5897638557287820222&lt;/eb:MessageId&gt;&lt;eb:Timestamp&gt;2019-09-03T15:28:49&lt;/eb:Timestamp&gt;&lt;eb:RefToMessageId&gt;a6f59c7e-79aa-441b-91d2-bf0a39fc6fb8&lt;/eb:RefToMessageId&gt;&lt;/eb:MessageData&gt;&lt;/eb:MessageHeader&gt;&lt;wsse:Security xmlns:wsse=&quot;http://schemas.xmlsoap.org/ws/2002/12/secext&quot;&gt;&lt;wsse:BinarySecurityToken valueType=&quot;String&quot; EncodingType=&quot;wsse:Base64Binary&quot;&gt;Shared/IDL:IceSess\/SessMgr:1\.0.IDL/Common/!ICESMS\/RESD!ICESMSLB\/RES.LB!-2978145482933385596!34057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28:49-05:00&quot;&gt;_x000a_   &lt;stl:SystemSpecificResults&gt;_x000a_    &lt;stl:HostCommand LNIATA=&quot;222222&quot;&gt;RDCUNMDE10NOVS1OO¥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1OO           S X   506100 D11DE         -/?  -/  - WH01&lt;/Text&gt;_x000a_   &lt;/Line&gt;_x000a_   &lt;Line Type=&quot;Passenger Type&quot;&gt;_x000a_    &lt;Text&gt;PASSENGER TYPE-ADT                 AUTO PRICE-YES&lt;/Text&gt;_x000a_   &lt;/Line&gt;_x000a_   &lt;Line Type=&quot;Origin Destination&quot;&gt;_x000a_    &lt;Text&gt;FROM-CUN TO-MDE    CXR-4O    TVL-10NOV19  RULE-9500 IPRWI/303&lt;/Text&gt;_x000a_   &lt;/Line&gt;_x000a_   &lt;Line Type=&quot;Fare Basis&quot;&gt;_x000a_    &lt;Text&gt;FARE BASIS-S1OO              SPECIAL FARE  DIS-E   VENDOR-ATP&lt;/Text&gt;_x000a_   &lt;/Line&gt;_x000a_   &lt;Line Type=&quot;Fare Type&quot;&gt;_x000a_    &lt;Text&gt;FARE TYPE-XPN      OW-INSTANT PURCHASE NONREFUNDABLE-TYPE FARES&lt;/Text&gt;_x000a_   &lt;/Line&gt;_x000a_   &lt;Line Type=&quot;Currency&quot;&gt;_x000a_    &lt;Text&gt;USD   147.64  0001  E10JUL19 D10JUL19   FC-S1OO  FN-L&lt;/Text&gt;_x000a_   &lt;/Line&gt;_x000a_   &lt;Line Type=&quot;System Dates&quot;&gt;_x000a_    &lt;Text&gt;SYSTEM DATES - CREATED 09JUL19/2316  EXPIRES INFINITY&lt;/Text&gt;_x000a_   &lt;/Line&gt;_x000a_   &lt;ParsedData&gt;_x000a_    &lt;CurrencyLine&gt;_x000a_     &lt;Amount&gt;147.64&lt;/Amount&gt;_x000a_     &lt;CurrencyCode&gt;USD&lt;/CurrencyCode&gt;_x000a_     &lt;Discontinue&gt;2019-07-10&lt;/Discontinue&gt;_x000a_     &lt;Effective&gt;2019-07-10&lt;/Effective&gt;_x000a_     &lt;FareClass&gt;S1OO&lt;/FareClass&gt;_x000a_     &lt;RoutingNumberOrMPM&gt;0001&lt;/RoutingNumberOrMPM&gt;_x000a_     &lt;TariffDescriptionNumber&gt;L&lt;/TariffDescriptionNumber&gt;_x000a_    &lt;/CurrencyLine&gt;_x000a_    &lt;FareBasisLine&gt;_x000a_     &lt;DisplayType Code=&quot;E&quot;/&gt;_x000a_     &lt;FareBasis Code=&quot;S1OO&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MDE&quot;/&gt;_x000a_     &lt;OriginLocation LocationCode=&quot;CUN&quot;/&gt;_x000a_     &lt;Rule&gt;9500&lt;/Rule&gt;_x000a_     &lt;TariffDescriptionNumber&gt;IPRWI/303&lt;/TariffDescriptionNumber&gt;_x000a_     &lt;TravelDate&gt;2019-11-10&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48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7"/>
    <n v="3425"/>
    <s v="9500"/>
    <n v="3463"/>
    <n v="3472"/>
    <s v="IPRWI/303"/>
    <n v="7658"/>
    <n v="8374"/>
    <x v="10"/>
    <n v="1500"/>
    <n v="1533"/>
    <n v="1556"/>
    <s v="RDCUNMDE10NOVS1OO¥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ba8872f-eae5-4958-8b3f-0e46d33a00aa&lt;/eb:ConversationId&gt;&lt;eb:Service&gt;OTA_AirRulesLLSRQ&lt;/eb:Service&gt;&lt;eb:Action&gt;OTA_AirRulesLLSRS&lt;/eb:Action&gt;&lt;eb:MessageData&gt;&lt;eb:MessageId&gt;5413101558115740712&lt;/eb:MessageId&gt;&lt;eb:Timestamp&gt;2019-09-03T15:30:11&lt;/eb:Timestamp&gt;&lt;eb:RefToMessageId&gt;bba8872f-eae5-4958-8b3f-0e46d33a00aa&lt;/eb:RefToMessageId&gt;&lt;/eb:MessageData&gt;&lt;/eb:MessageHeader&gt;&lt;wsse:Security xmlns:wsse=&quot;http://schemas.xmlsoap.org/ws/2002/12/secext&quot;&gt;&lt;wsse:BinarySecurityToken valueType=&quot;String&quot; EncodingType=&quot;wsse:Base64Binary&quot;&gt;Shared/IDL:IceSess\/SessMgr:1\.0.IDL/Common/!ICESMS\/RESE!ICESMSLB\/RES.LB!-2978145140809070452!163263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30:11-05:00&quot;&gt;_x000a_   &lt;stl:SystemSpecificResults&gt;_x000a_    &lt;stl:HostCommand LNIATA=&quot;222222&quot;&gt;RDMDECUN06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18200 D11DE         -/?  -/  - WH01&lt;/Text&gt;_x000a_   &lt;/Line&gt;_x000a_   &lt;Line Type=&quot;Passenger Type&quot;&gt;_x000a_    &lt;Text&gt;PASSENGER TYPE-ADT                 AUTO PRICE-YES&lt;/Text&gt;_x000a_   &lt;/Line&gt;_x000a_   &lt;Line Type=&quot;Origin Destination&quot;&gt;_x000a_    &lt;Text&gt;FROM-MDE TO-CUN    CXR-4O    TVL-06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3.64  0001  E14AUG19 D10JUL19   FC-ZUL  FN-L&lt;/Text&gt;_x000a_   &lt;/Line&gt;_x000a_   &lt;Line Type=&quot;System Dates&quot;&gt;_x000a_    &lt;Text&gt;SYSTEM DATES - CREATED 13AUG19/2311  EXPIRES INFINITY&lt;/Text&gt;_x000a_   &lt;/Line&gt;_x000a_   &lt;ParsedData&gt;_x000a_    &lt;CurrencyLine&gt;_x000a_     &lt;Amount&gt;63.64&lt;/Amount&gt;_x000a_     &lt;CurrencyCode&gt;USD&lt;/CurrencyCode&gt;_x000a_     &lt;Discontinue&gt;2019-07-10&lt;/Discontinue&gt;_x000a_     &lt;Effective&gt;2019-08-14&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MDE&quot;/&gt;_x000a_     &lt;Rule&gt;9660&lt;/Rule&gt;_x000a_     &lt;TariffDescriptionNumber&gt;IPRWI/303&lt;/TariffDescriptionNumber&gt;_x000a_     &lt;TravelDate&gt;2019-11-06&lt;/TravelDate&gt;_x000a_    &lt;/OriginDestinationLine&gt;_x000a_    &lt;PassengerTypeLine&gt;_x000a_     &lt;AutoPrice&gt;YES&lt;/AutoPrice&gt;_x000a_     &lt;PassengerType Code=&quot;ADT&quot;/&gt;_x000a_    &lt;/PassengerTypeLine&gt;_x000a_    &lt;SystemDatesLine&gt;_x000a_     &lt;CreateDateTime&gt;2019-08-13T2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9660"/>
    <n v="3429"/>
    <n v="3438"/>
    <s v="IPRWI/303"/>
    <n v="7589"/>
    <n v="10541"/>
    <x v="7"/>
    <n v="1501"/>
    <n v="1534"/>
    <n v="1556"/>
    <s v="RDMDECUN06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ba8872f-eae5-4958-8b3f-0e46d33a00aa&lt;/eb:ConversationId&gt;&lt;eb:Service&gt;OTA_AirRulesLLSRQ&lt;/eb:Service&gt;&lt;eb:Action&gt;OTA_AirRulesLLSRS&lt;/eb:Action&gt;&lt;eb:MessageData&gt;&lt;eb:MessageId&gt;5907097558122680231&lt;/eb:MessageId&gt;&lt;eb:Timestamp&gt;2019-09-03T15:30:12&lt;/eb:Timestamp&gt;&lt;eb:RefToMessageId&gt;bba8872f-eae5-4958-8b3f-0e46d33a00aa&lt;/eb:RefToMessageId&gt;&lt;/eb:MessageData&gt;&lt;/eb:MessageHeader&gt;&lt;wsse:Security xmlns:wsse=&quot;http://schemas.xmlsoap.org/ws/2002/12/secext&quot;&gt;&lt;wsse:BinarySecurityToken valueType=&quot;String&quot; EncodingType=&quot;wsse:Base64Binary&quot;&gt;Shared/IDL:IceSess\/SessMgr:1\.0.IDL/Common/!ICESMS\/RESE!ICESMSLB\/RES.LB!-2978145140809070452!163263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30:12-05:00&quot;&gt;_x000a_   &lt;stl:SystemSpecificResults&gt;_x000a_    &lt;stl:HostCommand LNIATA=&quot;222222&quot;&gt;RDCUNMDE10NOVS1OO¥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1OO           S X   506100 D11DE         -/?  -/  - WH01&lt;/Text&gt;_x000a_   &lt;/Line&gt;_x000a_   &lt;Line Type=&quot;Passenger Type&quot;&gt;_x000a_    &lt;Text&gt;PASSENGER TYPE-ADT                 AUTO PRICE-YES&lt;/Text&gt;_x000a_   &lt;/Line&gt;_x000a_   &lt;Line Type=&quot;Origin Destination&quot;&gt;_x000a_    &lt;Text&gt;FROM-CUN TO-MDE    CXR-4O    TVL-10NOV19  RULE-9500 IPRWI/303&lt;/Text&gt;_x000a_   &lt;/Line&gt;_x000a_   &lt;Line Type=&quot;Fare Basis&quot;&gt;_x000a_    &lt;Text&gt;FARE BASIS-S1OO              SPECIAL FARE  DIS-E   VENDOR-ATP&lt;/Text&gt;_x000a_   &lt;/Line&gt;_x000a_   &lt;Line Type=&quot;Fare Type&quot;&gt;_x000a_    &lt;Text&gt;FARE TYPE-XPN      OW-INSTANT PURCHASE NONREFUNDABLE-TYPE FARES&lt;/Text&gt;_x000a_   &lt;/Line&gt;_x000a_   &lt;Line Type=&quot;Currency&quot;&gt;_x000a_    &lt;Text&gt;USD   147.64  0001  E10JUL19 D10JUL19   FC-S1OO  FN-L&lt;/Text&gt;_x000a_   &lt;/Line&gt;_x000a_   &lt;Line Type=&quot;System Dates&quot;&gt;_x000a_    &lt;Text&gt;SYSTEM DATES - CREATED 09JUL19/2316  EXPIRES INFINITY&lt;/Text&gt;_x000a_   &lt;/Line&gt;_x000a_   &lt;ParsedData&gt;_x000a_    &lt;CurrencyLine&gt;_x000a_     &lt;Amount&gt;147.64&lt;/Amount&gt;_x000a_     &lt;CurrencyCode&gt;USD&lt;/CurrencyCode&gt;_x000a_     &lt;Discontinue&gt;2019-07-10&lt;/Discontinue&gt;_x000a_     &lt;Effective&gt;2019-07-10&lt;/Effective&gt;_x000a_     &lt;FareClass&gt;S1OO&lt;/FareClass&gt;_x000a_     &lt;RoutingNumberOrMPM&gt;0001&lt;/RoutingNumberOrMPM&gt;_x000a_     &lt;TariffDescriptionNumber&gt;L&lt;/TariffDescriptionNumber&gt;_x000a_    &lt;/CurrencyLine&gt;_x000a_    &lt;FareBasisLine&gt;_x000a_     &lt;DisplayType Code=&quot;E&quot;/&gt;_x000a_     &lt;FareBasis Code=&quot;S1OO&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MDE&quot;/&gt;_x000a_     &lt;OriginLocation LocationCode=&quot;CUN&quot;/&gt;_x000a_     &lt;Rule&gt;9500&lt;/Rule&gt;_x000a_     &lt;TariffDescriptionNumber&gt;IPRWI/303&lt;/TariffDescriptionNumber&gt;_x000a_     &lt;TravelDate&gt;2019-11-10&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48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9"/>
    <n v="3426"/>
    <s v="9500"/>
    <n v="3464"/>
    <n v="3473"/>
    <s v="IPRWI/303"/>
    <n v="7659"/>
    <n v="8375"/>
    <x v="10"/>
    <n v="1501"/>
    <n v="1534"/>
    <n v="1557"/>
    <s v="RDCUNMDE10NOVS1OO¥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e37e189-3af5-4aa6-8cf2-c11263c6224a&lt;/eb:ConversationId&gt;&lt;eb:Service&gt;OTA_AirRulesLLSRQ&lt;/eb:Service&gt;&lt;eb:Action&gt;OTA_AirRulesLLSRS&lt;/eb:Action&gt;&lt;eb:MessageData&gt;&lt;eb:MessageId&gt;5918169559036090212&lt;/eb:MessageId&gt;&lt;eb:Timestamp&gt;2019-09-03T15:31:44&lt;/eb:Timestamp&gt;&lt;eb:RefToMessageId&gt;ee37e189-3af5-4aa6-8cf2-c11263c6224a&lt;/eb:RefToMessageId&gt;&lt;/eb:MessageData&gt;&lt;/eb:MessageHeader&gt;&lt;wsse:Security xmlns:wsse=&quot;http://schemas.xmlsoap.org/ws/2002/12/secext&quot;&gt;&lt;wsse:BinarySecurityToken valueType=&quot;String&quot; EncodingType=&quot;wsse:Base64Binary&quot;&gt;Shared/IDL:IceSess\/SessMgr:1\.0.IDL/Common/!ICESMS\/RESA!ICESMSLB\/RES.LB!-2978144763613813876!167931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31:43-05:00&quot;&gt;_x000a_   &lt;stl:SystemSpecificResults&gt;_x000a_    &lt;stl:HostCommand LNIATA=&quot;222222&quot;&gt;RDMDECUN06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18200 D11DE         -/?  -/  - WH01&lt;/Text&gt;_x000a_   &lt;/Line&gt;_x000a_   &lt;Line Type=&quot;Passenger Type&quot;&gt;_x000a_    &lt;Text&gt;PASSENGER TYPE-ADT                 AUTO PRICE-YES&lt;/Text&gt;_x000a_   &lt;/Line&gt;_x000a_   &lt;Line Type=&quot;Origin Destination&quot;&gt;_x000a_    &lt;Text&gt;FROM-MDE TO-CUN    CXR-4O    TVL-06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3.64  0001  E14AUG19 D10JUL19   FC-ZUL  FN-L&lt;/Text&gt;_x000a_   &lt;/Line&gt;_x000a_   &lt;Line Type=&quot;System Dates&quot;&gt;_x000a_    &lt;Text&gt;SYSTEM DATES - CREATED 13AUG19/2311  EXPIRES INFINITY&lt;/Text&gt;_x000a_   &lt;/Line&gt;_x000a_   &lt;ParsedData&gt;_x000a_    &lt;CurrencyLine&gt;_x000a_     &lt;Amount&gt;63.64&lt;/Amount&gt;_x000a_     &lt;CurrencyCode&gt;USD&lt;/CurrencyCode&gt;_x000a_     &lt;Discontinue&gt;2019-07-10&lt;/Discontinue&gt;_x000a_     &lt;Effective&gt;2019-08-14&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MDE&quot;/&gt;_x000a_     &lt;Rule&gt;9660&lt;/Rule&gt;_x000a_     &lt;TariffDescriptionNumber&gt;IPRWI/303&lt;/TariffDescriptionNumber&gt;_x000a_     &lt;TravelDate&gt;2019-11-06&lt;/TravelDate&gt;_x000a_    &lt;/OriginDestinationLine&gt;_x000a_    &lt;PassengerTypeLine&gt;_x000a_     &lt;AutoPrice&gt;YES&lt;/AutoPrice&gt;_x000a_     &lt;PassengerType Code=&quot;ADT&quot;/&gt;_x000a_    &lt;/PassengerTypeLine&gt;_x000a_    &lt;SystemDatesLine&gt;_x000a_     &lt;CreateDateTime&gt;2019-08-13T2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9660"/>
    <n v="3429"/>
    <n v="3438"/>
    <s v="IPRWI/303"/>
    <n v="7589"/>
    <n v="10541"/>
    <x v="7"/>
    <n v="1501"/>
    <n v="1534"/>
    <n v="1556"/>
    <s v="RDMDECUN06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e37e189-3af5-4aa6-8cf2-c11263c6224a&lt;/eb:ConversationId&gt;&lt;eb:Service&gt;OTA_AirRulesLLSRQ&lt;/eb:Service&gt;&lt;eb:Action&gt;OTA_AirRulesLLSRS&lt;/eb:Action&gt;&lt;eb:MessageData&gt;&lt;eb:MessageId&gt;5918151559042021223&lt;/eb:MessageId&gt;&lt;eb:Timestamp&gt;2019-09-03T15:31:44&lt;/eb:Timestamp&gt;&lt;eb:RefToMessageId&gt;ee37e189-3af5-4aa6-8cf2-c11263c6224a&lt;/eb:RefToMessageId&gt;&lt;/eb:MessageData&gt;&lt;/eb:MessageHeader&gt;&lt;wsse:Security xmlns:wsse=&quot;http://schemas.xmlsoap.org/ws/2002/12/secext&quot;&gt;&lt;wsse:BinarySecurityToken valueType=&quot;String&quot; EncodingType=&quot;wsse:Base64Binary&quot;&gt;Shared/IDL:IceSess\/SessMgr:1\.0.IDL/Common/!ICESMS\/RESA!ICESMSLB\/RES.LB!-2978144763613813876!167931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31:44-05:00&quot;&gt;_x000a_   &lt;stl:SystemSpecificResults&gt;_x000a_    &lt;stl:HostCommand LNIATA=&quot;222222&quot;&gt;RDCUNMDE10NOVS1OO¥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1OO           S X   506100 D11DE         -/?  -/  - WH01&lt;/Text&gt;_x000a_   &lt;/Line&gt;_x000a_   &lt;Line Type=&quot;Passenger Type&quot;&gt;_x000a_    &lt;Text&gt;PASSENGER TYPE-ADT                 AUTO PRICE-YES&lt;/Text&gt;_x000a_   &lt;/Line&gt;_x000a_   &lt;Line Type=&quot;Origin Destination&quot;&gt;_x000a_    &lt;Text&gt;FROM-CUN TO-MDE    CXR-4O    TVL-10NOV19  RULE-9500 IPRWI/303&lt;/Text&gt;_x000a_   &lt;/Line&gt;_x000a_   &lt;Line Type=&quot;Fare Basis&quot;&gt;_x000a_    &lt;Text&gt;FARE BASIS-S1OO              SPECIAL FARE  DIS-E   VENDOR-ATP&lt;/Text&gt;_x000a_   &lt;/Line&gt;_x000a_   &lt;Line Type=&quot;Fare Type&quot;&gt;_x000a_    &lt;Text&gt;FARE TYPE-XPN      OW-INSTANT PURCHASE NONREFUNDABLE-TYPE FARES&lt;/Text&gt;_x000a_   &lt;/Line&gt;_x000a_   &lt;Line Type=&quot;Currency&quot;&gt;_x000a_    &lt;Text&gt;USD   147.64  0001  E10JUL19 D10JUL19   FC-S1OO  FN-L&lt;/Text&gt;_x000a_   &lt;/Line&gt;_x000a_   &lt;Line Type=&quot;System Dates&quot;&gt;_x000a_    &lt;Text&gt;SYSTEM DATES - CREATED 09JUL19/2316  EXPIRES INFINITY&lt;/Text&gt;_x000a_   &lt;/Line&gt;_x000a_   &lt;ParsedData&gt;_x000a_    &lt;CurrencyLine&gt;_x000a_     &lt;Amount&gt;147.64&lt;/Amount&gt;_x000a_     &lt;CurrencyCode&gt;USD&lt;/CurrencyCode&gt;_x000a_     &lt;Discontinue&gt;2019-07-10&lt;/Discontinue&gt;_x000a_     &lt;Effective&gt;2019-07-10&lt;/Effective&gt;_x000a_     &lt;FareClass&gt;S1OO&lt;/FareClass&gt;_x000a_     &lt;RoutingNumberOrMPM&gt;0001&lt;/RoutingNumberOrMPM&gt;_x000a_     &lt;TariffDescriptionNumber&gt;L&lt;/TariffDescriptionNumber&gt;_x000a_    &lt;/CurrencyLine&gt;_x000a_    &lt;FareBasisLine&gt;_x000a_     &lt;DisplayType Code=&quot;E&quot;/&gt;_x000a_     &lt;FareBasis Code=&quot;S1OO&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MDE&quot;/&gt;_x000a_     &lt;OriginLocation LocationCode=&quot;CUN&quot;/&gt;_x000a_     &lt;Rule&gt;9500&lt;/Rule&gt;_x000a_     &lt;TariffDescriptionNumber&gt;IPRWI/303&lt;/TariffDescriptionNumber&gt;_x000a_     &lt;TravelDate&gt;2019-11-10&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48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9"/>
    <n v="3426"/>
    <s v="9500"/>
    <n v="3464"/>
    <n v="3473"/>
    <s v="IPRWI/303"/>
    <n v="7659"/>
    <n v="8375"/>
    <x v="10"/>
    <n v="1501"/>
    <n v="1534"/>
    <n v="1557"/>
    <s v="RDCUNMDE10NOVS1OO¥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59d3896-4b3f-4c7a-80ef-91730899fa67&lt;/eb:ConversationId&gt;&lt;eb:Service&gt;OTA_AirRulesLLSRQ&lt;/eb:Service&gt;&lt;eb:Action&gt;OTA_AirRulesLLSRS&lt;/eb:Action&gt;&lt;eb:MessageData&gt;&lt;eb:MessageId&gt;5930584560224770243&lt;/eb:MessageId&gt;&lt;eb:Timestamp&gt;2019-09-03T15:33:42&lt;/eb:Timestamp&gt;&lt;eb:RefToMessageId&gt;059d3896-4b3f-4c7a-80ef-91730899fa67&lt;/eb:RefToMessageId&gt;&lt;/eb:MessageData&gt;&lt;/eb:MessageHeader&gt;&lt;wsse:Security xmlns:wsse=&quot;http://schemas.xmlsoap.org/ws/2002/12/secext&quot;&gt;&lt;wsse:BinarySecurityToken valueType=&quot;String&quot; EncodingType=&quot;wsse:Base64Binary&quot;&gt;Shared/IDL:IceSess\/SessMgr:1\.0.IDL/Common/!ICESMS\/RESE!ICESMSLB\/RES.LB!-2978144276789558397!170048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33:42-05:00&quot;&gt;_x000a_   &lt;stl:SystemSpecificResults&gt;_x000a_    &lt;stl:HostCommand LNIATA=&quot;222222&quot;&gt;RDMDECUN06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18200 D11DE         -/?  -/  - WH01&lt;/Text&gt;_x000a_   &lt;/Line&gt;_x000a_   &lt;Line Type=&quot;Passenger Type&quot;&gt;_x000a_    &lt;Text&gt;PASSENGER TYPE-ADT                 AUTO PRICE-YES&lt;/Text&gt;_x000a_   &lt;/Line&gt;_x000a_   &lt;Line Type=&quot;Origin Destination&quot;&gt;_x000a_    &lt;Text&gt;FROM-MDE TO-CUN    CXR-4O    TVL-06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3.64  0001  E14AUG19 D10JUL19   FC-ZUL  FN-L&lt;/Text&gt;_x000a_   &lt;/Line&gt;_x000a_   &lt;Line Type=&quot;System Dates&quot;&gt;_x000a_    &lt;Text&gt;SYSTEM DATES - CREATED 13AUG19/2311  EXPIRES INFINITY&lt;/Text&gt;_x000a_   &lt;/Line&gt;_x000a_   &lt;ParsedData&gt;_x000a_    &lt;CurrencyLine&gt;_x000a_     &lt;Amount&gt;63.64&lt;/Amount&gt;_x000a_     &lt;CurrencyCode&gt;USD&lt;/CurrencyCode&gt;_x000a_     &lt;Discontinue&gt;2019-07-10&lt;/Discontinue&gt;_x000a_     &lt;Effective&gt;2019-08-14&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MDE&quot;/&gt;_x000a_     &lt;Rule&gt;9660&lt;/Rule&gt;_x000a_     &lt;TariffDescriptionNumber&gt;IPRWI/303&lt;/TariffDescriptionNumber&gt;_x000a_     &lt;TravelDate&gt;2019-11-06&lt;/TravelDate&gt;_x000a_    &lt;/OriginDestinationLine&gt;_x000a_    &lt;PassengerTypeLine&gt;_x000a_     &lt;AutoPrice&gt;YES&lt;/AutoPrice&gt;_x000a_     &lt;PassengerType Code=&quot;ADT&quot;/&gt;_x000a_    &lt;/PassengerTypeLine&gt;_x000a_    &lt;SystemDatesLine&gt;_x000a_     &lt;CreateDateTime&gt;2019-08-13T2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9660"/>
    <n v="3429"/>
    <n v="3438"/>
    <s v="IPRWI/303"/>
    <n v="7589"/>
    <n v="10541"/>
    <x v="7"/>
    <n v="1501"/>
    <n v="1534"/>
    <n v="1556"/>
    <s v="RDMDECUN06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59d3896-4b3f-4c7a-80ef-91730899fa67&lt;/eb:ConversationId&gt;&lt;eb:Service&gt;OTA_AirRulesLLSRQ&lt;/eb:Service&gt;&lt;eb:Action&gt;OTA_AirRulesLLSRS&lt;/eb:Action&gt;&lt;eb:MessageData&gt;&lt;eb:MessageId&gt;5930701560230650202&lt;/eb:MessageId&gt;&lt;eb:Timestamp&gt;2019-09-03T15:33:43&lt;/eb:Timestamp&gt;&lt;eb:RefToMessageId&gt;059d3896-4b3f-4c7a-80ef-91730899fa67&lt;/eb:RefToMessageId&gt;&lt;/eb:MessageData&gt;&lt;/eb:MessageHeader&gt;&lt;wsse:Security xmlns:wsse=&quot;http://schemas.xmlsoap.org/ws/2002/12/secext&quot;&gt;&lt;wsse:BinarySecurityToken valueType=&quot;String&quot; EncodingType=&quot;wsse:Base64Binary&quot;&gt;Shared/IDL:IceSess\/SessMgr:1\.0.IDL/Common/!ICESMS\/RESE!ICESMSLB\/RES.LB!-2978144276789558397!170048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33:43-05:00&quot;&gt;_x000a_   &lt;stl:SystemSpecificResults&gt;_x000a_    &lt;stl:HostCommand LNIATA=&quot;222222&quot;&gt;RDCUNMDE10NOVS1OO¥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1OO           S X   506100 D11DE         -/?  -/  - WH01&lt;/Text&gt;_x000a_   &lt;/Line&gt;_x000a_   &lt;Line Type=&quot;Passenger Type&quot;&gt;_x000a_    &lt;Text&gt;PASSENGER TYPE-ADT                 AUTO PRICE-YES&lt;/Text&gt;_x000a_   &lt;/Line&gt;_x000a_   &lt;Line Type=&quot;Origin Destination&quot;&gt;_x000a_    &lt;Text&gt;FROM-CUN TO-MDE    CXR-4O    TVL-10NOV19  RULE-9500 IPRWI/303&lt;/Text&gt;_x000a_   &lt;/Line&gt;_x000a_   &lt;Line Type=&quot;Fare Basis&quot;&gt;_x000a_    &lt;Text&gt;FARE BASIS-S1OO              SPECIAL FARE  DIS-E   VENDOR-ATP&lt;/Text&gt;_x000a_   &lt;/Line&gt;_x000a_   &lt;Line Type=&quot;Fare Type&quot;&gt;_x000a_    &lt;Text&gt;FARE TYPE-XPN      OW-INSTANT PURCHASE NONREFUNDABLE-TYPE FARES&lt;/Text&gt;_x000a_   &lt;/Line&gt;_x000a_   &lt;Line Type=&quot;Currency&quot;&gt;_x000a_    &lt;Text&gt;USD   147.64  0001  E10JUL19 D10JUL19   FC-S1OO  FN-L&lt;/Text&gt;_x000a_   &lt;/Line&gt;_x000a_   &lt;Line Type=&quot;System Dates&quot;&gt;_x000a_    &lt;Text&gt;SYSTEM DATES - CREATED 09JUL19/2316  EXPIRES INFINITY&lt;/Text&gt;_x000a_   &lt;/Line&gt;_x000a_   &lt;ParsedData&gt;_x000a_    &lt;CurrencyLine&gt;_x000a_     &lt;Amount&gt;147.64&lt;/Amount&gt;_x000a_     &lt;CurrencyCode&gt;USD&lt;/CurrencyCode&gt;_x000a_     &lt;Discontinue&gt;2019-07-10&lt;/Discontinue&gt;_x000a_     &lt;Effective&gt;2019-07-10&lt;/Effective&gt;_x000a_     &lt;FareClass&gt;S1OO&lt;/FareClass&gt;_x000a_     &lt;RoutingNumberOrMPM&gt;0001&lt;/RoutingNumberOrMPM&gt;_x000a_     &lt;TariffDescriptionNumber&gt;L&lt;/TariffDescriptionNumber&gt;_x000a_    &lt;/CurrencyLine&gt;_x000a_    &lt;FareBasisLine&gt;_x000a_     &lt;DisplayType Code=&quot;E&quot;/&gt;_x000a_     &lt;FareBasis Code=&quot;S1OO&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MDE&quot;/&gt;_x000a_     &lt;OriginLocation LocationCode=&quot;CUN&quot;/&gt;_x000a_     &lt;Rule&gt;9500&lt;/Rule&gt;_x000a_     &lt;TariffDescriptionNumber&gt;IPRWI/303&lt;/TariffDescriptionNumber&gt;_x000a_     &lt;TravelDate&gt;2019-11-10&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48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9"/>
    <n v="3426"/>
    <s v="9500"/>
    <n v="3464"/>
    <n v="3473"/>
    <s v="IPRWI/303"/>
    <n v="7659"/>
    <n v="8375"/>
    <x v="10"/>
    <n v="1501"/>
    <n v="1534"/>
    <n v="1557"/>
    <s v="RDCUNMDE10NOVS1OO¥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504a113-e7ef-4a3b-bc4c-a623b3febb53&lt;/eb:ConversationId&gt;&lt;eb:Service&gt;OTA_AirRulesLLSRQ&lt;/eb:Service&gt;&lt;eb:Action&gt;OTA_AirRulesLLSRS&lt;/eb:Action&gt;&lt;eb:MessageData&gt;&lt;eb:MessageId&gt;5943863561410760193&lt;/eb:MessageId&gt;&lt;eb:Timestamp&gt;2019-09-03T15:35:41&lt;/eb:Timestamp&gt;&lt;eb:RefToMessageId&gt;e504a113-e7ef-4a3b-bc4c-a623b3febb53&lt;/eb:RefToMessageId&gt;&lt;/eb:MessageData&gt;&lt;/eb:MessageHeader&gt;&lt;wsse:Security xmlns:wsse=&quot;http://schemas.xmlsoap.org/ws/2002/12/secext&quot;&gt;&lt;wsse:BinarySecurityToken valueType=&quot;String&quot; EncodingType=&quot;wsse:Base64Binary&quot;&gt;Shared/IDL:IceSess\/SessMgr:1\.0.IDL/Common/!ICESMS\/RESF!ICESMSLB\/RES.LB!-2978143791237623668!25437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35:41-05:00&quot;&gt;_x000a_   &lt;stl:SystemSpecificResults&gt;_x000a_    &lt;stl:HostCommand LNIATA=&quot;222222&quot;&gt;RDMDECUN06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18200 D11DE         -/?  -/  - WH01&lt;/Text&gt;_x000a_   &lt;/Line&gt;_x000a_   &lt;Line Type=&quot;Passenger Type&quot;&gt;_x000a_    &lt;Text&gt;PASSENGER TYPE-ADT                 AUTO PRICE-YES&lt;/Text&gt;_x000a_   &lt;/Line&gt;_x000a_   &lt;Line Type=&quot;Origin Destination&quot;&gt;_x000a_    &lt;Text&gt;FROM-MDE TO-CUN    CXR-4O    TVL-06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3.64  0001  E14AUG19 D10JUL19   FC-ZUL  FN-L&lt;/Text&gt;_x000a_   &lt;/Line&gt;_x000a_   &lt;Line Type=&quot;System Dates&quot;&gt;_x000a_    &lt;Text&gt;SYSTEM DATES - CREATED 13AUG19/2311  EXPIRES INFINITY&lt;/Text&gt;_x000a_   &lt;/Line&gt;_x000a_   &lt;ParsedData&gt;_x000a_    &lt;CurrencyLine&gt;_x000a_     &lt;Amount&gt;63.64&lt;/Amount&gt;_x000a_     &lt;CurrencyCode&gt;USD&lt;/CurrencyCode&gt;_x000a_     &lt;Discontinue&gt;2019-07-10&lt;/Discontinue&gt;_x000a_     &lt;Effective&gt;2019-08-14&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MDE&quot;/&gt;_x000a_     &lt;Rule&gt;9660&lt;/Rule&gt;_x000a_     &lt;TariffDescriptionNumber&gt;IPRWI/303&lt;/TariffDescriptionNumber&gt;_x000a_     &lt;TravelDate&gt;2019-11-06&lt;/TravelDate&gt;_x000a_    &lt;/OriginDestinationLine&gt;_x000a_    &lt;PassengerTypeLine&gt;_x000a_     &lt;AutoPrice&gt;YES&lt;/AutoPrice&gt;_x000a_     &lt;PassengerType Code=&quot;ADT&quot;/&gt;_x000a_    &lt;/PassengerTypeLine&gt;_x000a_    &lt;SystemDatesLine&gt;_x000a_     &lt;CreateDateTime&gt;2019-08-13T2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9660"/>
    <n v="3428"/>
    <n v="3437"/>
    <s v="IPRWI/303"/>
    <n v="7588"/>
    <n v="10540"/>
    <x v="7"/>
    <n v="1500"/>
    <n v="1533"/>
    <n v="1555"/>
    <s v="RDMDECUN06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504a113-e7ef-4a3b-bc4c-a623b3febb53&lt;/eb:ConversationId&gt;&lt;eb:Service&gt;OTA_AirRulesLLSRQ&lt;/eb:Service&gt;&lt;eb:Action&gt;OTA_AirRulesLLSRS&lt;/eb:Action&gt;&lt;eb:MessageData&gt;&lt;eb:MessageId&gt;5944512561415640213&lt;/eb:MessageId&gt;&lt;eb:Timestamp&gt;2019-09-03T15:35:41&lt;/eb:Timestamp&gt;&lt;eb:RefToMessageId&gt;e504a113-e7ef-4a3b-bc4c-a623b3febb53&lt;/eb:RefToMessageId&gt;&lt;/eb:MessageData&gt;&lt;/eb:MessageHeader&gt;&lt;wsse:Security xmlns:wsse=&quot;http://schemas.xmlsoap.org/ws/2002/12/secext&quot;&gt;&lt;wsse:BinarySecurityToken valueType=&quot;String&quot; EncodingType=&quot;wsse:Base64Binary&quot;&gt;Shared/IDL:IceSess\/SessMgr:1\.0.IDL/Common/!ICESMS\/RESF!ICESMSLB\/RES.LB!-2978143791237623668!25437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35:41-05:00&quot;&gt;_x000a_   &lt;stl:SystemSpecificResults&gt;_x000a_    &lt;stl:HostCommand LNIATA=&quot;222222&quot;&gt;RDCUNMDE10NOVS1OO¥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1OO           S X   506100 D11DE         -/?  -/  - WH01&lt;/Text&gt;_x000a_   &lt;/Line&gt;_x000a_   &lt;Line Type=&quot;Passenger Type&quot;&gt;_x000a_    &lt;Text&gt;PASSENGER TYPE-ADT                 AUTO PRICE-YES&lt;/Text&gt;_x000a_   &lt;/Line&gt;_x000a_   &lt;Line Type=&quot;Origin Destination&quot;&gt;_x000a_    &lt;Text&gt;FROM-CUN TO-MDE    CXR-4O    TVL-10NOV19  RULE-9500 IPRWI/303&lt;/Text&gt;_x000a_   &lt;/Line&gt;_x000a_   &lt;Line Type=&quot;Fare Basis&quot;&gt;_x000a_    &lt;Text&gt;FARE BASIS-S1OO              SPECIAL FARE  DIS-E   VENDOR-ATP&lt;/Text&gt;_x000a_   &lt;/Line&gt;_x000a_   &lt;Line Type=&quot;Fare Type&quot;&gt;_x000a_    &lt;Text&gt;FARE TYPE-XPN      OW-INSTANT PURCHASE NONREFUNDABLE-TYPE FARES&lt;/Text&gt;_x000a_   &lt;/Line&gt;_x000a_   &lt;Line Type=&quot;Currency&quot;&gt;_x000a_    &lt;Text&gt;USD   147.64  0001  E10JUL19 D10JUL19   FC-S1OO  FN-L&lt;/Text&gt;_x000a_   &lt;/Line&gt;_x000a_   &lt;Line Type=&quot;System Dates&quot;&gt;_x000a_    &lt;Text&gt;SYSTEM DATES - CREATED 09JUL19/2316  EXPIRES INFINITY&lt;/Text&gt;_x000a_   &lt;/Line&gt;_x000a_   &lt;ParsedData&gt;_x000a_    &lt;CurrencyLine&gt;_x000a_     &lt;Amount&gt;147.64&lt;/Amount&gt;_x000a_     &lt;CurrencyCode&gt;USD&lt;/CurrencyCode&gt;_x000a_     &lt;Discontinue&gt;2019-07-10&lt;/Discontinue&gt;_x000a_     &lt;Effective&gt;2019-07-10&lt;/Effective&gt;_x000a_     &lt;FareClass&gt;S1OO&lt;/FareClass&gt;_x000a_     &lt;RoutingNumberOrMPM&gt;0001&lt;/RoutingNumberOrMPM&gt;_x000a_     &lt;TariffDescriptionNumber&gt;L&lt;/TariffDescriptionNumber&gt;_x000a_    &lt;/CurrencyLine&gt;_x000a_    &lt;FareBasisLine&gt;_x000a_     &lt;DisplayType Code=&quot;E&quot;/&gt;_x000a_     &lt;FareBasis Code=&quot;S1OO&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MDE&quot;/&gt;_x000a_     &lt;OriginLocation LocationCode=&quot;CUN&quot;/&gt;_x000a_     &lt;Rule&gt;9500&lt;/Rule&gt;_x000a_     &lt;TariffDescriptionNumber&gt;IPRWI/303&lt;/TariffDescriptionNumber&gt;_x000a_     &lt;TravelDate&gt;2019-11-10&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48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7"/>
    <n v="3425"/>
    <s v="9500"/>
    <n v="3463"/>
    <n v="3472"/>
    <s v="IPRWI/303"/>
    <n v="7658"/>
    <n v="8374"/>
    <x v="10"/>
    <n v="1500"/>
    <n v="1533"/>
    <n v="1556"/>
    <s v="RDCUNMDE10NOVS1OO¥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5ec27ad-4102-4305-974c-654867275939&lt;/eb:ConversationId&gt;&lt;eb:Service&gt;OTA_AirRulesLLSRQ&lt;/eb:Service&gt;&lt;eb:Action&gt;OTA_AirRulesLLSRS&lt;/eb:Action&gt;&lt;eb:MessageData&gt;&lt;eb:MessageId&gt;6023676568756090290&lt;/eb:MessageId&gt;&lt;eb:Timestamp&gt;2019-09-03T15:47:55&lt;/eb:Timestamp&gt;&lt;eb:RefToMessageId&gt;35ec27ad-4102-4305-974c-654867275939&lt;/eb:RefToMessageId&gt;&lt;/eb:MessageData&gt;&lt;/eb:MessageHeader&gt;&lt;wsse:Security xmlns:wsse=&quot;http://schemas.xmlsoap.org/ws/2002/12/secext&quot;&gt;&lt;wsse:BinarySecurityToken valueType=&quot;String&quot; EncodingType=&quot;wsse:Base64Binary&quot;&gt;Shared/IDL:IceSess\/SessMgr:1\.0.IDL/Common/!ICESMS\/RESB!ICESMSLB\/RES.LB!-2978140783393463412!130339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47:55-05:00&quot;&gt;_x000a_   &lt;stl:SystemSpecificResults&gt;_x000a_    &lt;stl:HostCommand LNIATA=&quot;222222&quot;&gt;RDMDECUN06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18200 D11DE         -/?  -/  - WH01&lt;/Text&gt;_x000a_   &lt;/Line&gt;_x000a_   &lt;Line Type=&quot;Passenger Type&quot;&gt;_x000a_    &lt;Text&gt;PASSENGER TYPE-ADT                 AUTO PRICE-YES&lt;/Text&gt;_x000a_   &lt;/Line&gt;_x000a_   &lt;Line Type=&quot;Origin Destination&quot;&gt;_x000a_    &lt;Text&gt;FROM-MDE TO-CUN    CXR-4O    TVL-06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3.64  0001  E14AUG19 D10JUL19   FC-ZUL  FN-L&lt;/Text&gt;_x000a_   &lt;/Line&gt;_x000a_   &lt;Line Type=&quot;System Dates&quot;&gt;_x000a_    &lt;Text&gt;SYSTEM DATES - CREATED 13AUG19/2311  EXPIRES INFINITY&lt;/Text&gt;_x000a_   &lt;/Line&gt;_x000a_   &lt;ParsedData&gt;_x000a_    &lt;CurrencyLine&gt;_x000a_     &lt;Amount&gt;63.64&lt;/Amount&gt;_x000a_     &lt;CurrencyCode&gt;USD&lt;/CurrencyCode&gt;_x000a_     &lt;Discontinue&gt;2019-07-10&lt;/Discontinue&gt;_x000a_     &lt;Effective&gt;2019-08-14&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MDE&quot;/&gt;_x000a_     &lt;Rule&gt;9660&lt;/Rule&gt;_x000a_     &lt;TariffDescriptionNumber&gt;IPRWI/303&lt;/TariffDescriptionNumber&gt;_x000a_     &lt;TravelDate&gt;2019-11-06&lt;/TravelDate&gt;_x000a_    &lt;/OriginDestinationLine&gt;_x000a_    &lt;PassengerTypeLine&gt;_x000a_     &lt;AutoPrice&gt;YES&lt;/AutoPrice&gt;_x000a_     &lt;PassengerType Code=&quot;ADT&quot;/&gt;_x000a_    &lt;/PassengerTypeLine&gt;_x000a_    &lt;SystemDatesLine&gt;_x000a_     &lt;CreateDateTime&gt;2019-08-13T2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9660"/>
    <n v="3429"/>
    <n v="3438"/>
    <s v="IPRWI/303"/>
    <n v="7589"/>
    <n v="10541"/>
    <x v="7"/>
    <n v="1501"/>
    <n v="1534"/>
    <n v="1556"/>
    <s v="RDMDECUN06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5ec27ad-4102-4305-974c-654867275939&lt;/eb:ConversationId&gt;&lt;eb:Service&gt;OTA_AirRulesLLSRQ&lt;/eb:Service&gt;&lt;eb:Action&gt;OTA_AirRulesLLSRS&lt;/eb:Action&gt;&lt;eb:MessageData&gt;&lt;eb:MessageId&gt;6024393568770360623&lt;/eb:MessageId&gt;&lt;eb:Timestamp&gt;2019-09-03T15:47:57&lt;/eb:Timestamp&gt;&lt;eb:RefToMessageId&gt;35ec27ad-4102-4305-974c-654867275939&lt;/eb:RefToMessageId&gt;&lt;/eb:MessageData&gt;&lt;/eb:MessageHeader&gt;&lt;wsse:Security xmlns:wsse=&quot;http://schemas.xmlsoap.org/ws/2002/12/secext&quot;&gt;&lt;wsse:BinarySecurityToken valueType=&quot;String&quot; EncodingType=&quot;wsse:Base64Binary&quot;&gt;Shared/IDL:IceSess\/SessMgr:1\.0.IDL/Common/!ICESMS\/RESB!ICESMSLB\/RES.LB!-2978140783393463412!130339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47:57-05:00&quot;&gt;_x000a_   &lt;stl:SystemSpecificResults&gt;_x000a_    &lt;stl:HostCommand LNIATA=&quot;222222&quot;&gt;RDCUNMDE10NOVS1OO¥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1OO           S X   506100 D11DE         -/?  -/  - WH01&lt;/Text&gt;_x000a_   &lt;/Line&gt;_x000a_   &lt;Line Type=&quot;Passenger Type&quot;&gt;_x000a_    &lt;Text&gt;PASSENGER TYPE-ADT                 AUTO PRICE-YES&lt;/Text&gt;_x000a_   &lt;/Line&gt;_x000a_   &lt;Line Type=&quot;Origin Destination&quot;&gt;_x000a_    &lt;Text&gt;FROM-CUN TO-MDE    CXR-4O    TVL-10NOV19  RULE-9500 IPRWI/303&lt;/Text&gt;_x000a_   &lt;/Line&gt;_x000a_   &lt;Line Type=&quot;Fare Basis&quot;&gt;_x000a_    &lt;Text&gt;FARE BASIS-S1OO              SPECIAL FARE  DIS-E   VENDOR-ATP&lt;/Text&gt;_x000a_   &lt;/Line&gt;_x000a_   &lt;Line Type=&quot;Fare Type&quot;&gt;_x000a_    &lt;Text&gt;FARE TYPE-XPN      OW-INSTANT PURCHASE NONREFUNDABLE-TYPE FARES&lt;/Text&gt;_x000a_   &lt;/Line&gt;_x000a_   &lt;Line Type=&quot;Currency&quot;&gt;_x000a_    &lt;Text&gt;USD   147.64  0001  E10JUL19 D10JUL19   FC-S1OO  FN-L&lt;/Text&gt;_x000a_   &lt;/Line&gt;_x000a_   &lt;Line Type=&quot;System Dates&quot;&gt;_x000a_    &lt;Text&gt;SYSTEM DATES - CREATED 09JUL19/2316  EXPIRES INFINITY&lt;/Text&gt;_x000a_   &lt;/Line&gt;_x000a_   &lt;ParsedData&gt;_x000a_    &lt;CurrencyLine&gt;_x000a_     &lt;Amount&gt;147.64&lt;/Amount&gt;_x000a_     &lt;CurrencyCode&gt;USD&lt;/CurrencyCode&gt;_x000a_     &lt;Discontinue&gt;2019-07-10&lt;/Discontinue&gt;_x000a_     &lt;Effective&gt;2019-07-10&lt;/Effective&gt;_x000a_     &lt;FareClass&gt;S1OO&lt;/FareClass&gt;_x000a_     &lt;RoutingNumberOrMPM&gt;0001&lt;/RoutingNumberOrMPM&gt;_x000a_     &lt;TariffDescriptionNumber&gt;L&lt;/TariffDescriptionNumber&gt;_x000a_    &lt;/CurrencyLine&gt;_x000a_    &lt;FareBasisLine&gt;_x000a_     &lt;DisplayType Code=&quot;E&quot;/&gt;_x000a_     &lt;FareBasis Code=&quot;S1OO&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MDE&quot;/&gt;_x000a_     &lt;OriginLocation LocationCode=&quot;CUN&quot;/&gt;_x000a_     &lt;Rule&gt;9500&lt;/Rule&gt;_x000a_     &lt;TariffDescriptionNumber&gt;IPRWI/303&lt;/TariffDescriptionNumber&gt;_x000a_     &lt;TravelDate&gt;2019-11-10&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48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9"/>
    <n v="3426"/>
    <s v="9500"/>
    <n v="3464"/>
    <n v="3473"/>
    <s v="IPRWI/303"/>
    <n v="7659"/>
    <n v="8375"/>
    <x v="10"/>
    <n v="1501"/>
    <n v="1534"/>
    <n v="1557"/>
    <s v="RDCUNMDE10NOVS1OO¥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d6361e3-02b6-4f7c-8eb0-285f943ee93c&lt;/eb:ConversationId&gt;&lt;eb:Service&gt;OTA_AirRulesLLSRQ&lt;/eb:Service&gt;&lt;eb:Action&gt;OTA_AirRulesLLSRS&lt;/eb:Action&gt;&lt;eb:MessageData&gt;&lt;eb:MessageId&gt;5547925571921950824&lt;/eb:MessageId&gt;&lt;eb:Timestamp&gt;2019-09-03T15:53:12&lt;/eb:Timestamp&gt;&lt;eb:RefToMessageId&gt;1d6361e3-02b6-4f7c-8eb0-285f943ee93c&lt;/eb:RefToMessageId&gt;&lt;/eb:MessageData&gt;&lt;/eb:MessageHeader&gt;&lt;wsse:Security xmlns:wsse=&quot;http://schemas.xmlsoap.org/ws/2002/12/secext&quot;&gt;&lt;wsse:BinarySecurityToken valueType=&quot;String&quot; EncodingType=&quot;wsse:Base64Binary&quot;&gt;Shared/IDL:IceSess\/SessMgr:1\.0.IDL/Common/!ICESMS\/RESB!ICESMSLB\/RES.LB!-2978139485677785984!139967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53:12-05:00&quot;&gt;_x000a_   &lt;stl:SystemSpecificResults&gt;_x000a_    &lt;stl:HostCommand LNIATA=&quot;222222&quot;&gt;RDMDECUN06NOVZ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UL            Z X   218200 D11DE         -/?  -/  - WH01&lt;/Text&gt;_x000a_   &lt;/Line&gt;_x000a_   &lt;Line Type=&quot;Passenger Type&quot;&gt;_x000a_    &lt;Text&gt;PASSENGER TYPE-ADT                 AUTO PRICE-YES&lt;/Text&gt;_x000a_   &lt;/Line&gt;_x000a_   &lt;Line Type=&quot;Origin Destination&quot;&gt;_x000a_    &lt;Text&gt;FROM-MDE TO-CUN    CXR-4O    TVL-06NOV19  RULE-9660 IPRWI/303&lt;/Text&gt;_x000a_   &lt;/Line&gt;_x000a_   &lt;Line Type=&quot;Fare Basis&quot;&gt;_x000a_    &lt;Text&gt;FARE BASIS-ZUL               SPECIAL FARE  DIS-N   VENDOR-ATP&lt;/Text&gt;_x000a_   &lt;/Line&gt;_x000a_   &lt;Line Type=&quot;Fare Type&quot;&gt;_x000a_    &lt;Text&gt;FARE TYPE-XPS      OW-2ND LEVEL INSTANT PURCHASE&lt;/Text&gt;_x000a_   &lt;/Line&gt;_x000a_   &lt;Line Type=&quot;Currency&quot;&gt;_x000a_    &lt;Text&gt;USD    63.64  0001  E14AUG19 D10JUL19   FC-ZUL  FN-L&lt;/Text&gt;_x000a_   &lt;/Line&gt;_x000a_   &lt;Line Type=&quot;System Dates&quot;&gt;_x000a_    &lt;Text&gt;SYSTEM DATES - CREATED 13AUG19/2311  EXPIRES INFINITY&lt;/Text&gt;_x000a_   &lt;/Line&gt;_x000a_   &lt;ParsedData&gt;_x000a_    &lt;CurrencyLine&gt;_x000a_     &lt;Amount&gt;63.64&lt;/Amount&gt;_x000a_     &lt;CurrencyCode&gt;USD&lt;/CurrencyCode&gt;_x000a_     &lt;Discontinue&gt;2019-07-10&lt;/Discontinue&gt;_x000a_     &lt;Effective&gt;2019-08-14&lt;/Effective&gt;_x000a_     &lt;FareClass&gt;ZUL&lt;/FareClass&gt;_x000a_     &lt;RoutingNumberOrMPM&gt;0001&lt;/RoutingNumberOrMPM&gt;_x000a_     &lt;TariffDescriptionNumber&gt;L&lt;/TariffDescriptionNumber&gt;_x000a_    &lt;/CurrencyLine&gt;_x000a_    &lt;FareBasisLine&gt;_x000a_     &lt;DisplayType Code=&quot;N&quot;/&gt;_x000a_     &lt;FareBasis Code=&quot;Z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MDE&quot;/&gt;_x000a_     &lt;Rule&gt;9660&lt;/Rule&gt;_x000a_     &lt;TariffDescriptionNumber&gt;IPRWI/303&lt;/TariffDescriptionNumber&gt;_x000a_     &lt;TravelDate&gt;2019-11-06&lt;/TravelDate&gt;_x000a_    &lt;/OriginDestinationLine&gt;_x000a_    &lt;PassengerTypeLine&gt;_x000a_     &lt;AutoPrice&gt;YES&lt;/AutoPrice&gt;_x000a_     &lt;PassengerType Code=&quot;ADT&quot;/&gt;_x000a_    &lt;/PassengerTypeLine&gt;_x000a_    &lt;SystemDatesLine&gt;_x000a_     &lt;CreateDateTime&gt;2019-08-13T23: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9660"/>
    <n v="3429"/>
    <n v="3438"/>
    <s v="IPRWI/303"/>
    <n v="7589"/>
    <n v="10541"/>
    <x v="7"/>
    <n v="1501"/>
    <n v="1534"/>
    <n v="1556"/>
    <s v="RDMDECUN06NOVZ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d6361e3-02b6-4f7c-8eb0-285f943ee93c&lt;/eb:ConversationId&gt;&lt;eb:Service&gt;OTA_AirRulesLLSRQ&lt;/eb:Service&gt;&lt;eb:Action&gt;OTA_AirRulesLLSRS&lt;/eb:Action&gt;&lt;eb:MessageData&gt;&lt;eb:MessageId&gt;6027691571928460873&lt;/eb:MessageId&gt;&lt;eb:Timestamp&gt;2019-09-03T15:53:13&lt;/eb:Timestamp&gt;&lt;eb:RefToMessageId&gt;1d6361e3-02b6-4f7c-8eb0-285f943ee93c&lt;/eb:RefToMessageId&gt;&lt;/eb:MessageData&gt;&lt;/eb:MessageHeader&gt;&lt;wsse:Security xmlns:wsse=&quot;http://schemas.xmlsoap.org/ws/2002/12/secext&quot;&gt;&lt;wsse:BinarySecurityToken valueType=&quot;String&quot; EncodingType=&quot;wsse:Base64Binary&quot;&gt;Shared/IDL:IceSess\/SessMgr:1\.0.IDL/Common/!ICESMS\/RESB!ICESMSLB\/RES.LB!-2978139485677785984!139967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0:53:13-05:00&quot;&gt;_x000a_   &lt;stl:SystemSpecificResults&gt;_x000a_    &lt;stl:HostCommand LNIATA=&quot;222222&quot;&gt;RDCUNMDE10NOVS1OO¥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1OO           S X   506100 D11DE         -/?  -/  - WH01&lt;/Text&gt;_x000a_   &lt;/Line&gt;_x000a_   &lt;Line Type=&quot;Passenger Type&quot;&gt;_x000a_    &lt;Text&gt;PASSENGER TYPE-ADT                 AUTO PRICE-YES&lt;/Text&gt;_x000a_   &lt;/Line&gt;_x000a_   &lt;Line Type=&quot;Origin Destination&quot;&gt;_x000a_    &lt;Text&gt;FROM-CUN TO-MDE    CXR-4O    TVL-10NOV19  RULE-9500 IPRWI/303&lt;/Text&gt;_x000a_   &lt;/Line&gt;_x000a_   &lt;Line Type=&quot;Fare Basis&quot;&gt;_x000a_    &lt;Text&gt;FARE BASIS-S1OO              SPECIAL FARE  DIS-E   VENDOR-ATP&lt;/Text&gt;_x000a_   &lt;/Line&gt;_x000a_   &lt;Line Type=&quot;Fare Type&quot;&gt;_x000a_    &lt;Text&gt;FARE TYPE-XPN      OW-INSTANT PURCHASE NONREFUNDABLE-TYPE FARES&lt;/Text&gt;_x000a_   &lt;/Line&gt;_x000a_   &lt;Line Type=&quot;Currency&quot;&gt;_x000a_    &lt;Text&gt;USD   147.64  0001  E10JUL19 D10JUL19   FC-S1OO  FN-L&lt;/Text&gt;_x000a_   &lt;/Line&gt;_x000a_   &lt;Line Type=&quot;System Dates&quot;&gt;_x000a_    &lt;Text&gt;SYSTEM DATES - CREATED 09JUL19/2316  EXPIRES INFINITY&lt;/Text&gt;_x000a_   &lt;/Line&gt;_x000a_   &lt;ParsedData&gt;_x000a_    &lt;CurrencyLine&gt;_x000a_     &lt;Amount&gt;147.64&lt;/Amount&gt;_x000a_     &lt;CurrencyCode&gt;USD&lt;/CurrencyCode&gt;_x000a_     &lt;Discontinue&gt;2019-07-10&lt;/Discontinue&gt;_x000a_     &lt;Effective&gt;2019-07-10&lt;/Effective&gt;_x000a_     &lt;FareClass&gt;S1OO&lt;/FareClass&gt;_x000a_     &lt;RoutingNumberOrMPM&gt;0001&lt;/RoutingNumberOrMPM&gt;_x000a_     &lt;TariffDescriptionNumber&gt;L&lt;/TariffDescriptionNumber&gt;_x000a_    &lt;/CurrencyLine&gt;_x000a_    &lt;FareBasisLine&gt;_x000a_     &lt;DisplayType Code=&quot;E&quot;/&gt;_x000a_     &lt;FareBasis Code=&quot;S1OO&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MDE&quot;/&gt;_x000a_     &lt;OriginLocation LocationCode=&quot;CUN&quot;/&gt;_x000a_     &lt;Rule&gt;9500&lt;/Rule&gt;_x000a_     &lt;TariffDescriptionNumber&gt;IPRWI/303&lt;/TariffDescriptionNumber&gt;_x000a_     &lt;TravelDate&gt;2019-11-10&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48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9"/>
    <n v="3426"/>
    <s v="9500"/>
    <n v="3464"/>
    <n v="3473"/>
    <s v="IPRWI/303"/>
    <n v="7659"/>
    <n v="8375"/>
    <x v="10"/>
    <n v="1501"/>
    <n v="1534"/>
    <n v="1557"/>
    <s v="RDCUNMDE10NOVS1OO¥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2268dd7-7542-45fb-b200-91fffa3d8c0f&lt;/eb:ConversationId&gt;&lt;eb:Service&gt;OTA_AirRulesLLSRQ&lt;/eb:Service&gt;&lt;eb:Action&gt;OTA_AirRulesLLSRS&lt;/eb:Action&gt;&lt;eb:MessageData&gt;&lt;eb:MessageId&gt;6118544577120500231&lt;/eb:MessageId&gt;&lt;eb:Timestamp&gt;2019-09-03T16:01:52&lt;/eb:Timestamp&gt;&lt;eb:RefToMessageId&gt;d2268dd7-7542-45fb-b200-91fffa3d8c0f&lt;/eb:RefToMessageId&gt;&lt;/eb:MessageData&gt;&lt;/eb:MessageHeader&gt;&lt;wsse:Security xmlns:wsse=&quot;http://schemas.xmlsoap.org/ws/2002/12/secext&quot;&gt;&lt;wsse:BinarySecurityToken valueType=&quot;String&quot; EncodingType=&quot;wsse:Base64Binary&quot;&gt;Shared/IDL:IceSess\/SessMgr:1\.0.IDL/Common/!ICESMS\/RESG!ICESMSLB\/RES.LB!-2978137356818009984!132070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3T11:01:52-05:00&quot;&gt;_x000a_   &lt;stl:SystemSpecificResults&gt;_x000a_    &lt;stl:HostCommand LNIATA=&quot;222222&quot;&gt;RDBOGPUJ23SEPSZJ00TCO¥PL-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4"/>
    <s v="RDBOGPUJ23SEPSZJ00TCO¥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2268dd7-7542-45fb-b200-91fffa3d8c0f&lt;/eb:ConversationId&gt;&lt;eb:Service&gt;OTA_AirRulesLLSRQ&lt;/eb:Service&gt;&lt;eb:Action&gt;OTA_AirRulesLLSRS&lt;/eb:Action&gt;&lt;eb:MessageData&gt;&lt;eb:MessageId&gt;5602410577126660690&lt;/eb:MessageId&gt;&lt;eb:Timestamp&gt;2019-09-03T16:01:52&lt;/eb:Timestamp&gt;&lt;eb:RefToMessageId&gt;d2268dd7-7542-45fb-b200-91fffa3d8c0f&lt;/eb:RefToMessageId&gt;&lt;/eb:MessageData&gt;&lt;/eb:MessageHeader&gt;&lt;wsse:Security xmlns:wsse=&quot;http://schemas.xmlsoap.org/ws/2002/12/secext&quot;&gt;&lt;wsse:BinarySecurityToken valueType=&quot;String&quot; EncodingType=&quot;wsse:Base64Binary&quot;&gt;Shared/IDL:IceSess\/SessMgr:1\.0.IDL/Common/!ICESMS\/RESG!ICESMSLB\/RES.LB!-2978137356818009984!132070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3T11:01:52-05:00&quot;&gt;_x000a_   &lt;stl:SystemSpecificResults&gt;_x000a_    &lt;stl:HostCommand LNIATA=&quot;222222&quot;&gt;RDPUJBOG27SEPZZF07TCO¥PL-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4"/>
    <s v="RDPUJBOG27SEPZZF07TCO¥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b6f0cba-2a71-4ca3-97e7-22393b160ec5&lt;/eb:ConversationId&gt;&lt;eb:Service&gt;OTA_AirRulesLLSRQ&lt;/eb:Service&gt;&lt;eb:Action&gt;OTA_AirRulesLLSRS&lt;/eb:Action&gt;&lt;eb:MessageData&gt;&lt;eb:MessageId&gt;6126233577674040201&lt;/eb:MessageId&gt;&lt;eb:Timestamp&gt;2019-09-03T16:02:47&lt;/eb:Timestamp&gt;&lt;eb:RefToMessageId&gt;4b6f0cba-2a71-4ca3-97e7-22393b160ec5&lt;/eb:RefToMessageId&gt;&lt;/eb:MessageData&gt;&lt;/eb:MessageHeader&gt;&lt;wsse:Security xmlns:wsse=&quot;http://schemas.xmlsoap.org/ws/2002/12/secext&quot;&gt;&lt;wsse:BinarySecurityToken valueType=&quot;String&quot; EncodingType=&quot;wsse:Base64Binary&quot;&gt;Shared/IDL:IceSess\/SessMgr:1\.0.IDL/Common/!ICESMS\/RESG!ICESMSLB\/RES.LB!-2978137129730329973!133420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02:47-05:00&quot;&gt;_x000a_   &lt;stl:SystemSpecificResults&gt;_x000a_    &lt;stl:HostCommand LNIATA=&quot;222222&quot;&gt;RDMDEMEX13SEPE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EUL            E X   317500 D11DE         -/?  -/  - WH01&lt;/Text&gt;_x000a_   &lt;/Line&gt;_x000a_   &lt;Line Type=&quot;Passenger Type&quot;&gt;_x000a_    &lt;Text&gt;PASSENGER TYPE-ADT                 AUTO PRICE-YES&lt;/Text&gt;_x000a_   &lt;/Line&gt;_x000a_   &lt;Line Type=&quot;Origin Destination&quot;&gt;_x000a_    &lt;Text&gt;FROM-MDE TO-MEX    CXR-4O    TVL-13SEP19  RULE-9660 IPRWI/303&lt;/Text&gt;_x000a_   &lt;/Line&gt;_x000a_   &lt;Line Type=&quot;Fare Basis&quot;&gt;_x000a_    &lt;Text&gt;FARE BASIS-EUL               SPECIAL FARE  DIS-N   VENDOR-ATP&lt;/Text&gt;_x000a_   &lt;/Line&gt;_x000a_   &lt;Line Type=&quot;Fare Type&quot;&gt;_x000a_    &lt;Text&gt;FARE TYPE-XPS      OW-2ND LEVEL INSTANT PURCHASE&lt;/Text&gt;_x000a_   &lt;/Line&gt;_x000a_   &lt;Line Type=&quot;Currency&quot;&gt;_x000a_    &lt;Text&gt;USD    92.62  0001  E10JUL19 D10JUL19   FC-EUL  FN-L&lt;/Text&gt;_x000a_   &lt;/Line&gt;_x000a_   &lt;Line Type=&quot;System Dates&quot;&gt;_x000a_    &lt;Text&gt;SYSTEM DATES - CREATED 09JUL19/2317  EXPIRES INFINITY&lt;/Text&gt;_x000a_   &lt;/Line&gt;_x000a_   &lt;ParsedData&gt;_x000a_    &lt;CurrencyLine&gt;_x000a_     &lt;Amount&gt;92.62&lt;/Amount&gt;_x000a_     &lt;CurrencyCode&gt;USD&lt;/CurrencyCode&gt;_x000a_     &lt;Discontinue&gt;2019-07-10&lt;/Discontinue&gt;_x000a_     &lt;Effective&gt;2019-07-10&lt;/Effective&gt;_x000a_     &lt;FareClass&gt;EUL&lt;/FareClass&gt;_x000a_     &lt;RoutingNumberOrMPM&gt;0001&lt;/RoutingNumberOrMPM&gt;_x000a_     &lt;TariffDescriptionNumber&gt;L&lt;/TariffDescriptionNumber&gt;_x000a_    &lt;/CurrencyLine&gt;_x000a_    &lt;FareBasisLine&gt;_x000a_     &lt;DisplayType Code=&quot;N&quot;/&gt;_x000a_     &lt;FareBasis Code=&quot;E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MDE&quot;/&gt;_x000a_     &lt;Rule&gt;9660&lt;/Rule&gt;_x000a_     &lt;TariffDescriptionNumber&gt;IPRWI/303&lt;/TariffDescriptionNumber&gt;_x000a_     &lt;TravelDate&gt;2019-09-13&lt;/TravelDate&gt;_x000a_    &lt;/OriginDestinationLine&gt;_x000a_    &lt;PassengerTypeLine&gt;_x000a_     &lt;AutoPrice&gt;YES&lt;/AutoPrice&gt;_x000a_     &lt;PassengerType Code=&quot;ADT&quot;/&gt;_x000a_    &lt;/PassengerTypeLine&gt;_x000a_    &lt;SystemDatesLine&gt;_x000a_     &lt;CreateDateTime&gt;2019-07-09T23:17&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9660"/>
    <n v="3429"/>
    <n v="3438"/>
    <s v="IPRWI/303"/>
    <n v="7589"/>
    <n v="10541"/>
    <x v="7"/>
    <n v="1501"/>
    <n v="1534"/>
    <n v="1556"/>
    <s v="RDMDEMEX13SEPE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b6f0cba-2a71-4ca3-97e7-22393b160ec5&lt;/eb:ConversationId&gt;&lt;eb:Service&gt;OTA_AirRulesLLSRQ&lt;/eb:Service&gt;&lt;eb:Action&gt;OTA_AirRulesLLSRS&lt;/eb:Action&gt;&lt;eb:MessageData&gt;&lt;eb:MessageId&gt;6125613577680580232&lt;/eb:MessageId&gt;&lt;eb:Timestamp&gt;2019-09-03T16:02:48&lt;/eb:Timestamp&gt;&lt;eb:RefToMessageId&gt;4b6f0cba-2a71-4ca3-97e7-22393b160ec5&lt;/eb:RefToMessageId&gt;&lt;/eb:MessageData&gt;&lt;/eb:MessageHeader&gt;&lt;wsse:Security xmlns:wsse=&quot;http://schemas.xmlsoap.org/ws/2002/12/secext&quot;&gt;&lt;wsse:BinarySecurityToken valueType=&quot;String&quot; EncodingType=&quot;wsse:Base64Binary&quot;&gt;Shared/IDL:IceSess\/SessMgr:1\.0.IDL/Common/!ICESMS\/RESG!ICESMSLB\/RES.LB!-2978137129730329973!133420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02:48-05:00&quot;&gt;_x000a_   &lt;stl:SystemSpecificResults&gt;_x000a_    &lt;stl:HostCommand LNIATA=&quot;222222&quot;&gt;RDMEXCUN17SEPFUUL¥PL-4O&lt;/stl:HostCommand&gt;_x000a_   &lt;/stl:SystemSpecificResults&gt;_x000a_  &lt;/stl:Success&gt;_x000a_ &lt;/stl:ApplicationResults&gt;_x000a_ &lt;DuplicateFareInfo&gt;_x000a_  &lt;Text&gt;MEX-CUN       CXR-4O       TUE 17SEP19                     COP_x000a_THE FOLLOWING CARRIERS ALSO PUBLISH FARES MEX-CUN:_x000a_6A AM BA CM H1 K0 MX TA U0 VB VW Y4_x000a_//SEE FQHELP FOR INFORMATION ABOUT THE NEW FARE DISPLAYS//_x000a_ALL FEES/TAXES/SVC CHARGES INCLUDED WHEN ITINERARY PRICED_x000a_SURCHARGE FOR PAPER TICKET MAY BE ADDED WHEN ITIN PRICED_x000a_USD CONVERTED TO COP USING BSR 1 USD - 3427.29000000 COP_x000a_V FARE BASIS     BK    FARE   TRAVEL-TICKET AP  MINMAX  RTG_x000a_1   FUUL           F X    62800 D11SE         -/?  -/  -    1_x000a_2   FUUL           F X    88700 D11DE         -/?  -/  -    1_x000a_1*  4O ONLY_x000a_TRAVEL MUST BE DIRECT&lt;/Text&gt;_x000a_ &lt;/DuplicateFareInfo&gt;_x000a_&lt;/OTA_AirRulesRS&gt;&lt;/soap-env:Body&gt;&lt;/soap-env:Envelope&gt;"/>
    <x v="1"/>
    <e v="#VALUE!"/>
    <e v="#VALUE!"/>
    <e v="#VALUE!"/>
    <e v="#VALUE!"/>
    <e v="#VALUE!"/>
    <e v="#VALUE!"/>
    <e v="#VALUE!"/>
    <x v="1"/>
    <n v="1501"/>
    <n v="1534"/>
    <n v="1557"/>
    <s v="RDMEXCUN17SEPFU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b6f0cba-2a71-4ca3-97e7-22393b160ec5&lt;/eb:ConversationId&gt;&lt;eb:Service&gt;OTA_AirRulesLLSRQ&lt;/eb:Service&gt;&lt;eb:Action&gt;OTA_AirRulesLLSRS&lt;/eb:Action&gt;&lt;eb:MessageData&gt;&lt;eb:MessageId&gt;6125667577685300223&lt;/eb:MessageId&gt;&lt;eb:Timestamp&gt;2019-09-03T16:02:48&lt;/eb:Timestamp&gt;&lt;eb:RefToMessageId&gt;4b6f0cba-2a71-4ca3-97e7-22393b160ec5&lt;/eb:RefToMessageId&gt;&lt;/eb:MessageData&gt;&lt;/eb:MessageHeader&gt;&lt;wsse:Security xmlns:wsse=&quot;http://schemas.xmlsoap.org/ws/2002/12/secext&quot;&gt;&lt;wsse:BinarySecurityToken valueType=&quot;String&quot; EncodingType=&quot;wsse:Base64Binary&quot;&gt;Shared/IDL:IceSess\/SessMgr:1\.0.IDL/Common/!ICESMS\/RESG!ICESMSLB\/RES.LB!-2978137129730329973!133420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02:48-05:00&quot;&gt;_x000a_   &lt;stl:SystemSpecificResults&gt;_x000a_    &lt;stl:HostCommand LNIATA=&quot;222222&quot;&gt;RDCUNMDE19SEPQL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LL            Q X   434500 D11DE         -/?  -/  - WH01&lt;/Text&gt;_x000a_   &lt;/Line&gt;_x000a_   &lt;Line Type=&quot;Passenger Type&quot;&gt;_x000a_    &lt;Text&gt;PASSENGER TYPE-ADT                 AUTO PRICE-YES&lt;/Text&gt;_x000a_   &lt;/Line&gt;_x000a_   &lt;Line Type=&quot;Origin Destination&quot;&gt;_x000a_    &lt;Text&gt;FROM-CUN TO-MDE    CXR-4O    TVL-19SEP19  RULE-9330 IPRWI/303&lt;/Text&gt;_x000a_   &lt;/Line&gt;_x000a_   &lt;Line Type=&quot;Fare Basis&quot;&gt;_x000a_    &lt;Text&gt;FARE BASIS-QLL               SPECIAL FARE  DIS-E   VENDOR-ATP&lt;/Text&gt;_x000a_   &lt;/Line&gt;_x000a_   &lt;Line Type=&quot;Fare Type&quot;&gt;_x000a_    &lt;Text&gt;FARE TYPE-XPN      OW-INSTANT PURCHASE NONREFUNDABLE-TYPE FARES&lt;/Text&gt;_x000a_   &lt;/Line&gt;_x000a_   &lt;Line Type=&quot;Currency&quot;&gt;_x000a_    &lt;Text&gt;USD   126.77  0001  E18MAY19 D10JUL19   FC-QLL  FN-L&lt;/Text&gt;_x000a_   &lt;/Line&gt;_x000a_   &lt;Line Type=&quot;System Dates&quot;&gt;_x000a_    &lt;Text&gt;SYSTEM DATES - CREATED 17MAY19/1518  EXPIRES INFINITY&lt;/Text&gt;_x000a_   &lt;/Line&gt;_x000a_   &lt;ParsedData&gt;_x000a_    &lt;CurrencyLine&gt;_x000a_     &lt;Amount&gt;126.77&lt;/Amount&gt;_x000a_     &lt;CurrencyCode&gt;USD&lt;/CurrencyCode&gt;_x000a_     &lt;Discontinue&gt;2019-07-10&lt;/Discontinue&gt;_x000a_     &lt;Effective&gt;2019-05-18&lt;/Effective&gt;_x000a_     &lt;FareClass&gt;QLL&lt;/FareClass&gt;_x000a_     &lt;RoutingNumberOrMPM&gt;0001&lt;/RoutingNumberOrMPM&gt;_x000a_     &lt;TariffDescriptionNumber&gt;L&lt;/TariffDescriptionNumber&gt;_x000a_    &lt;/CurrencyLine&gt;_x000a_    &lt;FareBasisLine&gt;_x000a_     &lt;DisplayType Code=&quot;E&quot;/&gt;_x000a_     &lt;FareBasis Code=&quot;QLL&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MDE&quot;/&gt;_x000a_     &lt;OriginLocation LocationCode=&quot;CUN&quot;/&gt;_x000a_     &lt;Rule&gt;9330&lt;/Rule&gt;_x000a_     &lt;TariffDescriptionNumber&gt;IPRWI/303&lt;/TariffDescriptionNumber&gt;_x000a_     &lt;TravelDate&gt;2019-09-19&lt;/TravelDate&gt;_x000a_    &lt;/OriginDestinationLine&gt;_x000a_    &lt;PassengerTypeLine&gt;_x000a_     &lt;AutoPrice&gt;YES&lt;/AutoPrice&gt;_x000a_     &lt;PassengerType Code=&quot;ADT&quot;/&gt;_x000a_    &lt;/PassengerTypeLine&gt;_x000a_    &lt;SystemDatesLine&gt;_x000a_     &lt;CreateDateTime&gt;2019-05-17T15: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LIGHT FARES_x000a_APPLICATION_x000a_AREA_x000a_THESE FARES APPLY AREA 1._x000a_CLASS OF SERVICE_x000a_THESE FARES APPLY FOR ECONOMY CLASS SERVICE._x000a_TYPES OF TRANSPORTATION_x000a_THIS RULE GOVERNS ONE-WAY FARES.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CONFIRMED RESERVATIONS FOR ALL SECTORS ARE REQUIRED AT_x000a_LEAST 24 HOURS BEFORE DEPARTURE._x000a_WAITLIST AND STANDBY NOT PERMITTED._x000a_ANY TIME_x000a_TICKET IS NON-REFUNDABLE._x000a_CHANGES_x000a_ANY TIME_x000a_CHARGE USD 69.00/CAD 79.00 FOR REISSUE/_x000a_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WAITLIST AND STANDBY NOT PERMITTED._x000a_ANY TIME_x000a_TICKET IS NON-REFUNDABLE._x000a_CHANGES_x000a_ANY TIME_x000a_CHARGE USD 89.00/CAD 115.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_x000a_NOTE - TEXT BELOW NOT VALIDATED FOR AUTOPRICING._x000a_PROOF OF AGE MUST BE PRESENTED AT TIME_x000a_OF TICKETING AND DURING TRAVEL._x000a_ALL TRAVEL MUST BE VIA 4O SERVICE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0"/>
    <n v="3422"/>
    <s v="9330"/>
    <n v="3460"/>
    <n v="3469"/>
    <s v="IPRWI/303"/>
    <n v="7656"/>
    <n v="9330"/>
    <x v="9"/>
    <n v="1501"/>
    <n v="1534"/>
    <n v="1556"/>
    <s v="RDCUNMDE19SEPQL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0e149f2-d4e2-4485-a47a-084828629eb2&lt;/eb:ConversationId&gt;&lt;eb:Service&gt;OTA_AirRulesLLSRQ&lt;/eb:Service&gt;&lt;eb:Action&gt;OTA_AirRulesLLSRS&lt;/eb:Action&gt;&lt;eb:MessageData&gt;&lt;eb:MessageId&gt;6211872584425100243&lt;/eb:MessageId&gt;&lt;eb:Timestamp&gt;2019-09-03T16:14:02&lt;/eb:Timestamp&gt;&lt;eb:RefToMessageId&gt;70e149f2-d4e2-4485-a47a-084828629eb2&lt;/eb:RefToMessageId&gt;&lt;/eb:MessageData&gt;&lt;/eb:MessageHeader&gt;&lt;wsse:Security xmlns:wsse=&quot;http://schemas.xmlsoap.org/ws/2002/12/secext&quot;&gt;&lt;wsse:BinarySecurityToken valueType=&quot;String&quot; EncodingType=&quot;wsse:Base64Binary&quot;&gt;Shared/IDL:IceSess\/SessMgr:1\.0.IDL/Common/!ICESMS\/RESG!ICESMSLB\/RES.LB!-2978134364740033402!159586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14:02-05:00&quot;&gt;_x000a_   &lt;stl:SystemSpecificResults&gt;_x000a_    &lt;stl:HostCommand LNIATA=&quot;222222&quot;&gt;RDBOGMEX16NOVF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FUL            F X   240200 D11DE         -/?  -/  - WH01&lt;/Text&gt;_x000a_   &lt;/Line&gt;_x000a_   &lt;Line Type=&quot;Passenger Type&quot;&gt;_x000a_    &lt;Text&gt;PASSENGER TYPE-ADT                 AUTO PRICE-YES&lt;/Text&gt;_x000a_   &lt;/Line&gt;_x000a_   &lt;Line Type=&quot;Origin Destination&quot;&gt;_x000a_    &lt;Text&gt;FROM-BOG TO-MEX    CXR-4O    TVL-16NOV19  RULE-9660 IPRWI/303&lt;/Text&gt;_x000a_   &lt;/Line&gt;_x000a_   &lt;Line Type=&quot;Fare Basis&quot;&gt;_x000a_    &lt;Text&gt;FARE BASIS-FUL               SPECIAL FARE  DIS-N   VENDOR-ATP&lt;/Text&gt;_x000a_   &lt;/Line&gt;_x000a_   &lt;Line Type=&quot;Fare Type&quot;&gt;_x000a_    &lt;Text&gt;FARE TYPE-XPS      OW-2ND LEVEL INSTANT PURCHASE&lt;/Text&gt;_x000a_   &lt;/Line&gt;_x000a_   &lt;Line Type=&quot;Currency&quot;&gt;_x000a_    &lt;Text&gt;USD    70.08  0001  E12AUG19 D11DEC19   FC-FUL  FN-3L&lt;/Text&gt;_x000a_   &lt;/Line&gt;_x000a_   &lt;Line Type=&quot;System Dates&quot;&gt;_x000a_    &lt;Text&gt;SYSTEM DATES - CREATED 21AUG19/1318  EXPIRES INFINITY&lt;/Text&gt;_x000a_   &lt;/Line&gt;_x000a_   &lt;ParsedData&gt;_x000a_    &lt;CurrencyLine&gt;_x000a_     &lt;Amount&gt;70.08&lt;/Amount&gt;_x000a_     &lt;CurrencyCode&gt;USD&lt;/CurrencyCode&gt;_x000a_     &lt;Discontinue&gt;2019-12-11&lt;/Discontinue&gt;_x000a_     &lt;Effective&gt;2019-08-12&lt;/Effective&gt;_x000a_     &lt;FareClass&gt;FUL&lt;/FareClass&gt;_x000a_     &lt;RoutingNumberOrMPM&gt;0001&lt;/RoutingNumberOrMPM&gt;_x000a_     &lt;TariffDescriptionNumber&gt;3L&lt;/TariffDescriptionNumber&gt;_x000a_    &lt;/CurrencyLine&gt;_x000a_    &lt;FareBasisLine&gt;_x000a_     &lt;DisplayType Code=&quot;N&quot;/&gt;_x000a_     &lt;FareBasis Code=&quot;F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BOG&quot;/&gt;_x000a_     &lt;Rule&gt;9660&lt;/Rule&gt;_x000a_     &lt;TariffDescriptionNumber&gt;IPRWI/303&lt;/TariffDescriptionNumber&gt;_x000a_     &lt;TravelDate&gt;2019-11-16&lt;/TravelDate&gt;_x000a_    &lt;/OriginDestinationLine&gt;_x000a_    &lt;PassengerTypeLine&gt;_x000a_     &lt;AutoPrice&gt;YES&lt;/AutoPrice&gt;_x000a_     &lt;PassengerType Code=&quot;ADT&quot;/&gt;_x000a_    &lt;/PassengerTypeLine&gt;_x000a_    &lt;SystemDatesLine&gt;_x000a_     &lt;CreateDateTime&gt;2019-08-21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1"/>
    <n v="3393"/>
    <s v="9660"/>
    <n v="3431"/>
    <n v="3440"/>
    <s v="IPRWI/303"/>
    <n v="7527"/>
    <n v="10479"/>
    <x v="7"/>
    <n v="1501"/>
    <n v="1534"/>
    <n v="1556"/>
    <s v="RDBOGMEX16NOVF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0e149f2-d4e2-4485-a47a-084828629eb2&lt;/eb:ConversationId&gt;&lt;eb:Service&gt;OTA_AirRulesLLSRQ&lt;/eb:Service&gt;&lt;eb:Action&gt;OTA_AirRulesLLSRS&lt;/eb:Action&gt;&lt;eb:MessageData&gt;&lt;eb:MessageId&gt;6212242584444180230&lt;/eb:MessageId&gt;&lt;eb:Timestamp&gt;2019-09-03T16:14:04&lt;/eb:Timestamp&gt;&lt;eb:RefToMessageId&gt;70e149f2-d4e2-4485-a47a-084828629eb2&lt;/eb:RefToMessageId&gt;&lt;/eb:MessageData&gt;&lt;/eb:MessageHeader&gt;&lt;wsse:Security xmlns:wsse=&quot;http://schemas.xmlsoap.org/ws/2002/12/secext&quot;&gt;&lt;wsse:BinarySecurityToken valueType=&quot;String&quot; EncodingType=&quot;wsse:Base64Binary&quot;&gt;Shared/IDL:IceSess\/SessMgr:1\.0.IDL/Common/!ICESMS\/RESG!ICESMSLB\/RES.LB!-2978134364740033402!159586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14:04-05:00&quot;&gt;_x000a_   &lt;stl:SystemSpecificResults&gt;_x000a_    &lt;stl:HostCommand LNIATA=&quot;222222&quot;&gt;RDMEXCUN19NOVZUUL¥PL-4O&lt;/stl:HostCommand&gt;_x000a_   &lt;/stl:SystemSpecificResults&gt;_x000a_  &lt;/stl:Success&gt;_x000a_ &lt;/stl:ApplicationResults&gt;_x000a_ &lt;DuplicateFareInfo&gt;_x000a_  &lt;Text&gt;MEX-CUN       CXR-4O       TUE 19NOV19                     COP_x000a_THE FOLLOWING CARRIERS ALSO PUBLISH FARES MEX-CUN:_x000a_6A AM BA CM H1 K0 MX TA U0 VB VW Y4_x000a_//SEE FQHELP FOR INFORMATION ABOUT THE NEW FARE DISPLAYS//_x000a_ALL FEES/TAXES/SVC CHARGES INCLUDED WHEN ITINERARY PRICED_x000a_SURCHARGE FOR PAPER TICKET MAY BE ADDED WHEN ITIN PRICED_x000a_USD CONVERTED TO COP USING BSR 1 USD - 3427.29000000 COP_x000a_V FARE BASIS     BK    FARE   TRAVEL-TICKET AP  MINMAX  RTG_x000a_1   ZUUL           Z X    98100 D11SE         -/?  -/  -    1_x000a_2   ZUUL           Z X   106900 D11DE         -/?  -/  -    1_x000a_1*  4O ONLY_x000a_TRAVEL MUST BE DIRECT&lt;/Text&gt;_x000a_ &lt;/DuplicateFareInfo&gt;_x000a_&lt;/OTA_AirRulesRS&gt;&lt;/soap-env:Body&gt;&lt;/soap-env:Envelope&gt;"/>
    <x v="1"/>
    <e v="#VALUE!"/>
    <e v="#VALUE!"/>
    <e v="#VALUE!"/>
    <e v="#VALUE!"/>
    <e v="#VALUE!"/>
    <e v="#VALUE!"/>
    <e v="#VALUE!"/>
    <x v="1"/>
    <n v="1501"/>
    <n v="1534"/>
    <n v="1557"/>
    <s v="RDMEXCUN19NOVZU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d452c8f-be77-49b9-9f11-5690863f81bd&lt;/eb:ConversationId&gt;&lt;eb:Service&gt;OTA_AirRulesLLSRQ&lt;/eb:Service&gt;&lt;eb:Action&gt;OTA_AirRulesLLSRS&lt;/eb:Action&gt;&lt;eb:MessageData&gt;&lt;eb:MessageId&gt;6227612585685350231&lt;/eb:MessageId&gt;&lt;eb:Timestamp&gt;2019-09-03T16:16:09&lt;/eb:Timestamp&gt;&lt;eb:RefToMessageId&gt;7d452c8f-be77-49b9-9f11-5690863f81bd&lt;/eb:RefToMessageId&gt;&lt;/eb:MessageData&gt;&lt;/eb:MessageHeader&gt;&lt;wsse:Security xmlns:wsse=&quot;http://schemas.xmlsoap.org/ws/2002/12/secext&quot;&gt;&lt;wsse:BinarySecurityToken valueType=&quot;String&quot; EncodingType=&quot;wsse:Base64Binary&quot;&gt;Shared/IDL:IceSess\/SessMgr:1\.0.IDL/Common/!ICESMS\/RESE!ICESMSLB\/RES.LB!-2978133848093653885!63299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16:08-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979f696-5f7b-430d-914c-36b55dcb2b1b&lt;/eb:ConversationId&gt;&lt;eb:Service&gt;OTA_AirRulesLLSRQ&lt;/eb:Service&gt;&lt;eb:Action&gt;OTA_AirRulesLLSRS&lt;/eb:Action&gt;&lt;eb:MessageData&gt;&lt;eb:MessageId&gt;6248520587362390624&lt;/eb:MessageId&gt;&lt;eb:Timestamp&gt;2019-09-03T16:18:56&lt;/eb:Timestamp&gt;&lt;eb:RefToMessageId&gt;7979f696-5f7b-430d-914c-36b55dcb2b1b&lt;/eb:RefToMessageId&gt;&lt;/eb:MessageData&gt;&lt;/eb:MessageHeader&gt;&lt;wsse:Security xmlns:wsse=&quot;http://schemas.xmlsoap.org/ws/2002/12/secext&quot;&gt;&lt;wsse:BinarySecurityToken valueType=&quot;String&quot; EncodingType=&quot;wsse:Base64Binary&quot;&gt;Shared/IDL:IceSess\/SessMgr:1\.0.IDL/Common/!ICESMS\/RESH!ICESMSLB\/RES.LB!-2978133161745573749!65020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18:56-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6499cfa-af1d-41be-9976-eeb62d5aa389&lt;/eb:ConversationId&gt;&lt;eb:Service&gt;OTA_AirRulesLLSRQ&lt;/eb:Service&gt;&lt;eb:Action&gt;OTA_AirRulesLLSRS&lt;/eb:Action&gt;&lt;eb:MessageData&gt;&lt;eb:MessageId&gt;6262465588539291391&lt;/eb:MessageId&gt;&lt;eb:Timestamp&gt;2019-09-03T16:20:54&lt;/eb:Timestamp&gt;&lt;eb:RefToMessageId&gt;e6499cfa-af1d-41be-9976-eeb62d5aa389&lt;/eb:RefToMessageId&gt;&lt;/eb:MessageData&gt;&lt;/eb:MessageHeader&gt;&lt;wsse:Security xmlns:wsse=&quot;http://schemas.xmlsoap.org/ws/2002/12/secext&quot;&gt;&lt;wsse:BinarySecurityToken valueType=&quot;String&quot; EncodingType=&quot;wsse:Base64Binary&quot;&gt;Shared/IDL:IceSess\/SessMgr:1\.0.IDL/Common/!ICESMS\/RESE!ICESMSLB\/RES.LB!-2978132679193528446!74263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20:54-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3344f31-b31e-48ea-abaf-070511287ebd&lt;/eb:ConversationId&gt;&lt;eb:Service&gt;OTA_AirRulesLLSRQ&lt;/eb:Service&gt;&lt;eb:Action&gt;OTA_AirRulesLLSRS&lt;/eb:Action&gt;&lt;eb:MessageData&gt;&lt;eb:MessageId&gt;6281160590146320243&lt;/eb:MessageId&gt;&lt;eb:Timestamp&gt;2019-09-03T16:23:35&lt;/eb:Timestamp&gt;&lt;eb:RefToMessageId&gt;83344f31-b31e-48ea-abaf-070511287ebd&lt;/eb:RefToMessageId&gt;&lt;/eb:MessageData&gt;&lt;/eb:MessageHeader&gt;&lt;wsse:Security xmlns:wsse=&quot;http://schemas.xmlsoap.org/ws/2002/12/secext&quot;&gt;&lt;wsse:BinarySecurityToken valueType=&quot;String&quot; EncodingType=&quot;wsse:Base64Binary&quot;&gt;Shared/IDL:IceSess\/SessMgr:1\.0.IDL/Common/!ICESMS\/RESB!ICESMSLB\/RES.LB!-2978132020924138112!9940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23:34-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1"/>
    <n v="3098"/>
    <s v="M0CO"/>
    <n v="3136"/>
    <n v="3146"/>
    <s v="IPRSAA2/27"/>
    <n v="13095"/>
    <n v="19449"/>
    <x v="8"/>
    <n v="1499"/>
    <n v="1532"/>
    <n v="1558"/>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59f364a-857f-4b5f-bc60-bba5bfc3947a&lt;/eb:ConversationId&gt;&lt;eb:Service&gt;OTA_AirRulesLLSRQ&lt;/eb:Service&gt;&lt;eb:Action&gt;OTA_AirRulesLLSRS&lt;/eb:Action&gt;&lt;eb:MessageData&gt;&lt;eb:MessageId&gt;6301249591755260872&lt;/eb:MessageId&gt;&lt;eb:Timestamp&gt;2019-09-03T16:26:15&lt;/eb:Timestamp&gt;&lt;eb:RefToMessageId&gt;c59f364a-857f-4b5f-bc60-bba5bfc3947a&lt;/eb:RefToMessageId&gt;&lt;/eb:MessageData&gt;&lt;/eb:MessageHeader&gt;&lt;wsse:Security xmlns:wsse=&quot;http://schemas.xmlsoap.org/ws/2002/12/secext&quot;&gt;&lt;wsse:BinarySecurityToken valueType=&quot;String&quot; EncodingType=&quot;wsse:Base64Binary&quot;&gt;Shared/IDL:IceSess\/SessMgr:1\.0.IDL/Common/!ICESMS\/RESD!ICESMSLB\/RES.LB!-2978131361863703153!154465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26:15-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3"/>
    <n v="3100"/>
    <s v="M0CO"/>
    <n v="3138"/>
    <n v="3148"/>
    <s v="IPRSAA2/27"/>
    <n v="13097"/>
    <n v="19451"/>
    <x v="8"/>
    <n v="1501"/>
    <n v="1534"/>
    <n v="1560"/>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d8895bd-eed2-45ea-99d2-1d2c68e1c831&lt;/eb:ConversationId&gt;&lt;eb:Service&gt;OTA_AirRulesLLSRQ&lt;/eb:Service&gt;&lt;eb:Action&gt;OTA_AirRulesLLSRS&lt;/eb:Action&gt;&lt;eb:MessageData&gt;&lt;eb:MessageId&gt;6320749593366350620&lt;/eb:MessageId&gt;&lt;eb:Timestamp&gt;2019-09-03T16:28:57&lt;/eb:Timestamp&gt;&lt;eb:RefToMessageId&gt;dd8895bd-eed2-45ea-99d2-1d2c68e1c831&lt;/eb:RefToMessageId&gt;&lt;/eb:MessageData&gt;&lt;/eb:MessageHeader&gt;&lt;wsse:Security xmlns:wsse=&quot;http://schemas.xmlsoap.org/ws/2002/12/secext&quot;&gt;&lt;wsse:BinarySecurityToken valueType=&quot;String&quot; EncodingType=&quot;wsse:Base64Binary&quot;&gt;Shared/IDL:IceSess\/SessMgr:1\.0.IDL/Common/!ICESMS\/RESE!ICESMSLB\/RES.LB!-2978130701939891577!93006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28:56-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5e2bf50-73b6-43fd-b6ad-68856b5cea7b&lt;/eb:ConversationId&gt;&lt;eb:Service&gt;OTA_AirRulesLLSRQ&lt;/eb:Service&gt;&lt;eb:Action&gt;OTA_AirRulesLLSRS&lt;/eb:Action&gt;&lt;eb:MessageData&gt;&lt;eb:MessageId&gt;5803382594977570810&lt;/eb:MessageId&gt;&lt;eb:Timestamp&gt;2019-09-03T16:31:38&lt;/eb:Timestamp&gt;&lt;eb:RefToMessageId&gt;85e2bf50-73b6-43fd-b6ad-68856b5cea7b&lt;/eb:RefToMessageId&gt;&lt;/eb:MessageData&gt;&lt;/eb:MessageHeader&gt;&lt;wsse:Security xmlns:wsse=&quot;http://schemas.xmlsoap.org/ws/2002/12/secext&quot;&gt;&lt;wsse:BinarySecurityToken valueType=&quot;String&quot; EncodingType=&quot;wsse:Base64Binary&quot;&gt;Shared/IDL:IceSess\/SessMgr:1\.0.IDL/Common/!ICESMS\/RESD!ICESMSLB\/RES.LB!-2978130042029870976!167390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31:38-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3"/>
    <n v="3100"/>
    <s v="M0CO"/>
    <n v="3138"/>
    <n v="3148"/>
    <s v="IPRSAA2/27"/>
    <n v="13097"/>
    <n v="19451"/>
    <x v="8"/>
    <n v="1501"/>
    <n v="1534"/>
    <n v="1560"/>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22afab9-5149-4a4d-bed5-34a0ab8dd213&lt;/eb:ConversationId&gt;&lt;eb:Service&gt;OTA_AirRulesLLSRQ&lt;/eb:Service&gt;&lt;eb:Action&gt;OTA_AirRulesLLSRS&lt;/eb:Action&gt;&lt;eb:MessageData&gt;&lt;eb:MessageId&gt;6359346596587790220&lt;/eb:MessageId&gt;&lt;eb:Timestamp&gt;2019-09-03T16:34:19&lt;/eb:Timestamp&gt;&lt;eb:RefToMessageId&gt;b22afab9-5149-4a4d-bed5-34a0ab8dd213&lt;/eb:RefToMessageId&gt;&lt;/eb:MessageData&gt;&lt;/eb:MessageHeader&gt;&lt;wsse:Security xmlns:wsse=&quot;http://schemas.xmlsoap.org/ws/2002/12/secext&quot;&gt;&lt;wsse:BinarySecurityToken valueType=&quot;String&quot; EncodingType=&quot;wsse:Base64Binary&quot;&gt;Shared/IDL:IceSess\/SessMgr:1\.0.IDL/Common/!ICESMS\/RESC!ICESMSLB\/RES.LB!-2978129382497652854!179377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34:19-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3"/>
    <n v="3100"/>
    <s v="M0CO"/>
    <n v="3138"/>
    <n v="3148"/>
    <s v="IPRSAA2/27"/>
    <n v="13097"/>
    <n v="19451"/>
    <x v="8"/>
    <n v="1501"/>
    <n v="1534"/>
    <n v="1560"/>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9b0f182-756c-450f-8086-57d9b60a2752&lt;/eb:ConversationId&gt;&lt;eb:Service&gt;OTA_AirRulesLLSRQ&lt;/eb:Service&gt;&lt;eb:Action&gt;OTA_AirRulesLLSRS&lt;/eb:Action&gt;&lt;eb:MessageData&gt;&lt;eb:MessageId&gt;6378809598189330192&lt;/eb:MessageId&gt;&lt;eb:Timestamp&gt;2019-09-03T16:36:59&lt;/eb:Timestamp&gt;&lt;eb:RefToMessageId&gt;59b0f182-756c-450f-8086-57d9b60a2752&lt;/eb:RefToMessageId&gt;&lt;/eb:MessageData&gt;&lt;/eb:MessageHeader&gt;&lt;wsse:Security xmlns:wsse=&quot;http://schemas.xmlsoap.org/ws/2002/12/secext&quot;&gt;&lt;wsse:BinarySecurityToken valueType=&quot;String&quot; EncodingType=&quot;wsse:Base64Binary&quot;&gt;Shared/IDL:IceSess\/SessMgr:1\.0.IDL/Common/!ICESMS\/RESC!ICESMSLB\/RES.LB!-2978128726344836979!184856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36:59-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3"/>
    <n v="3100"/>
    <s v="M0CO"/>
    <n v="3138"/>
    <n v="3148"/>
    <s v="IPRSAA2/27"/>
    <n v="13097"/>
    <n v="19451"/>
    <x v="8"/>
    <n v="1501"/>
    <n v="1534"/>
    <n v="1560"/>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bf868ce-cc68-4830-a578-aa06c96a5347&lt;/eb:ConversationId&gt;&lt;eb:Service&gt;OTA_AirRulesLLSRQ&lt;/eb:Service&gt;&lt;eb:Action&gt;OTA_AirRulesLLSRS&lt;/eb:Action&gt;&lt;eb:MessageData&gt;&lt;eb:MessageId&gt;5850652599362300714&lt;/eb:MessageId&gt;&lt;eb:Timestamp&gt;2019-09-03T16:38:56&lt;/eb:Timestamp&gt;&lt;eb:RefToMessageId&gt;9bf868ce-cc68-4830-a578-aa06c96a5347&lt;/eb:RefToMessageId&gt;&lt;/eb:MessageData&gt;&lt;/eb:MessageHeader&gt;&lt;wsse:Security xmlns:wsse=&quot;http://schemas.xmlsoap.org/ws/2002/12/secext&quot;&gt;&lt;wsse:BinarySecurityToken valueType=&quot;String&quot; EncodingType=&quot;wsse:Base64Binary&quot;&gt;Shared/IDL:IceSess\/SessMgr:1\.0.IDL/Common/!ICESMS\/RESB!ICESMSLB\/RES.LB!-2978128246063516786!44136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38:56-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2"/>
    <n v="3099"/>
    <s v="M0CO"/>
    <n v="3137"/>
    <n v="3147"/>
    <s v="IPRSAA2/27"/>
    <n v="13096"/>
    <n v="19450"/>
    <x v="8"/>
    <n v="1500"/>
    <n v="1533"/>
    <n v="1559"/>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dddea32-afa3-4f67-9ffa-28ec90744daa&lt;/eb:ConversationId&gt;&lt;eb:Service&gt;OTA_AirRulesLLSRQ&lt;/eb:Service&gt;&lt;eb:Action&gt;OTA_AirRulesLLSRS&lt;/eb:Action&gt;&lt;eb:MessageData&gt;&lt;eb:MessageId&gt;6406711600537540200&lt;/eb:MessageId&gt;&lt;eb:Timestamp&gt;2019-09-03T16:40:54&lt;/eb:Timestamp&gt;&lt;eb:RefToMessageId&gt;0dddea32-afa3-4f67-9ffa-28ec90744daa&lt;/eb:RefToMessageId&gt;&lt;/eb:MessageData&gt;&lt;/eb:MessageHeader&gt;&lt;wsse:Security xmlns:wsse=&quot;http://schemas.xmlsoap.org/ws/2002/12/secext&quot;&gt;&lt;wsse:BinarySecurityToken valueType=&quot;String&quot; EncodingType=&quot;wsse:Base64Binary&quot;&gt;Shared/IDL:IceSess\/SessMgr:1\.0.IDL/Common/!ICESMS\/RESD!ICESMSLB\/RES.LB!-2978127764673876347!185470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1:40:54-05:00&quot;&gt;_x000a_   &lt;stl:SystemSpecificResults&gt;_x000a_    &lt;stl:HostCommand LNIATA=&quot;222222&quot;&gt;RDBOGFRA14SEPQRCOWKO¥PL-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2817300     ----      -/?  -/  - AT01&lt;/Text&gt;_x000a_   &lt;/Line&gt;_x000a_   &lt;Line Type=&quot;Passenger Type&quot;&gt;_x000a_    &lt;Text&gt;PASSENGER TYPE-ADT                 AUTO PRICE-YES&lt;/Text&gt;_x000a_   &lt;/Line&gt;_x000a_   &lt;Line Type=&quot;Origin Destination&quot;&gt;_x000a_    &lt;Text&gt;FROM-BOG TO-FRA    CXR-LH    TVL-14SEP19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3"/>
    <n v="3100"/>
    <s v="M0CO"/>
    <n v="3138"/>
    <n v="3148"/>
    <s v="IPRSAA2/27"/>
    <n v="13097"/>
    <n v="19451"/>
    <x v="8"/>
    <n v="1501"/>
    <n v="1534"/>
    <n v="1560"/>
    <s v="RDBOGFRA14SEPQRCOWKO¥PL-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18e6823-9ab9-487e-bd72-893c39cfc209&lt;/eb:ConversationId&gt;&lt;eb:Service&gt;OTA_AirRulesLLSRQ&lt;/eb:Service&gt;&lt;eb:Action&gt;OTA_AirRulesLLSRS&lt;/eb:Action&gt;&lt;eb:MessageData&gt;&lt;eb:MessageId&gt;7603722702606700284&lt;/eb:MessageId&gt;&lt;eb:Timestamp&gt;2019-09-03T19:31:01&lt;/eb:Timestamp&gt;&lt;eb:RefToMessageId&gt;418e6823-9ab9-487e-bd72-893c39cfc209&lt;/eb:RefToMessageId&gt;&lt;/eb:MessageData&gt;&lt;/eb:MessageHeader&gt;&lt;wsse:Security xmlns:wsse=&quot;http://schemas.xmlsoap.org/ws/2002/12/secext&quot;&gt;&lt;wsse:BinarySecurityToken valueType=&quot;String&quot; EncodingType=&quot;wsse:Base64Binary&quot;&gt;Shared/IDL:IceSess\/SessMgr:1\.0.IDL/Common/!ICESMS\/RESE!ICESMSLB\/RES.LB!-2978085957122845819!118530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4:31:01-05:00&quot;&gt;_x000a_   &lt;stl:SystemSpecificResults&gt;_x000a_    &lt;stl:HostCommand LNIATA=&quot;222222&quot;&gt;RDBOGCLO01AUGZES00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S00RIQ       Z X   101500 DC31DE T31MR  -/1  -/365  200&lt;/Text&gt;_x000a_   &lt;/Line&gt;_x000a_   &lt;Line Type=&quot;Passenger Type&quot;&gt;_x000a_    &lt;Text&gt;PASSENGER TYPE-ADT                 AUTO PRICE-YES&lt;/Text&gt;_x000a_   &lt;/Line&gt;_x000a_   &lt;Line Type=&quot;Origin Destination&quot;&gt;_x000a_    &lt;Text&gt;FROM-BOG TO-CLO    CXR-AV    TVL-01AUG20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101500  0200  E03SEP19 D31DEC20   FC-ZES00RIQ  FN-11&lt;/Text&gt;_x000a_   &lt;/Line&gt;_x000a_   &lt;Line Type=&quot;System Dates&quot;&gt;_x000a_    &lt;Text&gt;SYSTEM DATES - CREATED 02SEP19/1314  EXPIRES INFINITY&lt;/Text&gt;_x000a_   &lt;/Line&gt;_x000a_   &lt;ParsedData&gt;_x000a_    &lt;CurrencyLine&gt;_x000a_     &lt;Amount&gt;101500&lt;/Amount&gt;_x000a_     &lt;CurrencyCode&gt;COP&lt;/CurrencyCode&gt;_x000a_     &lt;Discontinue&gt;2020-12-31&lt;/Discontinue&gt;_x000a_     &lt;Effective&gt;2019-09-03&lt;/Effective&gt;_x000a_     &lt;FareClass&gt;ZES00RIQ&lt;/FareClass&gt;_x000a_     &lt;RoutingNumberOrMPM&gt;0200&lt;/RoutingNumberOrMPM&gt;_x000a_     &lt;TariffDescriptionNumber&gt;11&lt;/TariffDescriptionNumber&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EC&lt;/Rule&gt;_x000a_     &lt;TariffDescriptionNumber&gt;IPRWD/17&lt;/TariffDescriptionNumber&gt;_x000a_     &lt;TravelDate&gt;2020-08-01&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TUE/_x000a_WED/FRI/SAT/SUN OR 430AM TO 459AM TUE/WED/FRI/SAT/_x000a_SUN OR 500AM TO 529AM TUE/WED/FRI/SAT/SUN OR 530AM_x000a_TO 559AM TUE/WED/FRI/SAT/SUN OR 600AM TO 629AM TUE/_x000a_WED/FRI/SAT/SUN OR 630AM TO 659AM TUE/WED/FRI/SAT/_x000a_SUN OR 700AM TO 729AM TUE/WED/FRI/SAT/SUN OR 730AM_x000a_TO 759AM OR 800AM TO 829AM OR 830AM TO 859AM OR_x000a_900AM TO 929AM OR 930AM TO 959AM OR 1000AM TO 1029AM_x000a_OR 1030AM TO 1059AM OR 1100AM TO 1129AM OR 1130AM TO_x000a_1159AM OR NOON TO 1229PM OR 1230PM TO 1259PM OR_x000a_100PM TO 129PM OR 130PM TO 159PM OR 200PM TO 229PM_x000a_OR 230PM TO 259PM OR 300PM TO 329PM SAT/SUN/MON/TUE/_x000a_WED OR 330PM TO 359PM SAT/SUN/MON/TUE/WED OR 400PM_x000a_TO 429PM SAT/SUN/MON/TUE/WED OR 430PM TO 459PM SAT/_x000a_SUN/MON/TUE/WED OR 500PM TO 529PM SAT/SUN/MON/TUE/_x000a_WED OR 530PM TO 559PM SAT/SUN/MON/TUE/WED OR 600PM_x000a_TO 629PM SAT/SUN/MON/TUE/WED/THU OR 630PM TO 659PM_x000a_SAT/SUN/MON/TUE/WED/THU OR 700PM TO 729PM SAT/SUN/_x000a_MON/TUE/WED/THU OR 730PM TO 759PM SAT/SUN/MON/TUE/_x000a_WED/THU OR 800PM TO 829PM SAT/SUN/MON/TUE/WED/THU OR_x000a_830PM TO 859PM SAT/SUN/MON/TUE/WED/THU OR 900PM TO_x000a_929PM OR 930PM TO 959PM OR 1000PM TO 1029PM OR_x000a_1030PM TO 1059PM OR 1100PM TO 1129PM OR 1130PM TO_x000a_1159PM DAILY._x000a_TO BOG -_x000a_PERMITTED MIDNIGHT TO 359AM OR 400AM TO 429AM OR_x000a_430AM TO 459AM OR 500AM TO 529AM TUE/THU/FRI/SAT/SUN_x000a_OR 530AM TO 559AM TUE/THU/FRI/SAT/SUN OR 600AM TO_x000a_629AM TUE/THU/FRI/SAT/SUN OR 630AM TO 659AM OR 700AM_x000a_TO 729AM OR 730AM TO 759AM OR 800AM TO 829AM OR_x000a_830AM TO 859AM OR 900AM TO 929AM OR 930AM TO 959AM_x000a_OR 1000AM TO 1029AM OR 1030AM TO 1059AM OR 1100AM TO_x000a_1129AM OR 1130AM TO 1159AM OR NOON TO 1229PM OR_x000a_1230PM TO 1259PM OR 100PM TO 129PM OR 130PM TO 159PM_x000a_OR 200PM TO 229PM OR 230PM TO 259PM OR 300PM TO_x000a_329PM OR 330PM TO 359PM OR 400PM TO 429PM OR 430PM_x000a_TO 459PM OR 500PM TO 529PM SAT/SUN/MON/TUE OR 530PM_x000a_TO 559PM SAT/SUN/MON/TUE OR 600PM TO 629PM SAT/SUN/_x000a_MON/TUE OR 630PM TO 659PM SAT/SUN/MON/TUE OR 700PM_x000a_TO 729PM MON/TUE/WED/SAT OR 730PM TO 759PM MON/TUE/_x000a_WED/SAT OR 800PM TO 829PM MON/TUE/WED/SAT OR 830PM_x000a_TO 859PM MON/TUE/WED/SAT OR 900PM TO 929PM OR 930PM_x000a_TO 959PM OR 1000PM TO 1029PM OR 1030PM TO 1059PM OR_x000a_1100PM TO 1129PM OR 1130PM TO 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7"/>
    <n v="3395"/>
    <s v="DOEC"/>
    <n v="3433"/>
    <n v="3441"/>
    <s v="IPRWD/17"/>
    <n v="9999"/>
    <n v="10534"/>
    <x v="5"/>
    <n v="1501"/>
    <n v="1534"/>
    <n v="1561"/>
    <s v="RDBOGCLO01AUGZES00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5617eb6-b7da-4e19-ad08-2c91e4338fb2&lt;/eb:ConversationId&gt;&lt;eb:Service&gt;OTA_AirRulesLLSRQ&lt;/eb:Service&gt;&lt;eb:Action&gt;OTA_AirRulesLLSRS&lt;/eb:Action&gt;&lt;eb:MessageData&gt;&lt;eb:MessageId&gt;7056228714169750840&lt;/eb:MessageId&gt;&lt;eb:Timestamp&gt;2019-09-03T19:50:17&lt;/eb:Timestamp&gt;&lt;eb:RefToMessageId&gt;75617eb6-b7da-4e19-ad08-2c91e4338fb2&lt;/eb:RefToMessageId&gt;&lt;/eb:MessageData&gt;&lt;/eb:MessageHeader&gt;&lt;wsse:Security xmlns:wsse=&quot;http://schemas.xmlsoap.org/ws/2002/12/secext&quot;&gt;&lt;wsse:BinarySecurityToken valueType=&quot;String&quot; EncodingType=&quot;wsse:Base64Binary&quot;&gt;Shared/IDL:IceSess\/SessMgr:1\.0.IDL/Common/!ICESMS\/RESE!ICESMSLB\/RES.LB!-2978081220831982451!161282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4:50:17-05:00&quot;&gt;_x000a_   &lt;stl:SystemSpecificResults&gt;_x000a_    &lt;stl:HostCommand LNIATA=&quot;222222&quot;&gt;RDCTGBOG29AUGWES00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R  WES00RIQ       W X   123300 DC31DE T31MR  -/0  -/365  200&lt;/Text&gt;_x000a_   &lt;/Line&gt;_x000a_   &lt;Line Type=&quot;Passenger Type&quot;&gt;_x000a_    &lt;Text&gt;PASSENGER TYPE-ADT                 AUTO PRICE-YES&lt;/Text&gt;_x000a_   &lt;/Line&gt;_x000a_   &lt;Line Type=&quot;Origin Destination&quot;&gt;_x000a_    &lt;Text&gt;FROM-CTG TO-BOG    CXR-AV    TVL-29AUG20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123300  0200  E03SEP19 D31DEC20   FC-WES00RIQ  FN-11&lt;/Text&gt;_x000a_   &lt;/Line&gt;_x000a_   &lt;Line Type=&quot;System Dates&quot;&gt;_x000a_    &lt;Text&gt;SYSTEM DATES - CREATED 02SEP19/1513  EXPIRES INFINITY&lt;/Text&gt;_x000a_   &lt;/Line&gt;_x000a_   &lt;ParsedData&gt;_x000a_    &lt;CurrencyLine&gt;_x000a_     &lt;Amount&gt;123300&lt;/Amount&gt;_x000a_     &lt;CurrencyCode&gt;COP&lt;/CurrencyCode&gt;_x000a_     &lt;Discontinue&gt;2020-12-31&lt;/Discontinue&gt;_x000a_     &lt;Effective&gt;2019-09-03&lt;/Effective&gt;_x000a_     &lt;FareClass&gt;WES00RIQ&lt;/FareClass&gt;_x000a_     &lt;RoutingNumberOrMPM&gt;0200&lt;/RoutingNumberOrMPM&gt;_x000a_     &lt;TariffDescriptionNumber&gt;11&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TG&quot;/&gt;_x000a_     &lt;Rule&gt;DOSP&lt;/Rule&gt;_x000a_     &lt;TariffDescriptionNumber&gt;IPRWD/17&lt;/TariffDescriptionNumber&gt;_x000a_     &lt;TravelDate&gt;2020-08-29&lt;/TravelDate&gt;_x000a_    &lt;/OriginDestinationLine&gt;_x000a_    &lt;PassengerTypeLine&gt;_x000a_     &lt;AutoPrice&gt;YES&lt;/AutoPrice&gt;_x000a_     &lt;PassengerType Code=&quot;ADT&quot;/&gt;_x000a_    &lt;/PassengerTypeLine&gt;_x000a_    &lt;SystemDatesLine&gt;_x000a_     &lt;CreateDateTime&gt;2019-09-02T15:1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UN OR_x000a_430AM TO 459AM SUN OR 500AM TO 529AM SUN OR 530AM TO_x000a_559AM SUN OR 600AM TO 629AM SUN OR 630AM TO 659AM_x000a_SUN OR 700AM TO 729AM SUN OR 730AM TO 759AM SUN OR_x000a_800AM TO 829AM SUN/MON/TUE OR 830AM TO 859AM SAT/SUN/_x000a_MON/TUE OR 900AM TO 929AM SAT/SUN/MON/TUE OR 930AM_x000a_TO 959AM SAT/SUN/MON/TUE OR 1000AM TO 1029AM SAT/SUN/_x000a_MON/TUE/WED/THU OR 1030AM TO 1059AM SAT/SUN/MON/TUE/_x000a_WED/THU OR 1100AM TO 1129AM SAT/SUN/MON/TUE/WED/THU_x000a_OR 1130AM TO 1159AM SAT/SUN/MON/TUE/WED/THU OR NOON_x000a_TO 1229PM SAT/SUN/MON/TUE/WED/THU OR 1230PM TO_x000a_1259PM SAT/SUN/MON/TUE/WED/THU OR 100PM TO 129PM SAT/_x000a_SUN/MON/TUE/WED/THU OR 130PM TO 159PM SAT/SUN/MON/_x000a_TUE/WED/THU OR 200PM TO 229PM SAT/SUN/MON/TUE/WED/_x000a_THU OR 230PM TO 259PM SAT/SUN/MON/TUE/WED/THU OR_x000a_300PM TO 329PM SAT/SUN/MON/TUE/WED/THU OR 330PM TO_x000a_359PM SAT/SUN/MON/TUE/WED/THU OR 400PM TO 429PM SAT/_x000a_SUN/MON/TUE OR 430PM TO 459PM SAT/SUN/MON/TUE OR_x000a_500PM TO 529PM SAT/SUN/MON/TUE OR 530PM TO 559PM SAT/_x000a_SUN/MON/TUE OR 600PM TO 629PM SAT/SUN/MON/TUE OR_x000a_630PM TO 659PM SAT/SUN/MON/TUE OR 700PM TO 729PM SAT/_x000a_SUN/MON/TUE OR 730PM TO 759PM SAT/SUN/MON/TUE OR_x000a_800PM TO 829PM SAT/SUN/MON/TUE OR 830PM TO 859PM SAT/_x000a_SUN/MON/TUE OR 900PM TO 929PM SAT/SUN/MON/TUE/WED/_x000a_THU OR 930PM TO 959PM SAT/SUN/MON/TUE/WED/THU OR_x000a_1000PM TO 1029PM SAT/SUN/MON/TUE/WED/THU OR 1030PM_x000a_TO 1059PM SAT/SUN/MON/TUE/WED/THU OR 1100PM TO_x000a_1129PM OR 1130PM TO 1159PM DAILY._x000a_TO BOG -_x000a_PERMITTED MIDNIGHT TO 359AM OR 400AM TO 429AM OR_x000a_430AM TO 459AM OR 500AM TO 529AM OR 530AM TO 559AM_x000a_OR 600AM TO 629AM OR 630AM TO 659AM OR 700AM TO_x000a_729AM OR 730AM TO 759AM OR 800AM TO 829AM MON/TUE/_x000a_WED/THU/FRI/SAT OR 830AM TO 859AM MON/TUE/WED/THU/_x000a_FRI/SAT OR 900AM TO 929AM MON/TUE/WED/THU/FRI/SAT OR_x000a_930AM TO 959AM MON/TUE/WED/THU/FRI/SAT OR 1000AM TO_x000a_1029AM MON/TUE/WED/THU/FRI/SAT OR 1030AM TO 1059AM_x000a_MON/TUE/WED/THU/FRI/SAT OR 1100AM TO 1129AM MON/TUE/_x000a_WED/THU/FRI/SAT OR 1130AM TO 1159AM MON/TUE/WED/THU/_x000a_FRI/SAT OR NOON TO 1229PM MON/TUE/WED/THU/FRI/SAT OR_x000a_1230PM TO 1259PM MON/TUE/WED/THU/FRI/SAT OR 100PM TO_x000a_129PM MON/TUE/WED/THU/FRI/SAT OR 130PM TO 159PM MON/_x000a_TUE/WED/THU/FRI/SAT OR 200PM TO 229PM MON/TUE/WED/_x000a_THU/FRI/SAT OR 230PM TO 259PM MON/TUE/WED/THU/FRI/_x000a_SAT OR 300PM TO 329PM TUE/WED/THU/SAT OR 330PM TO_x000a_359PM TUE/WED/THU/SAT OR 400PM TO 429PM TUE/WED/THU/_x000a_SAT OR 430PM TO 459PM TUE/WED/THU/SAT OR 500PM TO_x000a_529PM TUE/WED/THU/SAT OR 530PM TO 559PM TUE/WED/THU/_x000a_SAT OR 600PM TO 629PM TUE/WED/THU/SAT OR 630PM TO_x000a_659PM TUE/WED/THU/SAT OR 700PM TO 729PM MON/TUE/WED/_x000a_THU/SAT OR 730PM TO 759PM MON/TUE/WED/THU/SAT OR_x000a_800PM TO 829PM MON/TUE/WED/THU/SAT OR 830PM TO 859PM_x000a_MON/TUE/WED/THU/SAT OR 900PM TO 929PM OR 930PM TO_x000a_959PM OR 1000PM TO 1029PM OR 1030PM TO 1059PM OR_x000a_1100PM TO 1129PM OR 1130PM TO 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7"/>
    <n v="3395"/>
    <s v="DOSP"/>
    <n v="3433"/>
    <n v="3441"/>
    <s v="IPRWD/17"/>
    <n v="10582"/>
    <n v="11191"/>
    <x v="6"/>
    <n v="1501"/>
    <n v="1534"/>
    <n v="1561"/>
    <s v="RDCTGBOG29AUGWES00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fb769a7-e727-4e98-9db9-91e3ec42192c&lt;/eb:ConversationId&gt;&lt;eb:Service&gt;OTA_AirRulesLLSRQ&lt;/eb:Service&gt;&lt;eb:Action&gt;OTA_AirRulesLLSRS&lt;/eb:Action&gt;&lt;eb:MessageData&gt;&lt;eb:MessageId&gt;7380198746349660820&lt;/eb:MessageId&gt;&lt;eb:Timestamp&gt;2019-09-03T20:43:55&lt;/eb:Timestamp&gt;&lt;eb:RefToMessageId&gt;9fb769a7-e727-4e98-9db9-91e3ec42192c&lt;/eb:RefToMessageId&gt;&lt;/eb:MessageData&gt;&lt;/eb:MessageHeader&gt;&lt;wsse:Security xmlns:wsse=&quot;http://schemas.xmlsoap.org/ws/2002/12/secext&quot;&gt;&lt;wsse:BinarySecurityToken valueType=&quot;String&quot; EncodingType=&quot;wsse:Base64Binary&quot;&gt;Shared/IDL:IceSess\/SessMgr:1\.0.IDL/Common/!ICESMS\/RESE!ICESMSLB\/RES.LB!-2978068039991366510!85699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5:43:55-05:00&quot;&gt;_x000a_   &lt;stl:SystemSpecificResults&gt;_x000a_    &lt;stl:HostCommand LNIATA=&quot;222222&quot;&gt;RDBOGCUN11NOVFUL¥P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FUL            F X   156700 D11DE         -/?  -/  - WH01&lt;/Text&gt;_x000a_   &lt;/Line&gt;_x000a_   &lt;Line Type=&quot;Passenger Type&quot;&gt;_x000a_    &lt;Text&gt;PASSENGER TYPE-ADT                 AUTO PRICE-YES&lt;/Text&gt;_x000a_   &lt;/Line&gt;_x000a_   &lt;Line Type=&quot;Origin Destination&quot;&gt;_x000a_    &lt;Text&gt;FROM-BOG TO-CUN    CXR-4O    TVL-11NOV19  RULE-9660 IPRWI/303&lt;/Text&gt;_x000a_   &lt;/Line&gt;_x000a_   &lt;Line Type=&quot;Fare Basis&quot;&gt;_x000a_    &lt;Text&gt;FARE BASIS-FUL               SPECIAL FARE  DIS-N   VENDOR-ATP&lt;/Text&gt;_x000a_   &lt;/Line&gt;_x000a_   &lt;Line Type=&quot;Fare Type&quot;&gt;_x000a_    &lt;Text&gt;FARE TYPE-XPS      OW-2ND LEVEL INSTANT PURCHASE&lt;/Text&gt;_x000a_   &lt;/Line&gt;_x000a_   &lt;Line Type=&quot;Currency&quot;&gt;_x000a_    &lt;Text&gt;USD    45.71  0001  E22AUG19 D10JUL19   FC-FUL  FN-L&lt;/Text&gt;_x000a_   &lt;/Line&gt;_x000a_   &lt;Line Type=&quot;System Dates&quot;&gt;_x000a_    &lt;Text&gt;SYSTEM DATES - CREATED 21AUG19/1318  EXPIRES INFINITY&lt;/Text&gt;_x000a_   &lt;/Line&gt;_x000a_   &lt;ParsedData&gt;_x000a_    &lt;CurrencyLine&gt;_x000a_     &lt;Amount&gt;45.71&lt;/Amount&gt;_x000a_     &lt;CurrencyCode&gt;USD&lt;/CurrencyCode&gt;_x000a_     &lt;Discontinue&gt;2019-07-10&lt;/Discontinue&gt;_x000a_     &lt;Effective&gt;2019-08-22&lt;/Effective&gt;_x000a_     &lt;FareClass&gt;FUL&lt;/FareClass&gt;_x000a_     &lt;RoutingNumberOrMPM&gt;0001&lt;/RoutingNumberOrMPM&gt;_x000a_     &lt;TariffDescriptionNumber&gt;L&lt;/TariffDescriptionNumber&gt;_x000a_    &lt;/CurrencyLine&gt;_x000a_    &lt;FareBasisLine&gt;_x000a_     &lt;DisplayType Code=&quot;N&quot;/&gt;_x000a_     &lt;FareBasis Code=&quot;F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BOG&quot;/&gt;_x000a_     &lt;Rule&gt;9660&lt;/Rule&gt;_x000a_     &lt;TariffDescriptionNumber&gt;IPRWI/303&lt;/TariffDescriptionNumber&gt;_x000a_     &lt;TravelDate&gt;2019-11-11&lt;/TravelDate&gt;_x000a_    &lt;/OriginDestinationLine&gt;_x000a_    &lt;PassengerTypeLine&gt;_x000a_     &lt;AutoPrice&gt;YES&lt;/AutoPrice&gt;_x000a_     &lt;PassengerType Code=&quot;ADT&quot;/&gt;_x000a_    &lt;/PassengerTypeLine&gt;_x000a_    &lt;SystemDatesLine&gt;_x000a_     &lt;CreateDateTime&gt;2019-08-21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9660"/>
    <n v="3428"/>
    <n v="3437"/>
    <s v="IPRWI/303"/>
    <n v="7588"/>
    <n v="10540"/>
    <x v="7"/>
    <n v="1500"/>
    <n v="1533"/>
    <n v="1555"/>
    <s v="RDBOGCUN11NOVFUL¥P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2de7be9-2f79-429b-ad96-e2d4d7235afd&lt;/eb:ConversationId&gt;&lt;eb:Service&gt;OTA_AirRulesLLSRQ&lt;/eb:Service&gt;&lt;eb:Action&gt;OTA_AirRulesLLSRS&lt;/eb:Action&gt;&lt;eb:MessageData&gt;&lt;eb:MessageId&gt;7987522812237470840&lt;/eb:MessageId&gt;&lt;eb:Timestamp&gt;2019-09-03T22:33:44&lt;/eb:Timestamp&gt;&lt;eb:RefToMessageId&gt;f2de7be9-2f79-429b-ad96-e2d4d7235afd&lt;/eb:RefToMessageId&gt;&lt;/eb:MessageData&gt;&lt;/eb:MessageHeader&gt;&lt;wsse:Security xmlns:wsse=&quot;http://schemas.xmlsoap.org/ws/2002/12/secext&quot;&gt;&lt;wsse:BinarySecurityToken valueType=&quot;String&quot; EncodingType=&quot;wsse:Base64Binary&quot;&gt;Shared/IDL:IceSess\/SessMgr:1\.0.IDL/Common/!ICESMS\/RESH!ICESMSLB\/RES.LB!-2978041052145325428!63203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7:33:44-05:00&quot;&gt;_x000a_   &lt;stl:SystemSpecificResults&gt;_x000a_    &lt;stl:HostCommand LNIATA=&quot;222222&quot;&gt;RDMDESMR03SEPTZS00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S00RIQ       T X    96300     ----      -/0  -/365  200&lt;/Text&gt;_x000a_   &lt;/Line&gt;_x000a_   &lt;Line Type=&quot;Passenger Type&quot;&gt;_x000a_    &lt;Text&gt;PASSENGER TYPE-ADT                 AUTO PRICE-YES&lt;/Text&gt;_x000a_   &lt;/Line&gt;_x000a_   &lt;Line Type=&quot;Origin Destination&quot;&gt;_x000a_    &lt;Text&gt;FROM-MDE TO-SMR    CXR-AV    TVL-03SEP19  RULE-DOSP IPRWD/17&lt;/Text&gt;_x000a_   &lt;/Line&gt;_x000a_   &lt;Line Type=&quot;Fare Basis&quot;&gt;_x000a_    &lt;Text&gt;FARE BASIS-TZS00RIQ          SPECIAL FARE  DIS-E   VENDOR-ATP&lt;/Text&gt;_x000a_   &lt;/Line&gt;_x000a_   &lt;Line Type=&quot;Fare Type&quot;&gt;_x000a_    &lt;Text&gt;FARE TYPE-XEX      OW-REGULAR EXCURSION&lt;/Text&gt;_x000a_   &lt;/Line&gt;_x000a_   &lt;Line Type=&quot;Currency&quot;&gt;_x000a_    &lt;Text&gt;COP    96300  0200  E03SEP19 D-INFINITY   FC-TZS00RIQ  FN-&lt;/Text&gt;_x000a_   &lt;/Line&gt;_x000a_   &lt;Line Type=&quot;System Dates&quot;&gt;_x000a_    &lt;Text&gt;SYSTEM DATES - CREATED 02SEP19/1318  EXPIRES INFINITY&lt;/Text&gt;_x000a_   &lt;/Line&gt;_x000a_   &lt;ParsedData&gt;_x000a_    &lt;CurrencyLine&gt;_x000a_     &lt;Amount&gt;96300&lt;/Amount&gt;_x000a_     &lt;CurrencyCode&gt;COP&lt;/CurrencyCode&gt;_x000a_     &lt;Discontinue&gt;INFINITY&lt;/Discontinue&gt;_x000a_     &lt;Effective&gt;2019-09-03&lt;/Effective&gt;_x000a_     &lt;FareClass&gt;TZS00RIQ&lt;/FareClass&gt;_x000a_     &lt;RoutingNumberOrMPM&gt;0200&lt;/RoutingNumberOrMPM&gt;_x000a_    &lt;/CurrencyLine&gt;_x000a_    &lt;FareBasisLine&gt;_x000a_     &lt;DisplayType Code=&quot;E&quot;/&gt;_x000a_     &lt;FareBasis Code=&quot;TZ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SMR&quot;/&gt;_x000a_     &lt;OriginLocation LocationCode=&quot;MDE&quot;/&gt;_x000a_     &lt;Rule&gt;DOSP&lt;/Rule&gt;_x000a_     &lt;TariffDescriptionNumber&gt;IPRWD/17&lt;/TariffDescriptionNumber&gt;_x000a_     &lt;TravelDate&gt;2019-09-03&lt;/TravelDate&gt;_x000a_    &lt;/OriginDestinationLine&gt;_x000a_    &lt;PassengerTypeLine&gt;_x000a_     &lt;AutoPrice&gt;YES&lt;/AutoPrice&gt;_x000a_     &lt;PassengerType Code=&quot;ADT&quot;/&gt;_x000a_    &lt;/PassengerTypeLine&gt;_x000a_    &lt;SystemDatesLine&gt;_x000a_     &lt;CreateDateTime&gt;2019-09-02T13: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FROM MDE -_x000a_TRAVEL IS NOT PERMITTED 02AUG19 THROUGH 03AUG19 OR_x000a_ON 16AUG19 OR 04OCT19 THROUGH 05OCT19 OR ON 11OCT19_x000a_OR ON 01NOV19 OR ON 08NOV19 OR 15DEC19 THROUGH_x000a_31DEC19 OR ON 03JAN20 OR ON 20MAR20 OR 03APR20_x000a_THROUGH 04APR20 OR 08APR20 THROUGH 09APR20 OR_x000a_30APR20 THROUGH 01MAY20 OR ON 22MAY20 OR ON 12JUN20_x000a_OR ON 19JUN20 OR ON 26JUN20 OR ON 17JUL20 OR 06AUG20_x000a_THROUGH 07AUG20 OR ON 14AUG20 OR 02OCT20 THROUGH_x000a_03OCT20 OR ON 09OCT20 OR ON 30OCT20 OR ON 13NOV20 OR_x000a_18DEC20 THROUGH 23DEC20 OR 26DEC20 THROUGH 30DEC20._x000a_TO MDE -_x000a_TRAVEL IS NOT PERMITTED ON 01JUL19 OR 06AUG19_x000a_THROUGH 07AUG19 OR ON 19AUG19 OR 11OCT19 THROUGH_x000a_14OCT19 OR ON 04NOV19 OR ON 11NOV19 OR 15DEC19_x000a_THROUGH 31DEC19 OR 01JAN20 THROUGH 12JAN20 OR ON_x000a_23MAR20 OR 11APR20 THROUGH 12APR20 OR ON 03MAY20 OR_x000a_ON 25MAY20 OR ON 15JUN20 OR ON 22JUN20 OR ON 29JUN20_x000a_OR ON 20JUL20 OR ON 09AUG20 OR ON 17AUG20 OR 11OCT20_x000a_THROUGH 12OCT20 OR ON 02NOV20 OR ON 16NOV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2"/>
    <n v="3332"/>
    <s v="DOSP"/>
    <n v="3370"/>
    <n v="3378"/>
    <s v="IPRWD/17"/>
    <n v="8538"/>
    <n v="9147"/>
    <x v="6"/>
    <n v="1500"/>
    <n v="1533"/>
    <n v="1560"/>
    <s v="RDMDESMR03SEPTZS00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2de7be9-2f79-429b-ad96-e2d4d7235afd&lt;/eb:ConversationId&gt;&lt;eb:Service&gt;OTA_AirRulesLLSRQ&lt;/eb:Service&gt;&lt;eb:Action&gt;OTA_AirRulesLLSRS&lt;/eb:Action&gt;&lt;eb:MessageData&gt;&lt;eb:MessageId&gt;8760364812242460193&lt;/eb:MessageId&gt;&lt;eb:Timestamp&gt;2019-09-03T22:33:44&lt;/eb:Timestamp&gt;&lt;eb:RefToMessageId&gt;f2de7be9-2f79-429b-ad96-e2d4d7235afd&lt;/eb:RefToMessageId&gt;&lt;/eb:MessageData&gt;&lt;/eb:MessageHeader&gt;&lt;wsse:Security xmlns:wsse=&quot;http://schemas.xmlsoap.org/ws/2002/12/secext&quot;&gt;&lt;wsse:BinarySecurityToken valueType=&quot;String&quot; EncodingType=&quot;wsse:Base64Binary&quot;&gt;Shared/IDL:IceSess\/SessMgr:1\.0.IDL/Common/!ICESMS\/RESH!ICESMSLB\/RES.LB!-2978041052145325428!63203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7:33:44-05:00&quot;&gt;_x000a_   &lt;stl:SystemSpecificResults&gt;_x000a_    &lt;stl:HostCommand LNIATA=&quot;222222&quot;&gt;RDSMRMDE06SEPZES00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S00RIQ       Z X   170600     ----      -/1  -/365  200&lt;/Text&gt;_x000a_   &lt;/Line&gt;_x000a_   &lt;Line Type=&quot;Passenger Type&quot;&gt;_x000a_    &lt;Text&gt;PASSENGER TYPE-ADT                 AUTO PRICE-YES&lt;/Text&gt;_x000a_   &lt;/Line&gt;_x000a_   &lt;Line Type=&quot;Origin Destination&quot;&gt;_x000a_    &lt;Text&gt;FROM-SMR TO-MDE    CXR-AV    TVL-06SEP19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170600  0200  E03SEP19 D-INFINITY   FC-ZES00RIQ  FN-&lt;/Text&gt;_x000a_   &lt;/Line&gt;_x000a_   &lt;Line Type=&quot;System Dates&quot;&gt;_x000a_    &lt;Text&gt;SYSTEM DATES - CREATED 02SEP19/1323  EXPIRES INFINITY&lt;/Text&gt;_x000a_   &lt;/Line&gt;_x000a_   &lt;ParsedData&gt;_x000a_    &lt;CurrencyLine&gt;_x000a_     &lt;Amount&gt;170600&lt;/Amount&gt;_x000a_     &lt;CurrencyCode&gt;COP&lt;/CurrencyCode&gt;_x000a_     &lt;Discontinue&gt;INFINITY&lt;/Discontinue&gt;_x000a_     &lt;Effective&gt;2019-09-03&lt;/Effective&gt;_x000a_     &lt;FareClass&gt;ZES00RIQ&lt;/FareClass&gt;_x000a_     &lt;RoutingNumberOrMPM&gt;0200&lt;/RoutingNumberOrMPM&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MDE&quot;/&gt;_x000a_     &lt;OriginLocation LocationCode=&quot;SMR&quot;/&gt;_x000a_     &lt;Rule&gt;DOEC&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9-02T13:2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3"/>
    <n v="3333"/>
    <s v="DOEC"/>
    <n v="3371"/>
    <n v="3379"/>
    <s v="IPRWD/17"/>
    <n v="7663"/>
    <n v="8198"/>
    <x v="5"/>
    <n v="1500"/>
    <n v="1533"/>
    <n v="1560"/>
    <s v="RDSMRMDE06SEPZES00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63c6153-16fb-4869-8730-d94584cb661f&lt;/eb:ConversationId&gt;&lt;eb:Service&gt;OTA_AirRulesLLSRQ&lt;/eb:Service&gt;&lt;eb:Action&gt;OTA_AirRulesLLSRS&lt;/eb:Action&gt;&lt;eb:MessageData&gt;&lt;eb:MessageId&gt;8791312815880620291&lt;/eb:MessageId&gt;&lt;eb:Timestamp&gt;2019-09-03T22:39:48&lt;/eb:Timestamp&gt;&lt;eb:RefToMessageId&gt;f63c6153-16fb-4869-8730-d94584cb661f&lt;/eb:RefToMessageId&gt;&lt;/eb:MessageData&gt;&lt;/eb:MessageHeader&gt;&lt;wsse:Security xmlns:wsse=&quot;http://schemas.xmlsoap.org/ws/2002/12/secext&quot;&gt;&lt;wsse:BinarySecurityToken valueType=&quot;String&quot; EncodingType=&quot;wsse:Base64Binary&quot;&gt;Shared/IDL:IceSess\/SessMgr:1\.0.IDL/Common/!ICESMS\/RESG!ICESMSLB\/RES.LB!-2978039559900483444!155503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7:39:48-05:00&quot;&gt;_x000a_   &lt;stl:SystemSpecificResults&gt;_x000a_    &lt;stl:HostCommand LNIATA=&quot;222222&quot;&gt;RDBGACTG06OCTEES00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EES00RIQ       E X   218000     ----      -/1  -/365  200&lt;/Text&gt;_x000a_   &lt;/Line&gt;_x000a_   &lt;Line Type=&quot;Passenger Type&quot;&gt;_x000a_    &lt;Text&gt;PASSENGER TYPE-ADT                 AUTO PRICE-YES&lt;/Text&gt;_x000a_   &lt;/Line&gt;_x000a_   &lt;Line Type=&quot;Origin Destination&quot;&gt;_x000a_    &lt;Text&gt;FROM-BGA TO-CTG    CXR-AV    TVL-06OCT19  RULE-DOEC IPRWD/17&lt;/Text&gt;_x000a_   &lt;/Line&gt;_x000a_   &lt;Line Type=&quot;Fare Basis&quot;&gt;_x000a_    &lt;Text&gt;FARE BASIS-EES00RIQ          SPECIAL FARE  DIS-E   VENDOR-ATP&lt;/Text&gt;_x000a_   &lt;/Line&gt;_x000a_   &lt;Line Type=&quot;Fare Type&quot;&gt;_x000a_    &lt;Text&gt;FARE TYPE-XEX      OW-REGULAR EXCURSION&lt;/Text&gt;_x000a_   &lt;/Line&gt;_x000a_   &lt;Line Type=&quot;Currency&quot;&gt;_x000a_    &lt;Text&gt;COP   218000  0200  E16AUG19 D-INFINITY   FC-EES00RIQ  FN-31&lt;/Text&gt;_x000a_   &lt;/Line&gt;_x000a_   &lt;Line Type=&quot;System Dates&quot;&gt;_x000a_    &lt;Text&gt;SYSTEM DATES - CREATED 09JUL19/0716  EXPIRES INFINITY&lt;/Text&gt;_x000a_   &lt;/Line&gt;_x000a_   &lt;ParsedData&gt;_x000a_    &lt;CurrencyLine&gt;_x000a_     &lt;Amount&gt;218000&lt;/Amount&gt;_x000a_     &lt;CurrencyCode&gt;COP&lt;/CurrencyCode&gt;_x000a_     &lt;Discontinue&gt;INFINITY&lt;/Discontinue&gt;_x000a_     &lt;Effective&gt;2019-08-16&lt;/Effective&gt;_x000a_     &lt;FareClass&gt;EES00RIQ&lt;/FareClass&gt;_x000a_     &lt;RoutingNumberOrMPM&gt;0200&lt;/RoutingNumberOrMPM&gt;_x000a_     &lt;TariffDescriptionNumber&gt;31&lt;/TariffDescriptionNumber&gt;_x000a_    &lt;/CurrencyLine&gt;_x000a_    &lt;FareBasisLine&gt;_x000a_     &lt;DisplayType Code=&quot;E&quot;/&gt;_x000a_     &lt;FareBasis Code=&quot;E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TG&quot;/&gt;_x000a_     &lt;OriginLocation LocationCode=&quot;BGA&quot;/&gt;_x000a_     &lt;Rule&gt;DOEC&lt;/Rule&gt;_x000a_     &lt;TariffDescriptionNumber&gt;IPRWD/17&lt;/TariffDescriptionNumber&gt;_x000a_     &lt;TravelDate&gt;2019-10-06&lt;/TravelDate&gt;_x000a_    &lt;/OriginDestinationLine&gt;_x000a_    &lt;PassengerTypeLine&gt;_x000a_     &lt;AutoPrice&gt;YES&lt;/AutoPrice&gt;_x000a_     &lt;PassengerType Code=&quot;ADT&quot;/&gt;_x000a_    &lt;/PassengerTypeLine&gt;_x000a_    &lt;SystemDatesLine&gt;_x000a_     &lt;CreateDateTime&gt;2019-07-09T07: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16AUG19.&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FARE DIF_x000a_MAY APPLY - AND - 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7"/>
    <n v="3395"/>
    <s v="DOEC"/>
    <n v="3433"/>
    <n v="3441"/>
    <s v="IPRWD/17"/>
    <n v="7736"/>
    <n v="8271"/>
    <x v="5"/>
    <n v="1501"/>
    <n v="1534"/>
    <n v="1561"/>
    <s v="RDBGACTG06OCTEES00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63c6153-16fb-4869-8730-d94584cb661f&lt;/eb:ConversationId&gt;&lt;eb:Service&gt;OTA_AirRulesLLSRQ&lt;/eb:Service&gt;&lt;eb:Action&gt;OTA_AirRulesLLSRS&lt;/eb:Action&gt;&lt;eb:MessageData&gt;&lt;eb:MessageId&gt;8017405815885900824&lt;/eb:MessageId&gt;&lt;eb:Timestamp&gt;2019-09-03T22:39:48&lt;/eb:Timestamp&gt;&lt;eb:RefToMessageId&gt;f63c6153-16fb-4869-8730-d94584cb661f&lt;/eb:RefToMessageId&gt;&lt;/eb:MessageData&gt;&lt;/eb:MessageHeader&gt;&lt;wsse:Security xmlns:wsse=&quot;http://schemas.xmlsoap.org/ws/2002/12/secext&quot;&gt;&lt;wsse:BinarySecurityToken valueType=&quot;String&quot; EncodingType=&quot;wsse:Base64Binary&quot;&gt;Shared/IDL:IceSess\/SessMgr:1\.0.IDL/Common/!ICESMS\/RESG!ICESMSLB\/RES.LB!-2978039559900483444!155503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7:39:48-05:00&quot;&gt;_x000a_   &lt;stl:SystemSpecificResults&gt;_x000a_    &lt;stl:HostCommand LNIATA=&quot;222222&quot;&gt;RDCTGBGA09OCTTZS14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S14RIQ       T X    63000     ----     14/0  -/365  200&lt;/Text&gt;_x000a_   &lt;/Line&gt;_x000a_   &lt;Line Type=&quot;Passenger Type&quot;&gt;_x000a_    &lt;Text&gt;PASSENGER TYPE-ADT                 AUTO PRICE-YES&lt;/Text&gt;_x000a_   &lt;/Line&gt;_x000a_   &lt;Line Type=&quot;Origin Destination&quot;&gt;_x000a_    &lt;Text&gt;FROM-CTG TO-BGA    CXR-AV    TVL-09OCT19  RULE-DOSP IPRWD/17&lt;/Text&gt;_x000a_   &lt;/Line&gt;_x000a_   &lt;Line Type=&quot;Fare Basis&quot;&gt;_x000a_    &lt;Text&gt;FARE BASIS-TZS14RIQ          SPECIAL FARE  DIS-E   VENDOR-ATP&lt;/Text&gt;_x000a_   &lt;/Line&gt;_x000a_   &lt;Line Type=&quot;Fare Type&quot;&gt;_x000a_    &lt;Text&gt;FARE TYPE-XEX      OW-REGULAR EXCURSION&lt;/Text&gt;_x000a_   &lt;/Line&gt;_x000a_   &lt;Line Type=&quot;Currency&quot;&gt;_x000a_    &lt;Text&gt;COP    63000  0200  E16AUG19 D-INFINITY   FC-TZS14RIQ  FN-31&lt;/Text&gt;_x000a_   &lt;/Line&gt;_x000a_   &lt;Line Type=&quot;System Dates&quot;&gt;_x000a_    &lt;Text&gt;SYSTEM DATES - CREATED 09JUL19/0717  EXPIRES INFINITY&lt;/Text&gt;_x000a_   &lt;/Line&gt;_x000a_   &lt;ParsedData&gt;_x000a_    &lt;CurrencyLine&gt;_x000a_     &lt;Amount&gt;63000&lt;/Amount&gt;_x000a_     &lt;CurrencyCode&gt;COP&lt;/CurrencyCode&gt;_x000a_     &lt;Discontinue&gt;INFINITY&lt;/Discontinue&gt;_x000a_     &lt;Effective&gt;2019-08-16&lt;/Effective&gt;_x000a_     &lt;FareClass&gt;TZS14RIQ&lt;/FareClass&gt;_x000a_     &lt;RoutingNumberOrMPM&gt;0200&lt;/RoutingNumberOrMPM&gt;_x000a_     &lt;TariffDescriptionNumber&gt;31&lt;/TariffDescriptionNumber&gt;_x000a_    &lt;/CurrencyLine&gt;_x000a_    &lt;FareBasisLine&gt;_x000a_     &lt;DisplayType Code=&quot;E&quot;/&gt;_x000a_     &lt;FareBasis Code=&quot;TZS14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GA&quot;/&gt;_x000a_     &lt;OriginLocation LocationCode=&quot;CTG&quot;/&gt;_x000a_     &lt;Rule&gt;DOSP&lt;/Rule&gt;_x000a_     &lt;TariffDescriptionNumber&gt;IPRWD/17&lt;/TariffDescriptionNumber&gt;_x000a_     &lt;TravelDate&gt;2019-10-09&lt;/TravelDate&gt;_x000a_    &lt;/OriginDestinationLine&gt;_x000a_    &lt;PassengerTypeLine&gt;_x000a_     &lt;AutoPrice&gt;YES&lt;/AutoPrice&gt;_x000a_     &lt;PassengerType Code=&quot;ADT&quot;/&gt;_x000a_    &lt;/PassengerTypeLine&gt;_x000a_    &lt;SystemDatesLine&gt;_x000a_     &lt;CreateDateTime&gt;2019-07-09T07:17&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RESERVATIONS FOR EACH SECTOR ON THE FARE COMPONENT ARE_x000a_REQUIRED AT LEAST 14 DAYS BEFORE DEPARTURE FROM FARE_x000a_COMPONENT ORIGIN._x000a_WAITLIST NOT PERMITTED._x000a_TICKETING MUST BE COMPLETED THE DAY RESERVATIONS ARE_x000a_MAD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FROM BGA -_x000a_TRAVEL IS NOT PERMITTED 02AUG19 THROUGH 03AUG19 OR_x000a_ON 16AUG19 OR 04OCT19 THROUGH 05OCT19 OR ON 11OCT19_x000a_OR ON 01NOV19 OR ON 08NOV19 OR 19NOV19 THROUGH_x000a_22NOV19 OR 15DEC19 THROUGH 31DEC19 OR ON 03JAN20 OR_x000a_ON 20MAR20 OR 03APR20 THROUGH 04APR20 OR 08APR20_x000a_THROUGH 09APR20 OR 30APR20 THROUGH 01MAY20 OR ON_x000a_22MAY20 OR ON 12JUN20 OR ON 19JUN20 OR ON 26JUN20 OR_x000a_ON 17JUL20 OR 06AUG20 THROUGH 07AUG20 OR ON 14AUG20_x000a_OR 02OCT20 THROUGH 03OCT20 OR ON 09OCT20 OR ON_x000a_30OCT20 OR ON 13NOV20 OR 15DEC20 THROUGH 31DEC20._x000a_TO BGA -_x000a_TRAVEL IS NOT PERMITTED 06AUG19 THROUGH 07AUG19 OR_x000a_ON 19AUG19 OR 11OCT19 THROUGH 14OCT19 OR ON 04NOV19_x000a_OR ON 11NOV19 OR 23NOV19 THROUGH 24NOV19 OR 15DEC19_x000a_THROUGH 31DEC19 OR ON 01JAN20 OR ON 06JAN20 OR ON_x000a_23MAR20 OR 11APR20 THROUGH 12APR20 OR ON 03MAY20 OR_x000a_ON 25MAY20 OR ON 15JUN20 OR ON 22JUN20 OR ON 29JUN20_x000a_OR ON 20JUL20 OR ON 09AUG20 OR ON 17AUG20 OR 09OCT20_x000a_THROUGH 12OCT20 OR ON 02NOV20 OR ON 16NOV20 OR_x000a_21DEC20 THROUGH 31DEC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16AUG19.&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4"/>
    <n v="3394"/>
    <s v="DOSP"/>
    <n v="3432"/>
    <n v="3440"/>
    <s v="IPRWD/17"/>
    <n v="8568"/>
    <n v="9177"/>
    <x v="6"/>
    <n v="1501"/>
    <n v="1534"/>
    <n v="1561"/>
    <s v="RDCTGBGA09OCTTZS14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17d19cc-69cd-4646-867d-069aaf0cdc25&lt;/eb:ConversationId&gt;&lt;eb:Service&gt;OTA_AirRulesLLSRQ&lt;/eb:Service&gt;&lt;eb:Action&gt;OTA_AirRulesLLSRS&lt;/eb:Action&gt;&lt;eb:MessageData&gt;&lt;eb:MessageId&gt;8047255819579160811&lt;/eb:MessageId&gt;&lt;eb:Timestamp&gt;2019-09-03T22:45:58&lt;/eb:Timestamp&gt;&lt;eb:RefToMessageId&gt;217d19cc-69cd-4646-867d-069aaf0cdc25&lt;/eb:RefToMessageId&gt;&lt;/eb:MessageData&gt;&lt;/eb:MessageHeader&gt;&lt;wsse:Security xmlns:wsse=&quot;http://schemas.xmlsoap.org/ws/2002/12/secext&quot;&gt;&lt;wsse:BinarySecurityToken valueType=&quot;String&quot; EncodingType=&quot;wsse:Base64Binary&quot;&gt;Shared/IDL:IceSess\/SessMgr:1\.0.IDL/Common/!ICESMS\/RESB!ICESMSLB\/RES.LB!-2978038061459394163!191263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7:45:58-05:00&quot;&gt;_x000a_   &lt;stl:SystemSpecificResults&gt;_x000a_    &lt;stl:HostCommand LNIATA=&quot;222222&quot;&gt;RDBOGAXM03SEPOES00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ES00RIQ       O X   219600     ----      -/1  -/365  200&lt;/Text&gt;_x000a_   &lt;/Line&gt;_x000a_   &lt;Line Type=&quot;Passenger Type&quot;&gt;_x000a_    &lt;Text&gt;PASSENGER TYPE-ADT                 AUTO PRICE-YES&lt;/Text&gt;_x000a_   &lt;/Line&gt;_x000a_   &lt;Line Type=&quot;Origin Destination&quot;&gt;_x000a_    &lt;Text&gt;FROM-BOG TO-AXM    CXR-AV    TVL-03SEP19  RULE-DOEC IPRWD/17&lt;/Text&gt;_x000a_   &lt;/Line&gt;_x000a_   &lt;Line Type=&quot;Fare Basis&quot;&gt;_x000a_    &lt;Text&gt;FARE BASIS-OES00RIQ          SPECIAL FARE  DIS-E   VENDOR-ATP&lt;/Text&gt;_x000a_   &lt;/Line&gt;_x000a_   &lt;Line Type=&quot;Fare Type&quot;&gt;_x000a_    &lt;Text&gt;FARE TYPE-XEX      OW-REGULAR EXCURSION&lt;/Text&gt;_x000a_   &lt;/Line&gt;_x000a_   &lt;Line Type=&quot;Currency&quot;&gt;_x000a_    &lt;Text&gt;COP   219600  0200  E03SEP19 D-INFINITY   FC-OES00RIQ  FN-&lt;/Text&gt;_x000a_   &lt;/Line&gt;_x000a_   &lt;Line Type=&quot;System Dates&quot;&gt;_x000a_    &lt;Text&gt;SYSTEM DATES - CREATED 02SEP19/1314  EXPIRES INFINITY&lt;/Text&gt;_x000a_   &lt;/Line&gt;_x000a_   &lt;ParsedData&gt;_x000a_    &lt;CurrencyLine&gt;_x000a_     &lt;Amount&gt;219600&lt;/Amount&gt;_x000a_     &lt;CurrencyCode&gt;COP&lt;/CurrencyCode&gt;_x000a_     &lt;Discontinue&gt;INFINITY&lt;/Discontinue&gt;_x000a_     &lt;Effective&gt;2019-09-03&lt;/Effective&gt;_x000a_     &lt;FareClass&gt;OES00RIQ&lt;/FareClass&gt;_x000a_     &lt;RoutingNumberOrMPM&gt;0200&lt;/RoutingNumberOrMPM&gt;_x000a_    &lt;/CurrencyLine&gt;_x000a_    &lt;FareBasisLine&gt;_x000a_     &lt;DisplayType Code=&quot;E&quot;/&gt;_x000a_     &lt;FareBasis Code=&quot;O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AXM&quot;/&gt;_x000a_     &lt;OriginLocation LocationCode=&quot;BOG&quot;/&gt;_x000a_     &lt;Rule&gt;DOEC&lt;/Rule&gt;_x000a_     &lt;TariffDescriptionNumber&gt;IPRWD/17&lt;/TariffDescriptionNumber&gt;_x000a_     &lt;TravelDate&gt;2019-09-03&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ANY CARRIER IN ANY RULE IN_x000a_THIS TARIFF._x000a_OPEN JAWS_x000a_FARES MAY BE COMBINED ON A HALF ROUND TRIP BASIS_x000a_-TO FORM SINGLE OPEN JAWS_x000a_MILEAGE OF THE OPEN SEGMENT MUST BE EQUAL/LESS THAN_x000a_MILEAGE OF THE SHORTEST FLOWN FARE COMPONENT._x000a_OPEN JAWS NOTE -_x000a_WHEN COMBINED WITH OTHER FARES TO FORM ROUND /_x000a_OPEN JAW TRIPS THE MOST RESTRICTIVE CONDITIONS_x000a_APPLY.THESE INCLUDE ADVANCE RESERVATION/_x000a_TICKETING REQUIREMENTS/MINIMUM STAY/MAXIMUM STAY/_x000a_AND STOPOVERS._x000a_PROVIDED -_x000a_THE OPEN SEGMENT MUST BE_x000a_-BETWEEN POINTS IN ANY TWO OF THE FOLLOWING_x000a_LOCALES-_x000a_AXM/MZL/PEI COMBINATIONS ARE WITH ANY FARE FOR_x000a_CARRIER AV/LR/TA IN ANY RULE IN TARIFF_x000a_IPRWD   - WITHIN AREA 1 - CENTRAL/SOUTH AMERICA/_x000a_MEXICO AND CARIBBEAN._x000a_ROUND TRIPS/CIRCLE TRIPS_x000a_FARES MAY BE COMBINED ON A HALF ROUND TRIP BASIS_x000a_/ROUND TRIPS_x000a_-TO FORM CIRCLE TRIPS._x000a_ROUND TRIPS NOTE -_x000a_WHEN COMBINED WITH OTHER FARES TO FORM ROUND /_x000a_OPEN JAW TRIPS THE MOST RESTRICTIVE CONDITIONS_x000a_APPLY.THESE INCLUDE ADVANCE RESERVATION/_x000a_TICKETING REQUIREMENTS/MINIMUM STAY/MAXIMUM STAY/_x000a_AND STOPOVERS._x000a_PROVIDED -_x000a_COMBINATIONS ARE WITH ANY FARE FOR CARRIER AV/LR/_x000a_TA IN ANY RULE IN TARIFF_x000a_IPRWD   - WITHIN AREA 1 - CENTRAL/SOUTH AMERICA/_x000a_MEXICO AND CARIBBEAN.&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6"/>
    <n v="3334"/>
    <s v="DOEC"/>
    <n v="3372"/>
    <n v="3380"/>
    <s v="IPRWD/17"/>
    <n v="8585"/>
    <n v="9120"/>
    <x v="5"/>
    <n v="1501"/>
    <n v="1534"/>
    <n v="1561"/>
    <s v="RDBOGAXM03SEPOES00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17d19cc-69cd-4646-867d-069aaf0cdc25&lt;/eb:ConversationId&gt;&lt;eb:Service&gt;OTA_AirRulesLLSRQ&lt;/eb:Service&gt;&lt;eb:Action&gt;OTA_AirRulesLLSRS&lt;/eb:Action&gt;&lt;eb:MessageData&gt;&lt;eb:MessageId&gt;8824212819584640590&lt;/eb:MessageId&gt;&lt;eb:Timestamp&gt;2019-09-03T22:45:58&lt;/eb:Timestamp&gt;&lt;eb:RefToMessageId&gt;217d19cc-69cd-4646-867d-069aaf0cdc25&lt;/eb:RefToMessageId&gt;&lt;/eb:MessageData&gt;&lt;/eb:MessageHeader&gt;&lt;wsse:Security xmlns:wsse=&quot;http://schemas.xmlsoap.org/ws/2002/12/secext&quot;&gt;&lt;wsse:BinarySecurityToken valueType=&quot;String&quot; EncodingType=&quot;wsse:Base64Binary&quot;&gt;Shared/IDL:IceSess\/SessMgr:1\.0.IDL/Common/!ICESMS\/RESB!ICESMSLB\/RES.LB!-2978038061459394163!191263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17:45:58-05:00&quot;&gt;_x000a_   &lt;stl:SystemSpecificResults&gt;_x000a_    &lt;stl:HostCommand LNIATA=&quot;222222&quot;&gt;RDPEIBOG06SEPTZS03RIQ¥PL-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S03RIQ       T X    90700 DC31DE T31MR  3/0  -/365  200&lt;/Text&gt;_x000a_   &lt;/Line&gt;_x000a_   &lt;Line Type=&quot;Passenger Type&quot;&gt;_x000a_    &lt;Text&gt;PASSENGER TYPE-ADT                 AUTO PRICE-YES&lt;/Text&gt;_x000a_   &lt;/Line&gt;_x000a_   &lt;Line Type=&quot;Origin Destination&quot;&gt;_x000a_    &lt;Text&gt;FROM-PEI TO-BOG    CXR-AV    TVL-06SEP19  RULE-DOSP IPRWD/17&lt;/Text&gt;_x000a_   &lt;/Line&gt;_x000a_   &lt;Line Type=&quot;Fare Basis&quot;&gt;_x000a_    &lt;Text&gt;FARE BASIS-TZS03RIQ          SPECIAL FARE  DIS-E   VENDOR-ATP&lt;/Text&gt;_x000a_   &lt;/Line&gt;_x000a_   &lt;Line Type=&quot;Fare Type&quot;&gt;_x000a_    &lt;Text&gt;FARE TYPE-XEX      OW-REGULAR EXCURSION&lt;/Text&gt;_x000a_   &lt;/Line&gt;_x000a_   &lt;Line Type=&quot;Currency&quot;&gt;_x000a_    &lt;Text&gt;COP    90700  0200  E03SEP19 D31DEC20   FC-TZS03RIQ  FN-V&lt;/Text&gt;_x000a_   &lt;/Line&gt;_x000a_   &lt;Line Type=&quot;System Dates&quot;&gt;_x000a_    &lt;Text&gt;SYSTEM DATES - CREATED 02SEP19/1320  EXPIRES INFINITY&lt;/Text&gt;_x000a_   &lt;/Line&gt;_x000a_   &lt;ParsedData&gt;_x000a_    &lt;CurrencyLine&gt;_x000a_     &lt;Amount&gt;90700&lt;/Amount&gt;_x000a_     &lt;CurrencyCode&gt;COP&lt;/CurrencyCode&gt;_x000a_     &lt;Discontinue&gt;2020-12-31&lt;/Discontinue&gt;_x000a_     &lt;Effective&gt;2019-09-03&lt;/Effective&gt;_x000a_     &lt;FareClass&gt;TZS03RIQ&lt;/FareClass&gt;_x000a_     &lt;RoutingNumberOrMPM&gt;0200&lt;/RoutingNumberOrMPM&gt;_x000a_     &lt;TariffDescriptionNumber&gt;V&lt;/TariffDescriptionNumber&gt;_x000a_    &lt;/CurrencyLine&gt;_x000a_    &lt;FareBasisLine&gt;_x000a_     &lt;DisplayType Code=&quot;E&quot;/&gt;_x000a_     &lt;FareBasis Code=&quot;TZS03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PEI&quot;/&gt;_x000a_     &lt;Rule&gt;DOSP&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9-02T13:2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UN OR_x000a_430AM TO 459AM SUN OR 500AM TO 529AM SUN OR 530AM TO_x000a_559AM SUN OR 600AM TO 629AM SUN OR 630AM TO 659AM_x000a_SUN OR 700AM TO 729AM SUN OR 730AM TO 759AM SUN OR_x000a_800AM TO 829AM TUE/SUN OR 830AM TO 859AM TUE/SUN OR_x000a_900AM TO 929AM TUE/SUN OR 930AM TO 959AM TUE/SUN OR_x000a_1000AM TO 1029AM TUE/SUN OR 1030AM TO 1059AM TUE/SUN_x000a_OR 1100AM TO 1129AM SAT/SUN/MON/TUE/WED/THU OR_x000a_1130AM TO 1159AM SAT/SUN/MON/TUE/WED/THU OR NOON TO_x000a_1229PM SAT/SUN/MON/TUE/WED/THU OR 1230PM TO 1259PM_x000a_SAT/SUN/MON/TUE/WED/THU OR 100PM TO 129PM SAT/SUN/_x000a_MON/TUE/WED OR 130PM TO 159PM SAT/SUN/MON/TUE/WED OR_x000a_200PM TO 229PM SAT/SUN/MON/TUE/WED OR 230PM TO 259PM_x000a_SAT/SUN/MON/TUE/WED OR 300PM TO 329PM SAT/SUN/MON/_x000a_TUE OR 330PM TO 359PM SAT/SUN/MON/TUE OR 400PM TO_x000a_429PM SAT/SUN/MON/TUE OR 430PM TO 459PM SAT/SUN/MON/_x000a_TUE OR 500PM TO 529PM TUE/SAT/SUN OR 530PM TO 559PM_x000a_TUE/SAT/SUN OR 600PM TO 629PM TUE/SAT/SUN OR 630PM_x000a_TO 659PM TUE/SAT/SUN OR 700PM TO 729PM TUE/SAT/SUN_x000a_OR 730PM TO 759PM TUE/SAT/SUN OR 800PM TO 829PM SAT/_x000a_SUN/MON/TUE OR 830PM TO 859PM SAT/SUN/MON/TUE OR_x000a_900PM TO 929PM SAT/SUN/MON/TUE/WED/THU OR 930PM TO_x000a_959PM SAT/SUN/MON/TUE/WED/THU OR 1000PM TO 1029PM_x000a_SAT/SUN/MON/TUE/WED/THU OR 1030PM TO 1059PM SAT/SUN/_x000a_MON/TUE/WED/THU OR 1100PM TO 1129PM SAT/SUN/MON/TUE/_x000a_WED/THU OR 1130PM TO 1159PM SAT/SUN/MON/TUE/WED/THU._x000a_TO BOG -_x000a_PERMITTED MIDNIGHT TO 359AM OR 400AM TO 429AM SAT/_x000a_SUN OR 430AM TO 459AM SAT/SUN OR 500AM TO 529AM SAT/_x000a_SUN OR 530AM TO 559AM SAT/SUN OR 600AM TO 629AM SAT/_x000a_SUN OR 630AM TO 659AM SAT/SUN OR 700AM TO 729AM SAT/_x000a_SUN OR 730AM TO 759AM SAT/SUN OR 800AM TO 829AM TUE/_x000a_WED/THU/FRI/SAT/SUN OR 830AM TO 859AM TUE/WED/THU/_x000a_FRI/SAT/SUN OR 900AM TO 929AM TUE/WED/THU/FRI/SAT/_x000a_SUN OR 930AM TO 959AM TUE/WED/THU/FRI/SAT/SUN OR_x000a_1000AM TO 1029AM TUE/WED/THU/FRI/SAT/SUN OR 1030AM_x000a_TO 1059AM TUE/WED/THU/FRI/SAT/SUN OR 1100AM TO_x000a_1129AM SAT OR 1130AM TO 1159AM SAT OR NOON TO 1229PM_x000a_SAT OR 1230PM TO 1259PM SAT OR 100PM TO 129PM SAT OR_x000a_130PM TO 159PM SAT OR 200PM TO 229PM SAT OR 230PM TO_x000a_259PM SAT OR 300PM TO 329PM SAT OR 330PM TO 359PM_x000a_SAT OR 400PM TO 429PM SAT OR 430PM TO 459PM SAT OR_x000a_500PM TO 529PM SAT OR 530PM TO 559PM SAT OR 600PM TO_x000a_629PM SAT OR 630PM TO 659PM SAT OR 700PM TO 729PM_x000a_SAT OR 730PM TO 759PM SAT OR 800PM TO 829PM SAT OR_x000a_830PM TO 859PM SAT OR 900PM TO 929PM SAT OR 930PM TO_x000a_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RESERVATIONS FOR EACH SECTOR ON THE FARE COMPONENT ARE_x000a_REQUIRED AT LEAST 3 DAYS BEFORE DEPARTURE FROM FARE_x000a_COMPONENT ORIGIN._x000a_WAITLIST NOT PERMITTED._x000a_TICKETING MUST BE COMPLETED THE DAY RESERVATIONS ARE_x000a_MAD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CIRCLE TRIPS NOT PERMITTED._x000a_END-ON-END NOT PERMITTED. SIDE TRIPS PERMITTED WITH_x000a_NO RESTRICTIONS._x000a_OPEN JAWS/ROUND TRIPS_x000a_FARES MAY BE COMBINED ON A HALF ROUND TRIP BASIS_x000a_-TO FORM SINGLE OPEN JAWS_x000a_-TO FORM ROUND TRIPS._x000a_PROVIDED -_x000a_COMBINATIONS ARE WITH ANY FARE FOR CARRIER AV/LR/_x000a_TA IN ANY RULE AND TARIFF.&lt;/Text&gt;_x000a_   &lt;/Paragraph&gt;_x000a_   &lt;Paragraph RPH=&quot;11&quot; Title=&quot;BLACKOUT DATES&quot;&gt;_x000a_    &lt;Text&gt;FROM BOG -_x000a_TRAVEL IS NOT PERMITTED 02AUG19 THROUGH 03AUG19 OR_x000a_04OCT19 THROUGH 05OCT19 OR ON 11OCT19 OR ON 01NOV19_x000a_OR ON 08NOV19 OR 15DEC19 THROUGH 31DEC19 OR ON_x000a_03JAN20 OR ON 20MAR20 OR 03APR20 THROUGH 04APR20 OR_x000a_08APR20 THROUGH 09APR20 OR 30APR20 THROUGH 01MAY20_x000a_OR ON 22MAY20 OR ON 12JUN20 OR ON 19JUN20 OR ON_x000a_26JUN20 OR ON 17JUL20 OR 06AUG20 THROUGH 07AUG20 OR_x000a_ON 14AUG20 OR 02OCT20 THROUGH 03OCT20 OR ON 09OCT20_x000a_OR ON 30OCT20 OR ON 13NOV20 OR 18DEC20 THROUGH_x000a_23DEC20 OR 26DEC20 THROUGH 31DEC20._x000a_TO BOG -_x000a_TRAVEL IS NOT PERMITTED 11OCT19 THROUGH 14OCT19 OR_x000a_ON 04NOV19 OR ON 11NOV19 OR 15DEC19 THROUGH 31DEC19_x000a_OR ON 01JAN20 OR ON 06JAN20 OR ON 23MAR20 OR 11APR20_x000a_THROUGH 12APR20 OR ON 03MAY20 OR ON 25MAY20 OR ON_x000a_15JUN20 OR ON 22JUN20 OR ON 29JUN20 OR ON 20JUL20 OR_x000a_ON 09AUG20 OR ON 17AUG20 OR 11OCT20 THROUGH 12OCT20_x000a_OR ON 02NOV20 OR ON 16NOV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DOSP"/>
    <n v="3430"/>
    <n v="3438"/>
    <s v="IPRWD/17"/>
    <n v="11027"/>
    <n v="11636"/>
    <x v="6"/>
    <n v="1501"/>
    <n v="1534"/>
    <n v="1561"/>
    <s v="RDPEIBOG06SEPTZS03RIQ¥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3105d2e-b1b3-4731-96df-a7bb963f99bb&lt;/eb:ConversationId&gt;&lt;eb:Service&gt;OTA_AirRulesLLSRQ&lt;/eb:Service&gt;&lt;eb:Action&gt;OTA_AirRulesLLSRS&lt;/eb:Action&gt;&lt;eb:MessageData&gt;&lt;eb:MessageId&gt;8082836823824260714&lt;/eb:MessageId&gt;&lt;eb:Timestamp&gt;2019-09-03T22:53:02&lt;/eb:Timestamp&gt;&lt;eb:RefToMessageId&gt;e3105d2e-b1b3-4731-96df-a7bb963f99bb&lt;/eb:RefToMessageId&gt;&lt;/eb:MessageData&gt;&lt;/eb:MessageHeader&gt;&lt;wsse:Security xmlns:wsse=&quot;http://schemas.xmlsoap.org/ws/2002/12/secext&quot;&gt;&lt;wsse:BinarySecurityToken valueType=&quot;String&quot; EncodingType=&quot;wsse:Base64Binary&quot;&gt;Shared/IDL:IceSess\/SessMgr:1\.0.IDL/Common/!ICESMS\/RESH!ICESMSLB\/RES.LB!-2978036307694520433!88262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3T17:53:02-05:00&quot;&gt;_x000a_   &lt;stl:SystemSpecificResults&gt;_x000a_    &lt;stl:HostCommand LNIATA=&quot;222222&quot;&gt;RDBOGADZ10SEPTZF00RIK¥PL-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3"/>
    <s v="RDBOGADZ10SEPTZF00RIK¥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f7f1740-7520-4d72-83f8-c0cdc59c2a2a&lt;/eb:ConversationId&gt;&lt;eb:Service&gt;OTA_AirRulesLLSRQ&lt;/eb:Service&gt;&lt;eb:Action&gt;OTA_AirRulesLLSRS&lt;/eb:Action&gt;&lt;eb:MessageData&gt;&lt;eb:MessageId&gt;8878336825646810860&lt;/eb:MessageId&gt;&lt;eb:Timestamp&gt;2019-09-03T22:56:05&lt;/eb:Timestamp&gt;&lt;eb:RefToMessageId&gt;2f7f1740-7520-4d72-83f8-c0cdc59c2a2a&lt;/eb:RefToMessageId&gt;&lt;/eb:MessageData&gt;&lt;/eb:MessageHeader&gt;&lt;wsse:Security xmlns:wsse=&quot;http://schemas.xmlsoap.org/ws/2002/12/secext&quot;&gt;&lt;wsse:BinarySecurityToken valueType=&quot;String&quot; EncodingType=&quot;wsse:Base64Binary&quot;&gt;Shared/IDL:IceSess\/SessMgr:1\.0.IDL/Common/!ICESMS\/RESD!ICESMSLB\/RES.LB!-2978035559678178678!139039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3T17:56:04-05:00&quot;&gt;_x000a_   &lt;stl:SystemSpecificResults&gt;_x000a_    &lt;stl:HostCommand LNIATA=&quot;222222&quot;&gt;RDCLOBOG09OCTUZP2MZGR¥PL-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4"/>
    <s v="RDCLOBOG09OCTUZP2MZGR¥PL-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2c55770-560e-4c16-a123-3895bebab61c&lt;/eb:ConversationId&gt;&lt;eb:Service&gt;OTA_AirRulesLLSRQ&lt;/eb:Service&gt;&lt;eb:Action&gt;OTA_AirRulesLLSRS&lt;/eb:Action&gt;&lt;eb:MessageData&gt;&lt;eb:MessageId&gt;833216079213060223&lt;/eb:MessageId&gt;&lt;eb:Timestamp&gt;2019-09-04T02:12:01&lt;/eb:Timestamp&gt;&lt;eb:RefToMessageId&gt;52c55770-560e-4c16-a123-3895bebab61c&lt;/eb:RefToMessageId&gt;&lt;/eb:MessageData&gt;&lt;/eb:MessageHeader&gt;&lt;wsse:Security xmlns:wsse=&quot;http://schemas.xmlsoap.org/ws/2002/12/secext&quot;&gt;&lt;wsse:BinarySecurityToken valueType=&quot;String&quot; EncodingType=&quot;wsse:Base64Binary&quot;&gt;Shared/IDL:IceSess\/SessMgr:1\.0.IDL/Common/!ICESMS\/RESB!ICESMSLB\/RES.LB!-2977987404679801984!82854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12:01-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5"/>
    <n v="3411"/>
    <s v="QPDM"/>
    <n v="3449"/>
    <n v="3457"/>
    <s v="IPRWD/17"/>
    <n v="8157"/>
    <n v="10767"/>
    <x v="0"/>
    <n v="1499"/>
    <n v="1532"/>
    <n v="1559"/>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4428cfd-6e6b-4c42-8c48-0ba4af36ff6b&lt;/eb:ConversationId&gt;&lt;eb:Service&gt;OTA_AirRulesLLSRQ&lt;/eb:Service&gt;&lt;eb:Action&gt;OTA_AirRulesLLSRS&lt;/eb:Action&gt;&lt;eb:MessageData&gt;&lt;eb:MessageId&gt;838607079709501392&lt;/eb:MessageId&gt;&lt;eb:Timestamp&gt;2019-09-04T02:12:51&lt;/eb:Timestamp&gt;&lt;eb:RefToMessageId&gt;14428cfd-6e6b-4c42-8c48-0ba4af36ff6b&lt;/eb:RefToMessageId&gt;&lt;/eb:MessageData&gt;&lt;/eb:MessageHeader&gt;&lt;wsse:Security xmlns:wsse=&quot;http://schemas.xmlsoap.org/ws/2002/12/secext&quot;&gt;&lt;wsse:BinarySecurityToken valueType=&quot;String&quot; EncodingType=&quot;wsse:Base64Binary&quot;&gt;Shared/IDL:IceSess\/SessMgr:1\.0.IDL/Common/!ICESMS\/RESD!ICESMSLB\/RES.LB!-2977987202642773106!19629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12:51-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5"/>
    <n v="3411"/>
    <s v="QPDM"/>
    <n v="3449"/>
    <n v="3457"/>
    <s v="IPRWD/17"/>
    <n v="8157"/>
    <n v="10767"/>
    <x v="0"/>
    <n v="1499"/>
    <n v="1532"/>
    <n v="1559"/>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26567c2-b2c8-4dd1-b456-46cbda07e04c&lt;/eb:ConversationId&gt;&lt;eb:Service&gt;OTA_AirRulesLLSRQ&lt;/eb:Service&gt;&lt;eb:Action&gt;OTA_AirRulesLLSRS&lt;/eb:Action&gt;&lt;eb:MessageData&gt;&lt;eb:MessageId&gt;839839079825990214&lt;/eb:MessageId&gt;&lt;eb:Timestamp&gt;2019-09-04T02:13:02&lt;/eb:Timestamp&gt;&lt;eb:RefToMessageId&gt;d26567c2-b2c8-4dd1-b456-46cbda07e04c&lt;/eb:RefToMessageId&gt;&lt;/eb:MessageData&gt;&lt;/eb:MessageHeader&gt;&lt;wsse:Security xmlns:wsse=&quot;http://schemas.xmlsoap.org/ws/2002/12/secext&quot;&gt;&lt;wsse:BinarySecurityToken valueType=&quot;String&quot; EncodingType=&quot;wsse:Base64Binary&quot;&gt;Shared/IDL:IceSess\/SessMgr:1\.0.IDL/Common/!ICESMS\/RESH!ICESMSLB\/RES.LB!-2977987153426548341!175407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13:02-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6"/>
    <n v="3412"/>
    <s v="QPDM"/>
    <n v="3450"/>
    <n v="3458"/>
    <s v="IPRWD/17"/>
    <n v="8158"/>
    <n v="10768"/>
    <x v="0"/>
    <n v="1500"/>
    <n v="1533"/>
    <n v="1560"/>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35b9430-4d8c-4ae2-a12f-f046123455e5&lt;/eb:ConversationId&gt;&lt;eb:Service&gt;OTA_AirRulesLLSRQ&lt;/eb:Service&gt;&lt;eb:Action&gt;OTA_AirRulesLLSRS&lt;/eb:Action&gt;&lt;eb:MessageData&gt;&lt;eb:MessageId&gt;846261080438490203&lt;/eb:MessageId&gt;&lt;eb:Timestamp&gt;2019-09-04T02:14:04&lt;/eb:Timestamp&gt;&lt;eb:RefToMessageId&gt;e35b9430-4d8c-4ae2-a12f-f046123455e5&lt;/eb:RefToMessageId&gt;&lt;/eb:MessageData&gt;&lt;/eb:MessageHeader&gt;&lt;wsse:Security xmlns:wsse=&quot;http://schemas.xmlsoap.org/ws/2002/12/secext&quot;&gt;&lt;wsse:BinarySecurityToken valueType=&quot;String&quot; EncodingType=&quot;wsse:Base64Binary&quot;&gt;Shared/IDL:IceSess\/SessMgr:1\.0.IDL/Common/!ICESMS\/RESA!ICESMSLB\/RES.LB!-2977986902685253497!13818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14:04-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5"/>
    <n v="3411"/>
    <s v="QPDM"/>
    <n v="3449"/>
    <n v="3457"/>
    <s v="IPRWD/17"/>
    <n v="8157"/>
    <n v="10767"/>
    <x v="0"/>
    <n v="1499"/>
    <n v="1532"/>
    <n v="1559"/>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686375e-c5ac-4c3b-a24c-5aee73a1acf5&lt;/eb:ConversationId&gt;&lt;eb:Service&gt;OTA_AirRulesLLSRQ&lt;/eb:Service&gt;&lt;eb:Action&gt;OTA_AirRulesLLSRS&lt;/eb:Action&gt;&lt;eb:MessageData&gt;&lt;eb:MessageId&gt;847610080568820191&lt;/eb:MessageId&gt;&lt;eb:Timestamp&gt;2019-09-04T02:14:17&lt;/eb:Timestamp&gt;&lt;eb:RefToMessageId&gt;9686375e-c5ac-4c3b-a24c-5aee73a1acf5&lt;/eb:RefToMessageId&gt;&lt;/eb:MessageData&gt;&lt;/eb:MessageHeader&gt;&lt;wsse:Security xmlns:wsse=&quot;http://schemas.xmlsoap.org/ws/2002/12/secext&quot;&gt;&lt;wsse:BinarySecurityToken valueType=&quot;String&quot; EncodingType=&quot;wsse:Base64Binary&quot;&gt;Shared/IDL:IceSess\/SessMgr:1\.0.IDL/Common/!ICESMS\/RESB!ICESMSLB\/RES.LB!-2977986849565293179!85759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14:17-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5"/>
    <n v="3411"/>
    <s v="QPDM"/>
    <n v="3449"/>
    <n v="3457"/>
    <s v="IPRWD/17"/>
    <n v="8157"/>
    <n v="10767"/>
    <x v="0"/>
    <n v="1499"/>
    <n v="1532"/>
    <n v="1559"/>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3b4cd53-a700-4150-8054-c695684a3283&lt;/eb:ConversationId&gt;&lt;eb:Service&gt;OTA_AirRulesLLSRQ&lt;/eb:Service&gt;&lt;eb:Action&gt;OTA_AirRulesLLSRS&lt;/eb:Action&gt;&lt;eb:MessageData&gt;&lt;eb:MessageId&gt;852636081051810220&lt;/eb:MessageId&gt;&lt;eb:Timestamp&gt;2019-09-04T02:15:05&lt;/eb:Timestamp&gt;&lt;eb:RefToMessageId&gt;13b4cd53-a700-4150-8054-c695684a3283&lt;/eb:RefToMessageId&gt;&lt;/eb:MessageData&gt;&lt;/eb:MessageHeader&gt;&lt;wsse:Security xmlns:wsse=&quot;http://schemas.xmlsoap.org/ws/2002/12/secext&quot;&gt;&lt;wsse:BinarySecurityToken valueType=&quot;String&quot; EncodingType=&quot;wsse:Base64Binary&quot;&gt;Shared/IDL:IceSess\/SessMgr:1\.0.IDL/Common/!ICESMS\/RESE!ICESMSLB\/RES.LB!-2977986651405430139!194847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15:05-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6"/>
    <n v="3412"/>
    <s v="QPDM"/>
    <n v="3450"/>
    <n v="3458"/>
    <s v="IPRWD/17"/>
    <n v="8158"/>
    <n v="10768"/>
    <x v="0"/>
    <n v="1500"/>
    <n v="1533"/>
    <n v="1560"/>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78b27fe-fb36-41a5-a948-d5ad6c369715&lt;/eb:ConversationId&gt;&lt;eb:Service&gt;OTA_AirRulesLLSRQ&lt;/eb:Service&gt;&lt;eb:Action&gt;OTA_AirRulesLLSRS&lt;/eb:Action&gt;&lt;eb:MessageData&gt;&lt;eb:MessageId&gt;822807081664050724&lt;/eb:MessageId&gt;&lt;eb:Timestamp&gt;2019-09-04T02:16:06&lt;/eb:Timestamp&gt;&lt;eb:RefToMessageId&gt;c78b27fe-fb36-41a5-a948-d5ad6c369715&lt;/eb:RefToMessageId&gt;&lt;/eb:MessageData&gt;&lt;/eb:MessageHeader&gt;&lt;wsse:Security xmlns:wsse=&quot;http://schemas.xmlsoap.org/ws/2002/12/secext&quot;&gt;&lt;wsse:BinarySecurityToken valueType=&quot;String&quot; EncodingType=&quot;wsse:Base64Binary&quot;&gt;Shared/IDL:IceSess\/SessMgr:1\.0.IDL/Common/!ICESMS\/RESB!ICESMSLB\/RES.LB!-2977986400588384892!88151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16:06-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5"/>
    <n v="3411"/>
    <s v="QPDM"/>
    <n v="3449"/>
    <n v="3457"/>
    <s v="IPRWD/17"/>
    <n v="8157"/>
    <n v="10767"/>
    <x v="0"/>
    <n v="1499"/>
    <n v="1532"/>
    <n v="1559"/>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1a23fd7-a5d4-43a0-820e-96f2c6ad4d88&lt;/eb:ConversationId&gt;&lt;eb:Service&gt;OTA_AirRulesLLSRQ&lt;/eb:Service&gt;&lt;eb:Action&gt;OTA_AirRulesLLSRS&lt;/eb:Action&gt;&lt;eb:MessageData&gt;&lt;eb:MessageId&gt;865638082276810201&lt;/eb:MessageId&gt;&lt;eb:Timestamp&gt;2019-09-04T02:17:08&lt;/eb:Timestamp&gt;&lt;eb:RefToMessageId&gt;d1a23fd7-a5d4-43a0-820e-96f2c6ad4d88&lt;/eb:RefToMessageId&gt;&lt;/eb:MessageData&gt;&lt;/eb:MessageHeader&gt;&lt;wsse:Security xmlns:wsse=&quot;http://schemas.xmlsoap.org/ws/2002/12/secext&quot;&gt;&lt;wsse:BinarySecurityToken valueType=&quot;String&quot; EncodingType=&quot;wsse:Base64Binary&quot;&gt;Shared/IDL:IceSess\/SessMgr:1\.0.IDL/Common/!ICESMS\/RESD!ICESMSLB\/RES.LB!-2977986149606901361!26238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17:07-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5"/>
    <n v="3411"/>
    <s v="QPDM"/>
    <n v="3449"/>
    <n v="3457"/>
    <s v="IPRWD/17"/>
    <n v="8157"/>
    <n v="10767"/>
    <x v="0"/>
    <n v="1499"/>
    <n v="1532"/>
    <n v="1559"/>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0ff58e6-4905-4ae4-8394-19cd0512931e&lt;/eb:ConversationId&gt;&lt;eb:Service&gt;OTA_AirRulesLLSRQ&lt;/eb:Service&gt;&lt;eb:Action&gt;OTA_AirRulesLLSRS&lt;/eb:Action&gt;&lt;eb:MessageData&gt;&lt;eb:MessageId&gt;868175082909330873&lt;/eb:MessageId&gt;&lt;eb:Timestamp&gt;2019-09-04T02:18:11&lt;/eb:Timestamp&gt;&lt;eb:RefToMessageId&gt;10ff58e6-4905-4ae4-8394-19cd0512931e&lt;/eb:RefToMessageId&gt;&lt;/eb:MessageData&gt;&lt;/eb:MessageHeader&gt;&lt;wsse:Security xmlns:wsse=&quot;http://schemas.xmlsoap.org/ws/2002/12/secext&quot;&gt;&lt;wsse:BinarySecurityToken valueType=&quot;String&quot; EncodingType=&quot;wsse:Base64Binary&quot;&gt;Shared/IDL:IceSess\/SessMgr:1\.0.IDL/Common/!ICESMS\/RESH!ICESMSLB\/RES.LB!-2977985891264812155!182723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18:11-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6"/>
    <n v="3412"/>
    <s v="QPDM"/>
    <n v="3450"/>
    <n v="3458"/>
    <s v="IPRWD/17"/>
    <n v="8158"/>
    <n v="10768"/>
    <x v="0"/>
    <n v="1500"/>
    <n v="1533"/>
    <n v="1560"/>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991eb04-076c-42fc-b308-b3b48a8f6c95&lt;/eb:ConversationId&gt;&lt;eb:Service&gt;OTA_AirRulesLLSRQ&lt;/eb:Service&gt;&lt;eb:Action&gt;OTA_AirRulesLLSRS&lt;/eb:Action&gt;&lt;eb:MessageData&gt;&lt;eb:MessageId&gt;878908083495900191&lt;/eb:MessageId&gt;&lt;eb:Timestamp&gt;2019-09-04T02:19:09&lt;/eb:Timestamp&gt;&lt;eb:RefToMessageId&gt;b991eb04-076c-42fc-b308-b3b48a8f6c95&lt;/eb:RefToMessageId&gt;&lt;/eb:MessageData&gt;&lt;/eb:MessageHeader&gt;&lt;wsse:Security xmlns:wsse=&quot;http://schemas.xmlsoap.org/ws/2002/12/secext&quot;&gt;&lt;wsse:BinarySecurityToken valueType=&quot;String&quot; EncodingType=&quot;wsse:Base64Binary&quot;&gt;Shared/IDL:IceSess\/SessMgr:1\.0.IDL/Common/!ICESMS\/RESA!ICESMSLB\/RES.LB!-2977985650277333874!21876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19:09-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5"/>
    <n v="3411"/>
    <s v="QPDM"/>
    <n v="3449"/>
    <n v="3457"/>
    <s v="IPRWD/17"/>
    <n v="8157"/>
    <n v="10767"/>
    <x v="0"/>
    <n v="1499"/>
    <n v="1532"/>
    <n v="1559"/>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4431c08-fe12-46a7-ac6f-f570436a2235&lt;/eb:ConversationId&gt;&lt;eb:Service&gt;OTA_AirRulesLLSRQ&lt;/eb:Service&gt;&lt;eb:Action&gt;OTA_AirRulesLLSRS&lt;/eb:Action&gt;&lt;eb:MessageData&gt;&lt;eb:MessageId&gt;881698083769100621&lt;/eb:MessageId&gt;&lt;eb:Timestamp&gt;2019-09-04T02:19:37&lt;/eb:Timestamp&gt;&lt;eb:RefToMessageId&gt;c4431c08-fe12-46a7-ac6f-f570436a2235&lt;/eb:RefToMessageId&gt;&lt;/eb:MessageData&gt;&lt;/eb:MessageHeader&gt;&lt;wsse:Security xmlns:wsse=&quot;http://schemas.xmlsoap.org/ws/2002/12/secext&quot;&gt;&lt;wsse:BinarySecurityToken valueType=&quot;String&quot; EncodingType=&quot;wsse:Base64Binary&quot;&gt;Shared/IDL:IceSess\/SessMgr:1\.0.IDL/Common/!ICESMS\/RESC!ICESMSLB\/RES.LB!-2977985597016766586!72320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19:37-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5"/>
    <n v="3411"/>
    <s v="QPDM"/>
    <n v="3449"/>
    <n v="3457"/>
    <s v="IPRWD/17"/>
    <n v="8157"/>
    <n v="10767"/>
    <x v="0"/>
    <n v="1499"/>
    <n v="1532"/>
    <n v="1559"/>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5fed205-3505-4dab-b322-9703881018c8&lt;/eb:ConversationId&gt;&lt;eb:Service&gt;OTA_AirRulesLLSRQ&lt;/eb:Service&gt;&lt;eb:Action&gt;OTA_AirRulesLLSRS&lt;/eb:Action&gt;&lt;eb:MessageData&gt;&lt;eb:MessageId&gt;885324084107850720&lt;/eb:MessageId&gt;&lt;eb:Timestamp&gt;2019-09-04T02:20:11&lt;/eb:Timestamp&gt;&lt;eb:RefToMessageId&gt;05fed205-3505-4dab-b322-9703881018c8&lt;/eb:RefToMessageId&gt;&lt;/eb:MessageData&gt;&lt;/eb:MessageHeader&gt;&lt;wsse:Security xmlns:wsse=&quot;http://schemas.xmlsoap.org/ws/2002/12/secext&quot;&gt;&lt;wsse:BinarySecurityToken valueType=&quot;String&quot; EncodingType=&quot;wsse:Base64Binary&quot;&gt;Shared/IDL:IceSess\/SessMgr:1\.0.IDL/Common/!ICESMS\/RESB!ICESMSLB\/RES.LB!-2977985399605543552!93756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20:11-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5"/>
    <n v="3411"/>
    <s v="QPDM"/>
    <n v="3449"/>
    <n v="3457"/>
    <s v="IPRWD/17"/>
    <n v="8157"/>
    <n v="10767"/>
    <x v="0"/>
    <n v="1499"/>
    <n v="1532"/>
    <n v="1559"/>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ac2ba2b-3b53-4131-b692-75a2c8cb77e2&lt;/eb:ConversationId&gt;&lt;eb:Service&gt;OTA_AirRulesLLSRQ&lt;/eb:Service&gt;&lt;eb:Action&gt;OTA_AirRulesLLSRS&lt;/eb:Action&gt;&lt;eb:MessageData&gt;&lt;eb:MessageId&gt;849000084207310711&lt;/eb:MessageId&gt;&lt;eb:Timestamp&gt;2019-09-04T02:20:21&lt;/eb:Timestamp&gt;&lt;eb:RefToMessageId&gt;bac2ba2b-3b53-4131-b692-75a2c8cb77e2&lt;/eb:RefToMessageId&gt;&lt;/eb:MessageData&gt;&lt;/eb:MessageHeader&gt;&lt;wsse:Security xmlns:wsse=&quot;http://schemas.xmlsoap.org/ws/2002/12/secext&quot;&gt;&lt;wsse:BinarySecurityToken valueType=&quot;String&quot; EncodingType=&quot;wsse:Base64Binary&quot;&gt;Shared/IDL:IceSess\/SessMgr:1\.0.IDL/Common/!ICESMS\/RESE!ICESMSLB\/RES.LB!-2977985370813096561!3235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20:21-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7"/>
    <n v="3410"/>
    <s v="QPDM"/>
    <n v="3448"/>
    <n v="3456"/>
    <s v="IPRWD/17"/>
    <n v="8156"/>
    <n v="10766"/>
    <x v="0"/>
    <n v="1498"/>
    <n v="1531"/>
    <n v="1558"/>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ac2ba2b-3b53-4131-b692-75a2c8cb77e2&lt;/eb:ConversationId&gt;&lt;eb:Service&gt;OTA_AirRulesLLSRQ&lt;/eb:Service&gt;&lt;eb:Action&gt;OTA_AirRulesLLSRS&lt;/eb:Action&gt;&lt;eb:MessageData&gt;&lt;eb:MessageId&gt;906859086110740182&lt;/eb:MessageId&gt;&lt;eb:Timestamp&gt;2019-09-04T02:23:31&lt;/eb:Timestamp&gt;&lt;eb:RefToMessageId&gt;bac2ba2b-3b53-4131-b692-75a2c8cb77e2&lt;/eb:RefToMessageId&gt;&lt;/eb:MessageData&gt;&lt;/eb:MessageHeader&gt;&lt;wsse:Security xmlns:wsse=&quot;http://schemas.xmlsoap.org/ws/2002/12/secext&quot;&gt;&lt;wsse:BinarySecurityToken valueType=&quot;String&quot; EncodingType=&quot;wsse:Base64Binary&quot;&gt;Shared/IDL:IceSess\/SessMgr:1\.0.IDL/Common/!ICESMS\/RESE!ICESMSLB\/RES.LB!-2977985370813096561!3235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3T21:23:31-05:00&quot;&gt;_x000a_   &lt;stl:SystemSpecificResults&gt;_x000a_    &lt;stl:HostCommand LNIATA=&quot;222222&quot;&gt;RDADZBOG27SEPN00SL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N00SL5ZI       N X   200100     ----      -/?  -/12M 8000&lt;/Text&gt;_x000a_   &lt;/Line&gt;_x000a_   &lt;Line Type=&quot;Passenger Type&quot;&gt;_x000a_    &lt;Text&gt;PASSENGER TYPE-ADT                 AUTO PRICE-YES&lt;/Text&gt;_x000a_   &lt;/Line&gt;_x000a_   &lt;Line Type=&quot;Origin Destination&quot;&gt;_x000a_    &lt;Text&gt;FROM-ADZ TO-BOG    CXR-LA    TVL-27SEP19  RULE-SLDM IPRWD/17&lt;/Text&gt;_x000a_   &lt;/Line&gt;_x000a_   &lt;Line Type=&quot;Fare Basis&quot;&gt;_x000a_    &lt;Text&gt;FARE BASIS-N00SL5ZI          SPECIAL FARE  DIS-E   VENDOR-ATP&lt;/Text&gt;_x000a_   &lt;/Line&gt;_x000a_   &lt;Line Type=&quot;Fare Type&quot;&gt;_x000a_    &lt;Text&gt;FARE TYPE-SAP      OW-ADVANCE PURCHASE&lt;/Text&gt;_x000a_   &lt;/Line&gt;_x000a_   &lt;Line Type=&quot;Currency&quot;&gt;_x000a_    &lt;Text&gt;COP   200089  8000  E03SEP19 D-INFINITY   FC-N00SL5ZI  FN-&lt;/Text&gt;_x000a_   &lt;/Line&gt;_x000a_   &lt;Line Type=&quot;System Dates&quot;&gt;_x000a_    &lt;Text&gt;SYSTEM DATES - CREATED 02SEP19/1809  EXPIRES INFINITY&lt;/Text&gt;_x000a_   &lt;/Line&gt;_x000a_   &lt;ParsedData&gt;_x000a_    &lt;CurrencyLine&gt;_x000a_     &lt;Amount&gt;200089&lt;/Amount&gt;_x000a_     &lt;CurrencyCode&gt;COP&lt;/CurrencyCode&gt;_x000a_     &lt;Discontinue&gt;INFINITY&lt;/Discontinue&gt;_x000a_     &lt;Effective&gt;2019-09-03&lt;/Effective&gt;_x000a_     &lt;FareClass&gt;N00SL5ZI&lt;/FareClass&gt;_x000a_     &lt;RoutingNumberOrMPM&gt;8000&lt;/RoutingNumberOrMPM&gt;_x000a_    &lt;/CurrencyLine&gt;_x000a_    &lt;FareBasisLine&gt;_x000a_     &lt;DisplayType Code=&quot;E&quot;/&gt;_x000a_     &lt;FareBasis Code=&quot;N00SL5ZI&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BOG&quot;/&gt;_x000a_     &lt;OriginLocation LocationCode=&quot;ADZ&quot;/&gt;_x000a_     &lt;Rule&gt;SLDM&lt;/Rule&gt;_x000a_     &lt;TariffDescriptionNumber&gt;IPRWD/17&lt;/TariffDescriptionNumber&gt;_x000a_     &lt;TravelDate&gt;2019-09-27&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8"/>
    <n v="3329"/>
    <s v="SLDM"/>
    <n v="3367"/>
    <n v="3375"/>
    <s v="IPRWD/17"/>
    <n v="7779"/>
    <n v="10389"/>
    <x v="0"/>
    <n v="1498"/>
    <n v="1531"/>
    <n v="1558"/>
    <s v="RDADZBOG27SEPN00SL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8568e76-f89a-49cc-bb6b-35e0e6c9250a&lt;/eb:ConversationId&gt;&lt;eb:Service&gt;OTA_AirRulesLLSRQ&lt;/eb:Service&gt;&lt;eb:Action&gt;OTA_AirRulesLLSRS&lt;/eb:Action&gt;&lt;eb:MessageData&gt;&lt;eb:MessageId&gt;4649820473259990842&lt;/eb:MessageId&gt;&lt;eb:Timestamp&gt;2019-09-04T13:08:46&lt;/eb:Timestamp&gt;&lt;eb:RefToMessageId&gt;a8568e76-f89a-49cc-bb6b-35e0e6c9250a&lt;/eb:RefToMessageId&gt;&lt;/eb:MessageData&gt;&lt;/eb:MessageHeader&gt;&lt;wsse:Security xmlns:wsse=&quot;http://schemas.xmlsoap.org/ws/2002/12/secext&quot;&gt;&lt;wsse:BinarySecurityToken valueType=&quot;String&quot; EncodingType=&quot;wsse:Base64Binary&quot;&gt;Shared/IDL:IceSess\/SessMgr:1\.0.IDL/Common/!ICESMS\/RESA!ICESMSLB\/RES.LB!-2977826010989139827!15232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08:08:46-05:00&quot;&gt;_x000a_   &lt;stl:SystemSpecificResults&gt;_x000a_    &lt;stl:HostCommand LNIATA=&quot;222222&quot;&gt;RDBOGADZ24SEPG00QP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I       G X   110300     ----      -/?  -/12M 8000&lt;/Text&gt;_x000a_   &lt;/Line&gt;_x000a_   &lt;Line Type=&quot;Passenger Type&quot;&gt;_x000a_    &lt;Text&gt;PASSENGER TYPE-ADT                 AUTO PRICE-YES&lt;/Text&gt;_x000a_   &lt;/Line&gt;_x000a_   &lt;Line Type=&quot;Origin Destination&quot;&gt;_x000a_    &lt;Text&gt;FROM-BOG TO-ADZ    CXR-LA    TVL-24SEP19  RULE-QPDM IPRWD/17&lt;/Text&gt;_x000a_   &lt;/Line&gt;_x000a_   &lt;Line Type=&quot;Fare Basis&quot;&gt;_x000a_    &lt;Text&gt;FARE BASIS-G00QP5ZI          SPECIAL FARE  DIS-E   VENDOR-ATP&lt;/Text&gt;_x000a_   &lt;/Line&gt;_x000a_   &lt;Line Type=&quot;Fare Type&quot;&gt;_x000a_    &lt;Text&gt;FARE TYPE-SBP      OW-OW BUDGET INSTANT PURCHASE&lt;/Text&gt;_x000a_   &lt;/Line&gt;_x000a_   &lt;Line Type=&quot;Currency&quot;&gt;_x000a_    &lt;Text&gt;COP   110300  8000  E03SEP19 D-INFINITY   FC-G00QP5ZI  FN-9O&lt;/Text&gt;_x000a_   &lt;/Line&gt;_x000a_   &lt;Line Type=&quot;System Dates&quot;&gt;_x000a_    &lt;Text&gt;SYSTEM DATES - CREATED 02SEP19/1809  EXPIRES INFINITY&lt;/Text&gt;_x000a_   &lt;/Line&gt;_x000a_   &lt;ParsedData&gt;_x000a_    &lt;CurrencyLine&gt;_x000a_     &lt;Amount&gt;110300&lt;/Amount&gt;_x000a_     &lt;CurrencyCode&gt;COP&lt;/CurrencyCode&gt;_x000a_     &lt;Discontinue&gt;INFINITY&lt;/Discontinue&gt;_x000a_     &lt;Effective&gt;2019-09-03&lt;/Effective&gt;_x000a_     &lt;FareClass&gt;G00QP5ZI&lt;/FareClass&gt;_x000a_     &lt;RoutingNumberOrMPM&gt;8000&lt;/RoutingNumberOrMPM&gt;_x000a_     &lt;TariffDescriptionNumber&gt;9O&lt;/TariffDescriptionNumber&gt;_x000a_    &lt;/CurrencyLine&gt;_x000a_    &lt;FareBasisLine&gt;_x000a_     &lt;DisplayType Code=&quot;E&quot;/&gt;_x000a_     &lt;FareBasis Code=&quot;G00QP5ZI&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BOG&quot;/&gt;_x000a_     &lt;Rule&gt;QPDM&lt;/Rule&gt;_x000a_     &lt;TariffDescriptionNumber&gt;IPRWD/1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11APR THROUGH 18APR OR ON_x000a_31MAY OR 03OCT THROUGH 12OCT OR ON 01NOV OR ON 08NOV_x000a_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8"/>
    <n v="3413"/>
    <s v="QPDM"/>
    <n v="3451"/>
    <n v="3459"/>
    <s v="IPRWD/17"/>
    <n v="8159"/>
    <n v="10769"/>
    <x v="0"/>
    <n v="1501"/>
    <n v="1534"/>
    <n v="1561"/>
    <s v="RDBOGADZ24SEPG00QP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8568e76-f89a-49cc-bb6b-35e0e6c9250a&lt;/eb:ConversationId&gt;&lt;eb:Service&gt;OTA_AirRulesLLSRQ&lt;/eb:Service&gt;&lt;eb:Action&gt;OTA_AirRulesLLSRS&lt;/eb:Action&gt;&lt;eb:MessageData&gt;&lt;eb:MessageId&gt;5043341473293050230&lt;/eb:MessageId&gt;&lt;eb:Timestamp&gt;2019-09-04T13:08:49&lt;/eb:Timestamp&gt;&lt;eb:RefToMessageId&gt;a8568e76-f89a-49cc-bb6b-35e0e6c9250a&lt;/eb:RefToMessageId&gt;&lt;/eb:MessageData&gt;&lt;/eb:MessageHeader&gt;&lt;wsse:Security xmlns:wsse=&quot;http://schemas.xmlsoap.org/ws/2002/12/secext&quot;&gt;&lt;wsse:BinarySecurityToken valueType=&quot;String&quot; EncodingType=&quot;wsse:Base64Binary&quot;&gt;Shared/IDL:IceSess\/SessMgr:1\.0.IDL/Common/!ICESMS\/RESA!ICESMSLB\/RES.LB!-2977826010989139827!15232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08:08:49-05:00&quot;&gt;_x000a_   &lt;stl:SystemSpecificResults&gt;_x000a_    &lt;stl:HostCommand LNIATA=&quot;222222&quot;&gt;RDADZBOG27SEPN00SL5ZI¥PL-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N00SL5ZI       N X   200100     ----      -/?  -/12M 8000&lt;/Text&gt;_x000a_   &lt;/Line&gt;_x000a_   &lt;Line Type=&quot;Passenger Type&quot;&gt;_x000a_    &lt;Text&gt;PASSENGER TYPE-ADT                 AUTO PRICE-YES&lt;/Text&gt;_x000a_   &lt;/Line&gt;_x000a_   &lt;Line Type=&quot;Origin Destination&quot;&gt;_x000a_    &lt;Text&gt;FROM-ADZ TO-BOG    CXR-LA    TVL-27SEP19  RULE-SLDM IPRWD/17&lt;/Text&gt;_x000a_   &lt;/Line&gt;_x000a_   &lt;Line Type=&quot;Fare Basis&quot;&gt;_x000a_    &lt;Text&gt;FARE BASIS-N00SL5ZI          SPECIAL FARE  DIS-E   VENDOR-ATP&lt;/Text&gt;_x000a_   &lt;/Line&gt;_x000a_   &lt;Line Type=&quot;Fare Type&quot;&gt;_x000a_    &lt;Text&gt;FARE TYPE-SAP      OW-ADVANCE PURCHASE&lt;/Text&gt;_x000a_   &lt;/Line&gt;_x000a_   &lt;Line Type=&quot;Currency&quot;&gt;_x000a_    &lt;Text&gt;COP   200089  8000  E03SEP19 D-INFINITY   FC-N00SL5ZI  FN-&lt;/Text&gt;_x000a_   &lt;/Line&gt;_x000a_   &lt;Line Type=&quot;System Dates&quot;&gt;_x000a_    &lt;Text&gt;SYSTEM DATES - CREATED 02SEP19/1809  EXPIRES INFINITY&lt;/Text&gt;_x000a_   &lt;/Line&gt;_x000a_   &lt;ParsedData&gt;_x000a_    &lt;CurrencyLine&gt;_x000a_     &lt;Amount&gt;200089&lt;/Amount&gt;_x000a_     &lt;CurrencyCode&gt;COP&lt;/CurrencyCode&gt;_x000a_     &lt;Discontinue&gt;INFINITY&lt;/Discontinue&gt;_x000a_     &lt;Effective&gt;2019-09-03&lt;/Effective&gt;_x000a_     &lt;FareClass&gt;N00SL5ZI&lt;/FareClass&gt;_x000a_     &lt;RoutingNumberOrMPM&gt;8000&lt;/RoutingNumberOrMPM&gt;_x000a_    &lt;/CurrencyLine&gt;_x000a_    &lt;FareBasisLine&gt;_x000a_     &lt;DisplayType Code=&quot;E&quot;/&gt;_x000a_     &lt;FareBasis Code=&quot;N00SL5ZI&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BOG&quot;/&gt;_x000a_     &lt;OriginLocation LocationCode=&quot;ADZ&quot;/&gt;_x000a_     &lt;Rule&gt;SLDM&lt;/Rule&gt;_x000a_     &lt;TariffDescriptionNumber&gt;IPRWD/17&lt;/TariffDescriptionNumber&gt;_x000a_     &lt;TravelDate&gt;2019-09-27&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657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2"/>
    <n v="3332"/>
    <s v="SLDM"/>
    <n v="3370"/>
    <n v="3378"/>
    <s v="IPRWD/17"/>
    <n v="7782"/>
    <n v="10392"/>
    <x v="0"/>
    <n v="1501"/>
    <n v="1534"/>
    <n v="1561"/>
    <s v="RDADZBOG27SEPN00SL5ZI¥PL-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40adab4-c79d-4d88-87a1-5dd4237c6595&lt;/eb:ConversationId&gt;&lt;eb:Service&gt;OTA_AirRulesLLSRQ&lt;/eb:Service&gt;&lt;eb:Action&gt;OTA_AirRulesLLSRS&lt;/eb:Action&gt;&lt;eb:MessageData&gt;&lt;eb:MessageId&gt;5535047512613660542&lt;/eb:MessageId&gt;&lt;eb:Timestamp&gt;2019-09-04T14:14:21&lt;/eb:Timestamp&gt;&lt;eb:RefToMessageId&gt;240adab4-c79d-4d88-87a1-5dd4237c6595&lt;/eb:RefToMessageId&gt;&lt;/eb:MessageData&gt;&lt;/eb:MessageHeader&gt;&lt;wsse:Security xmlns:wsse=&quot;http://schemas.xmlsoap.org/ws/2002/12/secext&quot;&gt;&lt;wsse:BinarySecurityToken valueType=&quot;String&quot; EncodingType=&quot;wsse:Base64Binary&quot;&gt;Shared/IDL:IceSess\/SessMgr:1\.0.IDL/Common/!ICESMS\/RESA!ICESMSLB\/RES.LB!-2977809883818174841!869376!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14:21-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08f24eb-5dc5-41ec-827f-46352cdf5d02&lt;/eb:ConversationId&gt;&lt;eb:Service&gt;OTA_AirRulesLLSRQ&lt;/eb:Service&gt;&lt;eb:Action&gt;OTA_AirRulesLLSRS&lt;/eb:Action&gt;&lt;eb:MessageData&gt;&lt;eb:MessageId&gt;5543338513261040592&lt;/eb:MessageId&gt;&lt;eb:Timestamp&gt;2019-09-04T14:15:26&lt;/eb:Timestamp&gt;&lt;eb:RefToMessageId&gt;a08f24eb-5dc5-41ec-827f-46352cdf5d02&lt;/eb:RefToMessageId&gt;&lt;/eb:MessageData&gt;&lt;/eb:MessageHeader&gt;&lt;wsse:Security xmlns:wsse=&quot;http://schemas.xmlsoap.org/ws/2002/12/secext&quot;&gt;&lt;wsse:BinarySecurityToken valueType=&quot;String&quot; EncodingType=&quot;wsse:Base64Binary&quot;&gt;Shared/IDL:IceSess\/SessMgr:1\.0.IDL/Common/!ICESMS\/RESA!ICESMSLB\/RES.LB!-2977809618720681842!902000!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15:26-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40f435e-2d94-4899-94a7-91655778176f&lt;/eb:ConversationId&gt;&lt;eb:Service&gt;OTA_AirRulesLLSRQ&lt;/eb:Service&gt;&lt;eb:Action&gt;OTA_AirRulesLLSRS&lt;/eb:Action&gt;&lt;eb:MessageData&gt;&lt;eb:MessageId&gt;5551020513893551220&lt;/eb:MessageId&gt;&lt;eb:Timestamp&gt;2019-09-04T14:16:29&lt;/eb:Timestamp&gt;&lt;eb:RefToMessageId&gt;b40f435e-2d94-4899-94a7-91655778176f&lt;/eb:RefToMessageId&gt;&lt;/eb:MessageData&gt;&lt;/eb:MessageHeader&gt;&lt;wsse:Security xmlns:wsse=&quot;http://schemas.xmlsoap.org/ws/2002/12/secext&quot;&gt;&lt;wsse:BinarySecurityToken valueType=&quot;String&quot; EncodingType=&quot;wsse:Base64Binary&quot;&gt;Shared/IDL:IceSess\/SessMgr:1\.0.IDL/Common/!ICESMS\/RESD!ICESMSLB\/RES.LB!-2977809359577280883!922611!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16:29-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4fcdaa1-be75-4c35-8002-b2030c4eddc3&lt;/eb:ConversationId&gt;&lt;eb:Service&gt;OTA_AirRulesLLSRQ&lt;/eb:Service&gt;&lt;eb:Action&gt;OTA_AirRulesLLSRS&lt;/eb:Action&gt;&lt;eb:MessageData&gt;&lt;eb:MessageId&gt;5559277514540360201&lt;/eb:MessageId&gt;&lt;eb:Timestamp&gt;2019-09-04T14:17:34&lt;/eb:Timestamp&gt;&lt;eb:RefToMessageId&gt;d4fcdaa1-be75-4c35-8002-b2030c4eddc3&lt;/eb:RefToMessageId&gt;&lt;/eb:MessageData&gt;&lt;/eb:MessageHeader&gt;&lt;wsse:Security xmlns:wsse=&quot;http://schemas.xmlsoap.org/ws/2002/12/secext&quot;&gt;&lt;wsse:BinarySecurityToken valueType=&quot;String&quot; EncodingType=&quot;wsse:Base64Binary&quot;&gt;Shared/IDL:IceSess\/SessMgr:1\.0.IDL/Common/!ICESMS\/RESA!ICESMSLB\/RES.LB!-2977809094806154877!959304!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17:34-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4cc776f-3400-4e07-92e8-8764721d27e2&lt;/eb:ConversationId&gt;&lt;eb:Service&gt;OTA_AirRulesLLSRQ&lt;/eb:Service&gt;&lt;eb:Action&gt;OTA_AirRulesLLSRS&lt;/eb:Action&gt;&lt;eb:MessageData&gt;&lt;eb:MessageId&gt;5117118514570380830&lt;/eb:MessageId&gt;&lt;eb:Timestamp&gt;2019-09-04T14:17:37&lt;/eb:Timestamp&gt;&lt;eb:RefToMessageId&gt;b4cc776f-3400-4e07-92e8-8764721d27e2&lt;/eb:RefToMessageId&gt;&lt;/eb:MessageData&gt;&lt;/eb:MessageHeader&gt;&lt;wsse:Security xmlns:wsse=&quot;http://schemas.xmlsoap.org/ws/2002/12/secext&quot;&gt;&lt;wsse:BinarySecurityToken valueType=&quot;String&quot; EncodingType=&quot;wsse:Base64Binary&quot;&gt;Shared/IDL:IceSess\/SessMgr:1\.0.IDL/Common/!ICESMS\/RESF!ICESMSLB\/RES.LB!-2977809082422159229!938933!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17:37-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8ffda41-8c96-480a-baa0-4c968ddd117a&lt;/eb:ConversationId&gt;&lt;eb:Service&gt;OTA_AirRulesLLSRQ&lt;/eb:Service&gt;&lt;eb:Action&gt;OTA_AirRulesLLSRS&lt;/eb:Action&gt;&lt;eb:MessageData&gt;&lt;eb:MessageId&gt;5124553515205720823&lt;/eb:MessageId&gt;&lt;eb:Timestamp&gt;2019-09-04T14:18:40&lt;/eb:Timestamp&gt;&lt;eb:RefToMessageId&gt;18ffda41-8c96-480a-baa0-4c968ddd117a&lt;/eb:RefToMessageId&gt;&lt;/eb:MessageData&gt;&lt;/eb:MessageHeader&gt;&lt;wsse:Security xmlns:wsse=&quot;http://schemas.xmlsoap.org/ws/2002/12/secext&quot;&gt;&lt;wsse:BinarySecurityToken valueType=&quot;String&quot; EncodingType=&quot;wsse:Base64Binary&quot;&gt;Shared/IDL:IceSess\/SessMgr:1\.0.IDL/Common/!ICESMS\/RESH!ICESMSLB\/RES.LB!-2977808821936597365!509191!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18:40-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bd31766-8790-4128-8b6d-3d8094b4646c&lt;/eb:ConversationId&gt;&lt;eb:Service&gt;OTA_AirRulesLLSRQ&lt;/eb:Service&gt;&lt;eb:Action&gt;OTA_AirRulesLLSRS&lt;/eb:Action&gt;&lt;eb:MessageData&gt;&lt;eb:MessageId&gt;5124794515224030701&lt;/eb:MessageId&gt;&lt;eb:Timestamp&gt;2019-09-04T14:18:42&lt;/eb:Timestamp&gt;&lt;eb:RefToMessageId&gt;2bd31766-8790-4128-8b6d-3d8094b4646c&lt;/eb:RefToMessageId&gt;&lt;/eb:MessageData&gt;&lt;/eb:MessageHeader&gt;&lt;wsse:Security xmlns:wsse=&quot;http://schemas.xmlsoap.org/ws/2002/12/secext&quot;&gt;&lt;wsse:BinarySecurityToken valueType=&quot;String&quot; EncodingType=&quot;wsse:Base64Binary&quot;&gt;Shared/IDL:IceSess\/SessMgr:1\.0.IDL/Common/!ICESMS\/RESC!ICESMSLB\/RES.LB!-2977808814455188090!1418866!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18:42-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c5a57e0-d337-4ba5-a6e7-d69b76b10217&lt;/eb:ConversationId&gt;&lt;eb:Service&gt;OTA_AirRulesLLSRQ&lt;/eb:Service&gt;&lt;eb:Action&gt;OTA_AirRulesLLSRS&lt;/eb:Action&gt;&lt;eb:MessageData&gt;&lt;eb:MessageId&gt;5575891515859890540&lt;/eb:MessageId&gt;&lt;eb:Timestamp&gt;2019-09-04T14:19:46&lt;/eb:Timestamp&gt;&lt;eb:RefToMessageId&gt;6c5a57e0-d337-4ba5-a6e7-d69b76b10217&lt;/eb:RefToMessageId&gt;&lt;/eb:MessageData&gt;&lt;/eb:MessageHeader&gt;&lt;wsse:Security xmlns:wsse=&quot;http://schemas.xmlsoap.org/ws/2002/12/secext&quot;&gt;&lt;wsse:BinarySecurityToken valueType=&quot;String&quot; EncodingType=&quot;wsse:Base64Binary&quot;&gt;Shared/IDL:IceSess\/SessMgr:1\.0.IDL/Common/!ICESMS\/RESC!ICESMSLB\/RES.LB!-2977808554166524281!1439602!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19:46-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86a1107-eb0d-489f-8e48-f7f45c9110d0&lt;/eb:ConversationId&gt;&lt;eb:Service&gt;OTA_AirRulesLLSRQ&lt;/eb:Service&gt;&lt;eb:Action&gt;OTA_AirRulesLLSRS&lt;/eb:Action&gt;&lt;eb:MessageData&gt;&lt;eb:MessageId&gt;5132079515879040822&lt;/eb:MessageId&gt;&lt;eb:Timestamp&gt;2019-09-04T14:19:48&lt;/eb:Timestamp&gt;&lt;eb:RefToMessageId&gt;486a1107-eb0d-489f-8e48-f7f45c9110d0&lt;/eb:RefToMessageId&gt;&lt;/eb:MessageData&gt;&lt;/eb:MessageHeader&gt;&lt;wsse:Security xmlns:wsse=&quot;http://schemas.xmlsoap.org/ws/2002/12/secext&quot;&gt;&lt;wsse:BinarySecurityToken valueType=&quot;String&quot; EncodingType=&quot;wsse:Base64Binary&quot;&gt;Shared/IDL:IceSess\/SessMgr:1\.0.IDL/Common/!ICESMS\/RESB!ICESMSLB\/RES.LB!-2977808546212364924!160218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19:48-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80a3b87-419c-43b2-ae77-593f8b48cf4d&lt;/eb:ConversationId&gt;&lt;eb:Service&gt;OTA_AirRulesLLSRQ&lt;/eb:Service&gt;&lt;eb:Action&gt;OTA_AirRulesLLSRS&lt;/eb:Action&gt;&lt;eb:MessageData&gt;&lt;eb:MessageId&gt;5584535516514190722&lt;/eb:MessageId&gt;&lt;eb:Timestamp&gt;2019-09-04T14:20:51&lt;/eb:Timestamp&gt;&lt;eb:RefToMessageId&gt;180a3b87-419c-43b2-ae77-593f8b48cf4d&lt;/eb:RefToMessageId&gt;&lt;/eb:MessageData&gt;&lt;/eb:MessageHeader&gt;&lt;wsse:Security xmlns:wsse=&quot;http://schemas.xmlsoap.org/ws/2002/12/secext&quot;&gt;&lt;wsse:BinarySecurityToken valueType=&quot;String&quot; EncodingType=&quot;wsse:Base64Binary&quot;&gt;Shared/IDL:IceSess\/SessMgr:1\.0.IDL/Common/!ICESMS\/RESH!ICESMSLB\/RES.LB!-2977808286020109170!55697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0:51-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ee50768-adc4-4be9-bc7f-fe2959fc67c9&lt;/eb:ConversationId&gt;&lt;eb:Service&gt;OTA_AirRulesLLSRQ&lt;/eb:Service&gt;&lt;eb:Action&gt;OTA_AirRulesLLSRS&lt;/eb:Action&gt;&lt;eb:MessageData&gt;&lt;eb:MessageId&gt;5584751516534560881&lt;/eb:MessageId&gt;&lt;eb:Timestamp&gt;2019-09-04T14:20:54&lt;/eb:Timestamp&gt;&lt;eb:RefToMessageId&gt;aee50768-adc4-4be9-bc7f-fe2959fc67c9&lt;/eb:RefToMessageId&gt;&lt;/eb:MessageData&gt;&lt;/eb:MessageHeader&gt;&lt;wsse:Security xmlns:wsse=&quot;http://schemas.xmlsoap.org/ws/2002/12/secext&quot;&gt;&lt;wsse:BinarySecurityToken valueType=&quot;String&quot; EncodingType=&quot;wsse:Base64Binary&quot;&gt;Shared/IDL:IceSess\/SessMgr:1\.0.IDL/Common/!ICESMS\/RESG!ICESMSLB\/RES.LB!-2977808277694747775!1639830!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0:53-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df47d28-6416-40b0-ba33-93bdcc4cf82e&lt;/eb:ConversationId&gt;&lt;eb:Service&gt;OTA_AirRulesLLSRQ&lt;/eb:Service&gt;&lt;eb:Action&gt;OTA_AirRulesLLSRS&lt;/eb:Action&gt;&lt;eb:MessageData&gt;&lt;eb:MessageId&gt;5585042516556710861&lt;/eb:MessageId&gt;&lt;eb:Timestamp&gt;2019-09-04T14:20:55&lt;/eb:Timestamp&gt;&lt;eb:RefToMessageId&gt;4df47d28-6416-40b0-ba33-93bdcc4cf82e&lt;/eb:RefToMessageId&gt;&lt;/eb:MessageData&gt;&lt;/eb:MessageHeader&gt;&lt;wsse:Security xmlns:wsse=&quot;http://schemas.xmlsoap.org/ws/2002/12/secext&quot;&gt;&lt;wsse:BinarySecurityToken valueType=&quot;String&quot; EncodingType=&quot;wsse:Base64Binary&quot;&gt;Shared/IDL:IceSess\/SessMgr:1\.0.IDL/Common/!ICESMS\/RESC!ICESMSLB\/RES.LB!-2977808268617030004!1468090!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0:55-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23e51bb-f102-4b9b-8c4c-7c6dc71a8f7c&lt;/eb:ConversationId&gt;&lt;eb:Service&gt;OTA_AirRulesLLSRQ&lt;/eb:Service&gt;&lt;eb:Action&gt;OTA_AirRulesLLSRS&lt;/eb:Action&gt;&lt;eb:MessageData&gt;&lt;eb:MessageId&gt;5593553517196800862&lt;/eb:MessageId&gt;&lt;eb:Timestamp&gt;2019-09-04T14:21:59&lt;/eb:Timestamp&gt;&lt;eb:RefToMessageId&gt;b23e51bb-f102-4b9b-8c4c-7c6dc71a8f7c&lt;/eb:RefToMessageId&gt;&lt;/eb:MessageData&gt;&lt;/eb:MessageHeader&gt;&lt;wsse:Security xmlns:wsse=&quot;http://schemas.xmlsoap.org/ws/2002/12/secext&quot;&gt;&lt;wsse:BinarySecurityToken valueType=&quot;String&quot; EncodingType=&quot;wsse:Base64Binary&quot;&gt;Shared/IDL:IceSess\/SessMgr:1\.0.IDL/Common/!ICESMS\/RESH!ICESMSLB\/RES.LB!-2977808006436867697!582007!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1:59-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d256703-5e83-41d2-99f3-17cac891cd2d&lt;/eb:ConversationId&gt;&lt;eb:Service&gt;OTA_AirRulesLLSRQ&lt;/eb:Service&gt;&lt;eb:Action&gt;OTA_AirRulesLLSRS&lt;/eb:Action&gt;&lt;eb:MessageData&gt;&lt;eb:MessageId&gt;5593863517215790551&lt;/eb:MessageId&gt;&lt;eb:Timestamp&gt;2019-09-04T14:22:01&lt;/eb:Timestamp&gt;&lt;eb:RefToMessageId&gt;2d256703-5e83-41d2-99f3-17cac891cd2d&lt;/eb:RefToMessageId&gt;&lt;/eb:MessageData&gt;&lt;/eb:MessageHeader&gt;&lt;wsse:Security xmlns:wsse=&quot;http://schemas.xmlsoap.org/ws/2002/12/secext&quot;&gt;&lt;wsse:BinarySecurityToken valueType=&quot;String&quot; EncodingType=&quot;wsse:Base64Binary&quot;&gt;Shared/IDL:IceSess\/SessMgr:1\.0.IDL/Common/!ICESMS\/RESF!ICESMSLB\/RES.LB!-2977807998709393785!1051373!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2:01-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770489c-b814-4e94-9e4d-3235b5b3a6a9&lt;/eb:ConversationId&gt;&lt;eb:Service&gt;OTA_AirRulesLLSRQ&lt;/eb:Service&gt;&lt;eb:Action&gt;OTA_AirRulesLLSRS&lt;/eb:Action&gt;&lt;eb:MessageData&gt;&lt;eb:MessageId&gt;5594105517235780692&lt;/eb:MessageId&gt;&lt;eb:Timestamp&gt;2019-09-04T14:22:03&lt;/eb:Timestamp&gt;&lt;eb:RefToMessageId&gt;8770489c-b814-4e94-9e4d-3235b5b3a6a9&lt;/eb:RefToMessageId&gt;&lt;/eb:MessageData&gt;&lt;/eb:MessageHeader&gt;&lt;wsse:Security xmlns:wsse=&quot;http://schemas.xmlsoap.org/ws/2002/12/secext&quot;&gt;&lt;wsse:BinarySecurityToken valueType=&quot;String&quot; EncodingType=&quot;wsse:Base64Binary&quot;&gt;Shared/IDL:IceSess\/SessMgr:1\.0.IDL/Common/!ICESMS\/RESB!ICESMSLB\/RES.LB!-2977807990670570624!1655657!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2:03-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6efd7e6-5392-4154-877f-78a26f3b7985&lt;/eb:ConversationId&gt;&lt;eb:Service&gt;OTA_AirRulesLLSRQ&lt;/eb:Service&gt;&lt;eb:Action&gt;OTA_AirRulesLLSRS&lt;/eb:Action&gt;&lt;eb:MessageData&gt;&lt;eb:MessageId&gt;5156457517878490814&lt;/eb:MessageId&gt;&lt;eb:Timestamp&gt;2019-09-04T14:23:08&lt;/eb:Timestamp&gt;&lt;eb:RefToMessageId&gt;a6efd7e6-5392-4154-877f-78a26f3b7985&lt;/eb:RefToMessageId&gt;&lt;/eb:MessageData&gt;&lt;/eb:MessageHeader&gt;&lt;wsse:Security xmlns:wsse=&quot;http://schemas.xmlsoap.org/ws/2002/12/secext&quot;&gt;&lt;wsse:BinarySecurityToken valueType=&quot;String&quot; EncodingType=&quot;wsse:Base64Binary&quot;&gt;Shared/IDL:IceSess\/SessMgr:1\.0.IDL/Common/!ICESMS\/RESA!ICESMSLB\/RES.LB!-2977807727400610418!1084736!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3:08-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5af1156-0422-4c01-8183-fce2ab2a01ca&lt;/eb:ConversationId&gt;&lt;eb:Service&gt;OTA_AirRulesLLSRQ&lt;/eb:Service&gt;&lt;eb:Action&gt;OTA_AirRulesLLSRS&lt;/eb:Action&gt;&lt;eb:MessageData&gt;&lt;eb:MessageId&gt;5603170517904120722&lt;/eb:MessageId&gt;&lt;eb:Timestamp&gt;2019-09-04T14:23:10&lt;/eb:Timestamp&gt;&lt;eb:RefToMessageId&gt;55af1156-0422-4c01-8183-fce2ab2a01ca&lt;/eb:RefToMessageId&gt;&lt;/eb:MessageData&gt;&lt;/eb:MessageHeader&gt;&lt;wsse:Security xmlns:wsse=&quot;http://schemas.xmlsoap.org/ws/2002/12/secext&quot;&gt;&lt;wsse:BinarySecurityToken valueType=&quot;String&quot; EncodingType=&quot;wsse:Base64Binary&quot;&gt;Shared/IDL:IceSess\/SessMgr:1\.0.IDL/Common/!ICESMS\/RESE!ICESMSLB\/RES.LB!-2977807716936051323!823004!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3:10-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8ba58be-aa79-424c-85b5-386ce2bd3470&lt;/eb:ConversationId&gt;&lt;eb:Service&gt;OTA_AirRulesLLSRQ&lt;/eb:Service&gt;&lt;eb:Action&gt;OTA_AirRulesLLSRS&lt;/eb:Action&gt;&lt;eb:MessageData&gt;&lt;eb:MessageId&gt;5157220517932050833&lt;/eb:MessageId&gt;&lt;eb:Timestamp&gt;2019-09-04T14:23:13&lt;/eb:Timestamp&gt;&lt;eb:RefToMessageId&gt;a8ba58be-aa79-424c-85b5-386ce2bd3470&lt;/eb:RefToMessageId&gt;&lt;/eb:MessageData&gt;&lt;/eb:MessageHeader&gt;&lt;wsse:Security xmlns:wsse=&quot;http://schemas.xmlsoap.org/ws/2002/12/secext&quot;&gt;&lt;wsse:BinarySecurityToken valueType=&quot;String&quot; EncodingType=&quot;wsse:Base64Binary&quot;&gt;Shared/IDL:IceSess\/SessMgr:1\.0.IDL/Common/!ICESMS\/RESG!ICESMSLB\/RES.LB!-2977807705441652849!1700118!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3:13-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4f5cae9-d822-4b81-99e9-24d40fd32097&lt;/eb:ConversationId&gt;&lt;eb:Service&gt;OTA_AirRulesLLSRQ&lt;/eb:Service&gt;&lt;eb:Action&gt;OTA_AirRulesLLSRS&lt;/eb:Action&gt;&lt;eb:MessageData&gt;&lt;eb:MessageId&gt;5611914518573970861&lt;/eb:MessageId&gt;&lt;eb:Timestamp&gt;2019-09-04T14:24:17&lt;/eb:Timestamp&gt;&lt;eb:RefToMessageId&gt;a4f5cae9-d822-4b81-99e9-24d40fd32097&lt;/eb:RefToMessageId&gt;&lt;/eb:MessageData&gt;&lt;/eb:MessageHeader&gt;&lt;wsse:Security xmlns:wsse=&quot;http://schemas.xmlsoap.org/ws/2002/12/secext&quot;&gt;&lt;wsse:BinarySecurityToken valueType=&quot;String&quot; EncodingType=&quot;wsse:Base64Binary&quot;&gt;Shared/IDL:IceSess\/SessMgr:1\.0.IDL/Common/!ICESMS\/RESB!ICESMSLB\/RES.LB!-2977807442622144115!171366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4:17-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bdb6b3b-1a87-44ce-970f-1cfa7ee70cb8&lt;/eb:ConversationId&gt;&lt;eb:Service&gt;OTA_AirRulesLLSRQ&lt;/eb:Service&gt;&lt;eb:Action&gt;OTA_AirRulesLLSRS&lt;/eb:Action&gt;&lt;eb:MessageData&gt;&lt;eb:MessageId&gt;5612245518598930212&lt;/eb:MessageId&gt;&lt;eb:Timestamp&gt;2019-09-04T14:24:20&lt;/eb:Timestamp&gt;&lt;eb:RefToMessageId&gt;ebdb6b3b-1a87-44ce-970f-1cfa7ee70cb8&lt;/eb:RefToMessageId&gt;&lt;/eb:MessageData&gt;&lt;/eb:MessageHeader&gt;&lt;wsse:Security xmlns:wsse=&quot;http://schemas.xmlsoap.org/ws/2002/12/secext&quot;&gt;&lt;wsse:BinarySecurityToken valueType=&quot;String&quot; EncodingType=&quot;wsse:Base64Binary&quot;&gt;Shared/IDL:IceSess\/SessMgr:1\.0.IDL/Common/!ICESMS\/RESH!ICESMSLB\/RES.LB!-2977807432315715709!63437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4:20-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8a4a8ca-bd96-4188-b728-d6ce0fd60d66&lt;/eb:ConversationId&gt;&lt;eb:Service&gt;OTA_AirRulesLLSRQ&lt;/eb:Service&gt;&lt;eb:Action&gt;OTA_AirRulesLLSRS&lt;/eb:Action&gt;&lt;eb:MessageData&gt;&lt;eb:MessageId&gt;5612502518623170234&lt;/eb:MessageId&gt;&lt;eb:Timestamp&gt;2019-09-04T14:24:22&lt;/eb:Timestamp&gt;&lt;eb:RefToMessageId&gt;b8a4a8ca-bd96-4188-b728-d6ce0fd60d66&lt;/eb:RefToMessageId&gt;&lt;/eb:MessageData&gt;&lt;/eb:MessageHeader&gt;&lt;wsse:Security xmlns:wsse=&quot;http://schemas.xmlsoap.org/ws/2002/12/secext&quot;&gt;&lt;wsse:BinarySecurityToken valueType=&quot;String&quot; EncodingType=&quot;wsse:Base64Binary&quot;&gt;Shared/IDL:IceSess\/SessMgr:1\.0.IDL/Common/!ICESMS\/RESB!ICESMSLB\/RES.LB!-2977807422414985845!1714689!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4:22-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0da3837-1007-4689-a9f3-c64fb3f29e24&lt;/eb:ConversationId&gt;&lt;eb:Service&gt;OTA_AirRulesLLSRQ&lt;/eb:Service&gt;&lt;eb:Action&gt;OTA_AirRulesLLSRS&lt;/eb:Action&gt;&lt;eb:MessageData&gt;&lt;eb:MessageId&gt;5172797519271760814&lt;/eb:MessageId&gt;&lt;eb:Timestamp&gt;2019-09-04T14:25:27&lt;/eb:Timestamp&gt;&lt;eb:RefToMessageId&gt;80da3837-1007-4689-a9f3-c64fb3f29e24&lt;/eb:RefToMessageId&gt;&lt;/eb:MessageData&gt;&lt;/eb:MessageHeader&gt;&lt;wsse:Security xmlns:wsse=&quot;http://schemas.xmlsoap.org/ws/2002/12/secext&quot;&gt;&lt;wsse:BinarySecurityToken valueType=&quot;String&quot; EncodingType=&quot;wsse:Base64Binary&quot;&gt;Shared/IDL:IceSess\/SessMgr:1\.0.IDL/Common/!ICESMS\/RESC!ICESMSLB\/RES.LB!-2977807156528404595!1578610!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5:27-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823cf84-6a62-4ecc-81ab-5dbb0c77e14a&lt;/eb:ConversationId&gt;&lt;eb:Service&gt;OTA_AirRulesLLSRQ&lt;/eb:Service&gt;&lt;eb:Action&gt;OTA_AirRulesLLSRS&lt;/eb:Action&gt;&lt;eb:MessageData&gt;&lt;eb:MessageId&gt;5173048519290240821&lt;/eb:MessageId&gt;&lt;eb:Timestamp&gt;2019-09-04T14:25:29&lt;/eb:Timestamp&gt;&lt;eb:RefToMessageId&gt;0823cf84-6a62-4ecc-81ab-5dbb0c77e14a&lt;/eb:RefToMessageId&gt;&lt;/eb:MessageData&gt;&lt;/eb:MessageHeader&gt;&lt;wsse:Security xmlns:wsse=&quot;http://schemas.xmlsoap.org/ws/2002/12/secext&quot;&gt;&lt;wsse:BinarySecurityToken valueType=&quot;String&quot; EncodingType=&quot;wsse:Base64Binary&quot;&gt;Shared/IDL:IceSess\/SessMgr:1\.0.IDL/Common/!ICESMS\/RESH!ICESMSLB\/RES.LB!-2977807148967541881!663999!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5:29-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7c59b32-74a0-49c7-aed9-7cdef05a6c7b&lt;/eb:ConversationId&gt;&lt;eb:Service&gt;OTA_AirRulesLLSRQ&lt;/eb:Service&gt;&lt;eb:Action&gt;OTA_AirRulesLLSRS&lt;/eb:Action&gt;&lt;eb:MessageData&gt;&lt;eb:MessageId&gt;5180409519943480843&lt;/eb:MessageId&gt;&lt;eb:Timestamp&gt;2019-09-04T14:26:34&lt;/eb:Timestamp&gt;&lt;eb:RefToMessageId&gt;57c59b32-74a0-49c7-aed9-7cdef05a6c7b&lt;/eb:RefToMessageId&gt;&lt;/eb:MessageData&gt;&lt;/eb:MessageHeader&gt;&lt;wsse:Security xmlns:wsse=&quot;http://schemas.xmlsoap.org/ws/2002/12/secext&quot;&gt;&lt;wsse:BinarySecurityToken valueType=&quot;String&quot; EncodingType=&quot;wsse:Base64Binary&quot;&gt;Shared/IDL:IceSess\/SessMgr:1\.0.IDL/Common/!ICESMS\/RESE!ICESMSLB\/RES.LB!-2977806881602768764!906956!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6:34-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5846bd3-fde5-4d19-8383-5d240042d1d4&lt;/eb:ConversationId&gt;&lt;eb:Service&gt;OTA_AirRulesLLSRQ&lt;/eb:Service&gt;&lt;eb:Action&gt;OTA_AirRulesLLSRS&lt;/eb:Action&gt;&lt;eb:MessageData&gt;&lt;eb:MessageId&gt;5629061519969420201&lt;/eb:MessageId&gt;&lt;eb:Timestamp&gt;2019-09-04T14:26:37&lt;/eb:Timestamp&gt;&lt;eb:RefToMessageId&gt;f5846bd3-fde5-4d19-8383-5d240042d1d4&lt;/eb:RefToMessageId&gt;&lt;/eb:MessageData&gt;&lt;/eb:MessageHeader&gt;&lt;wsse:Security xmlns:wsse=&quot;http://schemas.xmlsoap.org/ws/2002/12/secext&quot;&gt;&lt;wsse:BinarySecurityToken valueType=&quot;String&quot; EncodingType=&quot;wsse:Base64Binary&quot;&gt;Shared/IDL:IceSess\/SessMgr:1\.0.IDL/Common/!ICESMS\/RESA!ICESMSLB\/RES.LB!-2977806870923423598!1168384!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6:37-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00cfaee-4cd2-42a0-8f64-70843fc33a26&lt;/eb:ConversationId&gt;&lt;eb:Service&gt;OTA_AirRulesLLSRQ&lt;/eb:Service&gt;&lt;eb:Action&gt;OTA_AirRulesLLSRS&lt;/eb:Action&gt;&lt;eb:MessageData&gt;&lt;eb:MessageId&gt;5637954520638810723&lt;/eb:MessageId&gt;&lt;eb:Timestamp&gt;2019-09-04T14:27:44&lt;/eb:Timestamp&gt;&lt;eb:RefToMessageId&gt;400cfaee-4cd2-42a0-8f64-70843fc33a26&lt;/eb:RefToMessageId&gt;&lt;/eb:MessageData&gt;&lt;/eb:MessageHeader&gt;&lt;wsse:Security xmlns:wsse=&quot;http://schemas.xmlsoap.org/ws/2002/12/secext&quot;&gt;&lt;wsse:BinarySecurityToken valueType=&quot;String&quot; EncodingType=&quot;wsse:Base64Binary&quot;&gt;Shared/IDL:IceSess\/SessMgr:1\.0.IDL/Common/!ICESMS\/RESH!ICESMSLB\/RES.LB!-2977806596751670388!709647!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7:44-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fea58f1-661f-48ea-9511-3bcc08e2cece&lt;/eb:ConversationId&gt;&lt;eb:Service&gt;OTA_AirRulesLLSRQ&lt;/eb:Service&gt;&lt;eb:Action&gt;OTA_AirRulesLLSRS&lt;/eb:Action&gt;&lt;eb:MessageData&gt;&lt;eb:MessageId&gt;5637695520661920203&lt;/eb:MessageId&gt;&lt;eb:Timestamp&gt;2019-09-04T14:27:46&lt;/eb:Timestamp&gt;&lt;eb:RefToMessageId&gt;efea58f1-661f-48ea-9511-3bcc08e2cece&lt;/eb:RefToMessageId&gt;&lt;/eb:MessageData&gt;&lt;/eb:MessageHeader&gt;&lt;wsse:Security xmlns:wsse=&quot;http://schemas.xmlsoap.org/ws/2002/12/secext&quot;&gt;&lt;wsse:BinarySecurityToken valueType=&quot;String&quot; EncodingType=&quot;wsse:Base64Binary&quot;&gt;Shared/IDL:IceSess\/SessMgr:1\.0.IDL/Common/!ICESMS\/RESA!ICESMSLB\/RES.LB!-2977806587304437875!1188360!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7:46-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7acfa68-6744-44a2-9df7-e2dce980ff13&lt;/eb:ConversationId&gt;&lt;eb:Service&gt;OTA_AirRulesLLSRQ&lt;/eb:Service&gt;&lt;eb:Action&gt;OTA_AirRulesLLSRS&lt;/eb:Action&gt;&lt;eb:MessageData&gt;&lt;eb:MessageId&gt;5196162521317440820&lt;/eb:MessageId&gt;&lt;eb:Timestamp&gt;2019-09-04T14:28:52&lt;/eb:Timestamp&gt;&lt;eb:RefToMessageId&gt;c7acfa68-6744-44a2-9df7-e2dce980ff13&lt;/eb:RefToMessageId&gt;&lt;/eb:MessageData&gt;&lt;/eb:MessageHeader&gt;&lt;wsse:Security xmlns:wsse=&quot;http://schemas.xmlsoap.org/ws/2002/12/secext&quot;&gt;&lt;wsse:BinarySecurityToken valueType=&quot;String&quot; EncodingType=&quot;wsse:Base64Binary&quot;&gt;Shared/IDL:IceSess\/SessMgr:1\.0.IDL/Common/!ICESMS\/RESF!ICESMSLB\/RES.LB!-2977806318751782015!120884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8:51-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83d73bd-9d06-4e4c-a5d3-f39de4b10724&lt;/eb:ConversationId&gt;&lt;eb:Service&gt;OTA_AirRulesLLSRQ&lt;/eb:Service&gt;&lt;eb:Action&gt;OTA_AirRulesLLSRS&lt;/eb:Action&gt;&lt;eb:MessageData&gt;&lt;eb:MessageId&gt;5646314521341290223&lt;/eb:MessageId&gt;&lt;eb:Timestamp&gt;2019-09-04T14:28:54&lt;/eb:Timestamp&gt;&lt;eb:RefToMessageId&gt;283d73bd-9d06-4e4c-a5d3-f39de4b10724&lt;/eb:RefToMessageId&gt;&lt;/eb:MessageData&gt;&lt;/eb:MessageHeader&gt;&lt;wsse:Security xmlns:wsse=&quot;http://schemas.xmlsoap.org/ws/2002/12/secext&quot;&gt;&lt;wsse:BinarySecurityToken valueType=&quot;String&quot; EncodingType=&quot;wsse:Base64Binary&quot;&gt;Shared/IDL:IceSess\/SessMgr:1\.0.IDL/Common/!ICESMS\/RESE!ICESMSLB\/RES.LB!-2977806309038629245!952644!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28:54-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2a1e735-78c1-4a7f-85e5-6d35749ef999&lt;/eb:ConversationId&gt;&lt;eb:Service&gt;OTA_AirRulesLLSRQ&lt;/eb:Service&gt;&lt;eb:Action&gt;OTA_AirRulesLLSRS&lt;/eb:Action&gt;&lt;eb:MessageData&gt;&lt;eb:MessageId&gt;5655516522013300870&lt;/eb:MessageId&gt;&lt;eb:Timestamp&gt;2019-09-04T14:30:01&lt;/eb:Timestamp&gt;&lt;eb:RefToMessageId&gt;72a1e735-78c1-4a7f-85e5-6d35749ef999&lt;/eb:RefToMessageId&gt;&lt;/eb:MessageData&gt;&lt;/eb:MessageHeader&gt;&lt;wsse:Security xmlns:wsse=&quot;http://schemas.xmlsoap.org/ws/2002/12/secext&quot;&gt;&lt;wsse:BinarySecurityToken valueType=&quot;String&quot; EncodingType=&quot;wsse:Base64Binary&quot;&gt;Shared/IDL:IceSess\/SessMgr:1\.0.IDL/Common/!ICESMS\/RESA!ICESMSLB\/RES.LB!-2977806033948105849!1237176!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30:01-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e49dc66-a857-48b9-8f11-27525e96ae76&lt;/eb:ConversationId&gt;&lt;eb:Service&gt;OTA_AirRulesLLSRQ&lt;/eb:Service&gt;&lt;eb:Action&gt;OTA_AirRulesLLSRS&lt;/eb:Action&gt;&lt;eb:MessageData&gt;&lt;eb:MessageId&gt;5212484522666560832&lt;/eb:MessageId&gt;&lt;eb:Timestamp&gt;2019-09-04T14:31:06&lt;/eb:Timestamp&gt;&lt;eb:RefToMessageId&gt;ce49dc66-a857-48b9-8f11-27525e96ae76&lt;/eb:RefToMessageId&gt;&lt;/eb:MessageData&gt;&lt;/eb:MessageHeader&gt;&lt;wsse:Security xmlns:wsse=&quot;http://schemas.xmlsoap.org/ws/2002/12/secext&quot;&gt;&lt;wsse:BinarySecurityToken valueType=&quot;String&quot; EncodingType=&quot;wsse:Base64Binary&quot;&gt;Shared/IDL:IceSess\/SessMgr:1\.0.IDL/Common/!ICESMS\/RESH!ICESMSLB\/RES.LB!-2977805766152589429!795271!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31:06-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7a6d1a3-b99f-471e-ada7-2ee605ef1b25&lt;/eb:ConversationId&gt;&lt;eb:Service&gt;OTA_AirRulesLLSRQ&lt;/eb:Service&gt;&lt;eb:Action&gt;OTA_AirRulesLLSRS&lt;/eb:Action&gt;&lt;eb:MessageData&gt;&lt;eb:MessageId&gt;5672795523323480693&lt;/eb:MessageId&gt;&lt;eb:Timestamp&gt;2019-09-04T14:32:12&lt;/eb:Timestamp&gt;&lt;eb:RefToMessageId&gt;67a6d1a3-b99f-471e-ada7-2ee605ef1b25&lt;/eb:RefToMessageId&gt;&lt;/eb:MessageData&gt;&lt;/eb:MessageHeader&gt;&lt;wsse:Security xmlns:wsse=&quot;http://schemas.xmlsoap.org/ws/2002/12/secext&quot;&gt;&lt;wsse:BinarySecurityToken valueType=&quot;String&quot; EncodingType=&quot;wsse:Base64Binary&quot;&gt;Shared/IDL:IceSess\/SessMgr:1\.0.IDL/Common/!ICESMS\/RESG!ICESMSLB\/RES.LB!-2977805497140222829!1907758!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09:32:12-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c4172b4-f7dc-4ed8-b595-56a6e6f47079&lt;/eb:ConversationId&gt;&lt;eb:Service&gt;OTA_AirRulesLLSRQ&lt;/eb:Service&gt;&lt;eb:Action&gt;OTA_AirRulesLLSRS&lt;/eb:Action&gt;&lt;eb:MessageData&gt;&lt;eb:MessageId&gt;5519580549619180834&lt;/eb:MessageId&gt;&lt;eb:Timestamp&gt;2019-09-04T15:16:02&lt;/eb:Timestamp&gt;&lt;eb:RefToMessageId&gt;5c4172b4-f7dc-4ed8-b595-56a6e6f47079&lt;/eb:RefToMessageId&gt;&lt;/eb:MessageData&gt;&lt;/eb:MessageHeader&gt;&lt;wsse:Security xmlns:wsse=&quot;http://schemas.xmlsoap.org/ws/2002/12/secext&quot;&gt;&lt;wsse:BinarySecurityToken valueType=&quot;String&quot; EncodingType=&quot;wsse:Base64Binary&quot;&gt;Shared/IDL:IceSess\/SessMgr:1\.0.IDL/Common/!ICESMS\/RESH!ICESMSLB\/RES.LB!-2977794726722020217!1836599!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10:16:02-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496d881-c7f3-4a7e-bc0a-4313daae2a68&lt;/eb:ConversationId&gt;&lt;eb:Service&gt;OTA_AirRulesLLSRQ&lt;/eb:Service&gt;&lt;eb:Action&gt;OTA_AirRulesLLSRS&lt;/eb:Action&gt;&lt;eb:MessageData&gt;&lt;eb:MessageId&gt;5538460551363790830&lt;/eb:MessageId&gt;&lt;eb:Timestamp&gt;2019-09-04T15:18:56&lt;/eb:Timestamp&gt;&lt;eb:RefToMessageId&gt;f496d881-c7f3-4a7e-bc0a-4313daae2a68&lt;/eb:RefToMessageId&gt;&lt;/eb:MessageData&gt;&lt;/eb:MessageHeader&gt;&lt;wsse:Security xmlns:wsse=&quot;http://schemas.xmlsoap.org/ws/2002/12/secext&quot;&gt;&lt;wsse:BinarySecurityToken valueType=&quot;String&quot; EncodingType=&quot;wsse:Base64Binary&quot;&gt;Shared/IDL:IceSess\/SessMgr:1\.0.IDL/Common/!ICESMS\/RESD!ICESMSLB\/RES.LB!-2977794012896076160!331347!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10:18:56-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85ac090-e243-4c96-90ec-4aeb6ef3c3a7&lt;/eb:ConversationId&gt;&lt;eb:Service&gt;OTA_AirRulesLLSRQ&lt;/eb:Service&gt;&lt;eb:Action&gt;OTA_AirRulesLLSRS&lt;/eb:Action&gt;&lt;eb:MessageData&gt;&lt;eb:MessageId&gt;6037078552472790203&lt;/eb:MessageId&gt;&lt;eb:Timestamp&gt;2019-09-04T15:20:47&lt;/eb:Timestamp&gt;&lt;eb:RefToMessageId&gt;b85ac090-e243-4c96-90ec-4aeb6ef3c3a7&lt;/eb:RefToMessageId&gt;&lt;/eb:MessageData&gt;&lt;/eb:MessageHeader&gt;&lt;wsse:Security xmlns:wsse=&quot;http://schemas.xmlsoap.org/ws/2002/12/secext&quot;&gt;&lt;wsse:BinarySecurityToken valueType=&quot;String&quot; EncodingType=&quot;wsse:Base64Binary&quot;&gt;Shared/IDL:IceSess\/SessMgr:1\.0.IDL/Common/!ICESMS\/RESG!ICESMSLB\/RES.LB!-2977793640978289779!996958!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10:20:47-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ceac9ba-a755-474b-afa0-5e4f1258359a&lt;/eb:ConversationId&gt;&lt;eb:Service&gt;OTA_AirRulesLLSRQ&lt;/eb:Service&gt;&lt;eb:Action&gt;OTA_AirRulesLLSRS&lt;/eb:Action&gt;&lt;eb:MessageData&gt;&lt;eb:MessageId&gt;6108853558450660223&lt;/eb:MessageId&gt;&lt;eb:Timestamp&gt;2019-09-04T15:30:45&lt;/eb:Timestamp&gt;&lt;eb:RefToMessageId&gt;1ceac9ba-a755-474b-afa0-5e4f1258359a&lt;/eb:RefToMessageId&gt;&lt;/eb:MessageData&gt;&lt;/eb:MessageHeader&gt;&lt;wsse:Security xmlns:wsse=&quot;http://schemas.xmlsoap.org/ws/2002/12/secext&quot;&gt;&lt;wsse:BinarySecurityToken valueType=&quot;String&quot; EncodingType=&quot;wsse:Base64Binary&quot;&gt;Shared/IDL:IceSess\/SessMgr:1\.0.IDL/Common/!ICESMS\/RESA!ICESMSLB\/RES.LB!-2977791109636418943!712536!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10:30:45-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ec35790-ff74-4367-a37c-e3a1f296c031&lt;/eb:ConversationId&gt;&lt;eb:Service&gt;OTA_AirRulesLLSRQ&lt;/eb:Service&gt;&lt;eb:Action&gt;OTA_AirRulesLLSRS&lt;/eb:Action&gt;&lt;eb:MessageData&gt;&lt;eb:MessageId&gt;6124710559772480231&lt;/eb:MessageId&gt;&lt;eb:Timestamp&gt;2019-09-04T15:32:57&lt;/eb:Timestamp&gt;&lt;eb:RefToMessageId&gt;1ec35790-ff74-4367-a37c-e3a1f296c031&lt;/eb:RefToMessageId&gt;&lt;/eb:MessageData&gt;&lt;/eb:MessageHeader&gt;&lt;wsse:Security xmlns:wsse=&quot;http://schemas.xmlsoap.org/ws/2002/12/secext&quot;&gt;&lt;wsse:BinarySecurityToken valueType=&quot;String&quot; EncodingType=&quot;wsse:Base64Binary&quot;&gt;Shared/IDL:IceSess\/SessMgr:1\.0.IDL/Common/!ICESMS\/RESB!ICESMSLB\/RES.LB!-2977790618678542208!1266601!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4T10:32:57-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13b385d-39d4-4980-bf58-a7ec059a5b26&lt;/eb:ConversationId&gt;&lt;eb:Service&gt;OTA_AirRulesLLSRQ&lt;/eb:Service&gt;&lt;eb:Action&gt;OTA_AirRulesLLSRS&lt;/eb:Action&gt;&lt;eb:MessageData&gt;&lt;eb:MessageId&gt;6135464560649290201&lt;/eb:MessageId&gt;&lt;eb:Timestamp&gt;2019-09-04T15:34:25&lt;/eb:Timestamp&gt;&lt;eb:RefToMessageId&gt;913b385d-39d4-4980-bf58-a7ec059a5b26&lt;/eb:RefToMessageId&gt;&lt;/eb:MessageData&gt;&lt;/eb:MessageHeader&gt;&lt;wsse:Security xmlns:wsse=&quot;http://schemas.xmlsoap.org/ws/2002/12/secext&quot;&gt;&lt;wsse:BinarySecurityToken valueType=&quot;String&quot; EncodingType=&quot;wsse:Base64Binary&quot;&gt;Shared/IDL:IceSess\/SessMgr:1\.0.IDL/Common/!ICESMS\/RESD!ICESMSLB\/RES.LB!-2977790228053615996!70531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4:25-05:00&quot;&gt;_x000a_   &lt;stl:SystemSpecificResults&gt;_x000a_    &lt;stl:HostCommand LNIATA=&quot;222222&quot;&gt;RDBOGCLO03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BOG TO-CLO    CXR-AV    TVL-03SEP20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4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SP&lt;/Rule&gt;_x000a_     &lt;TariffDescriptionNumber&gt;IPRWD/17&lt;/TariffDescriptionNumber&gt;_x000a_     &lt;TravelDate&gt;2020-09-03&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DOSP"/>
    <n v="3428"/>
    <n v="3436"/>
    <s v="IPRWD/17"/>
    <n v="10565"/>
    <n v="11174"/>
    <x v="6"/>
    <n v="1500"/>
    <n v="1533"/>
    <n v="1557"/>
    <s v="RDBOGCLO03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6fc1ee5-8aeb-4b0d-bb85-9b8c35109f32&lt;/eb:ConversationId&gt;&lt;eb:Service&gt;OTA_AirRulesLLSRQ&lt;/eb:Service&gt;&lt;eb:Action&gt;OTA_AirRulesLLSRS&lt;/eb:Action&gt;&lt;eb:MessageData&gt;&lt;eb:MessageId&gt;6156632562460221393&lt;/eb:MessageId&gt;&lt;eb:Timestamp&gt;2019-09-04T15:37:26&lt;/eb:Timestamp&gt;&lt;eb:RefToMessageId&gt;96fc1ee5-8aeb-4b0d-bb85-9b8c35109f32&lt;/eb:RefToMessageId&gt;&lt;/eb:MessageData&gt;&lt;/eb:MessageHeader&gt;&lt;wsse:Security xmlns:wsse=&quot;http://schemas.xmlsoap.org/ws/2002/12/secext&quot;&gt;&lt;wsse:BinarySecurityToken valueType=&quot;String&quot; EncodingType=&quot;wsse:Base64Binary&quot;&gt;Shared/IDL:IceSess\/SessMgr:1\.0.IDL/Common/!ICESMS\/RESA!ICESMSLB\/RES.LB!-2977789467004384118!87564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7:26-05:00&quot;&gt;_x000a_   &lt;stl:SystemSpecificResults&gt;_x000a_    &lt;stl:HostCommand LNIATA=&quot;222222&quot;&gt;RDBOGSMR12OCT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2OCT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10-12&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29"/>
    <n v="3418"/>
    <s v="ITCO"/>
    <n v="3456"/>
    <n v="3467"/>
    <s v="WHFDPVR/329"/>
    <n v="8149"/>
    <n v="8684"/>
    <x v="5"/>
    <n v="1500"/>
    <n v="1533"/>
    <n v="1557"/>
    <s v="RDBOGSMR12OCT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6eda68e-a969-4a98-be15-322c07ae5e49&lt;/eb:ConversationId&gt;&lt;eb:Service&gt;OTA_AirRulesLLSRQ&lt;/eb:Service&gt;&lt;eb:Action&gt;OTA_AirRulesLLSRS&lt;/eb:Action&gt;&lt;eb:MessageData&gt;&lt;eb:MessageId&gt;6156489562460221391&lt;/eb:MessageId&gt;&lt;eb:Timestamp&gt;2019-09-04T15:37:26&lt;/eb:Timestamp&gt;&lt;eb:RefToMessageId&gt;56eda68e-a969-4a98-be15-322c07ae5e49&lt;/eb:RefToMessageId&gt;&lt;/eb:MessageData&gt;&lt;/eb:MessageHeader&gt;&lt;wsse:Security xmlns:wsse=&quot;http://schemas.xmlsoap.org/ws/2002/12/secext&quot;&gt;&lt;wsse:BinarySecurityToken valueType=&quot;String&quot; EncodingType=&quot;wsse:Base64Binary&quot;&gt;Shared/IDL:IceSess\/SessMgr:1\.0.IDL/Common/!ICESMS\/RESD!ICESMSLB\/RES.LB!-2977789466907808374!77097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7:26-05:00&quot;&gt;_x000a_   &lt;stl:SystemSpecificResults&gt;_x000a_    &lt;stl:HostCommand LNIATA=&quot;222222&quot;&gt;RDBOGMAD05OCTWZ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ZF00TCO       W R  1065900        T31DE  -/? ??/ 30 AT01&lt;/Text&gt;_x000a_   &lt;/Line&gt;_x000a_   &lt;Line Type=&quot;Passenger Type&quot;&gt;_x000a_    &lt;Text&gt;PASSENGER TYPE-ITX                 AUTO PRICE-YES&lt;/Text&gt;_x000a_   &lt;/Line&gt;_x000a_   &lt;Line Type=&quot;Origin Destination&quot;&gt;_x000a_    &lt;Text&gt;FROM-BOG TO-MAD    CXR-AV    TVL-05OCT19  RULE-8YWW SAR2RPV/286&lt;/Text&gt;_x000a_   &lt;/Line&gt;_x000a_   &lt;Line Type=&quot;Fare Basis&quot;&gt;_x000a_    &lt;Text&gt;FARE BASIS-WZF00TCO          SPECIAL FARE  DIS-L   VENDOR-ATP&lt;/Text&gt;_x000a_   &lt;/Line&gt;_x000a_   &lt;Line Type=&quot;Fare Type&quot;&gt;_x000a_    &lt;Text&gt;FARE TYPE-PIT      RT-INDIVIDUAL INCLUSIVE TOUR FARE&lt;/Text&gt;_x000a_   &lt;/Line&gt;_x000a_   &lt;Line Type=&quot;Currency&quot;&gt;_x000a_    &lt;Text&gt;USD   311.00  0101  E01JAN19 D-INFINITY   FC-WZF00TCO  FN-8&lt;/Text&gt;_x000a_   &lt;/Line&gt;_x000a_   &lt;Line Type=&quot;System Dates&quot;&gt;_x000a_    &lt;Text&gt;SYSTEM DATES - CREATED 11APR19/1312  EXPIRES INFINITY&lt;/Text&gt;_x000a_   &lt;/Line&gt;_x000a_   &lt;ParsedData&gt;_x000a_    &lt;CurrencyLine&gt;_x000a_     &lt;Amount&gt;311.00&lt;/Amount&gt;_x000a_     &lt;CurrencyCode&gt;USD&lt;/CurrencyCode&gt;_x000a_     &lt;Discontinue&gt;INFINITY&lt;/Discontinue&gt;_x000a_     &lt;Effective&gt;2019-01-01&lt;/Effective&gt;_x000a_     &lt;FareClass&gt;WZF00TCO&lt;/FareClass&gt;_x000a_     &lt;RoutingNumberOrMPM&gt;0101&lt;/RoutingNumberOrMPM&gt;_x000a_     &lt;TariffDescriptionNumber&gt;8&lt;/TariffDescriptionNumber&gt;_x000a_    &lt;/CurrencyLine&gt;_x000a_    &lt;FareBasisLine&gt;_x000a_     &lt;DisplayType Code=&quot;L&quot;/&gt;_x000a_     &lt;FareBasis Code=&quot;WZF00TCO&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SAR2RPV/286&lt;/TariffDescriptionNumber&gt;_x000a_     &lt;TravelDate&gt;2019-10-05&lt;/TravelDate&gt;_x000a_    &lt;/OriginDestinationLine&gt;_x000a_    &lt;PassengerTypeLine&gt;_x000a_     &lt;AutoPrice&gt;YES&lt;/AutoPrice&gt;_x000a_     &lt;PassengerType Code=&quot;ITX&quot;/&gt;_x000a_    &lt;/PassengerTypeLine&gt;_x000a_    &lt;SystemDatesLine&gt;_x000a_     &lt;CreateDateTime&gt;2019-04-11T13: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BETWEEN_x000a_A1 AND A2_x000a_APPLICATION_x000a_AREA_x000a_THESE FARES APPLY_x000a_BETWEEN AREA 1 AND AREA 2._x000a_CLASS OF SERVICE_x000a_THESE FARES APPLY FOR ECONOMY CLASS SERVICE._x000a_TYPES OF TRANSPORTATION_x000a_THIS RULE GOVERNS ROUND-TRIP FARES._x000a_FARES GOVERNED BY THIS RULE CAN BE USED TO CREATE_x000a_ROUND-TRIP/CIRCLE-TRIP/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lt;/Text&gt;_x000a_   &lt;/Paragraph&gt;_x000a_   &lt;Paragraph RPH=&quot;06&quot; Title=&quot;MINIMUM STAY&quot;&gt;_x000a_    &lt;Text&gt;ORIGINATING AREA 2 -_x000a_TRAVEL FROM LAST INTERNATIONAL SECTOR MUST COMMENCE_x000a_NO EARLIER THAN 5 DAYS AFTER DEPARTURE OF THE FIRST_x000a_INTERNATIONAL SECTOR._x000a_ORIGINATING AREA 1 -_x000a_TRAVEL FROM LAST INTERNATIONAL SECTOR MUST COMMENCE_x000a_NO 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 30_x000a_DAYS AFTER DEPARTURE FROM FARE ORIGIN.&lt;/Text&gt;_x000a_   &lt;/Paragraph&gt;_x000a_   &lt;Paragraph RPH=&quot;08&quot; Title=&quot;STOPOVERS&quot;&gt;_x000a_    &lt;Text&gt;ORIGINATING AREA 1 -_x000a_UNLIMITED STOPOVERS PERMITTED ON THE PRICING UNIT_x000a_LIMITED TO 1 FREE AND UNLIMITED AT USD 65.00_x000a_EACH_x000a_CHILD/INFANT DISCOUNTS APPLY._x000a_NO STOPOVER OCCURS IF PASSENGER TAKES NEXT_x000a_AVAILABLE FLIGHT WITHIN 24 HOURS._x000a_ORIGINATING AREA 2 -_x000a_4 STOPOVERS PERMITTED ON THE PRICING UNIT_x000a_LIMITED TO 1 FREE AND 3 AT EUR 60.00 EACH._x000a_1 FREE IN BOG/MDE/CLO._x000a_CHILD/INFANT DISCOUNTS APPLY.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RULE 8YWW/AIRW IN ANY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UST BE ISSUED ON THE STOCK OF AV OR TA._x000a_OR - TICKETS MUST BE ISSUED ON THE STOCK OF AV OR LR.&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29"/>
    <n v="3418"/>
    <s v="8YWW"/>
    <n v="3456"/>
    <n v="3467"/>
    <s v="SAR2RPV/286"/>
    <n v="14613"/>
    <n v="16509"/>
    <x v="4"/>
    <n v="1500"/>
    <n v="1533"/>
    <n v="1557"/>
    <s v="RDBOGMAD05OCTWZ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6eda68e-a969-4a98-be15-322c07ae5e49&lt;/eb:ConversationId&gt;&lt;eb:Service&gt;OTA_AirRulesLLSRQ&lt;/eb:Service&gt;&lt;eb:Action&gt;OTA_AirRulesLLSRS&lt;/eb:Action&gt;&lt;eb:MessageData&gt;&lt;eb:MessageId&gt;6156675562466930200&lt;/eb:MessageId&gt;&lt;eb:Timestamp&gt;2019-09-04T15:37:26&lt;/eb:Timestamp&gt;&lt;eb:RefToMessageId&gt;56eda68e-a969-4a98-be15-322c07ae5e49&lt;/eb:RefToMessageId&gt;&lt;/eb:MessageData&gt;&lt;/eb:MessageHeader&gt;&lt;wsse:Security xmlns:wsse=&quot;http://schemas.xmlsoap.org/ws/2002/12/secext&quot;&gt;&lt;wsse:BinarySecurityToken valueType=&quot;String&quot; EncodingType=&quot;wsse:Base64Binary&quot;&gt;Shared/IDL:IceSess\/SessMgr:1\.0.IDL/Common/!ICESMS\/RESD!ICESMSLB\/RES.LB!-2977789466907808374!77097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7:26-05:00&quot;&gt;_x000a_   &lt;stl:SystemSpecificResults&gt;_x000a_    &lt;stl:HostCommand LNIATA=&quot;222222&quot;&gt;RDMADBOG24OCTTZA00ZGR-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       T R   963100 DC31MY T16SE  -/1  5/ 90 AT01&lt;/Text&gt;_x000a_   &lt;/Line&gt;_x000a_   &lt;Line Type=&quot;Passenger Type&quot;&gt;_x000a_    &lt;Text&gt;PASSENGER TYPE-ADT                 AUTO PRICE-YES&lt;/Text&gt;_x000a_   &lt;/Line&gt;_x000a_   &lt;Line Type=&quot;Origin Destination&quot;&gt;_x000a_    &lt;Text&gt;FROM-MAD TO-BOG    CXR-AV    TVL-24OCT19  RULE-RES2 IPRSAA2/27&lt;/Text&gt;_x000a_   &lt;/Line&gt;_x000a_   &lt;Line Type=&quot;Fare Basis&quot;&gt;_x000a_    &lt;Text&gt;FARE BASIS-TZA00ZGR          SPECIAL FARE  DIS-E   VENDOR-ATP&lt;/Text&gt;_x000a_   &lt;/Line&gt;_x000a_   &lt;Line Type=&quot;Fare Type&quot;&gt;_x000a_    &lt;Text&gt;FARE TYPE-XEX      RT-REGULAR EXCURSION&lt;/Text&gt;_x000a_   &lt;/Line&gt;_x000a_   &lt;Line Type=&quot;Currency&quot;&gt;_x000a_    &lt;Text&gt;EUR   256.00  0101  E01MAY19 D31MAY20   FC-TZA00ZGR  FN-80&lt;/Text&gt;_x000a_   &lt;/Line&gt;_x000a_   &lt;Line Type=&quot;System Dates&quot;&gt;_x000a_    &lt;Text&gt;SYSTEM DATES - CREATED 30APR19/0839  EXPIRES INFINITY&lt;/Text&gt;_x000a_   &lt;/Line&gt;_x000a_   &lt;ParsedData&gt;_x000a_    &lt;CurrencyLine&gt;_x000a_     &lt;Amount&gt;256.00&lt;/Amount&gt;_x000a_     &lt;CurrencyCode&gt;EUR&lt;/CurrencyCode&gt;_x000a_     &lt;Discontinue&gt;2020-05-31&lt;/Discontinue&gt;_x000a_     &lt;Effective&gt;2019-05-01&lt;/Effective&gt;_x000a_     &lt;FareClass&gt;TZA00ZGR&lt;/FareClass&gt;_x000a_     &lt;RoutingNumberOrMPM&gt;0101&lt;/RoutingNumberOrMPM&gt;_x000a_     &lt;TariffDescriptionNumber&gt;80&lt;/TariffDescriptionNumber&gt;_x000a_    &lt;/CurrencyLine&gt;_x000a_    &lt;FareBasisLine&gt;_x000a_     &lt;DisplayType Code=&quot;E&quot;/&gt;_x000a_     &lt;FareBasis Code=&quot;TZA00ZGR&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BOG&quot;/&gt;_x000a_     &lt;OriginLocation LocationCode=&quot;MAD&quot;/&gt;_x000a_     &lt;Rule&gt;RES2&lt;/Rule&gt;_x000a_     &lt;TariffDescriptionNumber&gt;IPRSAA2/27&lt;/TariffDescriptionNumber&gt;_x000a_     &lt;TravelDate&gt;2019-10-24&lt;/TravelDate&gt;_x000a_    &lt;/OriginDestinationLine&gt;_x000a_    &lt;PassengerTypeLine&gt;_x000a_     &lt;AutoPrice&gt;YES&lt;/AutoPrice&gt;_x000a_     &lt;PassengerType Code=&quot;ADT&quot;/&gt;_x000a_    &lt;/PassengerTypeLine&gt;_x000a_    &lt;SystemDatesLine&gt;_x000a_     &lt;CreateDateTime&gt;2019-04-30T08:3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ROUND TRIP FARE APPLICABLE BETWEEN AREA 1 AND_x000a_AREA 2._x000a_APPLICATION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5 DAYS AFTER DEPARTURE OF THE FIRST_x000a_INTERNATIONAL SECTOR.&lt;/Text&gt;_x000a_   &lt;/Paragraph&gt;_x000a_   &lt;Paragraph RPH=&quot;07&quot; Title=&quot;MAXIMUM STAY&quot;&gt;_x000a_    &lt;Text&gt;TRAVEL FROM LAST SECTOR MUST COMMENCE NO LATER THAN_x000a_MIDNIGHT 90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Y20. ALL_x000a_TRAVEL MUST BE COMPLETED BY MIDNIGHT ON 31MAY20.&lt;/Text&gt;_x000a_   &lt;/Paragraph&gt;_x000a_   &lt;Paragraph RPH=&quot;15&quot; Title=&quot;SALES RESTRICTIONS&quot;&gt;_x000a_    &lt;Text&gt;FOOTNOTE RULE_x000a_TICKETS MUST BE ISSUED ON/BEFORE 16SEP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1"/>
    <n v="3393"/>
    <s v="RES2"/>
    <n v="3431"/>
    <n v="3441"/>
    <s v="IPRSAA2/27"/>
    <n v="13689"/>
    <n v="15585"/>
    <x v="4"/>
    <n v="1500"/>
    <n v="1533"/>
    <n v="1557"/>
    <s v="RDMADBOG24OCTTZA00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fdc785b-b10a-4a53-b7bc-5814ce113e59&lt;/eb:ConversationId&gt;&lt;eb:Service&gt;OTA_AirRulesLLSRQ&lt;/eb:Service&gt;&lt;eb:Action&gt;OTA_AirRulesLLSRS&lt;/eb:Action&gt;&lt;eb:MessageData&gt;&lt;eb:MessageId&gt;6156077562469630183&lt;/eb:MessageId&gt;&lt;eb:Timestamp&gt;2019-09-04T15:37:27&lt;/eb:Timestamp&gt;&lt;eb:RefToMessageId&gt;2fdc785b-b10a-4a53-b7bc-5814ce113e59&lt;/eb:RefToMessageId&gt;&lt;/eb:MessageData&gt;&lt;/eb:MessageHeader&gt;&lt;wsse:Security xmlns:wsse=&quot;http://schemas.xmlsoap.org/ws/2002/12/secext&quot;&gt;&lt;wsse:BinarySecurityToken valueType=&quot;String&quot; EncodingType=&quot;wsse:Base64Binary&quot;&gt;Shared/IDL:IceSess\/SessMgr:1\.0.IDL/Common/!ICESMS\/RESH!ICESMSLB\/RES.LB!-2977789463063121268!3333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7:27-05:00&quot;&gt;_x000a_   &lt;stl:SystemSpecificResults&gt;_x000a_    &lt;stl:HostCommand LNIATA=&quot;222222&quot;&gt;RDCLOBOG05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CLO TO-BOG    CXR-AV    TVL-05SEP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5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LO&quot;/&gt;_x000a_     &lt;Rule&gt;DOSP&lt;/Rule&gt;_x000a_     &lt;TariffDescriptionNumber&gt;IPRWD/17&lt;/TariffDescriptionNumber&gt;_x000a_     &lt;TravelDate&gt;2019-09-05&lt;/TravelDate&gt;_x000a_    &lt;/OriginDestinationLine&gt;_x000a_    &lt;PassengerTypeLine&gt;_x000a_     &lt;AutoPrice&gt;YES&lt;/AutoPrice&gt;_x000a_     &lt;PassengerType Code=&quot;ADT&quot;/&gt;_x000a_    &lt;/PassengerTypeLine&gt;_x000a_    &lt;SystemDatesLine&gt;_x000a_     &lt;CreateDateTime&gt;2019-09-02T1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DOSP"/>
    <n v="3428"/>
    <n v="3436"/>
    <s v="IPRWD/17"/>
    <n v="10565"/>
    <n v="11174"/>
    <x v="6"/>
    <n v="1500"/>
    <n v="1533"/>
    <n v="1557"/>
    <s v="RDCLOBOG05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fdc785b-b10a-4a53-b7bc-5814ce113e59&lt;/eb:ConversationId&gt;&lt;eb:Service&gt;OTA_AirRulesLLSRQ&lt;/eb:Service&gt;&lt;eb:Action&gt;OTA_AirRulesLLSRS&lt;/eb:Action&gt;&lt;eb:MessageData&gt;&lt;eb:MessageId&gt;6156653562474731220&lt;/eb:MessageId&gt;&lt;eb:Timestamp&gt;2019-09-04T15:37:27&lt;/eb:Timestamp&gt;&lt;eb:RefToMessageId&gt;2fdc785b-b10a-4a53-b7bc-5814ce113e59&lt;/eb:RefToMessageId&gt;&lt;/eb:MessageData&gt;&lt;/eb:MessageHeader&gt;&lt;wsse:Security xmlns:wsse=&quot;http://schemas.xmlsoap.org/ws/2002/12/secext&quot;&gt;&lt;wsse:BinarySecurityToken valueType=&quot;String&quot; EncodingType=&quot;wsse:Base64Binary&quot;&gt;Shared/IDL:IceSess\/SessMgr:1\.0.IDL/Common/!ICESMS\/RESH!ICESMSLB\/RES.LB!-2977789463063121268!3333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7:27-05:00&quot;&gt;_x000a_   &lt;stl:SystemSpecificResults&gt;_x000a_    &lt;stl:HostCommand LNIATA=&quot;222222&quot;&gt;RDBOGCLO08SEP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39300     ----      -/1  -/365  200&lt;/Text&gt;_x000a_   &lt;/Line&gt;_x000a_   &lt;Line Type=&quot;Passenger Type&quot;&gt;_x000a_    &lt;Text&gt;PASSENGER TYPE-ADT                 AUTO PRICE-YES&lt;/Text&gt;_x000a_   &lt;/Line&gt;_x000a_   &lt;Line Type=&quot;Origin Destination&quot;&gt;_x000a_    &lt;Text&gt;FROM-BOG TO-CLO    CXR-AV    TVL-08SEP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39300  0200  E03SEP19 D-INFINITY   FC-PES00RIQ  FN-&lt;/Text&gt;_x000a_   &lt;/Line&gt;_x000a_   &lt;Line Type=&quot;System Dates&quot;&gt;_x000a_    &lt;Text&gt;SYSTEM DATES - CREATED 02SEP19/1314  EXPIRES INFINITY&lt;/Text&gt;_x000a_   &lt;/Line&gt;_x000a_   &lt;ParsedData&gt;_x000a_    &lt;CurrencyLine&gt;_x000a_     &lt;Amount&gt;139300&lt;/Amount&gt;_x000a_     &lt;CurrencyCode&gt;COP&lt;/CurrencyCode&gt;_x000a_     &lt;Discontinue&gt;INFINITY&lt;/Discontinue&gt;_x000a_     &lt;Effective&gt;2019-09-03&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EC&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0"/>
    <n v="3330"/>
    <s v="DOEC"/>
    <n v="3368"/>
    <n v="3376"/>
    <s v="IPRWD/17"/>
    <n v="7660"/>
    <n v="8195"/>
    <x v="5"/>
    <n v="1500"/>
    <n v="1533"/>
    <n v="1557"/>
    <s v="RDBOGCLO08SEP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58114d9-f32a-4f62-9cc4-4740d66d570d&lt;/eb:ConversationId&gt;&lt;eb:Service&gt;OTA_AirRulesLLSRQ&lt;/eb:Service&gt;&lt;eb:Action&gt;OTA_AirRulesLLSRS&lt;/eb:Action&gt;&lt;eb:MessageData&gt;&lt;eb:MessageId&gt;6156932562490520202&lt;/eb:MessageId&gt;&lt;eb:Timestamp&gt;2019-09-04T15:37:29&lt;/eb:Timestamp&gt;&lt;eb:RefToMessageId&gt;458114d9-f32a-4f62-9cc4-4740d66d570d&lt;/eb:RefToMessageId&gt;&lt;/eb:MessageData&gt;&lt;/eb:MessageHeader&gt;&lt;wsse:Security xmlns:wsse=&quot;http://schemas.xmlsoap.org/ws/2002/12/secext&quot;&gt;&lt;wsse:BinarySecurityToken valueType=&quot;String&quot; EncodingType=&quot;wsse:Base64Binary&quot;&gt;Shared/IDL:IceSess\/SessMgr:1\.0.IDL/Common/!ICESMS\/RESE!ICESMSLB\/RES.LB!-2977789455161645428!58276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7:29-05:00&quot;&gt;_x000a_   &lt;stl:SystemSpecificResults&gt;_x000a_    &lt;stl:HostCommand LNIATA=&quot;222222&quot;&gt;RDBOGCUN09SEPPZA07JIB-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ZA07JIB       P R   877400     ----      7/3  3/365 WH01&lt;/Text&gt;_x000a_   &lt;/Line&gt;_x000a_   &lt;Line Type=&quot;Passenger Type&quot;&gt;_x000a_    &lt;Text&gt;PASSENGER TYPE-ADT                 AUTO PRICE-YES&lt;/Text&gt;_x000a_   &lt;/Line&gt;_x000a_   &lt;Line Type=&quot;Origin Destination&quot;&gt;_x000a_    &lt;Text&gt;FROM-BOG TO-CUN    CXR-AV    TVL-09SEP19  RULE-BCAM IPRWI/303&lt;/Text&gt;_x000a_   &lt;/Line&gt;_x000a_   &lt;Line Type=&quot;Fare Basis&quot;&gt;_x000a_    &lt;Text&gt;FARE BASIS-PZA07JIB          SPECIAL FARE  DIS-E   VENDOR-ATP&lt;/Text&gt;_x000a_   &lt;/Line&gt;_x000a_   &lt;Line Type=&quot;Fare Type&quot;&gt;_x000a_    &lt;Text&gt;FARE TYPE-XEX      RT-REGULAR EXCURSION&lt;/Text&gt;_x000a_   &lt;/Line&gt;_x000a_   &lt;Line Type=&quot;Currency&quot;&gt;_x000a_    &lt;Text&gt;USD   256.00  0093  E31JUL19 D-INFINITY   FC-PZA07JIB  FN-&lt;/Text&gt;_x000a_   &lt;/Line&gt;_x000a_   &lt;Line Type=&quot;System Dates&quot;&gt;_x000a_    &lt;Text&gt;SYSTEM DATES - CREATED 30JUL19/1115  EXPIRES INFINITY&lt;/Text&gt;_x000a_   &lt;/Line&gt;_x000a_   &lt;ParsedData&gt;_x000a_    &lt;CurrencyLine&gt;_x000a_     &lt;Amount&gt;256.00&lt;/Amount&gt;_x000a_     &lt;CurrencyCode&gt;USD&lt;/CurrencyCode&gt;_x000a_     &lt;Discontinue&gt;INFINITY&lt;/Discontinue&gt;_x000a_     &lt;Effective&gt;2019-07-31&lt;/Effective&gt;_x000a_     &lt;FareClass&gt;PZA07JIB&lt;/FareClass&gt;_x000a_     &lt;RoutingNumberOrMPM&gt;0093&lt;/RoutingNumberOrMPM&gt;_x000a_    &lt;/CurrencyLine&gt;_x000a_    &lt;FareBasisLine&gt;_x000a_     &lt;DisplayType Code=&quot;E&quot;/&gt;_x000a_     &lt;FareBasis Code=&quot;PZA07JIB&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CUN&quot;/&gt;_x000a_     &lt;OriginLocation LocationCode=&quot;BOG&quot;/&gt;_x000a_     &lt;Rule&gt;BCAM&lt;/Rule&gt;_x000a_     &lt;TariffDescriptionNumber&gt;IPRWI/303&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7-30T11: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PPLIES FOR ROUND TRIP / ONE WAY JOURNEYS WITHIN AREA_x000a_1_x000a_FOR ECONOMY FARES_x000a_APPLICATION_x000a_CLASS OF SERVICE_x000a_THESE FARES APPLY FOR ECONOMY CLASS SERVICE._x000a_TYPES OF TRANSPORTATION_x000a_FARES GOVERNED BY THIS RULE CAN BE USED TO CREATE_x000a_ONE-WAY/ROUND-TRIP/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2 STOPOVERS PERMITTED ON THE PRICING UNIT_x000a_LIMITED TO 1 FREE AND 1 AT USD 65.00.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BCAM"/>
    <n v="3369"/>
    <n v="3378"/>
    <s v="IPRWI/303"/>
    <n v="12496"/>
    <n v="13433"/>
    <x v="11"/>
    <n v="1500"/>
    <n v="1533"/>
    <n v="1557"/>
    <s v="RDBOGCUN09SEPPZA07J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2f5de64-ad3b-440b-80c5-7324228cbc1b&lt;/eb:ConversationId&gt;&lt;eb:Service&gt;OTA_AirRulesLLSRQ&lt;/eb:Service&gt;&lt;eb:Action&gt;OTA_AirRulesLLSRS&lt;/eb:Action&gt;&lt;eb:MessageData&gt;&lt;eb:MessageId&gt;6170007563678940280&lt;/eb:MessageId&gt;&lt;eb:Timestamp&gt;2019-09-04T15:39:28&lt;/eb:Timestamp&gt;&lt;eb:RefToMessageId&gt;d2f5de64-ad3b-440b-80c5-7324228cbc1b&lt;/eb:RefToMessageId&gt;&lt;/eb:MessageData&gt;&lt;/eb:MessageHeader&gt;&lt;wsse:Security xmlns:wsse=&quot;http://schemas.xmlsoap.org/ws/2002/12/secext&quot;&gt;&lt;wsse:BinarySecurityToken valueType=&quot;String&quot; EncodingType=&quot;wsse:Base64Binary&quot;&gt;Shared/IDL:IceSess\/SessMgr:1\.0.IDL/Common/!ICESMS\/RESD!ICESMSLB\/RES.LB!-2977788967532760949!81838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9:28-05:00&quot;&gt;_x000a_   &lt;stl:SystemSpecificResults&gt;_x000a_    &lt;stl:HostCommand LNIATA=&quot;222222&quot;&gt;RDBOGCUN09SEPPZA07JIB-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ZA07JIB       P R   877400     ----      7/3  3/365 WH01&lt;/Text&gt;_x000a_   &lt;/Line&gt;_x000a_   &lt;Line Type=&quot;Passenger Type&quot;&gt;_x000a_    &lt;Text&gt;PASSENGER TYPE-ADT                 AUTO PRICE-YES&lt;/Text&gt;_x000a_   &lt;/Line&gt;_x000a_   &lt;Line Type=&quot;Origin Destination&quot;&gt;_x000a_    &lt;Text&gt;FROM-BOG TO-CUN    CXR-AV    TVL-09SEP19  RULE-BCAM IPRWI/303&lt;/Text&gt;_x000a_   &lt;/Line&gt;_x000a_   &lt;Line Type=&quot;Fare Basis&quot;&gt;_x000a_    &lt;Text&gt;FARE BASIS-PZA07JIB          SPECIAL FARE  DIS-E   VENDOR-ATP&lt;/Text&gt;_x000a_   &lt;/Line&gt;_x000a_   &lt;Line Type=&quot;Fare Type&quot;&gt;_x000a_    &lt;Text&gt;FARE TYPE-XEX      RT-REGULAR EXCURSION&lt;/Text&gt;_x000a_   &lt;/Line&gt;_x000a_   &lt;Line Type=&quot;Currency&quot;&gt;_x000a_    &lt;Text&gt;USD   256.00  0093  E31JUL19 D-INFINITY   FC-PZA07JIB  FN-&lt;/Text&gt;_x000a_   &lt;/Line&gt;_x000a_   &lt;Line Type=&quot;System Dates&quot;&gt;_x000a_    &lt;Text&gt;SYSTEM DATES - CREATED 30JUL19/1115  EXPIRES INFINITY&lt;/Text&gt;_x000a_   &lt;/Line&gt;_x000a_   &lt;ParsedData&gt;_x000a_    &lt;CurrencyLine&gt;_x000a_     &lt;Amount&gt;256.00&lt;/Amount&gt;_x000a_     &lt;CurrencyCode&gt;USD&lt;/CurrencyCode&gt;_x000a_     &lt;Discontinue&gt;INFINITY&lt;/Discontinue&gt;_x000a_     &lt;Effective&gt;2019-07-31&lt;/Effective&gt;_x000a_     &lt;FareClass&gt;PZA07JIB&lt;/FareClass&gt;_x000a_     &lt;RoutingNumberOrMPM&gt;0093&lt;/RoutingNumberOrMPM&gt;_x000a_    &lt;/CurrencyLine&gt;_x000a_    &lt;FareBasisLine&gt;_x000a_     &lt;DisplayType Code=&quot;E&quot;/&gt;_x000a_     &lt;FareBasis Code=&quot;PZA07JIB&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CUN&quot;/&gt;_x000a_     &lt;OriginLocation LocationCode=&quot;BOG&quot;/&gt;_x000a_     &lt;Rule&gt;BCAM&lt;/Rule&gt;_x000a_     &lt;TariffDescriptionNumber&gt;IPRWI/303&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7-30T11: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PPLIES FOR ROUND TRIP / ONE WAY JOURNEYS WITHIN AREA_x000a_1_x000a_FOR ECONOMY FARES_x000a_APPLICATION_x000a_CLASS OF SERVICE_x000a_THESE FARES APPLY FOR ECONOMY CLASS SERVICE._x000a_TYPES OF TRANSPORTATION_x000a_FARES GOVERNED BY THIS RULE CAN BE USED TO CREATE_x000a_ONE-WAY/ROUND-TRIP/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2 STOPOVERS PERMITTED ON THE PRICING UNIT_x000a_LIMITED TO 1 FREE AND 1 AT USD 65.00.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BCAM"/>
    <n v="3369"/>
    <n v="3378"/>
    <s v="IPRWI/303"/>
    <n v="12496"/>
    <n v="13433"/>
    <x v="11"/>
    <n v="1500"/>
    <n v="1533"/>
    <n v="1557"/>
    <s v="RDBOGCUN09SEPPZA07J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76f5a81-71fa-4169-861b-2f0aea7d4d83&lt;/eb:ConversationId&gt;&lt;eb:Service&gt;OTA_AirRulesLLSRQ&lt;/eb:Service&gt;&lt;eb:Action&gt;OTA_AirRulesLLSRS&lt;/eb:Action&gt;&lt;eb:MessageData&gt;&lt;eb:MessageId&gt;5671331563678790690&lt;/eb:MessageId&gt;&lt;eb:Timestamp&gt;2019-09-04T15:39:28&lt;/eb:Timestamp&gt;&lt;eb:RefToMessageId&gt;376f5a81-71fa-4169-861b-2f0aea7d4d83&lt;/eb:RefToMessageId&gt;&lt;/eb:MessageData&gt;&lt;/eb:MessageHeader&gt;&lt;wsse:Security xmlns:wsse=&quot;http://schemas.xmlsoap.org/ws/2002/12/secext&quot;&gt;&lt;wsse:BinarySecurityToken valueType=&quot;String&quot; EncodingType=&quot;wsse:Base64Binary&quot;&gt;Shared/IDL:IceSess\/SessMgr:1\.0.IDL/Common/!ICESMS\/RESE!ICESMSLB\/RES.LB!-2977788967580715890!63305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9:28-05:00&quot;&gt;_x000a_   &lt;stl:SystemSpecificResults&gt;_x000a_    &lt;stl:HostCommand LNIATA=&quot;222222&quot;&gt;RDBOGSMR12OCT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2OCT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10-12&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29"/>
    <n v="3418"/>
    <s v="ITCO"/>
    <n v="3456"/>
    <n v="3467"/>
    <s v="WHFDPVR/329"/>
    <n v="8149"/>
    <n v="8684"/>
    <x v="5"/>
    <n v="1500"/>
    <n v="1533"/>
    <n v="1557"/>
    <s v="RDBOGSMR12OCT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e4c88ab-7979-4f77-891c-8ddeea49a695&lt;/eb:ConversationId&gt;&lt;eb:Service&gt;OTA_AirRulesLLSRQ&lt;/eb:Service&gt;&lt;eb:Action&gt;OTA_AirRulesLLSRS&lt;/eb:Action&gt;&lt;eb:MessageData&gt;&lt;eb:MessageId&gt;5671305563686540814&lt;/eb:MessageId&gt;&lt;eb:Timestamp&gt;2019-09-04T15:39:29&lt;/eb:Timestamp&gt;&lt;eb:RefToMessageId&gt;4e4c88ab-7979-4f77-891c-8ddeea49a695&lt;/eb:RefToMessageId&gt;&lt;/eb:MessageData&gt;&lt;/eb:MessageHeader&gt;&lt;wsse:Security xmlns:wsse=&quot;http://schemas.xmlsoap.org/ws/2002/12/secext&quot;&gt;&lt;wsse:BinarySecurityToken valueType=&quot;String&quot; EncodingType=&quot;wsse:Base64Binary&quot;&gt;Shared/IDL:IceSess\/SessMgr:1\.0.IDL/Common/!ICESMS\/RESC!ICESMSLB\/RES.LB!-2977788964443023726!133558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9:29-05:00&quot;&gt;_x000a_   &lt;stl:SystemSpecificResults&gt;_x000a_    &lt;stl:HostCommand LNIATA=&quot;222222&quot;&gt;RDBOGMAD05OCTWZ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ZF00TCO       W R  1065900        T31DE  -/? ??/ 30 AT01&lt;/Text&gt;_x000a_   &lt;/Line&gt;_x000a_   &lt;Line Type=&quot;Passenger Type&quot;&gt;_x000a_    &lt;Text&gt;PASSENGER TYPE-ITX                 AUTO PRICE-YES&lt;/Text&gt;_x000a_   &lt;/Line&gt;_x000a_   &lt;Line Type=&quot;Origin Destination&quot;&gt;_x000a_    &lt;Text&gt;FROM-BOG TO-MAD    CXR-AV    TVL-05OCT19  RULE-8YWW SAR2RPV/286&lt;/Text&gt;_x000a_   &lt;/Line&gt;_x000a_   &lt;Line Type=&quot;Fare Basis&quot;&gt;_x000a_    &lt;Text&gt;FARE BASIS-WZF00TCO          SPECIAL FARE  DIS-L   VENDOR-ATP&lt;/Text&gt;_x000a_   &lt;/Line&gt;_x000a_   &lt;Line Type=&quot;Fare Type&quot;&gt;_x000a_    &lt;Text&gt;FARE TYPE-PIT      RT-INDIVIDUAL INCLUSIVE TOUR FARE&lt;/Text&gt;_x000a_   &lt;/Line&gt;_x000a_   &lt;Line Type=&quot;Currency&quot;&gt;_x000a_    &lt;Text&gt;USD   311.00  0101  E01JAN19 D-INFINITY   FC-WZF00TCO  FN-8&lt;/Text&gt;_x000a_   &lt;/Line&gt;_x000a_   &lt;Line Type=&quot;System Dates&quot;&gt;_x000a_    &lt;Text&gt;SYSTEM DATES - CREATED 11APR19/1312  EXPIRES INFINITY&lt;/Text&gt;_x000a_   &lt;/Line&gt;_x000a_   &lt;ParsedData&gt;_x000a_    &lt;CurrencyLine&gt;_x000a_     &lt;Amount&gt;311.00&lt;/Amount&gt;_x000a_     &lt;CurrencyCode&gt;USD&lt;/CurrencyCode&gt;_x000a_     &lt;Discontinue&gt;INFINITY&lt;/Discontinue&gt;_x000a_     &lt;Effective&gt;2019-01-01&lt;/Effective&gt;_x000a_     &lt;FareClass&gt;WZF00TCO&lt;/FareClass&gt;_x000a_     &lt;RoutingNumberOrMPM&gt;0101&lt;/RoutingNumberOrMPM&gt;_x000a_     &lt;TariffDescriptionNumber&gt;8&lt;/TariffDescriptionNumber&gt;_x000a_    &lt;/CurrencyLine&gt;_x000a_    &lt;FareBasisLine&gt;_x000a_     &lt;DisplayType Code=&quot;L&quot;/&gt;_x000a_     &lt;FareBasis Code=&quot;WZF00TCO&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SAR2RPV/286&lt;/TariffDescriptionNumber&gt;_x000a_     &lt;TravelDate&gt;2019-10-05&lt;/TravelDate&gt;_x000a_    &lt;/OriginDestinationLine&gt;_x000a_    &lt;PassengerTypeLine&gt;_x000a_     &lt;AutoPrice&gt;YES&lt;/AutoPrice&gt;_x000a_     &lt;PassengerType Code=&quot;ITX&quot;/&gt;_x000a_    &lt;/PassengerTypeLine&gt;_x000a_    &lt;SystemDatesLine&gt;_x000a_     &lt;CreateDateTime&gt;2019-04-11T13: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BETWEEN_x000a_A1 AND A2_x000a_APPLICATION_x000a_AREA_x000a_THESE FARES APPLY_x000a_BETWEEN AREA 1 AND AREA 2._x000a_CLASS OF SERVICE_x000a_THESE FARES APPLY FOR ECONOMY CLASS SERVICE._x000a_TYPES OF TRANSPORTATION_x000a_THIS RULE GOVERNS ROUND-TRIP FARES._x000a_FARES GOVERNED BY THIS RULE CAN BE USED TO CREATE_x000a_ROUND-TRIP/CIRCLE-TRIP/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lt;/Text&gt;_x000a_   &lt;/Paragraph&gt;_x000a_   &lt;Paragraph RPH=&quot;06&quot; Title=&quot;MINIMUM STAY&quot;&gt;_x000a_    &lt;Text&gt;ORIGINATING AREA 2 -_x000a_TRAVEL FROM LAST INTERNATIONAL SECTOR MUST COMMENCE_x000a_NO EARLIER THAN 5 DAYS AFTER DEPARTURE OF THE FIRST_x000a_INTERNATIONAL SECTOR._x000a_ORIGINATING AREA 1 -_x000a_TRAVEL FROM LAST INTERNATIONAL SECTOR MUST COMMENCE_x000a_NO 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 30_x000a_DAYS AFTER DEPARTURE FROM FARE ORIGIN.&lt;/Text&gt;_x000a_   &lt;/Paragraph&gt;_x000a_   &lt;Paragraph RPH=&quot;08&quot; Title=&quot;STOPOVERS&quot;&gt;_x000a_    &lt;Text&gt;ORIGINATING AREA 1 -_x000a_UNLIMITED STOPOVERS PERMITTED ON THE PRICING UNIT_x000a_LIMITED TO 1 FREE AND UNLIMITED AT USD 65.00_x000a_EACH_x000a_CHILD/INFANT DISCOUNTS APPLY._x000a_NO STOPOVER OCCURS IF PASSENGER TAKES NEXT_x000a_AVAILABLE FLIGHT WITHIN 24 HOURS._x000a_ORIGINATING AREA 2 -_x000a_4 STOPOVERS PERMITTED ON THE PRICING UNIT_x000a_LIMITED TO 1 FREE AND 3 AT EUR 60.00 EACH._x000a_1 FREE IN BOG/MDE/CLO._x000a_CHILD/INFANT DISCOUNTS APPLY.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RULE 8YWW/AIRW IN ANY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UST BE ISSUED ON THE STOCK OF AV OR TA._x000a_OR - TICKETS MUST BE ISSUED ON THE STOCK OF AV OR LR.&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8YWW"/>
    <n v="3457"/>
    <n v="3468"/>
    <s v="SAR2RPV/286"/>
    <n v="14614"/>
    <n v="16510"/>
    <x v="4"/>
    <n v="1501"/>
    <n v="1534"/>
    <n v="1558"/>
    <s v="RDBOGMAD05OCTWZ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e4c88ab-7979-4f77-891c-8ddeea49a695&lt;/eb:ConversationId&gt;&lt;eb:Service&gt;OTA_AirRulesLLSRQ&lt;/eb:Service&gt;&lt;eb:Action&gt;OTA_AirRulesLLSRS&lt;/eb:Action&gt;&lt;eb:MessageData&gt;&lt;eb:MessageId&gt;6140038563693510873&lt;/eb:MessageId&gt;&lt;eb:Timestamp&gt;2019-09-04T15:39:29&lt;/eb:Timestamp&gt;&lt;eb:RefToMessageId&gt;4e4c88ab-7979-4f77-891c-8ddeea49a695&lt;/eb:RefToMessageId&gt;&lt;/eb:MessageData&gt;&lt;/eb:MessageHeader&gt;&lt;wsse:Security xmlns:wsse=&quot;http://schemas.xmlsoap.org/ws/2002/12/secext&quot;&gt;&lt;wsse:BinarySecurityToken valueType=&quot;String&quot; EncodingType=&quot;wsse:Base64Binary&quot;&gt;Shared/IDL:IceSess\/SessMgr:1\.0.IDL/Common/!ICESMS\/RESC!ICESMSLB\/RES.LB!-2977788964443023726!133558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9:29-05:00&quot;&gt;_x000a_   &lt;stl:SystemSpecificResults&gt;_x000a_    &lt;stl:HostCommand LNIATA=&quot;222222&quot;&gt;RDMADBOG24OCTTZA00ZGR-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       T R   963100 DC31MY T16SE  -/1  5/ 90 AT01&lt;/Text&gt;_x000a_   &lt;/Line&gt;_x000a_   &lt;Line Type=&quot;Passenger Type&quot;&gt;_x000a_    &lt;Text&gt;PASSENGER TYPE-ADT                 AUTO PRICE-YES&lt;/Text&gt;_x000a_   &lt;/Line&gt;_x000a_   &lt;Line Type=&quot;Origin Destination&quot;&gt;_x000a_    &lt;Text&gt;FROM-MAD TO-BOG    CXR-AV    TVL-24OCT19  RULE-RES2 IPRSAA2/27&lt;/Text&gt;_x000a_   &lt;/Line&gt;_x000a_   &lt;Line Type=&quot;Fare Basis&quot;&gt;_x000a_    &lt;Text&gt;FARE BASIS-TZA00ZGR          SPECIAL FARE  DIS-E   VENDOR-ATP&lt;/Text&gt;_x000a_   &lt;/Line&gt;_x000a_   &lt;Line Type=&quot;Fare Type&quot;&gt;_x000a_    &lt;Text&gt;FARE TYPE-XEX      RT-REGULAR EXCURSION&lt;/Text&gt;_x000a_   &lt;/Line&gt;_x000a_   &lt;Line Type=&quot;Currency&quot;&gt;_x000a_    &lt;Text&gt;EUR   256.00  0101  E01MAY19 D31MAY20   FC-TZA00ZGR  FN-80&lt;/Text&gt;_x000a_   &lt;/Line&gt;_x000a_   &lt;Line Type=&quot;System Dates&quot;&gt;_x000a_    &lt;Text&gt;SYSTEM DATES - CREATED 30APR19/0839  EXPIRES INFINITY&lt;/Text&gt;_x000a_   &lt;/Line&gt;_x000a_   &lt;ParsedData&gt;_x000a_    &lt;CurrencyLine&gt;_x000a_     &lt;Amount&gt;256.00&lt;/Amount&gt;_x000a_     &lt;CurrencyCode&gt;EUR&lt;/CurrencyCode&gt;_x000a_     &lt;Discontinue&gt;2020-05-31&lt;/Discontinue&gt;_x000a_     &lt;Effective&gt;2019-05-01&lt;/Effective&gt;_x000a_     &lt;FareClass&gt;TZA00ZGR&lt;/FareClass&gt;_x000a_     &lt;RoutingNumberOrMPM&gt;0101&lt;/RoutingNumberOrMPM&gt;_x000a_     &lt;TariffDescriptionNumber&gt;80&lt;/TariffDescriptionNumber&gt;_x000a_    &lt;/CurrencyLine&gt;_x000a_    &lt;FareBasisLine&gt;_x000a_     &lt;DisplayType Code=&quot;E&quot;/&gt;_x000a_     &lt;FareBasis Code=&quot;TZA00ZGR&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BOG&quot;/&gt;_x000a_     &lt;OriginLocation LocationCode=&quot;MAD&quot;/&gt;_x000a_     &lt;Rule&gt;RES2&lt;/Rule&gt;_x000a_     &lt;TariffDescriptionNumber&gt;IPRSAA2/27&lt;/TariffDescriptionNumber&gt;_x000a_     &lt;TravelDate&gt;2019-10-24&lt;/TravelDate&gt;_x000a_    &lt;/OriginDestinationLine&gt;_x000a_    &lt;PassengerTypeLine&gt;_x000a_     &lt;AutoPrice&gt;YES&lt;/AutoPrice&gt;_x000a_     &lt;PassengerType Code=&quot;ADT&quot;/&gt;_x000a_    &lt;/PassengerTypeLine&gt;_x000a_    &lt;SystemDatesLine&gt;_x000a_     &lt;CreateDateTime&gt;2019-04-30T08:3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ROUND TRIP FARE APPLICABLE BETWEEN AREA 1 AND_x000a_AREA 2._x000a_APPLICATION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5 DAYS AFTER DEPARTURE OF THE FIRST_x000a_INTERNATIONAL SECTOR.&lt;/Text&gt;_x000a_   &lt;/Paragraph&gt;_x000a_   &lt;Paragraph RPH=&quot;07&quot; Title=&quot;MAXIMUM STAY&quot;&gt;_x000a_    &lt;Text&gt;TRAVEL FROM LAST SECTOR MUST COMMENCE NO LATER THAN_x000a_MIDNIGHT 90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Y20. ALL_x000a_TRAVEL MUST BE COMPLETED BY MIDNIGHT ON 31MAY20.&lt;/Text&gt;_x000a_   &lt;/Paragraph&gt;_x000a_   &lt;Paragraph RPH=&quot;15&quot; Title=&quot;SALES RESTRICTIONS&quot;&gt;_x000a_    &lt;Text&gt;FOOTNOTE RULE_x000a_TICKETS MUST BE ISSUED ON/BEFORE 16SEP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4"/>
    <n v="3394"/>
    <s v="RES2"/>
    <n v="3432"/>
    <n v="3442"/>
    <s v="IPRSAA2/27"/>
    <n v="13690"/>
    <n v="15586"/>
    <x v="4"/>
    <n v="1501"/>
    <n v="1534"/>
    <n v="1558"/>
    <s v="RDMADBOG24OCTTZA00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652fe42-204f-4ad6-b9ec-d9c4547a1631&lt;/eb:ConversationId&gt;&lt;eb:Service&gt;OTA_AirRulesLLSRQ&lt;/eb:Service&gt;&lt;eb:Action&gt;OTA_AirRulesLLSRS&lt;/eb:Action&gt;&lt;eb:MessageData&gt;&lt;eb:MessageId&gt;5671364563692680840&lt;/eb:MessageId&gt;&lt;eb:Timestamp&gt;2019-09-04T15:39:29&lt;/eb:Timestamp&gt;&lt;eb:RefToMessageId&gt;b652fe42-204f-4ad6-b9ec-d9c4547a1631&lt;/eb:RefToMessageId&gt;&lt;/eb:MessageData&gt;&lt;/eb:MessageHeader&gt;&lt;wsse:Security xmlns:wsse=&quot;http://schemas.xmlsoap.org/ws/2002/12/secext&quot;&gt;&lt;wsse:BinarySecurityToken valueType=&quot;String&quot; EncodingType=&quot;wsse:Base64Binary&quot;&gt;Shared/IDL:IceSess\/SessMgr:1\.0.IDL/Common/!ICESMS\/RESG!ICESMSLB\/RES.LB!-2977788961919400060!144051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9:29-05:00&quot;&gt;_x000a_   &lt;stl:SystemSpecificResults&gt;_x000a_    &lt;stl:HostCommand LNIATA=&quot;222222&quot;&gt;RDCLOBOG05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CLO TO-BOG    CXR-AV    TVL-05SEP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5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LO&quot;/&gt;_x000a_     &lt;Rule&gt;DOSP&lt;/Rule&gt;_x000a_     &lt;TariffDescriptionNumber&gt;IPRWD/17&lt;/TariffDescriptionNumber&gt;_x000a_     &lt;TravelDate&gt;2019-09-05&lt;/TravelDate&gt;_x000a_    &lt;/OriginDestinationLine&gt;_x000a_    &lt;PassengerTypeLine&gt;_x000a_     &lt;AutoPrice&gt;YES&lt;/AutoPrice&gt;_x000a_     &lt;PassengerType Code=&quot;ADT&quot;/&gt;_x000a_    &lt;/PassengerTypeLine&gt;_x000a_    &lt;SystemDatesLine&gt;_x000a_     &lt;CreateDateTime&gt;2019-09-02T1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DOSP"/>
    <n v="3429"/>
    <n v="3437"/>
    <s v="IPRWD/17"/>
    <n v="10566"/>
    <n v="11175"/>
    <x v="6"/>
    <n v="1501"/>
    <n v="1534"/>
    <n v="1558"/>
    <s v="RDCLOBOG05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652fe42-204f-4ad6-b9ec-d9c4547a1631&lt;/eb:ConversationId&gt;&lt;eb:Service&gt;OTA_AirRulesLLSRQ&lt;/eb:Service&gt;&lt;eb:Action&gt;OTA_AirRulesLLSRS&lt;/eb:Action&gt;&lt;eb:MessageData&gt;&lt;eb:MessageId&gt;5671438563698680702&lt;/eb:MessageId&gt;&lt;eb:Timestamp&gt;2019-09-04T15:39:30&lt;/eb:Timestamp&gt;&lt;eb:RefToMessageId&gt;b652fe42-204f-4ad6-b9ec-d9c4547a1631&lt;/eb:RefToMessageId&gt;&lt;/eb:MessageData&gt;&lt;/eb:MessageHeader&gt;&lt;wsse:Security xmlns:wsse=&quot;http://schemas.xmlsoap.org/ws/2002/12/secext&quot;&gt;&lt;wsse:BinarySecurityToken valueType=&quot;String&quot; EncodingType=&quot;wsse:Base64Binary&quot;&gt;Shared/IDL:IceSess\/SessMgr:1\.0.IDL/Common/!ICESMS\/RESG!ICESMSLB\/RES.LB!-2977788961919400060!144051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39:30-05:00&quot;&gt;_x000a_   &lt;stl:SystemSpecificResults&gt;_x000a_    &lt;stl:HostCommand LNIATA=&quot;222222&quot;&gt;RDBOGCLO08SEP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39300     ----      -/1  -/365  200&lt;/Text&gt;_x000a_   &lt;/Line&gt;_x000a_   &lt;Line Type=&quot;Passenger Type&quot;&gt;_x000a_    &lt;Text&gt;PASSENGER TYPE-ADT                 AUTO PRICE-YES&lt;/Text&gt;_x000a_   &lt;/Line&gt;_x000a_   &lt;Line Type=&quot;Origin Destination&quot;&gt;_x000a_    &lt;Text&gt;FROM-BOG TO-CLO    CXR-AV    TVL-08SEP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39300  0200  E03SEP19 D-INFINITY   FC-PES00RIQ  FN-&lt;/Text&gt;_x000a_   &lt;/Line&gt;_x000a_   &lt;Line Type=&quot;System Dates&quot;&gt;_x000a_    &lt;Text&gt;SYSTEM DATES - CREATED 02SEP19/1314  EXPIRES INFINITY&lt;/Text&gt;_x000a_   &lt;/Line&gt;_x000a_   &lt;ParsedData&gt;_x000a_    &lt;CurrencyLine&gt;_x000a_     &lt;Amount&gt;139300&lt;/Amount&gt;_x000a_     &lt;CurrencyCode&gt;COP&lt;/CurrencyCode&gt;_x000a_     &lt;Discontinue&gt;INFINITY&lt;/Discontinue&gt;_x000a_     &lt;Effective&gt;2019-09-03&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EC&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DOEC"/>
    <n v="3369"/>
    <n v="3377"/>
    <s v="IPRWD/17"/>
    <n v="7661"/>
    <n v="8196"/>
    <x v="5"/>
    <n v="1501"/>
    <n v="1534"/>
    <n v="1558"/>
    <s v="RDBOGCLO08SEP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726c6bc-b731-4747-a88c-12b154b950ff&lt;/eb:ConversationId&gt;&lt;eb:Service&gt;OTA_AirRulesLLSRQ&lt;/eb:Service&gt;&lt;eb:Action&gt;OTA_AirRulesLLSRS&lt;/eb:Action&gt;&lt;eb:MessageData&gt;&lt;eb:MessageId&gt;6153517564883110543&lt;/eb:MessageId&gt;&lt;eb:Timestamp&gt;2019-09-04T15:41:28&lt;/eb:Timestamp&gt;&lt;eb:RefToMessageId&gt;8726c6bc-b731-4747-a88c-12b154b950ff&lt;/eb:RefToMessageId&gt;&lt;/eb:MessageData&gt;&lt;/eb:MessageHeader&gt;&lt;wsse:Security xmlns:wsse=&quot;http://schemas.xmlsoap.org/ws/2002/12/secext&quot;&gt;&lt;wsse:BinarySecurityToken valueType=&quot;String&quot; EncodingType=&quot;wsse:Base64Binary&quot;&gt;Shared/IDL:IceSess\/SessMgr:1\.0.IDL/Common/!ICESMS\/RESA!ICESMSLB\/RES.LB!-2977788474627176064!9606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1:28-05:00&quot;&gt;_x000a_   &lt;stl:SystemSpecificResults&gt;_x000a_    &lt;stl:HostCommand LNIATA=&quot;222222&quot;&gt;RDBOGSMR12OCT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2OCT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10-12&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29"/>
    <n v="3418"/>
    <s v="ITCO"/>
    <n v="3456"/>
    <n v="3467"/>
    <s v="WHFDPVR/329"/>
    <n v="8149"/>
    <n v="8684"/>
    <x v="5"/>
    <n v="1500"/>
    <n v="1533"/>
    <n v="1557"/>
    <s v="RDBOGSMR12OCT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d7ce747-c3e8-482f-8a2a-159d8cda6930&lt;/eb:ConversationId&gt;&lt;eb:Service&gt;OTA_AirRulesLLSRQ&lt;/eb:Service&gt;&lt;eb:Action&gt;OTA_AirRulesLLSRS&lt;/eb:Action&gt;&lt;eb:MessageData&gt;&lt;eb:MessageId&gt;6184307564886720203&lt;/eb:MessageId&gt;&lt;eb:Timestamp&gt;2019-09-04T15:41:29&lt;/eb:Timestamp&gt;&lt;eb:RefToMessageId&gt;6d7ce747-c3e8-482f-8a2a-159d8cda6930&lt;/eb:RefToMessageId&gt;&lt;/eb:MessageData&gt;&lt;/eb:MessageHeader&gt;&lt;wsse:Security xmlns:wsse=&quot;http://schemas.xmlsoap.org/ws/2002/12/secext&quot;&gt;&lt;wsse:BinarySecurityToken valueType=&quot;String&quot; EncodingType=&quot;wsse:Base64Binary&quot;&gt;Shared/IDL:IceSess\/SessMgr:1\.0.IDL/Common/!ICESMS\/RESH!ICESMSLB\/RES.LB!-2977788472851373170!42023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1:29-05:00&quot;&gt;_x000a_   &lt;stl:SystemSpecificResults&gt;_x000a_    &lt;stl:HostCommand LNIATA=&quot;222222&quot;&gt;RDBOGMAD05OCTWZ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ZF00TCO       W R  1065900        T31DE  -/? ??/ 30 AT01&lt;/Text&gt;_x000a_   &lt;/Line&gt;_x000a_   &lt;Line Type=&quot;Passenger Type&quot;&gt;_x000a_    &lt;Text&gt;PASSENGER TYPE-ITX                 AUTO PRICE-YES&lt;/Text&gt;_x000a_   &lt;/Line&gt;_x000a_   &lt;Line Type=&quot;Origin Destination&quot;&gt;_x000a_    &lt;Text&gt;FROM-BOG TO-MAD    CXR-AV    TVL-05OCT19  RULE-8YWW SAR2RPV/286&lt;/Text&gt;_x000a_   &lt;/Line&gt;_x000a_   &lt;Line Type=&quot;Fare Basis&quot;&gt;_x000a_    &lt;Text&gt;FARE BASIS-WZF00TCO          SPECIAL FARE  DIS-L   VENDOR-ATP&lt;/Text&gt;_x000a_   &lt;/Line&gt;_x000a_   &lt;Line Type=&quot;Fare Type&quot;&gt;_x000a_    &lt;Text&gt;FARE TYPE-PIT      RT-INDIVIDUAL INCLUSIVE TOUR FARE&lt;/Text&gt;_x000a_   &lt;/Line&gt;_x000a_   &lt;Line Type=&quot;Currency&quot;&gt;_x000a_    &lt;Text&gt;USD   311.00  0101  E01JAN19 D-INFINITY   FC-WZF00TCO  FN-8&lt;/Text&gt;_x000a_   &lt;/Line&gt;_x000a_   &lt;Line Type=&quot;System Dates&quot;&gt;_x000a_    &lt;Text&gt;SYSTEM DATES - CREATED 11APR19/1312  EXPIRES INFINITY&lt;/Text&gt;_x000a_   &lt;/Line&gt;_x000a_   &lt;ParsedData&gt;_x000a_    &lt;CurrencyLine&gt;_x000a_     &lt;Amount&gt;311.00&lt;/Amount&gt;_x000a_     &lt;CurrencyCode&gt;USD&lt;/CurrencyCode&gt;_x000a_     &lt;Discontinue&gt;INFINITY&lt;/Discontinue&gt;_x000a_     &lt;Effective&gt;2019-01-01&lt;/Effective&gt;_x000a_     &lt;FareClass&gt;WZF00TCO&lt;/FareClass&gt;_x000a_     &lt;RoutingNumberOrMPM&gt;0101&lt;/RoutingNumberOrMPM&gt;_x000a_     &lt;TariffDescriptionNumber&gt;8&lt;/TariffDescriptionNumber&gt;_x000a_    &lt;/CurrencyLine&gt;_x000a_    &lt;FareBasisLine&gt;_x000a_     &lt;DisplayType Code=&quot;L&quot;/&gt;_x000a_     &lt;FareBasis Code=&quot;WZF00TCO&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SAR2RPV/286&lt;/TariffDescriptionNumber&gt;_x000a_     &lt;TravelDate&gt;2019-10-05&lt;/TravelDate&gt;_x000a_    &lt;/OriginDestinationLine&gt;_x000a_    &lt;PassengerTypeLine&gt;_x000a_     &lt;AutoPrice&gt;YES&lt;/AutoPrice&gt;_x000a_     &lt;PassengerType Code=&quot;ITX&quot;/&gt;_x000a_    &lt;/PassengerTypeLine&gt;_x000a_    &lt;SystemDatesLine&gt;_x000a_     &lt;CreateDateTime&gt;2019-04-11T13: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BETWEEN_x000a_A1 AND A2_x000a_APPLICATION_x000a_AREA_x000a_THESE FARES APPLY_x000a_BETWEEN AREA 1 AND AREA 2._x000a_CLASS OF SERVICE_x000a_THESE FARES APPLY FOR ECONOMY CLASS SERVICE._x000a_TYPES OF TRANSPORTATION_x000a_THIS RULE GOVERNS ROUND-TRIP FARES._x000a_FARES GOVERNED BY THIS RULE CAN BE USED TO CREATE_x000a_ROUND-TRIP/CIRCLE-TRIP/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lt;/Text&gt;_x000a_   &lt;/Paragraph&gt;_x000a_   &lt;Paragraph RPH=&quot;06&quot; Title=&quot;MINIMUM STAY&quot;&gt;_x000a_    &lt;Text&gt;ORIGINATING AREA 2 -_x000a_TRAVEL FROM LAST INTERNATIONAL SECTOR MUST COMMENCE_x000a_NO EARLIER THAN 5 DAYS AFTER DEPARTURE OF THE FIRST_x000a_INTERNATIONAL SECTOR._x000a_ORIGINATING AREA 1 -_x000a_TRAVEL FROM LAST INTERNATIONAL SECTOR MUST COMMENCE_x000a_NO 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 30_x000a_DAYS AFTER DEPARTURE FROM FARE ORIGIN.&lt;/Text&gt;_x000a_   &lt;/Paragraph&gt;_x000a_   &lt;Paragraph RPH=&quot;08&quot; Title=&quot;STOPOVERS&quot;&gt;_x000a_    &lt;Text&gt;ORIGINATING AREA 1 -_x000a_UNLIMITED STOPOVERS PERMITTED ON THE PRICING UNIT_x000a_LIMITED TO 1 FREE AND UNLIMITED AT USD 65.00_x000a_EACH_x000a_CHILD/INFANT DISCOUNTS APPLY._x000a_NO STOPOVER OCCURS IF PASSENGER TAKES NEXT_x000a_AVAILABLE FLIGHT WITHIN 24 HOURS._x000a_ORIGINATING AREA 2 -_x000a_4 STOPOVERS PERMITTED ON THE PRICING UNIT_x000a_LIMITED TO 1 FREE AND 3 AT EUR 60.00 EACH._x000a_1 FREE IN BOG/MDE/CLO._x000a_CHILD/INFANT DISCOUNTS APPLY.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RULE 8YWW/AIRW IN ANY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UST BE ISSUED ON THE STOCK OF AV OR TA._x000a_OR - TICKETS MUST BE ISSUED ON THE STOCK OF AV OR LR.&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29"/>
    <n v="3418"/>
    <s v="8YWW"/>
    <n v="3456"/>
    <n v="3467"/>
    <s v="SAR2RPV/286"/>
    <n v="14613"/>
    <n v="16509"/>
    <x v="4"/>
    <n v="1500"/>
    <n v="1533"/>
    <n v="1557"/>
    <s v="RDBOGMAD05OCTWZ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0018c91-80de-47d6-be6a-9b7d737cab60&lt;/eb:ConversationId&gt;&lt;eb:Service&gt;OTA_AirRulesLLSRQ&lt;/eb:Service&gt;&lt;eb:Action&gt;OTA_AirRulesLLSRS&lt;/eb:Action&gt;&lt;eb:MessageData&gt;&lt;eb:MessageId&gt;6184288564885640193&lt;/eb:MessageId&gt;&lt;eb:Timestamp&gt;2019-09-04T15:41:29&lt;/eb:Timestamp&gt;&lt;eb:RefToMessageId&gt;d0018c91-80de-47d6-be6a-9b7d737cab60&lt;/eb:RefToMessageId&gt;&lt;/eb:MessageData&gt;&lt;/eb:MessageHeader&gt;&lt;wsse:Security xmlns:wsse=&quot;http://schemas.xmlsoap.org/ws/2002/12/secext&quot;&gt;&lt;wsse:BinarySecurityToken valueType=&quot;String&quot; EncodingType=&quot;wsse:Base64Binary&quot;&gt;Shared/IDL:IceSess\/SessMgr:1\.0.IDL/Common/!ICESMS\/RESE!ICESMSLB\/RES.LB!-2977788474355394162!67915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1:29-05:00&quot;&gt;_x000a_   &lt;stl:SystemSpecificResults&gt;_x000a_    &lt;stl:HostCommand LNIATA=&quot;222222&quot;&gt;RDBOGCUN09SEPPZA07JIB-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ZA07JIB       P R   877400     ----      7/3  3/365 WH01&lt;/Text&gt;_x000a_   &lt;/Line&gt;_x000a_   &lt;Line Type=&quot;Passenger Type&quot;&gt;_x000a_    &lt;Text&gt;PASSENGER TYPE-ADT                 AUTO PRICE-YES&lt;/Text&gt;_x000a_   &lt;/Line&gt;_x000a_   &lt;Line Type=&quot;Origin Destination&quot;&gt;_x000a_    &lt;Text&gt;FROM-BOG TO-CUN    CXR-AV    TVL-09SEP19  RULE-BCAM IPRWI/303&lt;/Text&gt;_x000a_   &lt;/Line&gt;_x000a_   &lt;Line Type=&quot;Fare Basis&quot;&gt;_x000a_    &lt;Text&gt;FARE BASIS-PZA07JIB          SPECIAL FARE  DIS-E   VENDOR-ATP&lt;/Text&gt;_x000a_   &lt;/Line&gt;_x000a_   &lt;Line Type=&quot;Fare Type&quot;&gt;_x000a_    &lt;Text&gt;FARE TYPE-XEX      RT-REGULAR EXCURSION&lt;/Text&gt;_x000a_   &lt;/Line&gt;_x000a_   &lt;Line Type=&quot;Currency&quot;&gt;_x000a_    &lt;Text&gt;USD   256.00  0093  E31JUL19 D-INFINITY   FC-PZA07JIB  FN-&lt;/Text&gt;_x000a_   &lt;/Line&gt;_x000a_   &lt;Line Type=&quot;System Dates&quot;&gt;_x000a_    &lt;Text&gt;SYSTEM DATES - CREATED 30JUL19/1115  EXPIRES INFINITY&lt;/Text&gt;_x000a_   &lt;/Line&gt;_x000a_   &lt;ParsedData&gt;_x000a_    &lt;CurrencyLine&gt;_x000a_     &lt;Amount&gt;256.00&lt;/Amount&gt;_x000a_     &lt;CurrencyCode&gt;USD&lt;/CurrencyCode&gt;_x000a_     &lt;Discontinue&gt;INFINITY&lt;/Discontinue&gt;_x000a_     &lt;Effective&gt;2019-07-31&lt;/Effective&gt;_x000a_     &lt;FareClass&gt;PZA07JIB&lt;/FareClass&gt;_x000a_     &lt;RoutingNumberOrMPM&gt;0093&lt;/RoutingNumberOrMPM&gt;_x000a_    &lt;/CurrencyLine&gt;_x000a_    &lt;FareBasisLine&gt;_x000a_     &lt;DisplayType Code=&quot;E&quot;/&gt;_x000a_     &lt;FareBasis Code=&quot;PZA07JIB&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CUN&quot;/&gt;_x000a_     &lt;OriginLocation LocationCode=&quot;BOG&quot;/&gt;_x000a_     &lt;Rule&gt;BCAM&lt;/Rule&gt;_x000a_     &lt;TariffDescriptionNumber&gt;IPRWI/303&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7-30T11: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PPLIES FOR ROUND TRIP / ONE WAY JOURNEYS WITHIN AREA_x000a_1_x000a_FOR ECONOMY FARES_x000a_APPLICATION_x000a_CLASS OF SERVICE_x000a_THESE FARES APPLY FOR ECONOMY CLASS SERVICE._x000a_TYPES OF TRANSPORTATION_x000a_FARES GOVERNED BY THIS RULE CAN BE USED TO CREATE_x000a_ONE-WAY/ROUND-TRIP/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2 STOPOVERS PERMITTED ON THE PRICING UNIT_x000a_LIMITED TO 1 FREE AND 1 AT USD 65.00.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BCAM"/>
    <n v="3369"/>
    <n v="3378"/>
    <s v="IPRWI/303"/>
    <n v="12496"/>
    <n v="13433"/>
    <x v="11"/>
    <n v="1500"/>
    <n v="1533"/>
    <n v="1557"/>
    <s v="RDBOGCUN09SEPPZA07J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d7ce747-c3e8-482f-8a2a-159d8cda6930&lt;/eb:ConversationId&gt;&lt;eb:Service&gt;OTA_AirRulesLLSRQ&lt;/eb:Service&gt;&lt;eb:Action&gt;OTA_AirRulesLLSRS&lt;/eb:Action&gt;&lt;eb:MessageData&gt;&lt;eb:MessageId&gt;5683801564892780833&lt;/eb:MessageId&gt;&lt;eb:Timestamp&gt;2019-09-04T15:41:29&lt;/eb:Timestamp&gt;&lt;eb:RefToMessageId&gt;6d7ce747-c3e8-482f-8a2a-159d8cda6930&lt;/eb:RefToMessageId&gt;&lt;/eb:MessageData&gt;&lt;/eb:MessageHeader&gt;&lt;wsse:Security xmlns:wsse=&quot;http://schemas.xmlsoap.org/ws/2002/12/secext&quot;&gt;&lt;wsse:BinarySecurityToken valueType=&quot;String&quot; EncodingType=&quot;wsse:Base64Binary&quot;&gt;Shared/IDL:IceSess\/SessMgr:1\.0.IDL/Common/!ICESMS\/RESH!ICESMSLB\/RES.LB!-2977788472851373170!42023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1:29-05:00&quot;&gt;_x000a_   &lt;stl:SystemSpecificResults&gt;_x000a_    &lt;stl:HostCommand LNIATA=&quot;222222&quot;&gt;RDMADBOG24OCTTZA00ZGR-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       T R   963100 DC31MY T16SE  -/1  5/ 90 AT01&lt;/Text&gt;_x000a_   &lt;/Line&gt;_x000a_   &lt;Line Type=&quot;Passenger Type&quot;&gt;_x000a_    &lt;Text&gt;PASSENGER TYPE-ADT                 AUTO PRICE-YES&lt;/Text&gt;_x000a_   &lt;/Line&gt;_x000a_   &lt;Line Type=&quot;Origin Destination&quot;&gt;_x000a_    &lt;Text&gt;FROM-MAD TO-BOG    CXR-AV    TVL-24OCT19  RULE-RES2 IPRSAA2/27&lt;/Text&gt;_x000a_   &lt;/Line&gt;_x000a_   &lt;Line Type=&quot;Fare Basis&quot;&gt;_x000a_    &lt;Text&gt;FARE BASIS-TZA00ZGR          SPECIAL FARE  DIS-E   VENDOR-ATP&lt;/Text&gt;_x000a_   &lt;/Line&gt;_x000a_   &lt;Line Type=&quot;Fare Type&quot;&gt;_x000a_    &lt;Text&gt;FARE TYPE-XEX      RT-REGULAR EXCURSION&lt;/Text&gt;_x000a_   &lt;/Line&gt;_x000a_   &lt;Line Type=&quot;Currency&quot;&gt;_x000a_    &lt;Text&gt;EUR   256.00  0101  E01MAY19 D31MAY20   FC-TZA00ZGR  FN-80&lt;/Text&gt;_x000a_   &lt;/Line&gt;_x000a_   &lt;Line Type=&quot;System Dates&quot;&gt;_x000a_    &lt;Text&gt;SYSTEM DATES - CREATED 30APR19/0839  EXPIRES INFINITY&lt;/Text&gt;_x000a_   &lt;/Line&gt;_x000a_   &lt;ParsedData&gt;_x000a_    &lt;CurrencyLine&gt;_x000a_     &lt;Amount&gt;256.00&lt;/Amount&gt;_x000a_     &lt;CurrencyCode&gt;EUR&lt;/CurrencyCode&gt;_x000a_     &lt;Discontinue&gt;2020-05-31&lt;/Discontinue&gt;_x000a_     &lt;Effective&gt;2019-05-01&lt;/Effective&gt;_x000a_     &lt;FareClass&gt;TZA00ZGR&lt;/FareClass&gt;_x000a_     &lt;RoutingNumberOrMPM&gt;0101&lt;/RoutingNumberOrMPM&gt;_x000a_     &lt;TariffDescriptionNumber&gt;80&lt;/TariffDescriptionNumber&gt;_x000a_    &lt;/CurrencyLine&gt;_x000a_    &lt;FareBasisLine&gt;_x000a_     &lt;DisplayType Code=&quot;E&quot;/&gt;_x000a_     &lt;FareBasis Code=&quot;TZA00ZGR&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BOG&quot;/&gt;_x000a_     &lt;OriginLocation LocationCode=&quot;MAD&quot;/&gt;_x000a_     &lt;Rule&gt;RES2&lt;/Rule&gt;_x000a_     &lt;TariffDescriptionNumber&gt;IPRSAA2/27&lt;/TariffDescriptionNumber&gt;_x000a_     &lt;TravelDate&gt;2019-10-24&lt;/TravelDate&gt;_x000a_    &lt;/OriginDestinationLine&gt;_x000a_    &lt;PassengerTypeLine&gt;_x000a_     &lt;AutoPrice&gt;YES&lt;/AutoPrice&gt;_x000a_     &lt;PassengerType Code=&quot;ADT&quot;/&gt;_x000a_    &lt;/PassengerTypeLine&gt;_x000a_    &lt;SystemDatesLine&gt;_x000a_     &lt;CreateDateTime&gt;2019-04-30T08:3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ROUND TRIP FARE APPLICABLE BETWEEN AREA 1 AND_x000a_AREA 2._x000a_APPLICATION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5 DAYS AFTER DEPARTURE OF THE FIRST_x000a_INTERNATIONAL SECTOR.&lt;/Text&gt;_x000a_   &lt;/Paragraph&gt;_x000a_   &lt;Paragraph RPH=&quot;07&quot; Title=&quot;MAXIMUM STAY&quot;&gt;_x000a_    &lt;Text&gt;TRAVEL FROM LAST SECTOR MUST COMMENCE NO LATER THAN_x000a_MIDNIGHT 90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Y20. ALL_x000a_TRAVEL MUST BE COMPLETED BY MIDNIGHT ON 31MAY20.&lt;/Text&gt;_x000a_   &lt;/Paragraph&gt;_x000a_   &lt;Paragraph RPH=&quot;15&quot; Title=&quot;SALES RESTRICTIONS&quot;&gt;_x000a_    &lt;Text&gt;FOOTNOTE RULE_x000a_TICKETS MUST BE ISSUED ON/BEFORE 16SEP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1"/>
    <n v="3393"/>
    <s v="RES2"/>
    <n v="3431"/>
    <n v="3441"/>
    <s v="IPRSAA2/27"/>
    <n v="13689"/>
    <n v="15585"/>
    <x v="4"/>
    <n v="1500"/>
    <n v="1533"/>
    <n v="1557"/>
    <s v="RDMADBOG24OCTTZA00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5f28a1b-3c12-4fc8-9c59-d5be88efdd93&lt;/eb:ConversationId&gt;&lt;eb:Service&gt;OTA_AirRulesLLSRQ&lt;/eb:Service&gt;&lt;eb:Action&gt;OTA_AirRulesLLSRS&lt;/eb:Action&gt;&lt;eb:MessageData&gt;&lt;eb:MessageId&gt;6183691564895740251&lt;/eb:MessageId&gt;&lt;eb:Timestamp&gt;2019-09-04T15:41:29&lt;/eb:Timestamp&gt;&lt;eb:RefToMessageId&gt;75f28a1b-3c12-4fc8-9c59-d5be88efdd93&lt;/eb:RefToMessageId&gt;&lt;/eb:MessageData&gt;&lt;/eb:MessageHeader&gt;&lt;wsse:Security xmlns:wsse=&quot;http://schemas.xmlsoap.org/ws/2002/12/secext&quot;&gt;&lt;wsse:BinarySecurityToken valueType=&quot;String&quot; EncodingType=&quot;wsse:Base64Binary&quot;&gt;Shared/IDL:IceSess\/SessMgr:1\.0.IDL/Common/!ICESMS\/RESC!ICESMSLB\/RES.LB!-2977788469170414720!137637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1:29-05:00&quot;&gt;_x000a_   &lt;stl:SystemSpecificResults&gt;_x000a_    &lt;stl:HostCommand LNIATA=&quot;222222&quot;&gt;RDCLOBOG05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CLO TO-BOG    CXR-AV    TVL-05SEP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5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LO&quot;/&gt;_x000a_     &lt;Rule&gt;DOSP&lt;/Rule&gt;_x000a_     &lt;TariffDescriptionNumber&gt;IPRWD/17&lt;/TariffDescriptionNumber&gt;_x000a_     &lt;TravelDate&gt;2019-09-05&lt;/TravelDate&gt;_x000a_    &lt;/OriginDestinationLine&gt;_x000a_    &lt;PassengerTypeLine&gt;_x000a_     &lt;AutoPrice&gt;YES&lt;/AutoPrice&gt;_x000a_     &lt;PassengerType Code=&quot;ADT&quot;/&gt;_x000a_    &lt;/PassengerTypeLine&gt;_x000a_    &lt;SystemDatesLine&gt;_x000a_     &lt;CreateDateTime&gt;2019-09-02T1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DOSP"/>
    <n v="3429"/>
    <n v="3437"/>
    <s v="IPRWD/17"/>
    <n v="10566"/>
    <n v="11175"/>
    <x v="6"/>
    <n v="1501"/>
    <n v="1534"/>
    <n v="1558"/>
    <s v="RDCLOBOG05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5f28a1b-3c12-4fc8-9c59-d5be88efdd93&lt;/eb:ConversationId&gt;&lt;eb:Service&gt;OTA_AirRulesLLSRQ&lt;/eb:Service&gt;&lt;eb:Action&gt;OTA_AirRulesLLSRS&lt;/eb:Action&gt;&lt;eb:MessageData&gt;&lt;eb:MessageId&gt;6183833564901560291&lt;/eb:MessageId&gt;&lt;eb:Timestamp&gt;2019-09-04T15:41:30&lt;/eb:Timestamp&gt;&lt;eb:RefToMessageId&gt;75f28a1b-3c12-4fc8-9c59-d5be88efdd93&lt;/eb:RefToMessageId&gt;&lt;/eb:MessageData&gt;&lt;/eb:MessageHeader&gt;&lt;wsse:Security xmlns:wsse=&quot;http://schemas.xmlsoap.org/ws/2002/12/secext&quot;&gt;&lt;wsse:BinarySecurityToken valueType=&quot;String&quot; EncodingType=&quot;wsse:Base64Binary&quot;&gt;Shared/IDL:IceSess\/SessMgr:1\.0.IDL/Common/!ICESMS\/RESC!ICESMSLB\/RES.LB!-2977788469170414720!137637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1:30-05:00&quot;&gt;_x000a_   &lt;stl:SystemSpecificResults&gt;_x000a_    &lt;stl:HostCommand LNIATA=&quot;222222&quot;&gt;RDBOGCLO08SEP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39300     ----      -/1  -/365  200&lt;/Text&gt;_x000a_   &lt;/Line&gt;_x000a_   &lt;Line Type=&quot;Passenger Type&quot;&gt;_x000a_    &lt;Text&gt;PASSENGER TYPE-ADT                 AUTO PRICE-YES&lt;/Text&gt;_x000a_   &lt;/Line&gt;_x000a_   &lt;Line Type=&quot;Origin Destination&quot;&gt;_x000a_    &lt;Text&gt;FROM-BOG TO-CLO    CXR-AV    TVL-08SEP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39300  0200  E03SEP19 D-INFINITY   FC-PES00RIQ  FN-&lt;/Text&gt;_x000a_   &lt;/Line&gt;_x000a_   &lt;Line Type=&quot;System Dates&quot;&gt;_x000a_    &lt;Text&gt;SYSTEM DATES - CREATED 02SEP19/1314  EXPIRES INFINITY&lt;/Text&gt;_x000a_   &lt;/Line&gt;_x000a_   &lt;ParsedData&gt;_x000a_    &lt;CurrencyLine&gt;_x000a_     &lt;Amount&gt;139300&lt;/Amount&gt;_x000a_     &lt;CurrencyCode&gt;COP&lt;/CurrencyCode&gt;_x000a_     &lt;Discontinue&gt;INFINITY&lt;/Discontinue&gt;_x000a_     &lt;Effective&gt;2019-09-03&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EC&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DOEC"/>
    <n v="3369"/>
    <n v="3377"/>
    <s v="IPRWD/17"/>
    <n v="7661"/>
    <n v="8196"/>
    <x v="5"/>
    <n v="1501"/>
    <n v="1534"/>
    <n v="1558"/>
    <s v="RDBOGCLO08SEP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643d336-bfb8-4809-b5b2-1f202fd6726d&lt;/eb:ConversationId&gt;&lt;eb:Service&gt;OTA_AirRulesLLSRQ&lt;/eb:Service&gt;&lt;eb:Action&gt;OTA_AirRulesLLSRS&lt;/eb:Action&gt;&lt;eb:MessageData&gt;&lt;eb:MessageId&gt;6202674566514110221&lt;/eb:MessageId&gt;&lt;eb:Timestamp&gt;2019-09-04T15:44:11&lt;/eb:Timestamp&gt;&lt;eb:RefToMessageId&gt;4643d336-bfb8-4809-b5b2-1f202fd6726d&lt;/eb:RefToMessageId&gt;&lt;/eb:MessageData&gt;&lt;/eb:MessageHeader&gt;&lt;wsse:Security xmlns:wsse=&quot;http://schemas.xmlsoap.org/ws/2002/12/secext&quot;&gt;&lt;wsse:BinarySecurityToken valueType=&quot;String&quot; EncodingType=&quot;wsse:Base64Binary&quot;&gt;Shared/IDL:IceSess\/SessMgr:1\.0.IDL/Common/!ICESMS\/RESH!ICESMSLB\/RES.LB!-2977787806273101689!49433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4:11-05:00&quot;&gt;_x000a_   &lt;stl:SystemSpecificResults&gt;_x000a_    &lt;stl:HostCommand LNIATA=&quot;222222&quot;&gt;RDBOGSMR12OCT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2OCT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10-12&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29"/>
    <n v="3418"/>
    <s v="ITCO"/>
    <n v="3456"/>
    <n v="3467"/>
    <s v="WHFDPVR/329"/>
    <n v="8149"/>
    <n v="8684"/>
    <x v="5"/>
    <n v="1500"/>
    <n v="1533"/>
    <n v="1557"/>
    <s v="RDBOGSMR12OCT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0c6fc66-0550-4687-b494-d7633421cf23&lt;/eb:ConversationId&gt;&lt;eb:Service&gt;OTA_AirRulesLLSRQ&lt;/eb:Service&gt;&lt;eb:Action&gt;OTA_AirRulesLLSRS&lt;/eb:Action&gt;&lt;eb:MessageData&gt;&lt;eb:MessageId&gt;5700864566518360714&lt;/eb:MessageId&gt;&lt;eb:Timestamp&gt;2019-09-04T15:44:12&lt;/eb:Timestamp&gt;&lt;eb:RefToMessageId&gt;40c6fc66-0550-4687-b494-d7633421cf23&lt;/eb:RefToMessageId&gt;&lt;/eb:MessageData&gt;&lt;/eb:MessageHeader&gt;&lt;wsse:Security xmlns:wsse=&quot;http://schemas.xmlsoap.org/ws/2002/12/secext&quot;&gt;&lt;wsse:BinarySecurityToken valueType=&quot;String&quot; EncodingType=&quot;wsse:Base64Binary&quot;&gt;Shared/IDL:IceSess\/SessMgr:1\.0.IDL/Common/!ICESMS\/RESD!ICESMSLB\/RES.LB!-2977787806242732914!9270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4:12-05:00&quot;&gt;_x000a_   &lt;stl:SystemSpecificResults&gt;_x000a_    &lt;stl:HostCommand LNIATA=&quot;222222&quot;&gt;RDBOGCUN09SEPPZA07JIB-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ZA07JIB       P R   877400     ----      7/3  3/365 WH01&lt;/Text&gt;_x000a_   &lt;/Line&gt;_x000a_   &lt;Line Type=&quot;Passenger Type&quot;&gt;_x000a_    &lt;Text&gt;PASSENGER TYPE-ADT                 AUTO PRICE-YES&lt;/Text&gt;_x000a_   &lt;/Line&gt;_x000a_   &lt;Line Type=&quot;Origin Destination&quot;&gt;_x000a_    &lt;Text&gt;FROM-BOG TO-CUN    CXR-AV    TVL-09SEP19  RULE-BCAM IPRWI/303&lt;/Text&gt;_x000a_   &lt;/Line&gt;_x000a_   &lt;Line Type=&quot;Fare Basis&quot;&gt;_x000a_    &lt;Text&gt;FARE BASIS-PZA07JIB          SPECIAL FARE  DIS-E   VENDOR-ATP&lt;/Text&gt;_x000a_   &lt;/Line&gt;_x000a_   &lt;Line Type=&quot;Fare Type&quot;&gt;_x000a_    &lt;Text&gt;FARE TYPE-XEX      RT-REGULAR EXCURSION&lt;/Text&gt;_x000a_   &lt;/Line&gt;_x000a_   &lt;Line Type=&quot;Currency&quot;&gt;_x000a_    &lt;Text&gt;USD   256.00  0093  E31JUL19 D-INFINITY   FC-PZA07JIB  FN-&lt;/Text&gt;_x000a_   &lt;/Line&gt;_x000a_   &lt;Line Type=&quot;System Dates&quot;&gt;_x000a_    &lt;Text&gt;SYSTEM DATES - CREATED 30JUL19/1115  EXPIRES INFINITY&lt;/Text&gt;_x000a_   &lt;/Line&gt;_x000a_   &lt;ParsedData&gt;_x000a_    &lt;CurrencyLine&gt;_x000a_     &lt;Amount&gt;256.00&lt;/Amount&gt;_x000a_     &lt;CurrencyCode&gt;USD&lt;/CurrencyCode&gt;_x000a_     &lt;Discontinue&gt;INFINITY&lt;/Discontinue&gt;_x000a_     &lt;Effective&gt;2019-07-31&lt;/Effective&gt;_x000a_     &lt;FareClass&gt;PZA07JIB&lt;/FareClass&gt;_x000a_     &lt;RoutingNumberOrMPM&gt;0093&lt;/RoutingNumberOrMPM&gt;_x000a_    &lt;/CurrencyLine&gt;_x000a_    &lt;FareBasisLine&gt;_x000a_     &lt;DisplayType Code=&quot;E&quot;/&gt;_x000a_     &lt;FareBasis Code=&quot;PZA07JIB&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CUN&quot;/&gt;_x000a_     &lt;OriginLocation LocationCode=&quot;BOG&quot;/&gt;_x000a_     &lt;Rule&gt;BCAM&lt;/Rule&gt;_x000a_     &lt;TariffDescriptionNumber&gt;IPRWI/303&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7-30T11: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PPLIES FOR ROUND TRIP / ONE WAY JOURNEYS WITHIN AREA_x000a_1_x000a_FOR ECONOMY FARES_x000a_APPLICATION_x000a_CLASS OF SERVICE_x000a_THESE FARES APPLY FOR ECONOMY CLASS SERVICE._x000a_TYPES OF TRANSPORTATION_x000a_FARES GOVERNED BY THIS RULE CAN BE USED TO CREATE_x000a_ONE-WAY/ROUND-TRIP/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2 STOPOVERS PERMITTED ON THE PRICING UNIT_x000a_LIMITED TO 1 FREE AND 1 AT USD 65.00.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BCAM"/>
    <n v="3369"/>
    <n v="3378"/>
    <s v="IPRWI/303"/>
    <n v="12496"/>
    <n v="13433"/>
    <x v="11"/>
    <n v="1500"/>
    <n v="1533"/>
    <n v="1557"/>
    <s v="RDBOGCUN09SEPPZA07J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a92c667-19d7-4409-ba62-74cab00786ad&lt;/eb:ConversationId&gt;&lt;eb:Service&gt;OTA_AirRulesLLSRQ&lt;/eb:Service&gt;&lt;eb:Action&gt;OTA_AirRulesLLSRS&lt;/eb:Action&gt;&lt;eb:MessageData&gt;&lt;eb:MessageId&gt;6203347566520480235&lt;/eb:MessageId&gt;&lt;eb:Timestamp&gt;2019-09-04T15:44:12&lt;/eb:Timestamp&gt;&lt;eb:RefToMessageId&gt;9a92c667-19d7-4409-ba62-74cab00786ad&lt;/eb:RefToMessageId&gt;&lt;/eb:MessageData&gt;&lt;/eb:MessageHeader&gt;&lt;wsse:Security xmlns:wsse=&quot;http://schemas.xmlsoap.org/ws/2002/12/secext&quot;&gt;&lt;wsse:BinarySecurityToken valueType=&quot;String&quot; EncodingType=&quot;wsse:Base64Binary&quot;&gt;Shared/IDL:IceSess\/SessMgr:1\.0.IDL/Common/!ICESMS\/RESE!ICESMSLB\/RES.LB!-2977787803674325881!7565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4:12-05:00&quot;&gt;_x000a_   &lt;stl:SystemSpecificResults&gt;_x000a_    &lt;stl:HostCommand LNIATA=&quot;222222&quot;&gt;RDBOGMAD05OCTWZ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ZF00TCO       W R  1065900        T31DE  -/? ??/ 30 AT01&lt;/Text&gt;_x000a_   &lt;/Line&gt;_x000a_   &lt;Line Type=&quot;Passenger Type&quot;&gt;_x000a_    &lt;Text&gt;PASSENGER TYPE-ITX                 AUTO PRICE-YES&lt;/Text&gt;_x000a_   &lt;/Line&gt;_x000a_   &lt;Line Type=&quot;Origin Destination&quot;&gt;_x000a_    &lt;Text&gt;FROM-BOG TO-MAD    CXR-AV    TVL-05OCT19  RULE-8YWW SAR2RPV/286&lt;/Text&gt;_x000a_   &lt;/Line&gt;_x000a_   &lt;Line Type=&quot;Fare Basis&quot;&gt;_x000a_    &lt;Text&gt;FARE BASIS-WZF00TCO          SPECIAL FARE  DIS-L   VENDOR-ATP&lt;/Text&gt;_x000a_   &lt;/Line&gt;_x000a_   &lt;Line Type=&quot;Fare Type&quot;&gt;_x000a_    &lt;Text&gt;FARE TYPE-PIT      RT-INDIVIDUAL INCLUSIVE TOUR FARE&lt;/Text&gt;_x000a_   &lt;/Line&gt;_x000a_   &lt;Line Type=&quot;Currency&quot;&gt;_x000a_    &lt;Text&gt;USD   311.00  0101  E01JAN19 D-INFINITY   FC-WZF00TCO  FN-8&lt;/Text&gt;_x000a_   &lt;/Line&gt;_x000a_   &lt;Line Type=&quot;System Dates&quot;&gt;_x000a_    &lt;Text&gt;SYSTEM DATES - CREATED 11APR19/1312  EXPIRES INFINITY&lt;/Text&gt;_x000a_   &lt;/Line&gt;_x000a_   &lt;ParsedData&gt;_x000a_    &lt;CurrencyLine&gt;_x000a_     &lt;Amount&gt;311.00&lt;/Amount&gt;_x000a_     &lt;CurrencyCode&gt;USD&lt;/CurrencyCode&gt;_x000a_     &lt;Discontinue&gt;INFINITY&lt;/Discontinue&gt;_x000a_     &lt;Effective&gt;2019-01-01&lt;/Effective&gt;_x000a_     &lt;FareClass&gt;WZF00TCO&lt;/FareClass&gt;_x000a_     &lt;RoutingNumberOrMPM&gt;0101&lt;/RoutingNumberOrMPM&gt;_x000a_     &lt;TariffDescriptionNumber&gt;8&lt;/TariffDescriptionNumber&gt;_x000a_    &lt;/CurrencyLine&gt;_x000a_    &lt;FareBasisLine&gt;_x000a_     &lt;DisplayType Code=&quot;L&quot;/&gt;_x000a_     &lt;FareBasis Code=&quot;WZF00TCO&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SAR2RPV/286&lt;/TariffDescriptionNumber&gt;_x000a_     &lt;TravelDate&gt;2019-10-05&lt;/TravelDate&gt;_x000a_    &lt;/OriginDestinationLine&gt;_x000a_    &lt;PassengerTypeLine&gt;_x000a_     &lt;AutoPrice&gt;YES&lt;/AutoPrice&gt;_x000a_     &lt;PassengerType Code=&quot;ITX&quot;/&gt;_x000a_    &lt;/PassengerTypeLine&gt;_x000a_    &lt;SystemDatesLine&gt;_x000a_     &lt;CreateDateTime&gt;2019-04-11T13: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BETWEEN_x000a_A1 AND A2_x000a_APPLICATION_x000a_AREA_x000a_THESE FARES APPLY_x000a_BETWEEN AREA 1 AND AREA 2._x000a_CLASS OF SERVICE_x000a_THESE FARES APPLY FOR ECONOMY CLASS SERVICE._x000a_TYPES OF TRANSPORTATION_x000a_THIS RULE GOVERNS ROUND-TRIP FARES._x000a_FARES GOVERNED BY THIS RULE CAN BE USED TO CREATE_x000a_ROUND-TRIP/CIRCLE-TRIP/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lt;/Text&gt;_x000a_   &lt;/Paragraph&gt;_x000a_   &lt;Paragraph RPH=&quot;06&quot; Title=&quot;MINIMUM STAY&quot;&gt;_x000a_    &lt;Text&gt;ORIGINATING AREA 2 -_x000a_TRAVEL FROM LAST INTERNATIONAL SECTOR MUST COMMENCE_x000a_NO EARLIER THAN 5 DAYS AFTER DEPARTURE OF THE FIRST_x000a_INTERNATIONAL SECTOR._x000a_ORIGINATING AREA 1 -_x000a_TRAVEL FROM LAST INTERNATIONAL SECTOR MUST COMMENCE_x000a_NO 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 30_x000a_DAYS AFTER DEPARTURE FROM FARE ORIGIN.&lt;/Text&gt;_x000a_   &lt;/Paragraph&gt;_x000a_   &lt;Paragraph RPH=&quot;08&quot; Title=&quot;STOPOVERS&quot;&gt;_x000a_    &lt;Text&gt;ORIGINATING AREA 1 -_x000a_UNLIMITED STOPOVERS PERMITTED ON THE PRICING UNIT_x000a_LIMITED TO 1 FREE AND UNLIMITED AT USD 65.00_x000a_EACH_x000a_CHILD/INFANT DISCOUNTS APPLY._x000a_NO STOPOVER OCCURS IF PASSENGER TAKES NEXT_x000a_AVAILABLE FLIGHT WITHIN 24 HOURS._x000a_ORIGINATING AREA 2 -_x000a_4 STOPOVERS PERMITTED ON THE PRICING UNIT_x000a_LIMITED TO 1 FREE AND 3 AT EUR 60.00 EACH._x000a_1 FREE IN BOG/MDE/CLO._x000a_CHILD/INFANT DISCOUNTS APPLY.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RULE 8YWW/AIRW IN ANY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UST BE ISSUED ON THE STOCK OF AV OR TA._x000a_OR - TICKETS MUST BE ISSUED ON THE STOCK OF AV OR LR.&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29"/>
    <n v="3418"/>
    <s v="8YWW"/>
    <n v="3456"/>
    <n v="3467"/>
    <s v="SAR2RPV/286"/>
    <n v="14613"/>
    <n v="16509"/>
    <x v="4"/>
    <n v="1500"/>
    <n v="1533"/>
    <n v="1557"/>
    <s v="RDBOGMAD05OCTWZ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a92c667-19d7-4409-ba62-74cab00786ad&lt;/eb:ConversationId&gt;&lt;eb:Service&gt;OTA_AirRulesLLSRQ&lt;/eb:Service&gt;&lt;eb:Action&gt;OTA_AirRulesLLSRS&lt;/eb:Action&gt;&lt;eb:MessageData&gt;&lt;eb:MessageId&gt;6202864566526250222&lt;/eb:MessageId&gt;&lt;eb:Timestamp&gt;2019-09-04T15:44:12&lt;/eb:Timestamp&gt;&lt;eb:RefToMessageId&gt;9a92c667-19d7-4409-ba62-74cab00786ad&lt;/eb:RefToMessageId&gt;&lt;/eb:MessageData&gt;&lt;/eb:MessageHeader&gt;&lt;wsse:Security xmlns:wsse=&quot;http://schemas.xmlsoap.org/ws/2002/12/secext&quot;&gt;&lt;wsse:BinarySecurityToken valueType=&quot;String&quot; EncodingType=&quot;wsse:Base64Binary&quot;&gt;Shared/IDL:IceSess\/SessMgr:1\.0.IDL/Common/!ICESMS\/RESE!ICESMSLB\/RES.LB!-2977787803674325881!7565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4:12-05:00&quot;&gt;_x000a_   &lt;stl:SystemSpecificResults&gt;_x000a_    &lt;stl:HostCommand LNIATA=&quot;222222&quot;&gt;RDMADBOG24OCTTZA00ZGR-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       T R   963100 DC31MY T16SE  -/1  5/ 90 AT01&lt;/Text&gt;_x000a_   &lt;/Line&gt;_x000a_   &lt;Line Type=&quot;Passenger Type&quot;&gt;_x000a_    &lt;Text&gt;PASSENGER TYPE-ADT                 AUTO PRICE-YES&lt;/Text&gt;_x000a_   &lt;/Line&gt;_x000a_   &lt;Line Type=&quot;Origin Destination&quot;&gt;_x000a_    &lt;Text&gt;FROM-MAD TO-BOG    CXR-AV    TVL-24OCT19  RULE-RES2 IPRSAA2/27&lt;/Text&gt;_x000a_   &lt;/Line&gt;_x000a_   &lt;Line Type=&quot;Fare Basis&quot;&gt;_x000a_    &lt;Text&gt;FARE BASIS-TZA00ZGR          SPECIAL FARE  DIS-E   VENDOR-ATP&lt;/Text&gt;_x000a_   &lt;/Line&gt;_x000a_   &lt;Line Type=&quot;Fare Type&quot;&gt;_x000a_    &lt;Text&gt;FARE TYPE-XEX      RT-REGULAR EXCURSION&lt;/Text&gt;_x000a_   &lt;/Line&gt;_x000a_   &lt;Line Type=&quot;Currency&quot;&gt;_x000a_    &lt;Text&gt;EUR   256.00  0101  E01MAY19 D31MAY20   FC-TZA00ZGR  FN-80&lt;/Text&gt;_x000a_   &lt;/Line&gt;_x000a_   &lt;Line Type=&quot;System Dates&quot;&gt;_x000a_    &lt;Text&gt;SYSTEM DATES - CREATED 30APR19/0839  EXPIRES INFINITY&lt;/Text&gt;_x000a_   &lt;/Line&gt;_x000a_   &lt;ParsedData&gt;_x000a_    &lt;CurrencyLine&gt;_x000a_     &lt;Amount&gt;256.00&lt;/Amount&gt;_x000a_     &lt;CurrencyCode&gt;EUR&lt;/CurrencyCode&gt;_x000a_     &lt;Discontinue&gt;2020-05-31&lt;/Discontinue&gt;_x000a_     &lt;Effective&gt;2019-05-01&lt;/Effective&gt;_x000a_     &lt;FareClass&gt;TZA00ZGR&lt;/FareClass&gt;_x000a_     &lt;RoutingNumberOrMPM&gt;0101&lt;/RoutingNumberOrMPM&gt;_x000a_     &lt;TariffDescriptionNumber&gt;80&lt;/TariffDescriptionNumber&gt;_x000a_    &lt;/CurrencyLine&gt;_x000a_    &lt;FareBasisLine&gt;_x000a_     &lt;DisplayType Code=&quot;E&quot;/&gt;_x000a_     &lt;FareBasis Code=&quot;TZA00ZGR&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BOG&quot;/&gt;_x000a_     &lt;OriginLocation LocationCode=&quot;MAD&quot;/&gt;_x000a_     &lt;Rule&gt;RES2&lt;/Rule&gt;_x000a_     &lt;TariffDescriptionNumber&gt;IPRSAA2/27&lt;/TariffDescriptionNumber&gt;_x000a_     &lt;TravelDate&gt;2019-10-24&lt;/TravelDate&gt;_x000a_    &lt;/OriginDestinationLine&gt;_x000a_    &lt;PassengerTypeLine&gt;_x000a_     &lt;AutoPrice&gt;YES&lt;/AutoPrice&gt;_x000a_     &lt;PassengerType Code=&quot;ADT&quot;/&gt;_x000a_    &lt;/PassengerTypeLine&gt;_x000a_    &lt;SystemDatesLine&gt;_x000a_     &lt;CreateDateTime&gt;2019-04-30T08:3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ROUND TRIP FARE APPLICABLE BETWEEN AREA 1 AND_x000a_AREA 2._x000a_APPLICATION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5 DAYS AFTER DEPARTURE OF THE FIRST_x000a_INTERNATIONAL SECTOR.&lt;/Text&gt;_x000a_   &lt;/Paragraph&gt;_x000a_   &lt;Paragraph RPH=&quot;07&quot; Title=&quot;MAXIMUM STAY&quot;&gt;_x000a_    &lt;Text&gt;TRAVEL FROM LAST SECTOR MUST COMMENCE NO LATER THAN_x000a_MIDNIGHT 90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Y20. ALL_x000a_TRAVEL MUST BE COMPLETED BY MIDNIGHT ON 31MAY20.&lt;/Text&gt;_x000a_   &lt;/Paragraph&gt;_x000a_   &lt;Paragraph RPH=&quot;15&quot; Title=&quot;SALES RESTRICTIONS&quot;&gt;_x000a_    &lt;Text&gt;FOOTNOTE RULE_x000a_TICKETS MUST BE ISSUED ON/BEFORE 16SEP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1"/>
    <n v="3393"/>
    <s v="RES2"/>
    <n v="3431"/>
    <n v="3441"/>
    <s v="IPRSAA2/27"/>
    <n v="13689"/>
    <n v="15585"/>
    <x v="4"/>
    <n v="1500"/>
    <n v="1533"/>
    <n v="1557"/>
    <s v="RDMADBOG24OCTTZA00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f373c7f-d161-4974-93eb-8cdcc7bff931&lt;/eb:ConversationId&gt;&lt;eb:Service&gt;OTA_AirRulesLLSRQ&lt;/eb:Service&gt;&lt;eb:Action&gt;OTA_AirRulesLLSRS&lt;/eb:Action&gt;&lt;eb:MessageData&gt;&lt;eb:MessageId&gt;6202953566538790232&lt;/eb:MessageId&gt;&lt;eb:Timestamp&gt;2019-09-04T15:44:14&lt;/eb:Timestamp&gt;&lt;eb:RefToMessageId&gt;8f373c7f-d161-4974-93eb-8cdcc7bff931&lt;/eb:RefToMessageId&gt;&lt;/eb:MessageData&gt;&lt;/eb:MessageHeader&gt;&lt;wsse:Security xmlns:wsse=&quot;http://schemas.xmlsoap.org/ws/2002/12/secext&quot;&gt;&lt;wsse:BinarySecurityToken valueType=&quot;String&quot; EncodingType=&quot;wsse:Base64Binary&quot;&gt;Shared/IDL:IceSess\/SessMgr:1\.0.IDL/Common/!ICESMS\/RESB!ICESMSLB\/RES.LB!-2977787796152661363!152147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4:14-05:00&quot;&gt;_x000a_   &lt;stl:SystemSpecificResults&gt;_x000a_    &lt;stl:HostCommand LNIATA=&quot;222222&quot;&gt;RDCLOBOG05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CLO TO-BOG    CXR-AV    TVL-05SEP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5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LO&quot;/&gt;_x000a_     &lt;Rule&gt;DOSP&lt;/Rule&gt;_x000a_     &lt;TariffDescriptionNumber&gt;IPRWD/17&lt;/TariffDescriptionNumber&gt;_x000a_     &lt;TravelDate&gt;2019-09-05&lt;/TravelDate&gt;_x000a_    &lt;/OriginDestinationLine&gt;_x000a_    &lt;PassengerTypeLine&gt;_x000a_     &lt;AutoPrice&gt;YES&lt;/AutoPrice&gt;_x000a_     &lt;PassengerType Code=&quot;ADT&quot;/&gt;_x000a_    &lt;/PassengerTypeLine&gt;_x000a_    &lt;SystemDatesLine&gt;_x000a_     &lt;CreateDateTime&gt;2019-09-02T1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DOSP"/>
    <n v="3429"/>
    <n v="3437"/>
    <s v="IPRWD/17"/>
    <n v="10566"/>
    <n v="11175"/>
    <x v="6"/>
    <n v="1501"/>
    <n v="1534"/>
    <n v="1558"/>
    <s v="RDCLOBOG05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f373c7f-d161-4974-93eb-8cdcc7bff931&lt;/eb:ConversationId&gt;&lt;eb:Service&gt;OTA_AirRulesLLSRQ&lt;/eb:Service&gt;&lt;eb:Action&gt;OTA_AirRulesLLSRS&lt;/eb:Action&gt;&lt;eb:MessageData&gt;&lt;eb:MessageId&gt;5701108566545190702&lt;/eb:MessageId&gt;&lt;eb:Timestamp&gt;2019-09-04T15:44:14&lt;/eb:Timestamp&gt;&lt;eb:RefToMessageId&gt;8f373c7f-d161-4974-93eb-8cdcc7bff931&lt;/eb:RefToMessageId&gt;&lt;/eb:MessageData&gt;&lt;/eb:MessageHeader&gt;&lt;wsse:Security xmlns:wsse=&quot;http://schemas.xmlsoap.org/ws/2002/12/secext&quot;&gt;&lt;wsse:BinarySecurityToken valueType=&quot;String&quot; EncodingType=&quot;wsse:Base64Binary&quot;&gt;Shared/IDL:IceSess\/SessMgr:1\.0.IDL/Common/!ICESMS\/RESB!ICESMSLB\/RES.LB!-2977787796152661363!152147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4:14-05:00&quot;&gt;_x000a_   &lt;stl:SystemSpecificResults&gt;_x000a_    &lt;stl:HostCommand LNIATA=&quot;222222&quot;&gt;RDBOGCLO08SEP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39300     ----      -/1  -/365  200&lt;/Text&gt;_x000a_   &lt;/Line&gt;_x000a_   &lt;Line Type=&quot;Passenger Type&quot;&gt;_x000a_    &lt;Text&gt;PASSENGER TYPE-ADT                 AUTO PRICE-YES&lt;/Text&gt;_x000a_   &lt;/Line&gt;_x000a_   &lt;Line Type=&quot;Origin Destination&quot;&gt;_x000a_    &lt;Text&gt;FROM-BOG TO-CLO    CXR-AV    TVL-08SEP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39300  0200  E03SEP19 D-INFINITY   FC-PES00RIQ  FN-&lt;/Text&gt;_x000a_   &lt;/Line&gt;_x000a_   &lt;Line Type=&quot;System Dates&quot;&gt;_x000a_    &lt;Text&gt;SYSTEM DATES - CREATED 02SEP19/1314  EXPIRES INFINITY&lt;/Text&gt;_x000a_   &lt;/Line&gt;_x000a_   &lt;ParsedData&gt;_x000a_    &lt;CurrencyLine&gt;_x000a_     &lt;Amount&gt;139300&lt;/Amount&gt;_x000a_     &lt;CurrencyCode&gt;COP&lt;/CurrencyCode&gt;_x000a_     &lt;Discontinue&gt;INFINITY&lt;/Discontinue&gt;_x000a_     &lt;Effective&gt;2019-09-03&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EC&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DOEC"/>
    <n v="3369"/>
    <n v="3377"/>
    <s v="IPRWD/17"/>
    <n v="7661"/>
    <n v="8196"/>
    <x v="5"/>
    <n v="1501"/>
    <n v="1534"/>
    <n v="1558"/>
    <s v="RDBOGCLO08SEP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3cee707-678a-4ce6-93da-60d38609768a&lt;/eb:ConversationId&gt;&lt;eb:Service&gt;OTA_AirRulesLLSRQ&lt;/eb:Service&gt;&lt;eb:Action&gt;OTA_AirRulesLLSRS&lt;/eb:Action&gt;&lt;eb:MessageData&gt;&lt;eb:MessageId&gt;5710902567507160843&lt;/eb:MessageId&gt;&lt;eb:Timestamp&gt;2019-09-04T15:45:51&lt;/eb:Timestamp&gt;&lt;eb:RefToMessageId&gt;f3cee707-678a-4ce6-93da-60d38609768a&lt;/eb:RefToMessageId&gt;&lt;/eb:MessageData&gt;&lt;/eb:MessageHeader&gt;&lt;wsse:Security xmlns:wsse=&quot;http://schemas.xmlsoap.org/ws/2002/12/secext&quot;&gt;&lt;wsse:BinarySecurityToken valueType=&quot;String&quot; EncodingType=&quot;wsse:Base64Binary&quot;&gt;Shared/IDL:IceSess\/SessMgr:1\.0.IDL/Common/!ICESMS\/RESE!ICESMSLB\/RES.LB!-2977787399515763838!7860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5:51-05:00&quot;&gt;_x000a_   &lt;stl:SystemSpecificResults&gt;_x000a_    &lt;stl:HostCommand LNIATA=&quot;222222&quot;&gt;RDBOGCUN09SEPPZA07JIB-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ZA07JIB       P R   877400     ----      7/3  3/365 WH01&lt;/Text&gt;_x000a_   &lt;/Line&gt;_x000a_   &lt;Line Type=&quot;Passenger Type&quot;&gt;_x000a_    &lt;Text&gt;PASSENGER TYPE-ADT                 AUTO PRICE-YES&lt;/Text&gt;_x000a_   &lt;/Line&gt;_x000a_   &lt;Line Type=&quot;Origin Destination&quot;&gt;_x000a_    &lt;Text&gt;FROM-BOG TO-CUN    CXR-AV    TVL-09SEP19  RULE-BCAM IPRWI/303&lt;/Text&gt;_x000a_   &lt;/Line&gt;_x000a_   &lt;Line Type=&quot;Fare Basis&quot;&gt;_x000a_    &lt;Text&gt;FARE BASIS-PZA07JIB          SPECIAL FARE  DIS-E   VENDOR-ATP&lt;/Text&gt;_x000a_   &lt;/Line&gt;_x000a_   &lt;Line Type=&quot;Fare Type&quot;&gt;_x000a_    &lt;Text&gt;FARE TYPE-XEX      RT-REGULAR EXCURSION&lt;/Text&gt;_x000a_   &lt;/Line&gt;_x000a_   &lt;Line Type=&quot;Currency&quot;&gt;_x000a_    &lt;Text&gt;USD   256.00  0093  E31JUL19 D-INFINITY   FC-PZA07JIB  FN-&lt;/Text&gt;_x000a_   &lt;/Line&gt;_x000a_   &lt;Line Type=&quot;System Dates&quot;&gt;_x000a_    &lt;Text&gt;SYSTEM DATES - CREATED 30JUL19/1115  EXPIRES INFINITY&lt;/Text&gt;_x000a_   &lt;/Line&gt;_x000a_   &lt;ParsedData&gt;_x000a_    &lt;CurrencyLine&gt;_x000a_     &lt;Amount&gt;256.00&lt;/Amount&gt;_x000a_     &lt;CurrencyCode&gt;USD&lt;/CurrencyCode&gt;_x000a_     &lt;Discontinue&gt;INFINITY&lt;/Discontinue&gt;_x000a_     &lt;Effective&gt;2019-07-31&lt;/Effective&gt;_x000a_     &lt;FareClass&gt;PZA07JIB&lt;/FareClass&gt;_x000a_     &lt;RoutingNumberOrMPM&gt;0093&lt;/RoutingNumberOrMPM&gt;_x000a_    &lt;/CurrencyLine&gt;_x000a_    &lt;FareBasisLine&gt;_x000a_     &lt;DisplayType Code=&quot;E&quot;/&gt;_x000a_     &lt;FareBasis Code=&quot;PZA07JIB&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CUN&quot;/&gt;_x000a_     &lt;OriginLocation LocationCode=&quot;BOG&quot;/&gt;_x000a_     &lt;Rule&gt;BCAM&lt;/Rule&gt;_x000a_     &lt;TariffDescriptionNumber&gt;IPRWI/303&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7-30T11: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PPLIES FOR ROUND TRIP / ONE WAY JOURNEYS WITHIN AREA_x000a_1_x000a_FOR ECONOMY FARES_x000a_APPLICATION_x000a_CLASS OF SERVICE_x000a_THESE FARES APPLY FOR ECONOMY CLASS SERVICE._x000a_TYPES OF TRANSPORTATION_x000a_FARES GOVERNED BY THIS RULE CAN BE USED TO CREATE_x000a_ONE-WAY/ROUND-TRIP/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2 STOPOVERS PERMITTED ON THE PRICING UNIT_x000a_LIMITED TO 1 FREE AND 1 AT USD 65.00.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BCAM"/>
    <n v="3369"/>
    <n v="3378"/>
    <s v="IPRWI/303"/>
    <n v="12496"/>
    <n v="13433"/>
    <x v="11"/>
    <n v="1500"/>
    <n v="1533"/>
    <n v="1557"/>
    <s v="RDBOGCUN09SEPPZA07J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f2c9003-f5da-4a1a-a494-1e55bcfaee80&lt;/eb:ConversationId&gt;&lt;eb:Service&gt;OTA_AirRulesLLSRQ&lt;/eb:Service&gt;&lt;eb:Action&gt;OTA_AirRulesLLSRS&lt;/eb:Action&gt;&lt;eb:MessageData&gt;&lt;eb:MessageId&gt;6214622567508350203&lt;/eb:MessageId&gt;&lt;eb:Timestamp&gt;2019-09-04T15:45:51&lt;/eb:Timestamp&gt;&lt;eb:RefToMessageId&gt;5f2c9003-f5da-4a1a-a494-1e55bcfaee80&lt;/eb:RefToMessageId&gt;&lt;/eb:MessageData&gt;&lt;/eb:MessageHeader&gt;&lt;wsse:Security xmlns:wsse=&quot;http://schemas.xmlsoap.org/ws/2002/12/secext&quot;&gt;&lt;wsse:BinarySecurityToken valueType=&quot;String&quot; EncodingType=&quot;wsse:Base64Binary&quot;&gt;Shared/IDL:IceSess\/SessMgr:1\.0.IDL/Common/!ICESMS\/RESH!ICESMSLB\/RES.LB!-2977787399458780027!53518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5:51-05:00&quot;&gt;_x000a_   &lt;stl:SystemSpecificResults&gt;_x000a_    &lt;stl:HostCommand LNIATA=&quot;222222&quot;&gt;RDBOGSMR12OCT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2OCT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10-12&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29"/>
    <n v="3418"/>
    <s v="ITCO"/>
    <n v="3456"/>
    <n v="3467"/>
    <s v="WHFDPVR/329"/>
    <n v="8149"/>
    <n v="8684"/>
    <x v="5"/>
    <n v="1500"/>
    <n v="1533"/>
    <n v="1557"/>
    <s v="RDBOGSMR12OCT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077ebe1-b284-47eb-b731-5397b018fe45&lt;/eb:ConversationId&gt;&lt;eb:Service&gt;OTA_AirRulesLLSRQ&lt;/eb:Service&gt;&lt;eb:Action&gt;OTA_AirRulesLLSRS&lt;/eb:Action&gt;&lt;eb:MessageData&gt;&lt;eb:MessageId&gt;6214724567517680203&lt;/eb:MessageId&gt;&lt;eb:Timestamp&gt;2019-09-04T15:45:52&lt;/eb:Timestamp&gt;&lt;eb:RefToMessageId&gt;6077ebe1-b284-47eb-b731-5397b018fe45&lt;/eb:RefToMessageId&gt;&lt;/eb:MessageData&gt;&lt;/eb:MessageHeader&gt;&lt;wsse:Security xmlns:wsse=&quot;http://schemas.xmlsoap.org/ws/2002/12/secext&quot;&gt;&lt;wsse:BinarySecurityToken valueType=&quot;String&quot; EncodingType=&quot;wsse:Base64Binary&quot;&gt;Shared/IDL:IceSess\/SessMgr:1\.0.IDL/Common/!ICESMS\/RESA!ICESMSLB\/RES.LB!-2977787395223684718!107605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5:52-05:00&quot;&gt;_x000a_   &lt;stl:SystemSpecificResults&gt;_x000a_    &lt;stl:HostCommand LNIATA=&quot;222222&quot;&gt;RDBOGMAD05OCTWZ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ZF00TCO       W R  1065900        T31DE  -/? ??/ 30 AT01&lt;/Text&gt;_x000a_   &lt;/Line&gt;_x000a_   &lt;Line Type=&quot;Passenger Type&quot;&gt;_x000a_    &lt;Text&gt;PASSENGER TYPE-ITX                 AUTO PRICE-YES&lt;/Text&gt;_x000a_   &lt;/Line&gt;_x000a_   &lt;Line Type=&quot;Origin Destination&quot;&gt;_x000a_    &lt;Text&gt;FROM-BOG TO-MAD    CXR-AV    TVL-05OCT19  RULE-8YWW SAR2RPV/286&lt;/Text&gt;_x000a_   &lt;/Line&gt;_x000a_   &lt;Line Type=&quot;Fare Basis&quot;&gt;_x000a_    &lt;Text&gt;FARE BASIS-WZF00TCO          SPECIAL FARE  DIS-L   VENDOR-ATP&lt;/Text&gt;_x000a_   &lt;/Line&gt;_x000a_   &lt;Line Type=&quot;Fare Type&quot;&gt;_x000a_    &lt;Text&gt;FARE TYPE-PIT      RT-INDIVIDUAL INCLUSIVE TOUR FARE&lt;/Text&gt;_x000a_   &lt;/Line&gt;_x000a_   &lt;Line Type=&quot;Currency&quot;&gt;_x000a_    &lt;Text&gt;USD   311.00  0101  E01JAN19 D-INFINITY   FC-WZF00TCO  FN-8&lt;/Text&gt;_x000a_   &lt;/Line&gt;_x000a_   &lt;Line Type=&quot;System Dates&quot;&gt;_x000a_    &lt;Text&gt;SYSTEM DATES - CREATED 11APR19/1312  EXPIRES INFINITY&lt;/Text&gt;_x000a_   &lt;/Line&gt;_x000a_   &lt;ParsedData&gt;_x000a_    &lt;CurrencyLine&gt;_x000a_     &lt;Amount&gt;311.00&lt;/Amount&gt;_x000a_     &lt;CurrencyCode&gt;USD&lt;/CurrencyCode&gt;_x000a_     &lt;Discontinue&gt;INFINITY&lt;/Discontinue&gt;_x000a_     &lt;Effective&gt;2019-01-01&lt;/Effective&gt;_x000a_     &lt;FareClass&gt;WZF00TCO&lt;/FareClass&gt;_x000a_     &lt;RoutingNumberOrMPM&gt;0101&lt;/RoutingNumberOrMPM&gt;_x000a_     &lt;TariffDescriptionNumber&gt;8&lt;/TariffDescriptionNumber&gt;_x000a_    &lt;/CurrencyLine&gt;_x000a_    &lt;FareBasisLine&gt;_x000a_     &lt;DisplayType Code=&quot;L&quot;/&gt;_x000a_     &lt;FareBasis Code=&quot;WZF00TCO&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SAR2RPV/286&lt;/TariffDescriptionNumber&gt;_x000a_     &lt;TravelDate&gt;2019-10-05&lt;/TravelDate&gt;_x000a_    &lt;/OriginDestinationLine&gt;_x000a_    &lt;PassengerTypeLine&gt;_x000a_     &lt;AutoPrice&gt;YES&lt;/AutoPrice&gt;_x000a_     &lt;PassengerType Code=&quot;ITX&quot;/&gt;_x000a_    &lt;/PassengerTypeLine&gt;_x000a_    &lt;SystemDatesLine&gt;_x000a_     &lt;CreateDateTime&gt;2019-04-11T13: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BETWEEN_x000a_A1 AND A2_x000a_APPLICATION_x000a_AREA_x000a_THESE FARES APPLY_x000a_BETWEEN AREA 1 AND AREA 2._x000a_CLASS OF SERVICE_x000a_THESE FARES APPLY FOR ECONOMY CLASS SERVICE._x000a_TYPES OF TRANSPORTATION_x000a_THIS RULE GOVERNS ROUND-TRIP FARES._x000a_FARES GOVERNED BY THIS RULE CAN BE USED TO CREATE_x000a_ROUND-TRIP/CIRCLE-TRIP/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lt;/Text&gt;_x000a_   &lt;/Paragraph&gt;_x000a_   &lt;Paragraph RPH=&quot;06&quot; Title=&quot;MINIMUM STAY&quot;&gt;_x000a_    &lt;Text&gt;ORIGINATING AREA 2 -_x000a_TRAVEL FROM LAST INTERNATIONAL SECTOR MUST COMMENCE_x000a_NO EARLIER THAN 5 DAYS AFTER DEPARTURE OF THE FIRST_x000a_INTERNATIONAL SECTOR._x000a_ORIGINATING AREA 1 -_x000a_TRAVEL FROM LAST INTERNATIONAL SECTOR MUST COMMENCE_x000a_NO 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 30_x000a_DAYS AFTER DEPARTURE FROM FARE ORIGIN.&lt;/Text&gt;_x000a_   &lt;/Paragraph&gt;_x000a_   &lt;Paragraph RPH=&quot;08&quot; Title=&quot;STOPOVERS&quot;&gt;_x000a_    &lt;Text&gt;ORIGINATING AREA 1 -_x000a_UNLIMITED STOPOVERS PERMITTED ON THE PRICING UNIT_x000a_LIMITED TO 1 FREE AND UNLIMITED AT USD 65.00_x000a_EACH_x000a_CHILD/INFANT DISCOUNTS APPLY._x000a_NO STOPOVER OCCURS IF PASSENGER TAKES NEXT_x000a_AVAILABLE FLIGHT WITHIN 24 HOURS._x000a_ORIGINATING AREA 2 -_x000a_4 STOPOVERS PERMITTED ON THE PRICING UNIT_x000a_LIMITED TO 1 FREE AND 3 AT EUR 60.00 EACH._x000a_1 FREE IN BOG/MDE/CLO._x000a_CHILD/INFANT DISCOUNTS APPLY.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RULE 8YWW/AIRW IN ANY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UST BE ISSUED ON THE STOCK OF AV OR TA._x000a_OR - TICKETS MUST BE ISSUED ON THE STOCK OF AV OR LR.&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8YWW"/>
    <n v="3457"/>
    <n v="3468"/>
    <s v="SAR2RPV/286"/>
    <n v="14614"/>
    <n v="16510"/>
    <x v="4"/>
    <n v="1501"/>
    <n v="1534"/>
    <n v="1558"/>
    <s v="RDBOGMAD05OCTWZ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077ebe1-b284-47eb-b731-5397b018fe45&lt;/eb:ConversationId&gt;&lt;eb:Service&gt;OTA_AirRulesLLSRQ&lt;/eb:Service&gt;&lt;eb:Action&gt;OTA_AirRulesLLSRS&lt;/eb:Action&gt;&lt;eb:MessageData&gt;&lt;eb:MessageId&gt;6214653567523571220&lt;/eb:MessageId&gt;&lt;eb:Timestamp&gt;2019-09-04T15:45:52&lt;/eb:Timestamp&gt;&lt;eb:RefToMessageId&gt;6077ebe1-b284-47eb-b731-5397b018fe45&lt;/eb:RefToMessageId&gt;&lt;/eb:MessageData&gt;&lt;/eb:MessageHeader&gt;&lt;wsse:Security xmlns:wsse=&quot;http://schemas.xmlsoap.org/ws/2002/12/secext&quot;&gt;&lt;wsse:BinarySecurityToken valueType=&quot;String&quot; EncodingType=&quot;wsse:Base64Binary&quot;&gt;Shared/IDL:IceSess\/SessMgr:1\.0.IDL/Common/!ICESMS\/RESA!ICESMSLB\/RES.LB!-2977787395223684718!107605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5:52-05:00&quot;&gt;_x000a_   &lt;stl:SystemSpecificResults&gt;_x000a_    &lt;stl:HostCommand LNIATA=&quot;222222&quot;&gt;RDMADBOG24OCTTZA00ZGR-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       T R   963100 DC31MY T16SE  -/1  5/ 90 AT01&lt;/Text&gt;_x000a_   &lt;/Line&gt;_x000a_   &lt;Line Type=&quot;Passenger Type&quot;&gt;_x000a_    &lt;Text&gt;PASSENGER TYPE-ADT                 AUTO PRICE-YES&lt;/Text&gt;_x000a_   &lt;/Line&gt;_x000a_   &lt;Line Type=&quot;Origin Destination&quot;&gt;_x000a_    &lt;Text&gt;FROM-MAD TO-BOG    CXR-AV    TVL-24OCT19  RULE-RES2 IPRSAA2/27&lt;/Text&gt;_x000a_   &lt;/Line&gt;_x000a_   &lt;Line Type=&quot;Fare Basis&quot;&gt;_x000a_    &lt;Text&gt;FARE BASIS-TZA00ZGR          SPECIAL FARE  DIS-E   VENDOR-ATP&lt;/Text&gt;_x000a_   &lt;/Line&gt;_x000a_   &lt;Line Type=&quot;Fare Type&quot;&gt;_x000a_    &lt;Text&gt;FARE TYPE-XEX      RT-REGULAR EXCURSION&lt;/Text&gt;_x000a_   &lt;/Line&gt;_x000a_   &lt;Line Type=&quot;Currency&quot;&gt;_x000a_    &lt;Text&gt;EUR   256.00  0101  E01MAY19 D31MAY20   FC-TZA00ZGR  FN-80&lt;/Text&gt;_x000a_   &lt;/Line&gt;_x000a_   &lt;Line Type=&quot;System Dates&quot;&gt;_x000a_    &lt;Text&gt;SYSTEM DATES - CREATED 30APR19/0839  EXPIRES INFINITY&lt;/Text&gt;_x000a_   &lt;/Line&gt;_x000a_   &lt;ParsedData&gt;_x000a_    &lt;CurrencyLine&gt;_x000a_     &lt;Amount&gt;256.00&lt;/Amount&gt;_x000a_     &lt;CurrencyCode&gt;EUR&lt;/CurrencyCode&gt;_x000a_     &lt;Discontinue&gt;2020-05-31&lt;/Discontinue&gt;_x000a_     &lt;Effective&gt;2019-05-01&lt;/Effective&gt;_x000a_     &lt;FareClass&gt;TZA00ZGR&lt;/FareClass&gt;_x000a_     &lt;RoutingNumberOrMPM&gt;0101&lt;/RoutingNumberOrMPM&gt;_x000a_     &lt;TariffDescriptionNumber&gt;80&lt;/TariffDescriptionNumber&gt;_x000a_    &lt;/CurrencyLine&gt;_x000a_    &lt;FareBasisLine&gt;_x000a_     &lt;DisplayType Code=&quot;E&quot;/&gt;_x000a_     &lt;FareBasis Code=&quot;TZA00ZGR&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BOG&quot;/&gt;_x000a_     &lt;OriginLocation LocationCode=&quot;MAD&quot;/&gt;_x000a_     &lt;Rule&gt;RES2&lt;/Rule&gt;_x000a_     &lt;TariffDescriptionNumber&gt;IPRSAA2/27&lt;/TariffDescriptionNumber&gt;_x000a_     &lt;TravelDate&gt;2019-10-24&lt;/TravelDate&gt;_x000a_    &lt;/OriginDestinationLine&gt;_x000a_    &lt;PassengerTypeLine&gt;_x000a_     &lt;AutoPrice&gt;YES&lt;/AutoPrice&gt;_x000a_     &lt;PassengerType Code=&quot;ADT&quot;/&gt;_x000a_    &lt;/PassengerTypeLine&gt;_x000a_    &lt;SystemDatesLine&gt;_x000a_     &lt;CreateDateTime&gt;2019-04-30T08:3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ROUND TRIP FARE APPLICABLE BETWEEN AREA 1 AND_x000a_AREA 2._x000a_APPLICATION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5 DAYS AFTER DEPARTURE OF THE FIRST_x000a_INTERNATIONAL SECTOR.&lt;/Text&gt;_x000a_   &lt;/Paragraph&gt;_x000a_   &lt;Paragraph RPH=&quot;07&quot; Title=&quot;MAXIMUM STAY&quot;&gt;_x000a_    &lt;Text&gt;TRAVEL FROM LAST SECTOR MUST COMMENCE NO LATER THAN_x000a_MIDNIGHT 90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Y20. ALL_x000a_TRAVEL MUST BE COMPLETED BY MIDNIGHT ON 31MAY20.&lt;/Text&gt;_x000a_   &lt;/Paragraph&gt;_x000a_   &lt;Paragraph RPH=&quot;15&quot; Title=&quot;SALES RESTRICTIONS&quot;&gt;_x000a_    &lt;Text&gt;FOOTNOTE RULE_x000a_TICKETS MUST BE ISSUED ON/BEFORE 16SEP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4"/>
    <n v="3394"/>
    <s v="RES2"/>
    <n v="3432"/>
    <n v="3442"/>
    <s v="IPRSAA2/27"/>
    <n v="13690"/>
    <n v="15586"/>
    <x v="4"/>
    <n v="1501"/>
    <n v="1534"/>
    <n v="1558"/>
    <s v="RDMADBOG24OCTTZA00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9862caf-bc01-4305-9aa2-d535c55fd106&lt;/eb:ConversationId&gt;&lt;eb:Service&gt;OTA_AirRulesLLSRQ&lt;/eb:Service&gt;&lt;eb:Action&gt;OTA_AirRulesLLSRS&lt;/eb:Action&gt;&lt;eb:MessageData&gt;&lt;eb:MessageId&gt;5711272567527030690&lt;/eb:MessageId&gt;&lt;eb:Timestamp&gt;2019-09-04T15:45:53&lt;/eb:Timestamp&gt;&lt;eb:RefToMessageId&gt;19862caf-bc01-4305-9aa2-d535c55fd106&lt;/eb:RefToMessageId&gt;&lt;/eb:MessageData&gt;&lt;/eb:MessageHeader&gt;&lt;wsse:Security xmlns:wsse=&quot;http://schemas.xmlsoap.org/ws/2002/12/secext&quot;&gt;&lt;wsse:BinarySecurityToken valueType=&quot;String&quot; EncodingType=&quot;wsse:Base64Binary&quot;&gt;Shared/IDL:IceSess\/SessMgr:1\.0.IDL/Common/!ICESMS\/RESB!ICESMSLB\/RES.LB!-2977787391376542066!156052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5:53-05:00&quot;&gt;_x000a_   &lt;stl:SystemSpecificResults&gt;_x000a_    &lt;stl:HostCommand LNIATA=&quot;222222&quot;&gt;RDCLOBOG05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CLO TO-BOG    CXR-AV    TVL-05SEP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5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LO&quot;/&gt;_x000a_     &lt;Rule&gt;DOSP&lt;/Rule&gt;_x000a_     &lt;TariffDescriptionNumber&gt;IPRWD/17&lt;/TariffDescriptionNumber&gt;_x000a_     &lt;TravelDate&gt;2019-09-05&lt;/TravelDate&gt;_x000a_    &lt;/OriginDestinationLine&gt;_x000a_    &lt;PassengerTypeLine&gt;_x000a_     &lt;AutoPrice&gt;YES&lt;/AutoPrice&gt;_x000a_     &lt;PassengerType Code=&quot;ADT&quot;/&gt;_x000a_    &lt;/PassengerTypeLine&gt;_x000a_    &lt;SystemDatesLine&gt;_x000a_     &lt;CreateDateTime&gt;2019-09-02T1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DOSP"/>
    <n v="3429"/>
    <n v="3437"/>
    <s v="IPRWD/17"/>
    <n v="10566"/>
    <n v="11175"/>
    <x v="6"/>
    <n v="1501"/>
    <n v="1534"/>
    <n v="1558"/>
    <s v="RDCLOBOG05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9862caf-bc01-4305-9aa2-d535c55fd106&lt;/eb:ConversationId&gt;&lt;eb:Service&gt;OTA_AirRulesLLSRQ&lt;/eb:Service&gt;&lt;eb:Action&gt;OTA_AirRulesLLSRS&lt;/eb:Action&gt;&lt;eb:MessageData&gt;&lt;eb:MessageId&gt;6214231567532770292&lt;/eb:MessageId&gt;&lt;eb:Timestamp&gt;2019-09-04T15:45:53&lt;/eb:Timestamp&gt;&lt;eb:RefToMessageId&gt;19862caf-bc01-4305-9aa2-d535c55fd106&lt;/eb:RefToMessageId&gt;&lt;/eb:MessageData&gt;&lt;/eb:MessageHeader&gt;&lt;wsse:Security xmlns:wsse=&quot;http://schemas.xmlsoap.org/ws/2002/12/secext&quot;&gt;&lt;wsse:BinarySecurityToken valueType=&quot;String&quot; EncodingType=&quot;wsse:Base64Binary&quot;&gt;Shared/IDL:IceSess\/SessMgr:1\.0.IDL/Common/!ICESMS\/RESB!ICESMSLB\/RES.LB!-2977787391376542066!156052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5:53-05:00&quot;&gt;_x000a_   &lt;stl:SystemSpecificResults&gt;_x000a_    &lt;stl:HostCommand LNIATA=&quot;222222&quot;&gt;RDBOGCLO08SEP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39300     ----      -/1  -/365  200&lt;/Text&gt;_x000a_   &lt;/Line&gt;_x000a_   &lt;Line Type=&quot;Passenger Type&quot;&gt;_x000a_    &lt;Text&gt;PASSENGER TYPE-ADT                 AUTO PRICE-YES&lt;/Text&gt;_x000a_   &lt;/Line&gt;_x000a_   &lt;Line Type=&quot;Origin Destination&quot;&gt;_x000a_    &lt;Text&gt;FROM-BOG TO-CLO    CXR-AV    TVL-08SEP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39300  0200  E03SEP19 D-INFINITY   FC-PES00RIQ  FN-&lt;/Text&gt;_x000a_   &lt;/Line&gt;_x000a_   &lt;Line Type=&quot;System Dates&quot;&gt;_x000a_    &lt;Text&gt;SYSTEM DATES - CREATED 02SEP19/1314  EXPIRES INFINITY&lt;/Text&gt;_x000a_   &lt;/Line&gt;_x000a_   &lt;ParsedData&gt;_x000a_    &lt;CurrencyLine&gt;_x000a_     &lt;Amount&gt;139300&lt;/Amount&gt;_x000a_     &lt;CurrencyCode&gt;COP&lt;/CurrencyCode&gt;_x000a_     &lt;Discontinue&gt;INFINITY&lt;/Discontinue&gt;_x000a_     &lt;Effective&gt;2019-09-03&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EC&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DOEC"/>
    <n v="3369"/>
    <n v="3377"/>
    <s v="IPRWD/17"/>
    <n v="7661"/>
    <n v="8196"/>
    <x v="5"/>
    <n v="1501"/>
    <n v="1534"/>
    <n v="1558"/>
    <s v="RDBOGCLO08SEP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a7ff780-bf2d-4921-a34c-0f6bb33cbdf4&lt;/eb:ConversationId&gt;&lt;eb:Service&gt;OTA_AirRulesLLSRQ&lt;/eb:Service&gt;&lt;eb:Action&gt;OTA_AirRulesLLSRS&lt;/eb:Action&gt;&lt;eb:MessageData&gt;&lt;eb:MessageId&gt;6225971568495140191&lt;/eb:MessageId&gt;&lt;eb:Timestamp&gt;2019-09-04T15:47:29&lt;/eb:Timestamp&gt;&lt;eb:RefToMessageId&gt;2a7ff780-bf2d-4921-a34c-0f6bb33cbdf4&lt;/eb:RefToMessageId&gt;&lt;/eb:MessageData&gt;&lt;/eb:MessageHeader&gt;&lt;wsse:Security xmlns:wsse=&quot;http://schemas.xmlsoap.org/ws/2002/12/secext&quot;&gt;&lt;wsse:BinarySecurityToken valueType=&quot;String&quot; EncodingType=&quot;wsse:Base64Binary&quot;&gt;Shared/IDL:IceSess\/SessMgr:1\.0.IDL/Common/!ICESMS\/RESE!ICESMSLB\/RES.LB!-2977786994770983028!82977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7:29-05:00&quot;&gt;_x000a_   &lt;stl:SystemSpecificResults&gt;_x000a_    &lt;stl:HostCommand LNIATA=&quot;222222&quot;&gt;RDBOGCUN09SEPPZA07JIB-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ZA07JIB       P R   877400     ----      7/3  3/365 WH01&lt;/Text&gt;_x000a_   &lt;/Line&gt;_x000a_   &lt;Line Type=&quot;Passenger Type&quot;&gt;_x000a_    &lt;Text&gt;PASSENGER TYPE-ADT                 AUTO PRICE-YES&lt;/Text&gt;_x000a_   &lt;/Line&gt;_x000a_   &lt;Line Type=&quot;Origin Destination&quot;&gt;_x000a_    &lt;Text&gt;FROM-BOG TO-CUN    CXR-AV    TVL-09SEP19  RULE-BCAM IPRWI/303&lt;/Text&gt;_x000a_   &lt;/Line&gt;_x000a_   &lt;Line Type=&quot;Fare Basis&quot;&gt;_x000a_    &lt;Text&gt;FARE BASIS-PZA07JIB          SPECIAL FARE  DIS-E   VENDOR-ATP&lt;/Text&gt;_x000a_   &lt;/Line&gt;_x000a_   &lt;Line Type=&quot;Fare Type&quot;&gt;_x000a_    &lt;Text&gt;FARE TYPE-XEX      RT-REGULAR EXCURSION&lt;/Text&gt;_x000a_   &lt;/Line&gt;_x000a_   &lt;Line Type=&quot;Currency&quot;&gt;_x000a_    &lt;Text&gt;USD   256.00  0093  E31JUL19 D-INFINITY   FC-PZA07JIB  FN-&lt;/Text&gt;_x000a_   &lt;/Line&gt;_x000a_   &lt;Line Type=&quot;System Dates&quot;&gt;_x000a_    &lt;Text&gt;SYSTEM DATES - CREATED 30JUL19/1115  EXPIRES INFINITY&lt;/Text&gt;_x000a_   &lt;/Line&gt;_x000a_   &lt;ParsedData&gt;_x000a_    &lt;CurrencyLine&gt;_x000a_     &lt;Amount&gt;256.00&lt;/Amount&gt;_x000a_     &lt;CurrencyCode&gt;USD&lt;/CurrencyCode&gt;_x000a_     &lt;Discontinue&gt;INFINITY&lt;/Discontinue&gt;_x000a_     &lt;Effective&gt;2019-07-31&lt;/Effective&gt;_x000a_     &lt;FareClass&gt;PZA07JIB&lt;/FareClass&gt;_x000a_     &lt;RoutingNumberOrMPM&gt;0093&lt;/RoutingNumberOrMPM&gt;_x000a_    &lt;/CurrencyLine&gt;_x000a_    &lt;FareBasisLine&gt;_x000a_     &lt;DisplayType Code=&quot;E&quot;/&gt;_x000a_     &lt;FareBasis Code=&quot;PZA07JIB&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CUN&quot;/&gt;_x000a_     &lt;OriginLocation LocationCode=&quot;BOG&quot;/&gt;_x000a_     &lt;Rule&gt;BCAM&lt;/Rule&gt;_x000a_     &lt;TariffDescriptionNumber&gt;IPRWI/303&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7-30T11: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PPLIES FOR ROUND TRIP / ONE WAY JOURNEYS WITHIN AREA_x000a_1_x000a_FOR ECONOMY FARES_x000a_APPLICATION_x000a_CLASS OF SERVICE_x000a_THESE FARES APPLY FOR ECONOMY CLASS SERVICE._x000a_TYPES OF TRANSPORTATION_x000a_FARES GOVERNED BY THIS RULE CAN BE USED TO CREATE_x000a_ONE-WAY/ROUND-TRIP/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2 STOPOVERS PERMITTED ON THE PRICING UNIT_x000a_LIMITED TO 1 FREE AND 1 AT USD 65.00.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BCAM"/>
    <n v="3369"/>
    <n v="3378"/>
    <s v="IPRWI/303"/>
    <n v="12496"/>
    <n v="13433"/>
    <x v="11"/>
    <n v="1500"/>
    <n v="1533"/>
    <n v="1557"/>
    <s v="RDBOGCUN09SEPPZA07J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33caaf3-e9fd-4ffb-b647-bf194636ed01&lt;/eb:ConversationId&gt;&lt;eb:Service&gt;OTA_AirRulesLLSRQ&lt;/eb:Service&gt;&lt;eb:Action&gt;OTA_AirRulesLLSRS&lt;/eb:Action&gt;&lt;eb:MessageData&gt;&lt;eb:MessageId&gt;5721364568497000710&lt;/eb:MessageId&gt;&lt;eb:Timestamp&gt;2019-09-04T15:47:30&lt;/eb:Timestamp&gt;&lt;eb:RefToMessageId&gt;b33caaf3-e9fd-4ffb-b647-bf194636ed01&lt;/eb:RefToMessageId&gt;&lt;/eb:MessageData&gt;&lt;/eb:MessageHeader&gt;&lt;wsse:Security xmlns:wsse=&quot;http://schemas.xmlsoap.org/ws/2002/12/secext&quot;&gt;&lt;wsse:BinarySecurityToken valueType=&quot;String&quot; EncodingType=&quot;wsse:Base64Binary&quot;&gt;Shared/IDL:IceSess\/SessMgr:1\.0.IDL/Common/!ICESMS\/RESE!ICESMSLB\/RES.LB!-2977786994017531006!83035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7:30-05:00&quot;&gt;_x000a_   &lt;stl:SystemSpecificResults&gt;_x000a_    &lt;stl:HostCommand LNIATA=&quot;222222&quot;&gt;RDBOGSMR12OCT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2OCT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10-12&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29"/>
    <n v="3418"/>
    <s v="ITCO"/>
    <n v="3456"/>
    <n v="3467"/>
    <s v="WHFDPVR/329"/>
    <n v="8149"/>
    <n v="8684"/>
    <x v="5"/>
    <n v="1500"/>
    <n v="1533"/>
    <n v="1557"/>
    <s v="RDBOGSMR12OCT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421da40-df68-435f-9d79-765fdd10496f&lt;/eb:ConversationId&gt;&lt;eb:Service&gt;OTA_AirRulesLLSRQ&lt;/eb:Service&gt;&lt;eb:Action&gt;OTA_AirRulesLLSRS&lt;/eb:Action&gt;&lt;eb:MessageData&gt;&lt;eb:MessageId&gt;6225664568508360191&lt;/eb:MessageId&gt;&lt;eb:Timestamp&gt;2019-09-04T15:47:31&lt;/eb:Timestamp&gt;&lt;eb:RefToMessageId&gt;a421da40-df68-435f-9d79-765fdd10496f&lt;/eb:RefToMessageId&gt;&lt;/eb:MessageData&gt;&lt;/eb:MessageHeader&gt;&lt;wsse:Security xmlns:wsse=&quot;http://schemas.xmlsoap.org/ws/2002/12/secext&quot;&gt;&lt;wsse:BinarySecurityToken valueType=&quot;String&quot; EncodingType=&quot;wsse:Base64Binary&quot;&gt;Shared/IDL:IceSess\/SessMgr:1\.0.IDL/Common/!ICESMS\/RESG!ICESMSLB\/RES.LB!-2977786989786824819!162651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7:31-05:00&quot;&gt;_x000a_   &lt;stl:SystemSpecificResults&gt;_x000a_    &lt;stl:HostCommand LNIATA=&quot;222222&quot;&gt;RDBOGMAD05OCTWZ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ZF00TCO       W R  1065900        T31DE  -/? ??/ 30 AT01&lt;/Text&gt;_x000a_   &lt;/Line&gt;_x000a_   &lt;Line Type=&quot;Passenger Type&quot;&gt;_x000a_    &lt;Text&gt;PASSENGER TYPE-ITX                 AUTO PRICE-YES&lt;/Text&gt;_x000a_   &lt;/Line&gt;_x000a_   &lt;Line Type=&quot;Origin Destination&quot;&gt;_x000a_    &lt;Text&gt;FROM-BOG TO-MAD    CXR-AV    TVL-05OCT19  RULE-8YWW SAR2RPV/286&lt;/Text&gt;_x000a_   &lt;/Line&gt;_x000a_   &lt;Line Type=&quot;Fare Basis&quot;&gt;_x000a_    &lt;Text&gt;FARE BASIS-WZF00TCO          SPECIAL FARE  DIS-L   VENDOR-ATP&lt;/Text&gt;_x000a_   &lt;/Line&gt;_x000a_   &lt;Line Type=&quot;Fare Type&quot;&gt;_x000a_    &lt;Text&gt;FARE TYPE-PIT      RT-INDIVIDUAL INCLUSIVE TOUR FARE&lt;/Text&gt;_x000a_   &lt;/Line&gt;_x000a_   &lt;Line Type=&quot;Currency&quot;&gt;_x000a_    &lt;Text&gt;USD   311.00  0101  E01JAN19 D-INFINITY   FC-WZF00TCO  FN-8&lt;/Text&gt;_x000a_   &lt;/Line&gt;_x000a_   &lt;Line Type=&quot;System Dates&quot;&gt;_x000a_    &lt;Text&gt;SYSTEM DATES - CREATED 11APR19/1312  EXPIRES INFINITY&lt;/Text&gt;_x000a_   &lt;/Line&gt;_x000a_   &lt;ParsedData&gt;_x000a_    &lt;CurrencyLine&gt;_x000a_     &lt;Amount&gt;311.00&lt;/Amount&gt;_x000a_     &lt;CurrencyCode&gt;USD&lt;/CurrencyCode&gt;_x000a_     &lt;Discontinue&gt;INFINITY&lt;/Discontinue&gt;_x000a_     &lt;Effective&gt;2019-01-01&lt;/Effective&gt;_x000a_     &lt;FareClass&gt;WZF00TCO&lt;/FareClass&gt;_x000a_     &lt;RoutingNumberOrMPM&gt;0101&lt;/RoutingNumberOrMPM&gt;_x000a_     &lt;TariffDescriptionNumber&gt;8&lt;/TariffDescriptionNumber&gt;_x000a_    &lt;/CurrencyLine&gt;_x000a_    &lt;FareBasisLine&gt;_x000a_     &lt;DisplayType Code=&quot;L&quot;/&gt;_x000a_     &lt;FareBasis Code=&quot;WZF00TCO&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SAR2RPV/286&lt;/TariffDescriptionNumber&gt;_x000a_     &lt;TravelDate&gt;2019-10-05&lt;/TravelDate&gt;_x000a_    &lt;/OriginDestinationLine&gt;_x000a_    &lt;PassengerTypeLine&gt;_x000a_     &lt;AutoPrice&gt;YES&lt;/AutoPrice&gt;_x000a_     &lt;PassengerType Code=&quot;ITX&quot;/&gt;_x000a_    &lt;/PassengerTypeLine&gt;_x000a_    &lt;SystemDatesLine&gt;_x000a_     &lt;CreateDateTime&gt;2019-04-11T13: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BETWEEN_x000a_A1 AND A2_x000a_APPLICATION_x000a_AREA_x000a_THESE FARES APPLY_x000a_BETWEEN AREA 1 AND AREA 2._x000a_CLASS OF SERVICE_x000a_THESE FARES APPLY FOR ECONOMY CLASS SERVICE._x000a_TYPES OF TRANSPORTATION_x000a_THIS RULE GOVERNS ROUND-TRIP FARES._x000a_FARES GOVERNED BY THIS RULE CAN BE USED TO CREATE_x000a_ROUND-TRIP/CIRCLE-TRIP/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lt;/Text&gt;_x000a_   &lt;/Paragraph&gt;_x000a_   &lt;Paragraph RPH=&quot;06&quot; Title=&quot;MINIMUM STAY&quot;&gt;_x000a_    &lt;Text&gt;ORIGINATING AREA 2 -_x000a_TRAVEL FROM LAST INTERNATIONAL SECTOR MUST COMMENCE_x000a_NO EARLIER THAN 5 DAYS AFTER DEPARTURE OF THE FIRST_x000a_INTERNATIONAL SECTOR._x000a_ORIGINATING AREA 1 -_x000a_TRAVEL FROM LAST INTERNATIONAL SECTOR MUST COMMENCE_x000a_NO 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 30_x000a_DAYS AFTER DEPARTURE FROM FARE ORIGIN.&lt;/Text&gt;_x000a_   &lt;/Paragraph&gt;_x000a_   &lt;Paragraph RPH=&quot;08&quot; Title=&quot;STOPOVERS&quot;&gt;_x000a_    &lt;Text&gt;ORIGINATING AREA 1 -_x000a_UNLIMITED STOPOVERS PERMITTED ON THE PRICING UNIT_x000a_LIMITED TO 1 FREE AND UNLIMITED AT USD 65.00_x000a_EACH_x000a_CHILD/INFANT DISCOUNTS APPLY._x000a_NO STOPOVER OCCURS IF PASSENGER TAKES NEXT_x000a_AVAILABLE FLIGHT WITHIN 24 HOURS._x000a_ORIGINATING AREA 2 -_x000a_4 STOPOVERS PERMITTED ON THE PRICING UNIT_x000a_LIMITED TO 1 FREE AND 3 AT EUR 60.00 EACH._x000a_1 FREE IN BOG/MDE/CLO._x000a_CHILD/INFANT DISCOUNTS APPLY.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RULE 8YWW/AIRW IN ANY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UST BE ISSUED ON THE STOCK OF AV OR TA._x000a_OR - TICKETS MUST BE ISSUED ON THE STOCK OF AV OR LR.&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8YWW"/>
    <n v="3457"/>
    <n v="3468"/>
    <s v="SAR2RPV/286"/>
    <n v="14614"/>
    <n v="16510"/>
    <x v="4"/>
    <n v="1501"/>
    <n v="1534"/>
    <n v="1558"/>
    <s v="RDBOGMAD05OCTWZ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421da40-df68-435f-9d79-765fdd10496f&lt;/eb:ConversationId&gt;&lt;eb:Service&gt;OTA_AirRulesLLSRQ&lt;/eb:Service&gt;&lt;eb:Action&gt;OTA_AirRulesLLSRS&lt;/eb:Action&gt;&lt;eb:MessageData&gt;&lt;eb:MessageId&gt;6226242568515340212&lt;/eb:MessageId&gt;&lt;eb:Timestamp&gt;2019-09-04T15:47:31&lt;/eb:Timestamp&gt;&lt;eb:RefToMessageId&gt;a421da40-df68-435f-9d79-765fdd10496f&lt;/eb:RefToMessageId&gt;&lt;/eb:MessageData&gt;&lt;/eb:MessageHeader&gt;&lt;wsse:Security xmlns:wsse=&quot;http://schemas.xmlsoap.org/ws/2002/12/secext&quot;&gt;&lt;wsse:BinarySecurityToken valueType=&quot;String&quot; EncodingType=&quot;wsse:Base64Binary&quot;&gt;Shared/IDL:IceSess\/SessMgr:1\.0.IDL/Common/!ICESMS\/RESG!ICESMSLB\/RES.LB!-2977786989786824819!162651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7:31-05:00&quot;&gt;_x000a_   &lt;stl:SystemSpecificResults&gt;_x000a_    &lt;stl:HostCommand LNIATA=&quot;222222&quot;&gt;RDMADBOG24OCTTZA00ZGR-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       T R   963100 DC31MY T16SE  -/1  5/ 90 AT01&lt;/Text&gt;_x000a_   &lt;/Line&gt;_x000a_   &lt;Line Type=&quot;Passenger Type&quot;&gt;_x000a_    &lt;Text&gt;PASSENGER TYPE-ADT                 AUTO PRICE-YES&lt;/Text&gt;_x000a_   &lt;/Line&gt;_x000a_   &lt;Line Type=&quot;Origin Destination&quot;&gt;_x000a_    &lt;Text&gt;FROM-MAD TO-BOG    CXR-AV    TVL-24OCT19  RULE-RES2 IPRSAA2/27&lt;/Text&gt;_x000a_   &lt;/Line&gt;_x000a_   &lt;Line Type=&quot;Fare Basis&quot;&gt;_x000a_    &lt;Text&gt;FARE BASIS-TZA00ZGR          SPECIAL FARE  DIS-E   VENDOR-ATP&lt;/Text&gt;_x000a_   &lt;/Line&gt;_x000a_   &lt;Line Type=&quot;Fare Type&quot;&gt;_x000a_    &lt;Text&gt;FARE TYPE-XEX      RT-REGULAR EXCURSION&lt;/Text&gt;_x000a_   &lt;/Line&gt;_x000a_   &lt;Line Type=&quot;Currency&quot;&gt;_x000a_    &lt;Text&gt;EUR   256.00  0101  E01MAY19 D31MAY20   FC-TZA00ZGR  FN-80&lt;/Text&gt;_x000a_   &lt;/Line&gt;_x000a_   &lt;Line Type=&quot;System Dates&quot;&gt;_x000a_    &lt;Text&gt;SYSTEM DATES - CREATED 30APR19/0839  EXPIRES INFINITY&lt;/Text&gt;_x000a_   &lt;/Line&gt;_x000a_   &lt;ParsedData&gt;_x000a_    &lt;CurrencyLine&gt;_x000a_     &lt;Amount&gt;256.00&lt;/Amount&gt;_x000a_     &lt;CurrencyCode&gt;EUR&lt;/CurrencyCode&gt;_x000a_     &lt;Discontinue&gt;2020-05-31&lt;/Discontinue&gt;_x000a_     &lt;Effective&gt;2019-05-01&lt;/Effective&gt;_x000a_     &lt;FareClass&gt;TZA00ZGR&lt;/FareClass&gt;_x000a_     &lt;RoutingNumberOrMPM&gt;0101&lt;/RoutingNumberOrMPM&gt;_x000a_     &lt;TariffDescriptionNumber&gt;80&lt;/TariffDescriptionNumber&gt;_x000a_    &lt;/CurrencyLine&gt;_x000a_    &lt;FareBasisLine&gt;_x000a_     &lt;DisplayType Code=&quot;E&quot;/&gt;_x000a_     &lt;FareBasis Code=&quot;TZA00ZGR&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BOG&quot;/&gt;_x000a_     &lt;OriginLocation LocationCode=&quot;MAD&quot;/&gt;_x000a_     &lt;Rule&gt;RES2&lt;/Rule&gt;_x000a_     &lt;TariffDescriptionNumber&gt;IPRSAA2/27&lt;/TariffDescriptionNumber&gt;_x000a_     &lt;TravelDate&gt;2019-10-24&lt;/TravelDate&gt;_x000a_    &lt;/OriginDestinationLine&gt;_x000a_    &lt;PassengerTypeLine&gt;_x000a_     &lt;AutoPrice&gt;YES&lt;/AutoPrice&gt;_x000a_     &lt;PassengerType Code=&quot;ADT&quot;/&gt;_x000a_    &lt;/PassengerTypeLine&gt;_x000a_    &lt;SystemDatesLine&gt;_x000a_     &lt;CreateDateTime&gt;2019-04-30T08:3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ROUND TRIP FARE APPLICABLE BETWEEN AREA 1 AND_x000a_AREA 2._x000a_APPLICATION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5 DAYS AFTER DEPARTURE OF THE FIRST_x000a_INTERNATIONAL SECTOR.&lt;/Text&gt;_x000a_   &lt;/Paragraph&gt;_x000a_   &lt;Paragraph RPH=&quot;07&quot; Title=&quot;MAXIMUM STAY&quot;&gt;_x000a_    &lt;Text&gt;TRAVEL FROM LAST SECTOR MUST COMMENCE NO LATER THAN_x000a_MIDNIGHT 90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Y20. ALL_x000a_TRAVEL MUST BE COMPLETED BY MIDNIGHT ON 31MAY20.&lt;/Text&gt;_x000a_   &lt;/Paragraph&gt;_x000a_   &lt;Paragraph RPH=&quot;15&quot; Title=&quot;SALES RESTRICTIONS&quot;&gt;_x000a_    &lt;Text&gt;FOOTNOTE RULE_x000a_TICKETS MUST BE ISSUED ON/BEFORE 16SEP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4"/>
    <n v="3394"/>
    <s v="RES2"/>
    <n v="3432"/>
    <n v="3442"/>
    <s v="IPRSAA2/27"/>
    <n v="13690"/>
    <n v="15586"/>
    <x v="4"/>
    <n v="1501"/>
    <n v="1534"/>
    <n v="1558"/>
    <s v="RDMADBOG24OCTTZA00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40ab9b1-1585-4f42-b99b-339c425e7c76&lt;/eb:ConversationId&gt;&lt;eb:Service&gt;OTA_AirRulesLLSRQ&lt;/eb:Service&gt;&lt;eb:Action&gt;OTA_AirRulesLLSRS&lt;/eb:Action&gt;&lt;eb:MessageData&gt;&lt;eb:MessageId&gt;6226195568517381220&lt;/eb:MessageId&gt;&lt;eb:Timestamp&gt;2019-09-04T15:47:32&lt;/eb:Timestamp&gt;&lt;eb:RefToMessageId&gt;c40ab9b1-1585-4f42-b99b-339c425e7c76&lt;/eb:RefToMessageId&gt;&lt;/eb:MessageData&gt;&lt;/eb:MessageHeader&gt;&lt;wsse:Security xmlns:wsse=&quot;http://schemas.xmlsoap.org/ws/2002/12/secext&quot;&gt;&lt;wsse:BinarySecurityToken valueType=&quot;String&quot; EncodingType=&quot;wsse:Base64Binary&quot;&gt;Shared/IDL:IceSess\/SessMgr:1\.0.IDL/Common/!ICESMS\/RESE!ICESMSLB\/RES.LB!-2977786985701515645!82883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7:32-05:00&quot;&gt;_x000a_   &lt;stl:SystemSpecificResults&gt;_x000a_    &lt;stl:HostCommand LNIATA=&quot;222222&quot;&gt;RDCLOBOG05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CLO TO-BOG    CXR-AV    TVL-05SEP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5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LO&quot;/&gt;_x000a_     &lt;Rule&gt;DOSP&lt;/Rule&gt;_x000a_     &lt;TariffDescriptionNumber&gt;IPRWD/17&lt;/TariffDescriptionNumber&gt;_x000a_     &lt;TravelDate&gt;2019-09-05&lt;/TravelDate&gt;_x000a_    &lt;/OriginDestinationLine&gt;_x000a_    &lt;PassengerTypeLine&gt;_x000a_     &lt;AutoPrice&gt;YES&lt;/AutoPrice&gt;_x000a_     &lt;PassengerType Code=&quot;ADT&quot;/&gt;_x000a_    &lt;/PassengerTypeLine&gt;_x000a_    &lt;SystemDatesLine&gt;_x000a_     &lt;CreateDateTime&gt;2019-09-02T1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DOSP"/>
    <n v="3428"/>
    <n v="3436"/>
    <s v="IPRWD/17"/>
    <n v="10565"/>
    <n v="11174"/>
    <x v="6"/>
    <n v="1500"/>
    <n v="1533"/>
    <n v="1557"/>
    <s v="RDCLOBOG05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40ab9b1-1585-4f42-b99b-339c425e7c76&lt;/eb:ConversationId&gt;&lt;eb:Service&gt;OTA_AirRulesLLSRQ&lt;/eb:Service&gt;&lt;eb:Action&gt;OTA_AirRulesLLSRS&lt;/eb:Action&gt;&lt;eb:MessageData&gt;&lt;eb:MessageId&gt;6226390568522810224&lt;/eb:MessageId&gt;&lt;eb:Timestamp&gt;2019-09-04T15:47:32&lt;/eb:Timestamp&gt;&lt;eb:RefToMessageId&gt;c40ab9b1-1585-4f42-b99b-339c425e7c76&lt;/eb:RefToMessageId&gt;&lt;/eb:MessageData&gt;&lt;/eb:MessageHeader&gt;&lt;wsse:Security xmlns:wsse=&quot;http://schemas.xmlsoap.org/ws/2002/12/secext&quot;&gt;&lt;wsse:BinarySecurityToken valueType=&quot;String&quot; EncodingType=&quot;wsse:Base64Binary&quot;&gt;Shared/IDL:IceSess\/SessMgr:1\.0.IDL/Common/!ICESMS\/RESE!ICESMSLB\/RES.LB!-2977786985701515645!82883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47:32-05:00&quot;&gt;_x000a_   &lt;stl:SystemSpecificResults&gt;_x000a_    &lt;stl:HostCommand LNIATA=&quot;222222&quot;&gt;RDBOGCLO08SEP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39300     ----      -/1  -/365  200&lt;/Text&gt;_x000a_   &lt;/Line&gt;_x000a_   &lt;Line Type=&quot;Passenger Type&quot;&gt;_x000a_    &lt;Text&gt;PASSENGER TYPE-ADT                 AUTO PRICE-YES&lt;/Text&gt;_x000a_   &lt;/Line&gt;_x000a_   &lt;Line Type=&quot;Origin Destination&quot;&gt;_x000a_    &lt;Text&gt;FROM-BOG TO-CLO    CXR-AV    TVL-08SEP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39300  0200  E03SEP19 D-INFINITY   FC-PES00RIQ  FN-&lt;/Text&gt;_x000a_   &lt;/Line&gt;_x000a_   &lt;Line Type=&quot;System Dates&quot;&gt;_x000a_    &lt;Text&gt;SYSTEM DATES - CREATED 02SEP19/1314  EXPIRES INFINITY&lt;/Text&gt;_x000a_   &lt;/Line&gt;_x000a_   &lt;ParsedData&gt;_x000a_    &lt;CurrencyLine&gt;_x000a_     &lt;Amount&gt;139300&lt;/Amount&gt;_x000a_     &lt;CurrencyCode&gt;COP&lt;/CurrencyCode&gt;_x000a_     &lt;Discontinue&gt;INFINITY&lt;/Discontinue&gt;_x000a_     &lt;Effective&gt;2019-09-03&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EC&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0"/>
    <n v="3330"/>
    <s v="DOEC"/>
    <n v="3368"/>
    <n v="3376"/>
    <s v="IPRWD/17"/>
    <n v="7660"/>
    <n v="8195"/>
    <x v="5"/>
    <n v="1500"/>
    <n v="1533"/>
    <n v="1557"/>
    <s v="RDBOGCLO08SEP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6308a3d-65e8-460d-a3ce-34886f1f12d3&lt;/eb:ConversationId&gt;&lt;eb:Service&gt;OTA_AirRulesLLSRQ&lt;/eb:Service&gt;&lt;eb:Action&gt;OTA_AirRulesLLSRS&lt;/eb:Action&gt;&lt;eb:MessageData&gt;&lt;eb:MessageId&gt;6244798570135450200&lt;/eb:MessageId&gt;&lt;eb:Timestamp&gt;2019-09-04T15:50:13&lt;/eb:Timestamp&gt;&lt;eb:RefToMessageId&gt;06308a3d-65e8-460d-a3ce-34886f1f12d3&lt;/eb:RefToMessageId&gt;&lt;/eb:MessageData&gt;&lt;/eb:MessageHeader&gt;&lt;wsse:Security xmlns:wsse=&quot;http://schemas.xmlsoap.org/ws/2002/12/secext&quot;&gt;&lt;wsse:BinarySecurityToken valueType=&quot;String&quot; EncodingType=&quot;wsse:Base64Binary&quot;&gt;Shared/IDL:IceSess\/SessMgr:1\.0.IDL/Common/!ICESMS\/RESG!ICESMSLB\/RES.LB!-2977786323058748544!169093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0:13-05:00&quot;&gt;_x000a_   &lt;stl:SystemSpecificResults&gt;_x000a_    &lt;stl:HostCommand LNIATA=&quot;222222&quot;&gt;RDBOGSMR12OCT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2OCT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10-12&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ITCO"/>
    <n v="3457"/>
    <n v="3468"/>
    <s v="WHFDPVR/329"/>
    <n v="8150"/>
    <n v="8685"/>
    <x v="5"/>
    <n v="1501"/>
    <n v="1534"/>
    <n v="1558"/>
    <s v="RDBOGSMR12OCT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8f0286f-f756-4721-bae1-c9e1e69bc462&lt;/eb:ConversationId&gt;&lt;eb:Service&gt;OTA_AirRulesLLSRQ&lt;/eb:Service&gt;&lt;eb:Action&gt;OTA_AirRulesLLSRS&lt;/eb:Action&gt;&lt;eb:MessageData&gt;&lt;eb:MessageId&gt;6244857570141460551&lt;/eb:MessageId&gt;&lt;eb:Timestamp&gt;2019-09-04T15:50:14&lt;/eb:Timestamp&gt;&lt;eb:RefToMessageId&gt;88f0286f-f756-4721-bae1-c9e1e69bc462&lt;/eb:RefToMessageId&gt;&lt;/eb:MessageData&gt;&lt;/eb:MessageHeader&gt;&lt;wsse:Security xmlns:wsse=&quot;http://schemas.xmlsoap.org/ws/2002/12/secext&quot;&gt;&lt;wsse:BinarySecurityToken valueType=&quot;String&quot; EncodingType=&quot;wsse:Base64Binary&quot;&gt;Shared/IDL:IceSess\/SessMgr:1\.0.IDL/Common/!ICESMS\/RESD!ICESMSLB\/RES.LB!-2977786320476889721!108197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0:14-05:00&quot;&gt;_x000a_   &lt;stl:SystemSpecificResults&gt;_x000a_    &lt;stl:HostCommand LNIATA=&quot;222222&quot;&gt;RDBOGMAD05OCTWZ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ZF00TCO       W R  1065900        T31DE  -/? ??/ 30 AT01&lt;/Text&gt;_x000a_   &lt;/Line&gt;_x000a_   &lt;Line Type=&quot;Passenger Type&quot;&gt;_x000a_    &lt;Text&gt;PASSENGER TYPE-ITX                 AUTO PRICE-YES&lt;/Text&gt;_x000a_   &lt;/Line&gt;_x000a_   &lt;Line Type=&quot;Origin Destination&quot;&gt;_x000a_    &lt;Text&gt;FROM-BOG TO-MAD    CXR-AV    TVL-05OCT19  RULE-8YWW SAR2RPV/286&lt;/Text&gt;_x000a_   &lt;/Line&gt;_x000a_   &lt;Line Type=&quot;Fare Basis&quot;&gt;_x000a_    &lt;Text&gt;FARE BASIS-WZF00TCO          SPECIAL FARE  DIS-L   VENDOR-ATP&lt;/Text&gt;_x000a_   &lt;/Line&gt;_x000a_   &lt;Line Type=&quot;Fare Type&quot;&gt;_x000a_    &lt;Text&gt;FARE TYPE-PIT      RT-INDIVIDUAL INCLUSIVE TOUR FARE&lt;/Text&gt;_x000a_   &lt;/Line&gt;_x000a_   &lt;Line Type=&quot;Currency&quot;&gt;_x000a_    &lt;Text&gt;USD   311.00  0101  E01JAN19 D-INFINITY   FC-WZF00TCO  FN-8&lt;/Text&gt;_x000a_   &lt;/Line&gt;_x000a_   &lt;Line Type=&quot;System Dates&quot;&gt;_x000a_    &lt;Text&gt;SYSTEM DATES - CREATED 11APR19/1312  EXPIRES INFINITY&lt;/Text&gt;_x000a_   &lt;/Line&gt;_x000a_   &lt;ParsedData&gt;_x000a_    &lt;CurrencyLine&gt;_x000a_     &lt;Amount&gt;311.00&lt;/Amount&gt;_x000a_     &lt;CurrencyCode&gt;USD&lt;/CurrencyCode&gt;_x000a_     &lt;Discontinue&gt;INFINITY&lt;/Discontinue&gt;_x000a_     &lt;Effective&gt;2019-01-01&lt;/Effective&gt;_x000a_     &lt;FareClass&gt;WZF00TCO&lt;/FareClass&gt;_x000a_     &lt;RoutingNumberOrMPM&gt;0101&lt;/RoutingNumberOrMPM&gt;_x000a_     &lt;TariffDescriptionNumber&gt;8&lt;/TariffDescriptionNumber&gt;_x000a_    &lt;/CurrencyLine&gt;_x000a_    &lt;FareBasisLine&gt;_x000a_     &lt;DisplayType Code=&quot;L&quot;/&gt;_x000a_     &lt;FareBasis Code=&quot;WZF00TCO&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SAR2RPV/286&lt;/TariffDescriptionNumber&gt;_x000a_     &lt;TravelDate&gt;2019-10-05&lt;/TravelDate&gt;_x000a_    &lt;/OriginDestinationLine&gt;_x000a_    &lt;PassengerTypeLine&gt;_x000a_     &lt;AutoPrice&gt;YES&lt;/AutoPrice&gt;_x000a_     &lt;PassengerType Code=&quot;ITX&quot;/&gt;_x000a_    &lt;/PassengerTypeLine&gt;_x000a_    &lt;SystemDatesLine&gt;_x000a_     &lt;CreateDateTime&gt;2019-04-11T13: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BETWEEN_x000a_A1 AND A2_x000a_APPLICATION_x000a_AREA_x000a_THESE FARES APPLY_x000a_BETWEEN AREA 1 AND AREA 2._x000a_CLASS OF SERVICE_x000a_THESE FARES APPLY FOR ECONOMY CLASS SERVICE._x000a_TYPES OF TRANSPORTATION_x000a_THIS RULE GOVERNS ROUND-TRIP FARES._x000a_FARES GOVERNED BY THIS RULE CAN BE USED TO CREATE_x000a_ROUND-TRIP/CIRCLE-TRIP/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lt;/Text&gt;_x000a_   &lt;/Paragraph&gt;_x000a_   &lt;Paragraph RPH=&quot;06&quot; Title=&quot;MINIMUM STAY&quot;&gt;_x000a_    &lt;Text&gt;ORIGINATING AREA 2 -_x000a_TRAVEL FROM LAST INTERNATIONAL SECTOR MUST COMMENCE_x000a_NO EARLIER THAN 5 DAYS AFTER DEPARTURE OF THE FIRST_x000a_INTERNATIONAL SECTOR._x000a_ORIGINATING AREA 1 -_x000a_TRAVEL FROM LAST INTERNATIONAL SECTOR MUST COMMENCE_x000a_NO 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 30_x000a_DAYS AFTER DEPARTURE FROM FARE ORIGIN.&lt;/Text&gt;_x000a_   &lt;/Paragraph&gt;_x000a_   &lt;Paragraph RPH=&quot;08&quot; Title=&quot;STOPOVERS&quot;&gt;_x000a_    &lt;Text&gt;ORIGINATING AREA 1 -_x000a_UNLIMITED STOPOVERS PERMITTED ON THE PRICING UNIT_x000a_LIMITED TO 1 FREE AND UNLIMITED AT USD 65.00_x000a_EACH_x000a_CHILD/INFANT DISCOUNTS APPLY._x000a_NO STOPOVER OCCURS IF PASSENGER TAKES NEXT_x000a_AVAILABLE FLIGHT WITHIN 24 HOURS._x000a_ORIGINATING AREA 2 -_x000a_4 STOPOVERS PERMITTED ON THE PRICING UNIT_x000a_LIMITED TO 1 FREE AND 3 AT EUR 60.00 EACH._x000a_1 FREE IN BOG/MDE/CLO._x000a_CHILD/INFANT DISCOUNTS APPLY.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RULE 8YWW/AIRW IN ANY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UST BE ISSUED ON THE STOCK OF AV OR TA._x000a_OR - TICKETS MUST BE ISSUED ON THE STOCK OF AV OR LR.&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8YWW"/>
    <n v="3457"/>
    <n v="3468"/>
    <s v="SAR2RPV/286"/>
    <n v="14614"/>
    <n v="16510"/>
    <x v="4"/>
    <n v="1501"/>
    <n v="1534"/>
    <n v="1558"/>
    <s v="RDBOGMAD05OCTWZ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cd38f85-425b-4ede-9755-20ebb24db003&lt;/eb:ConversationId&gt;&lt;eb:Service&gt;OTA_AirRulesLLSRQ&lt;/eb:Service&gt;&lt;eb:Action&gt;OTA_AirRulesLLSRS&lt;/eb:Action&gt;&lt;eb:MessageData&gt;&lt;eb:MessageId&gt;6244821570137600200&lt;/eb:MessageId&gt;&lt;eb:Timestamp&gt;2019-09-04T15:50:14&lt;/eb:Timestamp&gt;&lt;eb:RefToMessageId&gt;1cd38f85-425b-4ede-9755-20ebb24db003&lt;/eb:RefToMessageId&gt;&lt;/eb:MessageData&gt;&lt;/eb:MessageHeader&gt;&lt;wsse:Security xmlns:wsse=&quot;http://schemas.xmlsoap.org/ws/2002/12/secext&quot;&gt;&lt;wsse:BinarySecurityToken valueType=&quot;String&quot; EncodingType=&quot;wsse:Base64Binary&quot;&gt;Shared/IDL:IceSess\/SessMgr:1\.0.IDL/Common/!ICESMS\/RESB!ICESMSLB\/RES.LB!-2977786322249092980!165644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0:14-05:00&quot;&gt;_x000a_   &lt;stl:SystemSpecificResults&gt;_x000a_    &lt;stl:HostCommand LNIATA=&quot;222222&quot;&gt;RDBOGCUN09SEPPZA07JIB-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ZA07JIB       P R   877400     ----      7/3  3/365 WH01&lt;/Text&gt;_x000a_   &lt;/Line&gt;_x000a_   &lt;Line Type=&quot;Passenger Type&quot;&gt;_x000a_    &lt;Text&gt;PASSENGER TYPE-ADT                 AUTO PRICE-YES&lt;/Text&gt;_x000a_   &lt;/Line&gt;_x000a_   &lt;Line Type=&quot;Origin Destination&quot;&gt;_x000a_    &lt;Text&gt;FROM-BOG TO-CUN    CXR-AV    TVL-09SEP19  RULE-BCAM IPRWI/303&lt;/Text&gt;_x000a_   &lt;/Line&gt;_x000a_   &lt;Line Type=&quot;Fare Basis&quot;&gt;_x000a_    &lt;Text&gt;FARE BASIS-PZA07JIB          SPECIAL FARE  DIS-E   VENDOR-ATP&lt;/Text&gt;_x000a_   &lt;/Line&gt;_x000a_   &lt;Line Type=&quot;Fare Type&quot;&gt;_x000a_    &lt;Text&gt;FARE TYPE-XEX      RT-REGULAR EXCURSION&lt;/Text&gt;_x000a_   &lt;/Line&gt;_x000a_   &lt;Line Type=&quot;Currency&quot;&gt;_x000a_    &lt;Text&gt;USD   256.00  0093  E31JUL19 D-INFINITY   FC-PZA07JIB  FN-&lt;/Text&gt;_x000a_   &lt;/Line&gt;_x000a_   &lt;Line Type=&quot;System Dates&quot;&gt;_x000a_    &lt;Text&gt;SYSTEM DATES - CREATED 30JUL19/1115  EXPIRES INFINITY&lt;/Text&gt;_x000a_   &lt;/Line&gt;_x000a_   &lt;ParsedData&gt;_x000a_    &lt;CurrencyLine&gt;_x000a_     &lt;Amount&gt;256.00&lt;/Amount&gt;_x000a_     &lt;CurrencyCode&gt;USD&lt;/CurrencyCode&gt;_x000a_     &lt;Discontinue&gt;INFINITY&lt;/Discontinue&gt;_x000a_     &lt;Effective&gt;2019-07-31&lt;/Effective&gt;_x000a_     &lt;FareClass&gt;PZA07JIB&lt;/FareClass&gt;_x000a_     &lt;RoutingNumberOrMPM&gt;0093&lt;/RoutingNumberOrMPM&gt;_x000a_    &lt;/CurrencyLine&gt;_x000a_    &lt;FareBasisLine&gt;_x000a_     &lt;DisplayType Code=&quot;E&quot;/&gt;_x000a_     &lt;FareBasis Code=&quot;PZA07JIB&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CUN&quot;/&gt;_x000a_     &lt;OriginLocation LocationCode=&quot;BOG&quot;/&gt;_x000a_     &lt;Rule&gt;BCAM&lt;/Rule&gt;_x000a_     &lt;TariffDescriptionNumber&gt;IPRWI/303&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7-30T11: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PPLIES FOR ROUND TRIP / ONE WAY JOURNEYS WITHIN AREA_x000a_1_x000a_FOR ECONOMY FARES_x000a_APPLICATION_x000a_CLASS OF SERVICE_x000a_THESE FARES APPLY FOR ECONOMY CLASS SERVICE._x000a_TYPES OF TRANSPORTATION_x000a_FARES GOVERNED BY THIS RULE CAN BE USED TO CREATE_x000a_ONE-WAY/ROUND-TRIP/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2 STOPOVERS PERMITTED ON THE PRICING UNIT_x000a_LIMITED TO 1 FREE AND 1 AT USD 65.00.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2"/>
    <n v="3332"/>
    <s v="BCAM"/>
    <n v="3370"/>
    <n v="3379"/>
    <s v="IPRWI/303"/>
    <n v="12497"/>
    <n v="13434"/>
    <x v="11"/>
    <n v="1501"/>
    <n v="1534"/>
    <n v="1558"/>
    <s v="RDBOGCUN09SEPPZA07J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8f0286f-f756-4721-bae1-c9e1e69bc462&lt;/eb:ConversationId&gt;&lt;eb:Service&gt;OTA_AirRulesLLSRQ&lt;/eb:Service&gt;&lt;eb:Action&gt;OTA_AirRulesLLSRS&lt;/eb:Action&gt;&lt;eb:MessageData&gt;&lt;eb:MessageId&gt;5738419570147750833&lt;/eb:MessageId&gt;&lt;eb:Timestamp&gt;2019-09-04T15:50:15&lt;/eb:Timestamp&gt;&lt;eb:RefToMessageId&gt;88f0286f-f756-4721-bae1-c9e1e69bc462&lt;/eb:RefToMessageId&gt;&lt;/eb:MessageData&gt;&lt;/eb:MessageHeader&gt;&lt;wsse:Security xmlns:wsse=&quot;http://schemas.xmlsoap.org/ws/2002/12/secext&quot;&gt;&lt;wsse:BinarySecurityToken valueType=&quot;String&quot; EncodingType=&quot;wsse:Base64Binary&quot;&gt;Shared/IDL:IceSess\/SessMgr:1\.0.IDL/Common/!ICESMS\/RESD!ICESMSLB\/RES.LB!-2977786320476889721!108197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0:15-05:00&quot;&gt;_x000a_   &lt;stl:SystemSpecificResults&gt;_x000a_    &lt;stl:HostCommand LNIATA=&quot;222222&quot;&gt;RDMADBOG24OCTTZA00ZGR-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       T R   963100 DC31MY T16SE  -/1  5/ 90 AT01&lt;/Text&gt;_x000a_   &lt;/Line&gt;_x000a_   &lt;Line Type=&quot;Passenger Type&quot;&gt;_x000a_    &lt;Text&gt;PASSENGER TYPE-ADT                 AUTO PRICE-YES&lt;/Text&gt;_x000a_   &lt;/Line&gt;_x000a_   &lt;Line Type=&quot;Origin Destination&quot;&gt;_x000a_    &lt;Text&gt;FROM-MAD TO-BOG    CXR-AV    TVL-24OCT19  RULE-RES2 IPRSAA2/27&lt;/Text&gt;_x000a_   &lt;/Line&gt;_x000a_   &lt;Line Type=&quot;Fare Basis&quot;&gt;_x000a_    &lt;Text&gt;FARE BASIS-TZA00ZGR          SPECIAL FARE  DIS-E   VENDOR-ATP&lt;/Text&gt;_x000a_   &lt;/Line&gt;_x000a_   &lt;Line Type=&quot;Fare Type&quot;&gt;_x000a_    &lt;Text&gt;FARE TYPE-XEX      RT-REGULAR EXCURSION&lt;/Text&gt;_x000a_   &lt;/Line&gt;_x000a_   &lt;Line Type=&quot;Currency&quot;&gt;_x000a_    &lt;Text&gt;EUR   256.00  0101  E01MAY19 D31MAY20   FC-TZA00ZGR  FN-80&lt;/Text&gt;_x000a_   &lt;/Line&gt;_x000a_   &lt;Line Type=&quot;System Dates&quot;&gt;_x000a_    &lt;Text&gt;SYSTEM DATES - CREATED 30APR19/0839  EXPIRES INFINITY&lt;/Text&gt;_x000a_   &lt;/Line&gt;_x000a_   &lt;ParsedData&gt;_x000a_    &lt;CurrencyLine&gt;_x000a_     &lt;Amount&gt;256.00&lt;/Amount&gt;_x000a_     &lt;CurrencyCode&gt;EUR&lt;/CurrencyCode&gt;_x000a_     &lt;Discontinue&gt;2020-05-31&lt;/Discontinue&gt;_x000a_     &lt;Effective&gt;2019-05-01&lt;/Effective&gt;_x000a_     &lt;FareClass&gt;TZA00ZGR&lt;/FareClass&gt;_x000a_     &lt;RoutingNumberOrMPM&gt;0101&lt;/RoutingNumberOrMPM&gt;_x000a_     &lt;TariffDescriptionNumber&gt;80&lt;/TariffDescriptionNumber&gt;_x000a_    &lt;/CurrencyLine&gt;_x000a_    &lt;FareBasisLine&gt;_x000a_     &lt;DisplayType Code=&quot;E&quot;/&gt;_x000a_     &lt;FareBasis Code=&quot;TZA00ZGR&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BOG&quot;/&gt;_x000a_     &lt;OriginLocation LocationCode=&quot;MAD&quot;/&gt;_x000a_     &lt;Rule&gt;RES2&lt;/Rule&gt;_x000a_     &lt;TariffDescriptionNumber&gt;IPRSAA2/27&lt;/TariffDescriptionNumber&gt;_x000a_     &lt;TravelDate&gt;2019-10-24&lt;/TravelDate&gt;_x000a_    &lt;/OriginDestinationLine&gt;_x000a_    &lt;PassengerTypeLine&gt;_x000a_     &lt;AutoPrice&gt;YES&lt;/AutoPrice&gt;_x000a_     &lt;PassengerType Code=&quot;ADT&quot;/&gt;_x000a_    &lt;/PassengerTypeLine&gt;_x000a_    &lt;SystemDatesLine&gt;_x000a_     &lt;CreateDateTime&gt;2019-04-30T08:3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ROUND TRIP FARE APPLICABLE BETWEEN AREA 1 AND_x000a_AREA 2._x000a_APPLICATION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5 DAYS AFTER DEPARTURE OF THE FIRST_x000a_INTERNATIONAL SECTOR.&lt;/Text&gt;_x000a_   &lt;/Paragraph&gt;_x000a_   &lt;Paragraph RPH=&quot;07&quot; Title=&quot;MAXIMUM STAY&quot;&gt;_x000a_    &lt;Text&gt;TRAVEL FROM LAST SECTOR MUST COMMENCE NO LATER THAN_x000a_MIDNIGHT 90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Y20. ALL_x000a_TRAVEL MUST BE COMPLETED BY MIDNIGHT ON 31MAY20.&lt;/Text&gt;_x000a_   &lt;/Paragraph&gt;_x000a_   &lt;Paragraph RPH=&quot;15&quot; Title=&quot;SALES RESTRICTIONS&quot;&gt;_x000a_    &lt;Text&gt;FOOTNOTE RULE_x000a_TICKETS MUST BE ISSUED ON/BEFORE 16SEP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4"/>
    <n v="3394"/>
    <s v="RES2"/>
    <n v="3432"/>
    <n v="3442"/>
    <s v="IPRSAA2/27"/>
    <n v="13690"/>
    <n v="15586"/>
    <x v="4"/>
    <n v="1501"/>
    <n v="1534"/>
    <n v="1558"/>
    <s v="RDMADBOG24OCTTZA00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45af7c6-95c2-4305-a181-2f965662bf10&lt;/eb:ConversationId&gt;&lt;eb:Service&gt;OTA_AirRulesLLSRQ&lt;/eb:Service&gt;&lt;eb:Action&gt;OTA_AirRulesLLSRS&lt;/eb:Action&gt;&lt;eb:MessageData&gt;&lt;eb:MessageId&gt;5738394570149410704&lt;/eb:MessageId&gt;&lt;eb:Timestamp&gt;2019-09-04T15:50:15&lt;/eb:Timestamp&gt;&lt;eb:RefToMessageId&gt;c45af7c6-95c2-4305-a181-2f965662bf10&lt;/eb:RefToMessageId&gt;&lt;/eb:MessageData&gt;&lt;/eb:MessageHeader&gt;&lt;wsse:Security xmlns:wsse=&quot;http://schemas.xmlsoap.org/ws/2002/12/secext&quot;&gt;&lt;wsse:BinarySecurityToken valueType=&quot;String&quot; EncodingType=&quot;wsse:Base64Binary&quot;&gt;Shared/IDL:IceSess\/SessMgr:1\.0.IDL/Common/!ICESMS\/RESG!ICESMSLB\/RES.LB!-2977786317288271990!168567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0:15-05:00&quot;&gt;_x000a_   &lt;stl:SystemSpecificResults&gt;_x000a_    &lt;stl:HostCommand LNIATA=&quot;222222&quot;&gt;RDCLOBOG05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CLO TO-BOG    CXR-AV    TVL-05SEP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5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LO&quot;/&gt;_x000a_     &lt;Rule&gt;DOSP&lt;/Rule&gt;_x000a_     &lt;TariffDescriptionNumber&gt;IPRWD/17&lt;/TariffDescriptionNumber&gt;_x000a_     &lt;TravelDate&gt;2019-09-05&lt;/TravelDate&gt;_x000a_    &lt;/OriginDestinationLine&gt;_x000a_    &lt;PassengerTypeLine&gt;_x000a_     &lt;AutoPrice&gt;YES&lt;/AutoPrice&gt;_x000a_     &lt;PassengerType Code=&quot;ADT&quot;/&gt;_x000a_    &lt;/PassengerTypeLine&gt;_x000a_    &lt;SystemDatesLine&gt;_x000a_     &lt;CreateDateTime&gt;2019-09-02T1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DOSP"/>
    <n v="3429"/>
    <n v="3437"/>
    <s v="IPRWD/17"/>
    <n v="10566"/>
    <n v="11175"/>
    <x v="6"/>
    <n v="1501"/>
    <n v="1534"/>
    <n v="1558"/>
    <s v="RDCLOBOG05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45af7c6-95c2-4305-a181-2f965662bf10&lt;/eb:ConversationId&gt;&lt;eb:Service&gt;OTA_AirRulesLLSRQ&lt;/eb:Service&gt;&lt;eb:Action&gt;OTA_AirRulesLLSRS&lt;/eb:Action&gt;&lt;eb:MessageData&gt;&lt;eb:MessageId&gt;6245096570160010201&lt;/eb:MessageId&gt;&lt;eb:Timestamp&gt;2019-09-04T15:50:16&lt;/eb:Timestamp&gt;&lt;eb:RefToMessageId&gt;c45af7c6-95c2-4305-a181-2f965662bf10&lt;/eb:RefToMessageId&gt;&lt;/eb:MessageData&gt;&lt;/eb:MessageHeader&gt;&lt;wsse:Security xmlns:wsse=&quot;http://schemas.xmlsoap.org/ws/2002/12/secext&quot;&gt;&lt;wsse:BinarySecurityToken valueType=&quot;String&quot; EncodingType=&quot;wsse:Base64Binary&quot;&gt;Shared/IDL:IceSess\/SessMgr:1\.0.IDL/Common/!ICESMS\/RESG!ICESMSLB\/RES.LB!-2977786317288271990!168567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0:16-05:00&quot;&gt;_x000a_   &lt;stl:SystemSpecificResults&gt;_x000a_    &lt;stl:HostCommand LNIATA=&quot;222222&quot;&gt;RDBOGCLO08SEP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39300     ----      -/1  -/365  200&lt;/Text&gt;_x000a_   &lt;/Line&gt;_x000a_   &lt;Line Type=&quot;Passenger Type&quot;&gt;_x000a_    &lt;Text&gt;PASSENGER TYPE-ADT                 AUTO PRICE-YES&lt;/Text&gt;_x000a_   &lt;/Line&gt;_x000a_   &lt;Line Type=&quot;Origin Destination&quot;&gt;_x000a_    &lt;Text&gt;FROM-BOG TO-CLO    CXR-AV    TVL-08SEP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39300  0200  E03SEP19 D-INFINITY   FC-PES00RIQ  FN-&lt;/Text&gt;_x000a_   &lt;/Line&gt;_x000a_   &lt;Line Type=&quot;System Dates&quot;&gt;_x000a_    &lt;Text&gt;SYSTEM DATES - CREATED 02SEP19/1314  EXPIRES INFINITY&lt;/Text&gt;_x000a_   &lt;/Line&gt;_x000a_   &lt;ParsedData&gt;_x000a_    &lt;CurrencyLine&gt;_x000a_     &lt;Amount&gt;139300&lt;/Amount&gt;_x000a_     &lt;CurrencyCode&gt;COP&lt;/CurrencyCode&gt;_x000a_     &lt;Discontinue&gt;INFINITY&lt;/Discontinue&gt;_x000a_     &lt;Effective&gt;2019-09-03&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EC&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DOEC"/>
    <n v="3369"/>
    <n v="3377"/>
    <s v="IPRWD/17"/>
    <n v="7661"/>
    <n v="8196"/>
    <x v="5"/>
    <n v="1501"/>
    <n v="1534"/>
    <n v="1558"/>
    <s v="RDBOGCLO08SEP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d380b5c-0380-404d-aaa9-d3d21ee6b15b&lt;/eb:ConversationId&gt;&lt;eb:Service&gt;OTA_AirRulesLLSRQ&lt;/eb:Service&gt;&lt;eb:Action&gt;OTA_AirRulesLLSRS&lt;/eb:Action&gt;&lt;eb:MessageData&gt;&lt;eb:MessageId&gt;6262599571767910292&lt;/eb:MessageId&gt;&lt;eb:Timestamp&gt;2019-09-04T15:52:57&lt;/eb:Timestamp&gt;&lt;eb:RefToMessageId&gt;bd380b5c-0380-404d-aaa9-d3d21ee6b15b&lt;/eb:RefToMessageId&gt;&lt;/eb:MessageData&gt;&lt;/eb:MessageHeader&gt;&lt;wsse:Security xmlns:wsse=&quot;http://schemas.xmlsoap.org/ws/2002/12/secext&quot;&gt;&lt;wsse:BinarySecurityToken valueType=&quot;String&quot; EncodingType=&quot;wsse:Base64Binary&quot;&gt;Shared/IDL:IceSess\/SessMgr:1\.0.IDL/Common/!ICESMS\/RESA!ICESMSLB\/RES.LB!-2977785654326141562!122948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2:57-05:00&quot;&gt;_x000a_   &lt;stl:SystemSpecificResults&gt;_x000a_    &lt;stl:HostCommand LNIATA=&quot;222222&quot;&gt;RDBOGSMR12OCT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2OCT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10-12&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ITCO"/>
    <n v="3457"/>
    <n v="3468"/>
    <s v="WHFDPVR/329"/>
    <n v="8150"/>
    <n v="8685"/>
    <x v="5"/>
    <n v="1501"/>
    <n v="1534"/>
    <n v="1558"/>
    <s v="RDBOGSMR12OCT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3070917-97d6-47f2-a51e-b752e3240af3&lt;/eb:ConversationId&gt;&lt;eb:Service&gt;OTA_AirRulesLLSRQ&lt;/eb:Service&gt;&lt;eb:Action&gt;OTA_AirRulesLLSRS&lt;/eb:Action&gt;&lt;eb:MessageData&gt;&lt;eb:MessageId&gt;6263462571785330193&lt;/eb:MessageId&gt;&lt;eb:Timestamp&gt;2019-09-04T15:52:58&lt;/eb:Timestamp&gt;&lt;eb:RefToMessageId&gt;13070917-97d6-47f2-a51e-b752e3240af3&lt;/eb:RefToMessageId&gt;&lt;/eb:MessageData&gt;&lt;/eb:MessageHeader&gt;&lt;wsse:Security xmlns:wsse=&quot;http://schemas.xmlsoap.org/ws/2002/12/secext&quot;&gt;&lt;wsse:BinarySecurityToken valueType=&quot;String&quot; EncodingType=&quot;wsse:Base64Binary&quot;&gt;Shared/IDL:IceSess\/SessMgr:1\.0.IDL/Common/!ICESMS\/RESD!ICESMSLB\/RES.LB!-2977785652065002868!114613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2:58-05:00&quot;&gt;_x000a_   &lt;stl:SystemSpecificResults&gt;_x000a_    &lt;stl:HostCommand LNIATA=&quot;222222&quot;&gt;RDBOGMAD05OCTWZ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ZF00TCO       W R  1065900        T31DE  -/? ??/ 30 AT01&lt;/Text&gt;_x000a_   &lt;/Line&gt;_x000a_   &lt;Line Type=&quot;Passenger Type&quot;&gt;_x000a_    &lt;Text&gt;PASSENGER TYPE-ITX                 AUTO PRICE-YES&lt;/Text&gt;_x000a_   &lt;/Line&gt;_x000a_   &lt;Line Type=&quot;Origin Destination&quot;&gt;_x000a_    &lt;Text&gt;FROM-BOG TO-MAD    CXR-AV    TVL-05OCT19  RULE-8YWW SAR2RPV/286&lt;/Text&gt;_x000a_   &lt;/Line&gt;_x000a_   &lt;Line Type=&quot;Fare Basis&quot;&gt;_x000a_    &lt;Text&gt;FARE BASIS-WZF00TCO          SPECIAL FARE  DIS-L   VENDOR-ATP&lt;/Text&gt;_x000a_   &lt;/Line&gt;_x000a_   &lt;Line Type=&quot;Fare Type&quot;&gt;_x000a_    &lt;Text&gt;FARE TYPE-PIT      RT-INDIVIDUAL INCLUSIVE TOUR FARE&lt;/Text&gt;_x000a_   &lt;/Line&gt;_x000a_   &lt;Line Type=&quot;Currency&quot;&gt;_x000a_    &lt;Text&gt;USD   311.00  0101  E01JAN19 D-INFINITY   FC-WZF00TCO  FN-8&lt;/Text&gt;_x000a_   &lt;/Line&gt;_x000a_   &lt;Line Type=&quot;System Dates&quot;&gt;_x000a_    &lt;Text&gt;SYSTEM DATES - CREATED 11APR19/1312  EXPIRES INFINITY&lt;/Text&gt;_x000a_   &lt;/Line&gt;_x000a_   &lt;ParsedData&gt;_x000a_    &lt;CurrencyLine&gt;_x000a_     &lt;Amount&gt;311.00&lt;/Amount&gt;_x000a_     &lt;CurrencyCode&gt;USD&lt;/CurrencyCode&gt;_x000a_     &lt;Discontinue&gt;INFINITY&lt;/Discontinue&gt;_x000a_     &lt;Effective&gt;2019-01-01&lt;/Effective&gt;_x000a_     &lt;FareClass&gt;WZF00TCO&lt;/FareClass&gt;_x000a_     &lt;RoutingNumberOrMPM&gt;0101&lt;/RoutingNumberOrMPM&gt;_x000a_     &lt;TariffDescriptionNumber&gt;8&lt;/TariffDescriptionNumber&gt;_x000a_    &lt;/CurrencyLine&gt;_x000a_    &lt;FareBasisLine&gt;_x000a_     &lt;DisplayType Code=&quot;L&quot;/&gt;_x000a_     &lt;FareBasis Code=&quot;WZF00TCO&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SAR2RPV/286&lt;/TariffDescriptionNumber&gt;_x000a_     &lt;TravelDate&gt;2019-10-05&lt;/TravelDate&gt;_x000a_    &lt;/OriginDestinationLine&gt;_x000a_    &lt;PassengerTypeLine&gt;_x000a_     &lt;AutoPrice&gt;YES&lt;/AutoPrice&gt;_x000a_     &lt;PassengerType Code=&quot;ITX&quot;/&gt;_x000a_    &lt;/PassengerTypeLine&gt;_x000a_    &lt;SystemDatesLine&gt;_x000a_     &lt;CreateDateTime&gt;2019-04-11T13: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BETWEEN_x000a_A1 AND A2_x000a_APPLICATION_x000a_AREA_x000a_THESE FARES APPLY_x000a_BETWEEN AREA 1 AND AREA 2._x000a_CLASS OF SERVICE_x000a_THESE FARES APPLY FOR ECONOMY CLASS SERVICE._x000a_TYPES OF TRANSPORTATION_x000a_THIS RULE GOVERNS ROUND-TRIP FARES._x000a_FARES GOVERNED BY THIS RULE CAN BE USED TO CREATE_x000a_ROUND-TRIP/CIRCLE-TRIP/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lt;/Text&gt;_x000a_   &lt;/Paragraph&gt;_x000a_   &lt;Paragraph RPH=&quot;06&quot; Title=&quot;MINIMUM STAY&quot;&gt;_x000a_    &lt;Text&gt;ORIGINATING AREA 2 -_x000a_TRAVEL FROM LAST INTERNATIONAL SECTOR MUST COMMENCE_x000a_NO EARLIER THAN 5 DAYS AFTER DEPARTURE OF THE FIRST_x000a_INTERNATIONAL SECTOR._x000a_ORIGINATING AREA 1 -_x000a_TRAVEL FROM LAST INTERNATIONAL SECTOR MUST COMMENCE_x000a_NO 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 30_x000a_DAYS AFTER DEPARTURE FROM FARE ORIGIN.&lt;/Text&gt;_x000a_   &lt;/Paragraph&gt;_x000a_   &lt;Paragraph RPH=&quot;08&quot; Title=&quot;STOPOVERS&quot;&gt;_x000a_    &lt;Text&gt;ORIGINATING AREA 1 -_x000a_UNLIMITED STOPOVERS PERMITTED ON THE PRICING UNIT_x000a_LIMITED TO 1 FREE AND UNLIMITED AT USD 65.00_x000a_EACH_x000a_CHILD/INFANT DISCOUNTS APPLY._x000a_NO STOPOVER OCCURS IF PASSENGER TAKES NEXT_x000a_AVAILABLE FLIGHT WITHIN 24 HOURS._x000a_ORIGINATING AREA 2 -_x000a_4 STOPOVERS PERMITTED ON THE PRICING UNIT_x000a_LIMITED TO 1 FREE AND 3 AT EUR 60.00 EACH._x000a_1 FREE IN BOG/MDE/CLO._x000a_CHILD/INFANT DISCOUNTS APPLY.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RULE 8YWW/AIRW IN ANY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UST BE ISSUED ON THE STOCK OF AV OR TA._x000a_OR - TICKETS MUST BE ISSUED ON THE STOCK OF AV OR LR.&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8YWW"/>
    <n v="3457"/>
    <n v="3468"/>
    <s v="SAR2RPV/286"/>
    <n v="14614"/>
    <n v="16510"/>
    <x v="4"/>
    <n v="1501"/>
    <n v="1534"/>
    <n v="1558"/>
    <s v="RDBOGMAD05OCTWZ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3070917-97d6-47f2-a51e-b752e3240af3&lt;/eb:ConversationId&gt;&lt;eb:Service&gt;OTA_AirRulesLLSRQ&lt;/eb:Service&gt;&lt;eb:Action&gt;OTA_AirRulesLLSRS&lt;/eb:Action&gt;&lt;eb:MessageData&gt;&lt;eb:MessageId&gt;6262856571791210183&lt;/eb:MessageId&gt;&lt;eb:Timestamp&gt;2019-09-04T15:52:59&lt;/eb:Timestamp&gt;&lt;eb:RefToMessageId&gt;13070917-97d6-47f2-a51e-b752e3240af3&lt;/eb:RefToMessageId&gt;&lt;/eb:MessageData&gt;&lt;/eb:MessageHeader&gt;&lt;wsse:Security xmlns:wsse=&quot;http://schemas.xmlsoap.org/ws/2002/12/secext&quot;&gt;&lt;wsse:BinarySecurityToken valueType=&quot;String&quot; EncodingType=&quot;wsse:Base64Binary&quot;&gt;Shared/IDL:IceSess\/SessMgr:1\.0.IDL/Common/!ICESMS\/RESD!ICESMSLB\/RES.LB!-2977785652065002868!114613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2:59-05:00&quot;&gt;_x000a_   &lt;stl:SystemSpecificResults&gt;_x000a_    &lt;stl:HostCommand LNIATA=&quot;222222&quot;&gt;RDMADBOG24OCTTZA00ZGR-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       T R   963100 DC31MY T16SE  -/1  5/ 90 AT01&lt;/Text&gt;_x000a_   &lt;/Line&gt;_x000a_   &lt;Line Type=&quot;Passenger Type&quot;&gt;_x000a_    &lt;Text&gt;PASSENGER TYPE-ADT                 AUTO PRICE-YES&lt;/Text&gt;_x000a_   &lt;/Line&gt;_x000a_   &lt;Line Type=&quot;Origin Destination&quot;&gt;_x000a_    &lt;Text&gt;FROM-MAD TO-BOG    CXR-AV    TVL-24OCT19  RULE-RES2 IPRSAA2/27&lt;/Text&gt;_x000a_   &lt;/Line&gt;_x000a_   &lt;Line Type=&quot;Fare Basis&quot;&gt;_x000a_    &lt;Text&gt;FARE BASIS-TZA00ZGR          SPECIAL FARE  DIS-E   VENDOR-ATP&lt;/Text&gt;_x000a_   &lt;/Line&gt;_x000a_   &lt;Line Type=&quot;Fare Type&quot;&gt;_x000a_    &lt;Text&gt;FARE TYPE-XEX      RT-REGULAR EXCURSION&lt;/Text&gt;_x000a_   &lt;/Line&gt;_x000a_   &lt;Line Type=&quot;Currency&quot;&gt;_x000a_    &lt;Text&gt;EUR   256.00  0101  E01MAY19 D31MAY20   FC-TZA00ZGR  FN-80&lt;/Text&gt;_x000a_   &lt;/Line&gt;_x000a_   &lt;Line Type=&quot;System Dates&quot;&gt;_x000a_    &lt;Text&gt;SYSTEM DATES - CREATED 30APR19/0839  EXPIRES INFINITY&lt;/Text&gt;_x000a_   &lt;/Line&gt;_x000a_   &lt;ParsedData&gt;_x000a_    &lt;CurrencyLine&gt;_x000a_     &lt;Amount&gt;256.00&lt;/Amount&gt;_x000a_     &lt;CurrencyCode&gt;EUR&lt;/CurrencyCode&gt;_x000a_     &lt;Discontinue&gt;2020-05-31&lt;/Discontinue&gt;_x000a_     &lt;Effective&gt;2019-05-01&lt;/Effective&gt;_x000a_     &lt;FareClass&gt;TZA00ZGR&lt;/FareClass&gt;_x000a_     &lt;RoutingNumberOrMPM&gt;0101&lt;/RoutingNumberOrMPM&gt;_x000a_     &lt;TariffDescriptionNumber&gt;80&lt;/TariffDescriptionNumber&gt;_x000a_    &lt;/CurrencyLine&gt;_x000a_    &lt;FareBasisLine&gt;_x000a_     &lt;DisplayType Code=&quot;E&quot;/&gt;_x000a_     &lt;FareBasis Code=&quot;TZA00ZGR&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BOG&quot;/&gt;_x000a_     &lt;OriginLocation LocationCode=&quot;MAD&quot;/&gt;_x000a_     &lt;Rule&gt;RES2&lt;/Rule&gt;_x000a_     &lt;TariffDescriptionNumber&gt;IPRSAA2/27&lt;/TariffDescriptionNumber&gt;_x000a_     &lt;TravelDate&gt;2019-10-24&lt;/TravelDate&gt;_x000a_    &lt;/OriginDestinationLine&gt;_x000a_    &lt;PassengerTypeLine&gt;_x000a_     &lt;AutoPrice&gt;YES&lt;/AutoPrice&gt;_x000a_     &lt;PassengerType Code=&quot;ADT&quot;/&gt;_x000a_    &lt;/PassengerTypeLine&gt;_x000a_    &lt;SystemDatesLine&gt;_x000a_     &lt;CreateDateTime&gt;2019-04-30T08:3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ROUND TRIP FARE APPLICABLE BETWEEN AREA 1 AND_x000a_AREA 2._x000a_APPLICATION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5 DAYS AFTER DEPARTURE OF THE FIRST_x000a_INTERNATIONAL SECTOR.&lt;/Text&gt;_x000a_   &lt;/Paragraph&gt;_x000a_   &lt;Paragraph RPH=&quot;07&quot; Title=&quot;MAXIMUM STAY&quot;&gt;_x000a_    &lt;Text&gt;TRAVEL FROM LAST SECTOR MUST COMMENCE NO LATER THAN_x000a_MIDNIGHT 90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Y20. ALL_x000a_TRAVEL MUST BE COMPLETED BY MIDNIGHT ON 31MAY20.&lt;/Text&gt;_x000a_   &lt;/Paragraph&gt;_x000a_   &lt;Paragraph RPH=&quot;15&quot; Title=&quot;SALES RESTRICTIONS&quot;&gt;_x000a_    &lt;Text&gt;FOOTNOTE RULE_x000a_TICKETS MUST BE ISSUED ON/BEFORE 16SEP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4"/>
    <n v="3394"/>
    <s v="RES2"/>
    <n v="3432"/>
    <n v="3442"/>
    <s v="IPRSAA2/27"/>
    <n v="13690"/>
    <n v="15586"/>
    <x v="4"/>
    <n v="1501"/>
    <n v="1534"/>
    <n v="1558"/>
    <s v="RDMADBOG24OCTTZA00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d752513-08ed-45d6-b321-0a07e7447a79&lt;/eb:ConversationId&gt;&lt;eb:Service&gt;OTA_AirRulesLLSRQ&lt;/eb:Service&gt;&lt;eb:Action&gt;OTA_AirRulesLLSRS&lt;/eb:Action&gt;&lt;eb:MessageData&gt;&lt;eb:MessageId&gt;6262965571800750233&lt;/eb:MessageId&gt;&lt;eb:Timestamp&gt;2019-09-04T15:53:00&lt;/eb:Timestamp&gt;&lt;eb:RefToMessageId&gt;7d752513-08ed-45d6-b321-0a07e7447a79&lt;/eb:RefToMessageId&gt;&lt;/eb:MessageData&gt;&lt;/eb:MessageHeader&gt;&lt;wsse:Security xmlns:wsse=&quot;http://schemas.xmlsoap.org/ws/2002/12/secext&quot;&gt;&lt;wsse:BinarySecurityToken valueType=&quot;String&quot; EncodingType=&quot;wsse:Base64Binary&quot;&gt;Shared/IDL:IceSess\/SessMgr:1\.0.IDL/Common/!ICESMS\/RESF!ICESMSLB\/RES.LB!-2977785641512520313!115387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3:00-05:00&quot;&gt;_x000a_   &lt;stl:SystemSpecificResults&gt;_x000a_    &lt;stl:HostCommand LNIATA=&quot;222222&quot;&gt;RDBOGCUN09SEPPZA07JIB-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ZA07JIB       P R   877400     ----      7/3  3/365 WH01&lt;/Text&gt;_x000a_   &lt;/Line&gt;_x000a_   &lt;Line Type=&quot;Passenger Type&quot;&gt;_x000a_    &lt;Text&gt;PASSENGER TYPE-ADT                 AUTO PRICE-YES&lt;/Text&gt;_x000a_   &lt;/Line&gt;_x000a_   &lt;Line Type=&quot;Origin Destination&quot;&gt;_x000a_    &lt;Text&gt;FROM-BOG TO-CUN    CXR-AV    TVL-09SEP19  RULE-BCAM IPRWI/303&lt;/Text&gt;_x000a_   &lt;/Line&gt;_x000a_   &lt;Line Type=&quot;Fare Basis&quot;&gt;_x000a_    &lt;Text&gt;FARE BASIS-PZA07JIB          SPECIAL FARE  DIS-E   VENDOR-ATP&lt;/Text&gt;_x000a_   &lt;/Line&gt;_x000a_   &lt;Line Type=&quot;Fare Type&quot;&gt;_x000a_    &lt;Text&gt;FARE TYPE-XEX      RT-REGULAR EXCURSION&lt;/Text&gt;_x000a_   &lt;/Line&gt;_x000a_   &lt;Line Type=&quot;Currency&quot;&gt;_x000a_    &lt;Text&gt;USD   256.00  0093  E31JUL19 D-INFINITY   FC-PZA07JIB  FN-&lt;/Text&gt;_x000a_   &lt;/Line&gt;_x000a_   &lt;Line Type=&quot;System Dates&quot;&gt;_x000a_    &lt;Text&gt;SYSTEM DATES - CREATED 30JUL19/1115  EXPIRES INFINITY&lt;/Text&gt;_x000a_   &lt;/Line&gt;_x000a_   &lt;ParsedData&gt;_x000a_    &lt;CurrencyLine&gt;_x000a_     &lt;Amount&gt;256.00&lt;/Amount&gt;_x000a_     &lt;CurrencyCode&gt;USD&lt;/CurrencyCode&gt;_x000a_     &lt;Discontinue&gt;INFINITY&lt;/Discontinue&gt;_x000a_     &lt;Effective&gt;2019-07-31&lt;/Effective&gt;_x000a_     &lt;FareClass&gt;PZA07JIB&lt;/FareClass&gt;_x000a_     &lt;RoutingNumberOrMPM&gt;0093&lt;/RoutingNumberOrMPM&gt;_x000a_    &lt;/CurrencyLine&gt;_x000a_    &lt;FareBasisLine&gt;_x000a_     &lt;DisplayType Code=&quot;E&quot;/&gt;_x000a_     &lt;FareBasis Code=&quot;PZA07JIB&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CUN&quot;/&gt;_x000a_     &lt;OriginLocation LocationCode=&quot;BOG&quot;/&gt;_x000a_     &lt;Rule&gt;BCAM&lt;/Rule&gt;_x000a_     &lt;TariffDescriptionNumber&gt;IPRWI/303&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7-30T11: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PPLIES FOR ROUND TRIP / ONE WAY JOURNEYS WITHIN AREA_x000a_1_x000a_FOR ECONOMY FARES_x000a_APPLICATION_x000a_CLASS OF SERVICE_x000a_THESE FARES APPLY FOR ECONOMY CLASS SERVICE._x000a_TYPES OF TRANSPORTATION_x000a_FARES GOVERNED BY THIS RULE CAN BE USED TO CREATE_x000a_ONE-WAY/ROUND-TRIP/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2 STOPOVERS PERMITTED ON THE PRICING UNIT_x000a_LIMITED TO 1 FREE AND 1 AT USD 65.00.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2"/>
    <n v="3332"/>
    <s v="BCAM"/>
    <n v="3370"/>
    <n v="3379"/>
    <s v="IPRWI/303"/>
    <n v="12497"/>
    <n v="13434"/>
    <x v="11"/>
    <n v="1501"/>
    <n v="1534"/>
    <n v="1558"/>
    <s v="RDBOGCUN09SEPPZA07J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6a8d058-d4c7-4154-a5a8-306be0cead5e&lt;/eb:ConversationId&gt;&lt;eb:Service&gt;OTA_AirRulesLLSRQ&lt;/eb:Service&gt;&lt;eb:Action&gt;OTA_AirRulesLLSRS&lt;/eb:Action&gt;&lt;eb:MessageData&gt;&lt;eb:MessageId&gt;6263830571815500284&lt;/eb:MessageId&gt;&lt;eb:Timestamp&gt;2019-09-04T15:53:01&lt;/eb:Timestamp&gt;&lt;eb:RefToMessageId&gt;46a8d058-d4c7-4154-a5a8-306be0cead5e&lt;/eb:RefToMessageId&gt;&lt;/eb:MessageData&gt;&lt;/eb:MessageHeader&gt;&lt;wsse:Security xmlns:wsse=&quot;http://schemas.xmlsoap.org/ws/2002/12/secext&quot;&gt;&lt;wsse:BinarySecurityToken valueType=&quot;String&quot; EncodingType=&quot;wsse:Base64Binary&quot;&gt;Shared/IDL:IceSess\/SessMgr:1\.0.IDL/Common/!ICESMS\/RESC!ICESMSLB\/RES.LB!-2977785635591077750!165272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3:01-05:00&quot;&gt;_x000a_   &lt;stl:SystemSpecificResults&gt;_x000a_    &lt;stl:HostCommand LNIATA=&quot;222222&quot;&gt;RDCLOBOG05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CLO TO-BOG    CXR-AV    TVL-05SEP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5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LO&quot;/&gt;_x000a_     &lt;Rule&gt;DOSP&lt;/Rule&gt;_x000a_     &lt;TariffDescriptionNumber&gt;IPRWD/17&lt;/TariffDescriptionNumber&gt;_x000a_     &lt;TravelDate&gt;2019-09-05&lt;/TravelDate&gt;_x000a_    &lt;/OriginDestinationLine&gt;_x000a_    &lt;PassengerTypeLine&gt;_x000a_     &lt;AutoPrice&gt;YES&lt;/AutoPrice&gt;_x000a_     &lt;PassengerType Code=&quot;ADT&quot;/&gt;_x000a_    &lt;/PassengerTypeLine&gt;_x000a_    &lt;SystemDatesLine&gt;_x000a_     &lt;CreateDateTime&gt;2019-09-02T1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DOSP"/>
    <n v="3429"/>
    <n v="3437"/>
    <s v="IPRWD/17"/>
    <n v="10566"/>
    <n v="11175"/>
    <x v="6"/>
    <n v="1501"/>
    <n v="1534"/>
    <n v="1558"/>
    <s v="RDCLOBOG05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6a8d058-d4c7-4154-a5a8-306be0cead5e&lt;/eb:ConversationId&gt;&lt;eb:Service&gt;OTA_AirRulesLLSRQ&lt;/eb:Service&gt;&lt;eb:Action&gt;OTA_AirRulesLLSRS&lt;/eb:Action&gt;&lt;eb:MessageData&gt;&lt;eb:MessageId&gt;6263788571822280862&lt;/eb:MessageId&gt;&lt;eb:Timestamp&gt;2019-09-04T15:53:02&lt;/eb:Timestamp&gt;&lt;eb:RefToMessageId&gt;46a8d058-d4c7-4154-a5a8-306be0cead5e&lt;/eb:RefToMessageId&gt;&lt;/eb:MessageData&gt;&lt;/eb:MessageHeader&gt;&lt;wsse:Security xmlns:wsse=&quot;http://schemas.xmlsoap.org/ws/2002/12/secext&quot;&gt;&lt;wsse:BinarySecurityToken valueType=&quot;String&quot; EncodingType=&quot;wsse:Base64Binary&quot;&gt;Shared/IDL:IceSess\/SessMgr:1\.0.IDL/Common/!ICESMS\/RESC!ICESMSLB\/RES.LB!-2977785635591077750!165272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3:02-05:00&quot;&gt;_x000a_   &lt;stl:SystemSpecificResults&gt;_x000a_    &lt;stl:HostCommand LNIATA=&quot;222222&quot;&gt;RDBOGCLO08SEP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39300     ----      -/1  -/365  200&lt;/Text&gt;_x000a_   &lt;/Line&gt;_x000a_   &lt;Line Type=&quot;Passenger Type&quot;&gt;_x000a_    &lt;Text&gt;PASSENGER TYPE-ADT                 AUTO PRICE-YES&lt;/Text&gt;_x000a_   &lt;/Line&gt;_x000a_   &lt;Line Type=&quot;Origin Destination&quot;&gt;_x000a_    &lt;Text&gt;FROM-BOG TO-CLO    CXR-AV    TVL-08SEP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39300  0200  E03SEP19 D-INFINITY   FC-PES00RIQ  FN-&lt;/Text&gt;_x000a_   &lt;/Line&gt;_x000a_   &lt;Line Type=&quot;System Dates&quot;&gt;_x000a_    &lt;Text&gt;SYSTEM DATES - CREATED 02SEP19/1314  EXPIRES INFINITY&lt;/Text&gt;_x000a_   &lt;/Line&gt;_x000a_   &lt;ParsedData&gt;_x000a_    &lt;CurrencyLine&gt;_x000a_     &lt;Amount&gt;139300&lt;/Amount&gt;_x000a_     &lt;CurrencyCode&gt;COP&lt;/CurrencyCode&gt;_x000a_     &lt;Discontinue&gt;INFINITY&lt;/Discontinue&gt;_x000a_     &lt;Effective&gt;2019-09-03&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EC&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DOEC"/>
    <n v="3369"/>
    <n v="3377"/>
    <s v="IPRWD/17"/>
    <n v="7661"/>
    <n v="8196"/>
    <x v="5"/>
    <n v="1501"/>
    <n v="1534"/>
    <n v="1558"/>
    <s v="RDBOGCLO08SEP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0cc04ed-e1d0-44d3-9bd5-b2a8d51904ff&lt;/eb:ConversationId&gt;&lt;eb:Service&gt;OTA_AirRulesLLSRQ&lt;/eb:Service&gt;&lt;eb:Action&gt;OTA_AirRulesLLSRS&lt;/eb:Action&gt;&lt;eb:MessageData&gt;&lt;eb:MessageId&gt;5774585573736950834&lt;/eb:MessageId&gt;&lt;eb:Timestamp&gt;2019-09-04T15:56:14&lt;/eb:Timestamp&gt;&lt;eb:RefToMessageId&gt;20cc04ed-e1d0-44d3-9bd5-b2a8d51904ff&lt;/eb:RefToMessageId&gt;&lt;/eb:MessageData&gt;&lt;/eb:MessageHeader&gt;&lt;wsse:Security xmlns:wsse=&quot;http://schemas.xmlsoap.org/ws/2002/12/secext&quot;&gt;&lt;wsse:BinarySecurityToken valueType=&quot;String&quot; EncodingType=&quot;wsse:Base64Binary&quot;&gt;Shared/IDL:IceSess\/SessMgr:1\.0.IDL/Common/!ICESMS\/RESG!ICESMSLB\/RES.LB!-2977784848160319356!181995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0:56:14-05:00&quot;&gt;_x000a_   &lt;stl:SystemSpecificResults&gt;_x000a_    &lt;stl:HostCommand LNIATA=&quot;222222&quot;&gt;RDBOGCUN09SEPPZA07JIB-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ZA07JIB       P R   877400     ----      7/3  3/365 WH01&lt;/Text&gt;_x000a_   &lt;/Line&gt;_x000a_   &lt;Line Type=&quot;Passenger Type&quot;&gt;_x000a_    &lt;Text&gt;PASSENGER TYPE-ADT                 AUTO PRICE-YES&lt;/Text&gt;_x000a_   &lt;/Line&gt;_x000a_   &lt;Line Type=&quot;Origin Destination&quot;&gt;_x000a_    &lt;Text&gt;FROM-BOG TO-CUN    CXR-AV    TVL-09SEP19  RULE-BCAM IPRWI/303&lt;/Text&gt;_x000a_   &lt;/Line&gt;_x000a_   &lt;Line Type=&quot;Fare Basis&quot;&gt;_x000a_    &lt;Text&gt;FARE BASIS-PZA07JIB          SPECIAL FARE  DIS-E   VENDOR-ATP&lt;/Text&gt;_x000a_   &lt;/Line&gt;_x000a_   &lt;Line Type=&quot;Fare Type&quot;&gt;_x000a_    &lt;Text&gt;FARE TYPE-XEX      RT-REGULAR EXCURSION&lt;/Text&gt;_x000a_   &lt;/Line&gt;_x000a_   &lt;Line Type=&quot;Currency&quot;&gt;_x000a_    &lt;Text&gt;USD   256.00  0093  E31JUL19 D-INFINITY   FC-PZA07JIB  FN-&lt;/Text&gt;_x000a_   &lt;/Line&gt;_x000a_   &lt;Line Type=&quot;System Dates&quot;&gt;_x000a_    &lt;Text&gt;SYSTEM DATES - CREATED 30JUL19/1115  EXPIRES INFINITY&lt;/Text&gt;_x000a_   &lt;/Line&gt;_x000a_   &lt;ParsedData&gt;_x000a_    &lt;CurrencyLine&gt;_x000a_     &lt;Amount&gt;256.00&lt;/Amount&gt;_x000a_     &lt;CurrencyCode&gt;USD&lt;/CurrencyCode&gt;_x000a_     &lt;Discontinue&gt;INFINITY&lt;/Discontinue&gt;_x000a_     &lt;Effective&gt;2019-07-31&lt;/Effective&gt;_x000a_     &lt;FareClass&gt;PZA07JIB&lt;/FareClass&gt;_x000a_     &lt;RoutingNumberOrMPM&gt;0093&lt;/RoutingNumberOrMPM&gt;_x000a_    &lt;/CurrencyLine&gt;_x000a_    &lt;FareBasisLine&gt;_x000a_     &lt;DisplayType Code=&quot;E&quot;/&gt;_x000a_     &lt;FareBasis Code=&quot;PZA07JIB&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CUN&quot;/&gt;_x000a_     &lt;OriginLocation LocationCode=&quot;BOG&quot;/&gt;_x000a_     &lt;Rule&gt;BCAM&lt;/Rule&gt;_x000a_     &lt;TariffDescriptionNumber&gt;IPRWI/303&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7-30T11: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PPLIES FOR ROUND TRIP / ONE WAY JOURNEYS WITHIN AREA_x000a_1_x000a_FOR ECONOMY FARES_x000a_APPLICATION_x000a_CLASS OF SERVICE_x000a_THESE FARES APPLY FOR ECONOMY CLASS SERVICE._x000a_TYPES OF TRANSPORTATION_x000a_FARES GOVERNED BY THIS RULE CAN BE USED TO CREATE_x000a_ONE-WAY/ROUND-TRIP/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2 STOPOVERS PERMITTED ON THE PRICING UNIT_x000a_LIMITED TO 1 FREE AND 1 AT USD 65.00.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2"/>
    <n v="3332"/>
    <s v="BCAM"/>
    <n v="3370"/>
    <n v="3379"/>
    <s v="IPRWI/303"/>
    <n v="12497"/>
    <n v="13434"/>
    <x v="11"/>
    <n v="1501"/>
    <n v="1534"/>
    <n v="1558"/>
    <s v="RDBOGCUN09SEPPZA07J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60ddadf-1f0a-43a0-b5ac-f92533120fce&lt;/eb:ConversationId&gt;&lt;eb:Service&gt;OTA_AirRulesLLSRQ&lt;/eb:Service&gt;&lt;eb:Action&gt;OTA_AirRulesLLSRS&lt;/eb:Action&gt;&lt;eb:MessageData&gt;&lt;eb:MessageId&gt;5810163577136230830&lt;/eb:MessageId&gt;&lt;eb:Timestamp&gt;2019-09-04T16:01:54&lt;/eb:Timestamp&gt;&lt;eb:RefToMessageId&gt;460ddadf-1f0a-43a0-b5ac-f92533120fce&lt;/eb:RefToMessageId&gt;&lt;/eb:MessageData&gt;&lt;/eb:MessageHeader&gt;&lt;wsse:Security xmlns:wsse=&quot;http://schemas.xmlsoap.org/ws/2002/12/secext&quot;&gt;&lt;wsse:BinarySecurityToken valueType=&quot;String&quot; EncodingType=&quot;wsse:Base64Binary&quot;&gt;Shared/IDL:IceSess\/SessMgr:1\.0.IDL/Common/!ICESMS\/RESB!ICESMSLB\/RES.LB!-2977783455250382195!193025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1:01:54-05:00&quot;&gt;_x000a_   &lt;stl:SystemSpecificResults&gt;_x000a_    &lt;stl:HostCommand LNIATA=&quot;222222&quot;&gt;RDBOGCUN09SEPPZA07JIB-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ZA07JIB       P R   877400     ----      7/3  3/365 WH01&lt;/Text&gt;_x000a_   &lt;/Line&gt;_x000a_   &lt;Line Type=&quot;Passenger Type&quot;&gt;_x000a_    &lt;Text&gt;PASSENGER TYPE-ADT                 AUTO PRICE-YES&lt;/Text&gt;_x000a_   &lt;/Line&gt;_x000a_   &lt;Line Type=&quot;Origin Destination&quot;&gt;_x000a_    &lt;Text&gt;FROM-BOG TO-CUN    CXR-AV    TVL-09SEP19  RULE-BCAM IPRWI/303&lt;/Text&gt;_x000a_   &lt;/Line&gt;_x000a_   &lt;Line Type=&quot;Fare Basis&quot;&gt;_x000a_    &lt;Text&gt;FARE BASIS-PZA07JIB          SPECIAL FARE  DIS-E   VENDOR-ATP&lt;/Text&gt;_x000a_   &lt;/Line&gt;_x000a_   &lt;Line Type=&quot;Fare Type&quot;&gt;_x000a_    &lt;Text&gt;FARE TYPE-XEX      RT-REGULAR EXCURSION&lt;/Text&gt;_x000a_   &lt;/Line&gt;_x000a_   &lt;Line Type=&quot;Currency&quot;&gt;_x000a_    &lt;Text&gt;USD   256.00  0093  E31JUL19 D-INFINITY   FC-PZA07JIB  FN-&lt;/Text&gt;_x000a_   &lt;/Line&gt;_x000a_   &lt;Line Type=&quot;System Dates&quot;&gt;_x000a_    &lt;Text&gt;SYSTEM DATES - CREATED 30JUL19/1115  EXPIRES INFINITY&lt;/Text&gt;_x000a_   &lt;/Line&gt;_x000a_   &lt;ParsedData&gt;_x000a_    &lt;CurrencyLine&gt;_x000a_     &lt;Amount&gt;256.00&lt;/Amount&gt;_x000a_     &lt;CurrencyCode&gt;USD&lt;/CurrencyCode&gt;_x000a_     &lt;Discontinue&gt;INFINITY&lt;/Discontinue&gt;_x000a_     &lt;Effective&gt;2019-07-31&lt;/Effective&gt;_x000a_     &lt;FareClass&gt;PZA07JIB&lt;/FareClass&gt;_x000a_     &lt;RoutingNumberOrMPM&gt;0093&lt;/RoutingNumberOrMPM&gt;_x000a_    &lt;/CurrencyLine&gt;_x000a_    &lt;FareBasisLine&gt;_x000a_     &lt;DisplayType Code=&quot;E&quot;/&gt;_x000a_     &lt;FareBasis Code=&quot;PZA07JIB&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CUN&quot;/&gt;_x000a_     &lt;OriginLocation LocationCode=&quot;BOG&quot;/&gt;_x000a_     &lt;Rule&gt;BCAM&lt;/Rule&gt;_x000a_     &lt;TariffDescriptionNumber&gt;IPRWI/303&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7-30T11: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PPLIES FOR ROUND TRIP / ONE WAY JOURNEYS WITHIN AREA_x000a_1_x000a_FOR ECONOMY FARES_x000a_APPLICATION_x000a_CLASS OF SERVICE_x000a_THESE FARES APPLY FOR ECONOMY CLASS SERVICE._x000a_TYPES OF TRANSPORTATION_x000a_FARES GOVERNED BY THIS RULE CAN BE USED TO CREATE_x000a_ONE-WAY/ROUND-TRIP/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2 STOPOVERS PERMITTED ON THE PRICING UNIT_x000a_LIMITED TO 1 FREE AND 1 AT USD 65.00.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2"/>
    <n v="3332"/>
    <s v="BCAM"/>
    <n v="3370"/>
    <n v="3379"/>
    <s v="IPRWI/303"/>
    <n v="12497"/>
    <n v="13434"/>
    <x v="11"/>
    <n v="1501"/>
    <n v="1534"/>
    <n v="1558"/>
    <s v="RDBOGCUN09SEPPZA07J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0957b68-9180-4b4b-8288-389a2db7e11b&lt;/eb:ConversationId&gt;&lt;eb:Service&gt;OTA_AirRulesLLSRQ&lt;/eb:Service&gt;&lt;eb:Action&gt;OTA_AirRulesLLSRS&lt;/eb:Action&gt;&lt;eb:MessageData&gt;&lt;eb:MessageId&gt;6438002586745670202&lt;/eb:MessageId&gt;&lt;eb:Timestamp&gt;2019-09-04T16:17:54&lt;/eb:Timestamp&gt;&lt;eb:RefToMessageId&gt;00957b68-9180-4b4b-8288-389a2db7e11b&lt;/eb:RefToMessageId&gt;&lt;/eb:MessageData&gt;&lt;/eb:MessageHeader&gt;&lt;wsse:Security xmlns:wsse=&quot;http://schemas.xmlsoap.org/ws/2002/12/secext&quot;&gt;&lt;wsse:BinarySecurityToken valueType=&quot;String&quot; EncodingType=&quot;wsse:Base64Binary&quot;&gt;Shared/IDL:IceSess\/SessMgr:1\.0.IDL/Common/!ICESMS\/RESH!ICESMSLB\/RES.LB!-2977779519429430137!125203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1:17:54-05:00&quot;&gt;_x000a_   &lt;stl:SystemSpecificResults&gt;_x000a_    &lt;stl:HostCommand LNIATA=&quot;222222&quot;&gt;RDBOGSMR12OCT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2OCT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10-12&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ITCO"/>
    <n v="3457"/>
    <n v="3468"/>
    <s v="WHFDPVR/329"/>
    <n v="8150"/>
    <n v="8685"/>
    <x v="5"/>
    <n v="1501"/>
    <n v="1534"/>
    <n v="1558"/>
    <s v="RDBOGSMR12OCT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fb252e5-00bf-4e93-b230-11c3b595ed4b&lt;/eb:ConversationId&gt;&lt;eb:Service&gt;OTA_AirRulesLLSRQ&lt;/eb:Service&gt;&lt;eb:Action&gt;OTA_AirRulesLLSRS&lt;/eb:Action&gt;&lt;eb:MessageData&gt;&lt;eb:MessageId&gt;6476384589954630183&lt;/eb:MessageId&gt;&lt;eb:Timestamp&gt;2019-09-04T16:23:15&lt;/eb:Timestamp&gt;&lt;eb:RefToMessageId&gt;cfb252e5-00bf-4e93-b230-11c3b595ed4b&lt;/eb:RefToMessageId&gt;&lt;/eb:MessageData&gt;&lt;/eb:MessageHeader&gt;&lt;wsse:Security xmlns:wsse=&quot;http://schemas.xmlsoap.org/ws/2002/12/secext&quot;&gt;&lt;wsse:BinarySecurityToken valueType=&quot;String&quot; EncodingType=&quot;wsse:Base64Binary&quot;&gt;Shared/IDL:IceSess\/SessMgr:1\.0.IDL/Common/!ICESMS\/RESA!ICESMSLB\/RES.LB!-2977778205311724927!190669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1:23:15-05:00&quot;&gt;_x000a_   &lt;stl:SystemSpecificResults&gt;_x000a_    &lt;stl:HostCommand LNIATA=&quot;222222&quot;&gt;RDBOGMAD05OCTWZ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ZF00TCO       W R  1065900        T31DE  -/? ??/ 30 AT01&lt;/Text&gt;_x000a_   &lt;/Line&gt;_x000a_   &lt;Line Type=&quot;Passenger Type&quot;&gt;_x000a_    &lt;Text&gt;PASSENGER TYPE-ITX                 AUTO PRICE-YES&lt;/Text&gt;_x000a_   &lt;/Line&gt;_x000a_   &lt;Line Type=&quot;Origin Destination&quot;&gt;_x000a_    &lt;Text&gt;FROM-BOG TO-MAD    CXR-AV    TVL-05OCT19  RULE-8YWW SAR2RPV/286&lt;/Text&gt;_x000a_   &lt;/Line&gt;_x000a_   &lt;Line Type=&quot;Fare Basis&quot;&gt;_x000a_    &lt;Text&gt;FARE BASIS-WZF00TCO          SPECIAL FARE  DIS-L   VENDOR-ATP&lt;/Text&gt;_x000a_   &lt;/Line&gt;_x000a_   &lt;Line Type=&quot;Fare Type&quot;&gt;_x000a_    &lt;Text&gt;FARE TYPE-PIT      RT-INDIVIDUAL INCLUSIVE TOUR FARE&lt;/Text&gt;_x000a_   &lt;/Line&gt;_x000a_   &lt;Line Type=&quot;Currency&quot;&gt;_x000a_    &lt;Text&gt;USD   311.00  0101  E01JAN19 D-INFINITY   FC-WZF00TCO  FN-8&lt;/Text&gt;_x000a_   &lt;/Line&gt;_x000a_   &lt;Line Type=&quot;System Dates&quot;&gt;_x000a_    &lt;Text&gt;SYSTEM DATES - CREATED 11APR19/1312  EXPIRES INFINITY&lt;/Text&gt;_x000a_   &lt;/Line&gt;_x000a_   &lt;ParsedData&gt;_x000a_    &lt;CurrencyLine&gt;_x000a_     &lt;Amount&gt;311.00&lt;/Amount&gt;_x000a_     &lt;CurrencyCode&gt;USD&lt;/CurrencyCode&gt;_x000a_     &lt;Discontinue&gt;INFINITY&lt;/Discontinue&gt;_x000a_     &lt;Effective&gt;2019-01-01&lt;/Effective&gt;_x000a_     &lt;FareClass&gt;WZF00TCO&lt;/FareClass&gt;_x000a_     &lt;RoutingNumberOrMPM&gt;0101&lt;/RoutingNumberOrMPM&gt;_x000a_     &lt;TariffDescriptionNumber&gt;8&lt;/TariffDescriptionNumber&gt;_x000a_    &lt;/CurrencyLine&gt;_x000a_    &lt;FareBasisLine&gt;_x000a_     &lt;DisplayType Code=&quot;L&quot;/&gt;_x000a_     &lt;FareBasis Code=&quot;WZF00TCO&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SAR2RPV/286&lt;/TariffDescriptionNumber&gt;_x000a_     &lt;TravelDate&gt;2019-10-05&lt;/TravelDate&gt;_x000a_    &lt;/OriginDestinationLine&gt;_x000a_    &lt;PassengerTypeLine&gt;_x000a_     &lt;AutoPrice&gt;YES&lt;/AutoPrice&gt;_x000a_     &lt;PassengerType Code=&quot;ITX&quot;/&gt;_x000a_    &lt;/PassengerTypeLine&gt;_x000a_    &lt;SystemDatesLine&gt;_x000a_     &lt;CreateDateTime&gt;2019-04-11T13: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BETWEEN_x000a_A1 AND A2_x000a_APPLICATION_x000a_AREA_x000a_THESE FARES APPLY_x000a_BETWEEN AREA 1 AND AREA 2._x000a_CLASS OF SERVICE_x000a_THESE FARES APPLY FOR ECONOMY CLASS SERVICE._x000a_TYPES OF TRANSPORTATION_x000a_THIS RULE GOVERNS ROUND-TRIP FARES._x000a_FARES GOVERNED BY THIS RULE CAN BE USED TO CREATE_x000a_ROUND-TRIP/CIRCLE-TRIP/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lt;/Text&gt;_x000a_   &lt;/Paragraph&gt;_x000a_   &lt;Paragraph RPH=&quot;06&quot; Title=&quot;MINIMUM STAY&quot;&gt;_x000a_    &lt;Text&gt;ORIGINATING AREA 2 -_x000a_TRAVEL FROM LAST INTERNATIONAL SECTOR MUST COMMENCE_x000a_NO EARLIER THAN 5 DAYS AFTER DEPARTURE OF THE FIRST_x000a_INTERNATIONAL SECTOR._x000a_ORIGINATING AREA 1 -_x000a_TRAVEL FROM LAST INTERNATIONAL SECTOR MUST COMMENCE_x000a_NO 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 30_x000a_DAYS AFTER DEPARTURE FROM FARE ORIGIN.&lt;/Text&gt;_x000a_   &lt;/Paragraph&gt;_x000a_   &lt;Paragraph RPH=&quot;08&quot; Title=&quot;STOPOVERS&quot;&gt;_x000a_    &lt;Text&gt;ORIGINATING AREA 1 -_x000a_UNLIMITED STOPOVERS PERMITTED ON THE PRICING UNIT_x000a_LIMITED TO 1 FREE AND UNLIMITED AT USD 65.00_x000a_EACH_x000a_CHILD/INFANT DISCOUNTS APPLY._x000a_NO STOPOVER OCCURS IF PASSENGER TAKES NEXT_x000a_AVAILABLE FLIGHT WITHIN 24 HOURS._x000a_ORIGINATING AREA 2 -_x000a_4 STOPOVERS PERMITTED ON THE PRICING UNIT_x000a_LIMITED TO 1 FREE AND 3 AT EUR 60.00 EACH._x000a_1 FREE IN BOG/MDE/CLO._x000a_CHILD/INFANT DISCOUNTS APPLY.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RULE 8YWW/AIRW IN ANY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UST BE ISSUED ON THE STOCK OF AV OR TA._x000a_OR - TICKETS MUST BE ISSUED ON THE STOCK OF AV OR LR.&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8YWW"/>
    <n v="3457"/>
    <n v="3468"/>
    <s v="SAR2RPV/286"/>
    <n v="14614"/>
    <n v="16510"/>
    <x v="4"/>
    <n v="1501"/>
    <n v="1534"/>
    <n v="1558"/>
    <s v="RDBOGMAD05OCTWZ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fb252e5-00bf-4e93-b230-11c3b595ed4b&lt;/eb:ConversationId&gt;&lt;eb:Service&gt;OTA_AirRulesLLSRQ&lt;/eb:Service&gt;&lt;eb:Action&gt;OTA_AirRulesLLSRS&lt;/eb:Action&gt;&lt;eb:MessageData&gt;&lt;eb:MessageId&gt;6476433589961330231&lt;/eb:MessageId&gt;&lt;eb:Timestamp&gt;2019-09-04T16:23:16&lt;/eb:Timestamp&gt;&lt;eb:RefToMessageId&gt;cfb252e5-00bf-4e93-b230-11c3b595ed4b&lt;/eb:RefToMessageId&gt;&lt;/eb:MessageData&gt;&lt;/eb:MessageHeader&gt;&lt;wsse:Security xmlns:wsse=&quot;http://schemas.xmlsoap.org/ws/2002/12/secext&quot;&gt;&lt;wsse:BinarySecurityToken valueType=&quot;String&quot; EncodingType=&quot;wsse:Base64Binary&quot;&gt;Shared/IDL:IceSess\/SessMgr:1\.0.IDL/Common/!ICESMS\/RESA!ICESMSLB\/RES.LB!-2977778205311724927!190669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1:23:16-05:00&quot;&gt;_x000a_   &lt;stl:SystemSpecificResults&gt;_x000a_    &lt;stl:HostCommand LNIATA=&quot;222222&quot;&gt;RDMADBOG24OCTTZA00ZGR-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       T R   963100 DC31MY T16SE  -/1  5/ 90 AT01&lt;/Text&gt;_x000a_   &lt;/Line&gt;_x000a_   &lt;Line Type=&quot;Passenger Type&quot;&gt;_x000a_    &lt;Text&gt;PASSENGER TYPE-ADT                 AUTO PRICE-YES&lt;/Text&gt;_x000a_   &lt;/Line&gt;_x000a_   &lt;Line Type=&quot;Origin Destination&quot;&gt;_x000a_    &lt;Text&gt;FROM-MAD TO-BOG    CXR-AV    TVL-24OCT19  RULE-RES2 IPRSAA2/27&lt;/Text&gt;_x000a_   &lt;/Line&gt;_x000a_   &lt;Line Type=&quot;Fare Basis&quot;&gt;_x000a_    &lt;Text&gt;FARE BASIS-TZA00ZGR          SPECIAL FARE  DIS-E   VENDOR-ATP&lt;/Text&gt;_x000a_   &lt;/Line&gt;_x000a_   &lt;Line Type=&quot;Fare Type&quot;&gt;_x000a_    &lt;Text&gt;FARE TYPE-XEX      RT-REGULAR EXCURSION&lt;/Text&gt;_x000a_   &lt;/Line&gt;_x000a_   &lt;Line Type=&quot;Currency&quot;&gt;_x000a_    &lt;Text&gt;EUR   256.00  0101  E01MAY19 D31MAY20   FC-TZA00ZGR  FN-80&lt;/Text&gt;_x000a_   &lt;/Line&gt;_x000a_   &lt;Line Type=&quot;System Dates&quot;&gt;_x000a_    &lt;Text&gt;SYSTEM DATES - CREATED 30APR19/0839  EXPIRES INFINITY&lt;/Text&gt;_x000a_   &lt;/Line&gt;_x000a_   &lt;ParsedData&gt;_x000a_    &lt;CurrencyLine&gt;_x000a_     &lt;Amount&gt;256.00&lt;/Amount&gt;_x000a_     &lt;CurrencyCode&gt;EUR&lt;/CurrencyCode&gt;_x000a_     &lt;Discontinue&gt;2020-05-31&lt;/Discontinue&gt;_x000a_     &lt;Effective&gt;2019-05-01&lt;/Effective&gt;_x000a_     &lt;FareClass&gt;TZA00ZGR&lt;/FareClass&gt;_x000a_     &lt;RoutingNumberOrMPM&gt;0101&lt;/RoutingNumberOrMPM&gt;_x000a_     &lt;TariffDescriptionNumber&gt;80&lt;/TariffDescriptionNumber&gt;_x000a_    &lt;/CurrencyLine&gt;_x000a_    &lt;FareBasisLine&gt;_x000a_     &lt;DisplayType Code=&quot;E&quot;/&gt;_x000a_     &lt;FareBasis Code=&quot;TZA00ZGR&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BOG&quot;/&gt;_x000a_     &lt;OriginLocation LocationCode=&quot;MAD&quot;/&gt;_x000a_     &lt;Rule&gt;RES2&lt;/Rule&gt;_x000a_     &lt;TariffDescriptionNumber&gt;IPRSAA2/27&lt;/TariffDescriptionNumber&gt;_x000a_     &lt;TravelDate&gt;2019-10-24&lt;/TravelDate&gt;_x000a_    &lt;/OriginDestinationLine&gt;_x000a_    &lt;PassengerTypeLine&gt;_x000a_     &lt;AutoPrice&gt;YES&lt;/AutoPrice&gt;_x000a_     &lt;PassengerType Code=&quot;ADT&quot;/&gt;_x000a_    &lt;/PassengerTypeLine&gt;_x000a_    &lt;SystemDatesLine&gt;_x000a_     &lt;CreateDateTime&gt;2019-04-30T08:3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ROUND TRIP FARE APPLICABLE BETWEEN AREA 1 AND_x000a_AREA 2._x000a_APPLICATION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5 DAYS AFTER DEPARTURE OF THE FIRST_x000a_INTERNATIONAL SECTOR.&lt;/Text&gt;_x000a_   &lt;/Paragraph&gt;_x000a_   &lt;Paragraph RPH=&quot;07&quot; Title=&quot;MAXIMUM STAY&quot;&gt;_x000a_    &lt;Text&gt;TRAVEL FROM LAST SECTOR MUST COMMENCE NO LATER THAN_x000a_MIDNIGHT 90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Y20. ALL_x000a_TRAVEL MUST BE COMPLETED BY MIDNIGHT ON 31MAY20.&lt;/Text&gt;_x000a_   &lt;/Paragraph&gt;_x000a_   &lt;Paragraph RPH=&quot;15&quot; Title=&quot;SALES RESTRICTIONS&quot;&gt;_x000a_    &lt;Text&gt;FOOTNOTE RULE_x000a_TICKETS MUST BE ISSUED ON/BEFORE 16SEP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4"/>
    <n v="3394"/>
    <s v="RES2"/>
    <n v="3432"/>
    <n v="3442"/>
    <s v="IPRSAA2/27"/>
    <n v="13690"/>
    <n v="15586"/>
    <x v="4"/>
    <n v="1501"/>
    <n v="1534"/>
    <n v="1558"/>
    <s v="RDMADBOG24OCTTZA00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4778bc5-7aeb-4ac5-be8f-f15bb777cbdd&lt;/eb:ConversationId&gt;&lt;eb:Service&gt;OTA_AirRulesLLSRQ&lt;/eb:Service&gt;&lt;eb:Action&gt;OTA_AirRulesLLSRS&lt;/eb:Action&gt;&lt;eb:MessageData&gt;&lt;eb:MessageId&gt;6550931596436780202&lt;/eb:MessageId&gt;&lt;eb:Timestamp&gt;2019-09-04T16:34:03&lt;/eb:Timestamp&gt;&lt;eb:RefToMessageId&gt;74778bc5-7aeb-4ac5-be8f-f15bb777cbdd&lt;/eb:RefToMessageId&gt;&lt;/eb:MessageData&gt;&lt;/eb:MessageHeader&gt;&lt;wsse:Security xmlns:wsse=&quot;http://schemas.xmlsoap.org/ws/2002/12/secext&quot;&gt;&lt;wsse:BinarySecurityToken valueType=&quot;String&quot; EncodingType=&quot;wsse:Base64Binary&quot;&gt;Shared/IDL:IceSess\/SessMgr:1\.0.IDL/Common/!ICESMS\/RESC!ICESMSLB\/RES.LB!-2977775549938005115!52682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4T11:34:03-05:00&quot;&gt;_x000a_   &lt;stl:SystemSpecificResults&gt;_x000a_    &lt;stl:HostCommand LNIATA=&quot;222222&quot;&gt;RDCLOBOG09OCTUZP2MZGR-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CLOBOG09OCTUZP2M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3883405-078b-402d-88e6-6dc554352d7d&lt;/eb:ConversationId&gt;&lt;eb:Service&gt;OTA_AirRulesLLSRQ&lt;/eb:Service&gt;&lt;eb:Action&gt;OTA_AirRulesLLSRS&lt;/eb:Action&gt;&lt;eb:MessageData&gt;&lt;eb:MessageId&gt;6581949599190870242&lt;/eb:MessageId&gt;&lt;eb:Timestamp&gt;2019-09-04T16:38:39&lt;/eb:Timestamp&gt;&lt;eb:RefToMessageId&gt;f3883405-078b-402d-88e6-6dc554352d7d&lt;/eb:RefToMessageId&gt;&lt;/eb:MessageData&gt;&lt;/eb:MessageHeader&gt;&lt;wsse:Security xmlns:wsse=&quot;http://schemas.xmlsoap.org/ws/2002/12/secext&quot;&gt;&lt;wsse:BinarySecurityToken valueType=&quot;String&quot; EncodingType=&quot;wsse:Base64Binary&quot;&gt;Shared/IDL:IceSess\/SessMgr:1\.0.IDL/Common/!ICESMS\/RESE!ICESMSLB\/RES.LB!-2977774421805396604!19083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1:38:39-05:00&quot;&gt;_x000a_   &lt;stl:SystemSpecificResults&gt;_x000a_    &lt;stl:HostCommand LNIATA=&quot;222222&quot;&gt;RDBOGADZ06OCTEES00RIK-AV&lt;/stl:HostCommand&gt;_x000a_   &lt;/stl:SystemSpecificResults&gt;_x000a_  &lt;/stl:Success&gt;_x000a_ &lt;/stl:ApplicationResults&gt;_x000a_ &lt;DuplicateFareInfo&gt;_x000a_  &lt;Text&gt;BOG-ADZ       CXR-AV       SUN 06OCT19                     COP_x000a_THE FOLLOWING CARRIERS ALSO PUBLISH FARES BOG-ADZ:_x000a_4C CM LA O6 VH_x000a_//SEE FQHELP FOR INFORMATION ABOUT THE NEW FARE DISPLAYS//_x000a_ALL FEES/TAXES/SVC CHARGES INCLUDED WHEN ITINERARY PRICED_x000a_SURCHARGE FOR PAPER TICKET MAY BE ADDED WHEN ITIN PRICED_x000a_AV-AVE/ECONO - ECONO_x000a_V FARE BASIS     BK    FARE   TRAVEL-TICKET AP  MINMAX  RTG_x000a_1   EES00RIK       E X   303100     ----      -/1  -/365  200_x000a_2   EES00RIK       E X   432900     ----      -/1  -/365  200_x000a_200*  1. BOG-AV-ADZ_x000a_2. BOG-AV-CLO-AV-ADZ_x000a_3. BOG-AV-CTG-AV-ADZ_x000a_4. BOG-AV-MDE-AV-ADZ&lt;/Text&gt;_x000a_ &lt;/DuplicateFareInfo&gt;_x000a_&lt;/OTA_AirRulesRS&gt;&lt;/soap-env:Body&gt;&lt;/soap-env:Envelope&gt;"/>
    <x v="1"/>
    <e v="#VALUE!"/>
    <e v="#VALUE!"/>
    <e v="#VALUE!"/>
    <e v="#VALUE!"/>
    <e v="#VALUE!"/>
    <e v="#VALUE!"/>
    <e v="#VALUE!"/>
    <x v="1"/>
    <n v="1501"/>
    <n v="1534"/>
    <n v="1558"/>
    <s v="RDBOGADZ06OCTEES00RIK-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3883405-078b-402d-88e6-6dc554352d7d&lt;/eb:ConversationId&gt;&lt;eb:Service&gt;OTA_AirRulesLLSRQ&lt;/eb:Service&gt;&lt;eb:Action&gt;OTA_AirRulesLLSRS&lt;/eb:Action&gt;&lt;eb:MessageData&gt;&lt;eb:MessageId&gt;6582531599199601223&lt;/eb:MessageId&gt;&lt;eb:Timestamp&gt;2019-09-04T16:38:40&lt;/eb:Timestamp&gt;&lt;eb:RefToMessageId&gt;f3883405-078b-402d-88e6-6dc554352d7d&lt;/eb:RefToMessageId&gt;&lt;/eb:MessageData&gt;&lt;/eb:MessageHeader&gt;&lt;wsse:Security xmlns:wsse=&quot;http://schemas.xmlsoap.org/ws/2002/12/secext&quot;&gt;&lt;wsse:BinarySecurityToken valueType=&quot;String&quot; EncodingType=&quot;wsse:Base64Binary&quot;&gt;Shared/IDL:IceSess\/SessMgr:1\.0.IDL/Common/!ICESMS\/RESE!ICESMSLB\/RES.LB!-2977774421805396604!19083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1:38:40-05:00&quot;&gt;_x000a_   &lt;stl:SystemSpecificResults&gt;_x000a_    &lt;stl:HostCommand LNIATA=&quot;222222&quot;&gt;RDADZBOG10OCTOES00RIK-AV&lt;/stl:HostCommand&gt;_x000a_   &lt;/stl:SystemSpecificResults&gt;_x000a_  &lt;/stl:Success&gt;_x000a_ &lt;/stl:ApplicationResults&gt;_x000a_ &lt;DuplicateFareInfo&gt;_x000a_  &lt;Text&gt;ADZ-BOG       CXR-AV       THU 10OCT19                     COP_x000a_THE FOLLOWING CARRIERS ALSO PUBLISH FARES ADZ-BOG:_x000a_4C CM LA O6 VH_x000a_//SEE FQHELP FOR INFORMATION ABOUT THE NEW FARE DISPLAYS//_x000a_ALL FEES/TAXES/SVC CHARGES INCLUDED WHEN ITINERARY PRICED_x000a_SURCHARGE FOR PAPER TICKET MAY BE ADDED WHEN ITIN PRICED_x000a_AV-AVE/ECONO - ECONO_x000a_V FARE BASIS     BK    FARE   TRAVEL-TICKET AP  MINMAX  RTG_x000a_1   OES00RIK       O X   226100     ----      -/1  -/365  200_x000a_2   OES00RIK       O X   322900     ----      -/1  -/365  200_x000a_200*  1. ADZ-AV-BOG_x000a_2. ADZ-AV-CLO-AV-BOG_x000a_3. ADZ-AV-CTG-AV-BOG_x000a_4. ADZ-AV-MDE-AV-BOG&lt;/Text&gt;_x000a_ &lt;/DuplicateFareInfo&gt;_x000a_&lt;/OTA_AirRulesRS&gt;&lt;/soap-env:Body&gt;&lt;/soap-env:Envelope&gt;"/>
    <x v="1"/>
    <e v="#VALUE!"/>
    <e v="#VALUE!"/>
    <e v="#VALUE!"/>
    <e v="#VALUE!"/>
    <e v="#VALUE!"/>
    <e v="#VALUE!"/>
    <e v="#VALUE!"/>
    <x v="1"/>
    <n v="1501"/>
    <n v="1534"/>
    <n v="1558"/>
    <s v="RDADZBOG10OCTOES00RIK-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9ac4350-1c96-4916-a2bb-ae8a0ed6a0c9&lt;/eb:ConversationId&gt;&lt;eb:Service&gt;OTA_AirRulesLLSRQ&lt;/eb:Service&gt;&lt;eb:Action&gt;OTA_AirRulesLLSRS&lt;/eb:Action&gt;&lt;eb:MessageData&gt;&lt;eb:MessageId&gt;6592433600126160233&lt;/eb:MessageId&gt;&lt;eb:Timestamp&gt;2019-09-04T16:40:12&lt;/eb:Timestamp&gt;&lt;eb:RefToMessageId&gt;69ac4350-1c96-4916-a2bb-ae8a0ed6a0c9&lt;/eb:RefToMessageId&gt;&lt;/eb:MessageData&gt;&lt;/eb:MessageHeader&gt;&lt;wsse:Security xmlns:wsse=&quot;http://schemas.xmlsoap.org/ws/2002/12/secext&quot;&gt;&lt;wsse:BinarySecurityToken valueType=&quot;String&quot; EncodingType=&quot;wsse:Base64Binary&quot;&gt;Shared/IDL:IceSess\/SessMgr:1\.0.IDL/Common/!ICESMS\/RESB!ICESMSLB\/RES.LB!-2977774038762811764!70592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1:40:12-05:00&quot;&gt;_x000a_   &lt;stl:SystemSpecificResults&gt;_x000a_    &lt;stl:HostCommand LNIATA=&quot;222222&quot;&gt;RDBOGADZ19SEPOES00RIK-AV&lt;/stl:HostCommand&gt;_x000a_   &lt;/stl:SystemSpecificResults&gt;_x000a_  &lt;/stl:Success&gt;_x000a_ &lt;/stl:ApplicationResults&gt;_x000a_ &lt;DuplicateFareInfo&gt;_x000a_  &lt;Text&gt;BOG-ADZ       CXR-AV       THU 19SEP19                     COP_x000a_THE FOLLOWING CARRIERS ALSO PUBLISH FARES BOG-ADZ:_x000a_4C CM LA O6 VH_x000a_//SEE FQHELP FOR INFORMATION ABOUT THE NEW FARE DISPLAYS//_x000a_ALL FEES/TAXES/SVC CHARGES INCLUDED WHEN ITINERARY PRICED_x000a_SURCHARGE FOR PAPER TICKET MAY BE ADDED WHEN ITIN PRICED_x000a_AV-AVE/ECONO - ECONO_x000a_V FARE BASIS     BK    FARE   TRAVEL-TICKET AP  MINMAX  RTG_x000a_1   OES00RIK       O X   226100     ----      -/1  -/365  200_x000a_2   OES00RIK       O X   322900     ----      -/1  -/365  200_x000a_200*  1. BOG-AV-ADZ_x000a_2. BOG-AV-CLO-AV-ADZ_x000a_3. BOG-AV-CTG-AV-ADZ_x000a_4. BOG-AV-MDE-AV-ADZ&lt;/Text&gt;_x000a_ &lt;/DuplicateFareInfo&gt;_x000a_&lt;/OTA_AirRulesRS&gt;&lt;/soap-env:Body&gt;&lt;/soap-env:Envelope&gt;"/>
    <x v="1"/>
    <e v="#VALUE!"/>
    <e v="#VALUE!"/>
    <e v="#VALUE!"/>
    <e v="#VALUE!"/>
    <e v="#VALUE!"/>
    <e v="#VALUE!"/>
    <e v="#VALUE!"/>
    <x v="1"/>
    <n v="1500"/>
    <n v="1533"/>
    <n v="1557"/>
    <s v="RDBOGADZ19SEPOES00RIK-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9ac4350-1c96-4916-a2bb-ae8a0ed6a0c9&lt;/eb:ConversationId&gt;&lt;eb:Service&gt;OTA_AirRulesLLSRQ&lt;/eb:Service&gt;&lt;eb:Action&gt;OTA_AirRulesLLSRS&lt;/eb:Action&gt;&lt;eb:MessageData&gt;&lt;eb:MessageId&gt;6593153600130850882&lt;/eb:MessageId&gt;&lt;eb:Timestamp&gt;2019-09-04T16:40:13&lt;/eb:Timestamp&gt;&lt;eb:RefToMessageId&gt;69ac4350-1c96-4916-a2bb-ae8a0ed6a0c9&lt;/eb:RefToMessageId&gt;&lt;/eb:MessageData&gt;&lt;/eb:MessageHeader&gt;&lt;wsse:Security xmlns:wsse=&quot;http://schemas.xmlsoap.org/ws/2002/12/secext&quot;&gt;&lt;wsse:BinarySecurityToken valueType=&quot;String&quot; EncodingType=&quot;wsse:Base64Binary&quot;&gt;Shared/IDL:IceSess\/SessMgr:1\.0.IDL/Common/!ICESMS\/RESB!ICESMSLB\/RES.LB!-2977774038762811764!70592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1:40:13-05:00&quot;&gt;_x000a_   &lt;stl:SystemSpecificResults&gt;_x000a_    &lt;stl:HostCommand LNIATA=&quot;222222&quot;&gt;RDADZBOG22SEPLES00RIK-AV&lt;/stl:HostCommand&gt;_x000a_   &lt;/stl:SystemSpecificResults&gt;_x000a_  &lt;/stl:Success&gt;_x000a_ &lt;/stl:ApplicationResults&gt;_x000a_ &lt;DuplicateFareInfo&gt;_x000a_  &lt;Text&gt;ADZ-BOG       CXR-AV       SUN 22SEP19                     COP_x000a_THE FOLLOWING CARRIERS ALSO PUBLISH FARES ADZ-BOG:_x000a_4C CM LA O6 VH_x000a_//SEE FQHELP FOR INFORMATION ABOUT THE NEW FARE DISPLAYS//_x000a_ALL FEES/TAXES/SVC CHARGES INCLUDED WHEN ITINERARY PRICED_x000a_SURCHARGE FOR PAPER TICKET MAY BE ADDED WHEN ITIN PRICED_x000a_AV-AVE/ECONO - ECONO_x000a_V FARE BASIS     BK    FARE   TRAVEL-TICKET AP  MINMAX  RTG_x000a_1   LES00RIK       L X   261100     ----      -/1  -/365  200_x000a_2   LES00RIK       L X   372900     ----      -/1  -/365  200_x000a_200*  1. ADZ-AV-BOG_x000a_2. ADZ-AV-CLO-AV-BOG_x000a_3. ADZ-AV-CTG-AV-BOG_x000a_4. ADZ-AV-MDE-AV-BOG&lt;/Text&gt;_x000a_ &lt;/DuplicateFareInfo&gt;_x000a_&lt;/OTA_AirRulesRS&gt;&lt;/soap-env:Body&gt;&lt;/soap-env:Envelope&gt;"/>
    <x v="1"/>
    <e v="#VALUE!"/>
    <e v="#VALUE!"/>
    <e v="#VALUE!"/>
    <e v="#VALUE!"/>
    <e v="#VALUE!"/>
    <e v="#VALUE!"/>
    <e v="#VALUE!"/>
    <x v="1"/>
    <n v="1500"/>
    <n v="1533"/>
    <n v="1557"/>
    <s v="RDADZBOG22SEPLES00RIK-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76c0897-5581-45f6-9e92-99a24be652c1&lt;/eb:ConversationId&gt;&lt;eb:Service&gt;OTA_AirRulesLLSRQ&lt;/eb:Service&gt;&lt;eb:Action&gt;OTA_AirRulesLLSRS&lt;/eb:Action&gt;&lt;eb:MessageData&gt;&lt;eb:MessageId&gt;6644402604695650284&lt;/eb:MessageId&gt;&lt;eb:Timestamp&gt;2019-09-04T16:47:49&lt;/eb:Timestamp&gt;&lt;eb:RefToMessageId&gt;976c0897-5581-45f6-9e92-99a24be652c1&lt;/eb:RefToMessageId&gt;&lt;/eb:MessageData&gt;&lt;/eb:MessageHeader&gt;&lt;wsse:Security xmlns:wsse=&quot;http://schemas.xmlsoap.org/ws/2002/12/secext&quot;&gt;&lt;wsse:BinarySecurityToken valueType=&quot;String&quot; EncodingType=&quot;wsse:Base64Binary&quot;&gt;Shared/IDL:IceSess\/SessMgr:1\.0.IDL/Common/!ICESMS\/RESD!ICESMSLB\/RES.LB!-2977772167084149107!26729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1:47:49-05:00&quot;&gt;_x000a_   &lt;stl:SystemSpecificResults&gt;_x000a_    &lt;stl:HostCommand LNIATA=&quot;222222&quot;&gt;RDCLOBOG05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CLO TO-BOG    CXR-AV    TVL-05SEP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5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LO&quot;/&gt;_x000a_     &lt;Rule&gt;DOSP&lt;/Rule&gt;_x000a_     &lt;TariffDescriptionNumber&gt;IPRWD/17&lt;/TariffDescriptionNumber&gt;_x000a_     &lt;TravelDate&gt;2019-09-05&lt;/TravelDate&gt;_x000a_    &lt;/OriginDestinationLine&gt;_x000a_    &lt;PassengerTypeLine&gt;_x000a_     &lt;AutoPrice&gt;YES&lt;/AutoPrice&gt;_x000a_     &lt;PassengerType Code=&quot;ADT&quot;/&gt;_x000a_    &lt;/PassengerTypeLine&gt;_x000a_    &lt;SystemDatesLine&gt;_x000a_     &lt;CreateDateTime&gt;2019-09-02T1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DOSP"/>
    <n v="3428"/>
    <n v="3436"/>
    <s v="IPRWD/17"/>
    <n v="10565"/>
    <n v="11174"/>
    <x v="6"/>
    <n v="1500"/>
    <n v="1533"/>
    <n v="1557"/>
    <s v="RDCLOBOG05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76c0897-5581-45f6-9e92-99a24be652c1&lt;/eb:ConversationId&gt;&lt;eb:Service&gt;OTA_AirRulesLLSRQ&lt;/eb:Service&gt;&lt;eb:Action&gt;OTA_AirRulesLLSRS&lt;/eb:Action&gt;&lt;eb:MessageData&gt;&lt;eb:MessageId&gt;6644379604701550591&lt;/eb:MessageId&gt;&lt;eb:Timestamp&gt;2019-09-04T16:47:50&lt;/eb:Timestamp&gt;&lt;eb:RefToMessageId&gt;976c0897-5581-45f6-9e92-99a24be652c1&lt;/eb:RefToMessageId&gt;&lt;/eb:MessageData&gt;&lt;/eb:MessageHeader&gt;&lt;wsse:Security xmlns:wsse=&quot;http://schemas.xmlsoap.org/ws/2002/12/secext&quot;&gt;&lt;wsse:BinarySecurityToken valueType=&quot;String&quot; EncodingType=&quot;wsse:Base64Binary&quot;&gt;Shared/IDL:IceSess\/SessMgr:1\.0.IDL/Common/!ICESMS\/RESD!ICESMSLB\/RES.LB!-2977772167084149107!26729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1:47:50-05:00&quot;&gt;_x000a_   &lt;stl:SystemSpecificResults&gt;_x000a_    &lt;stl:HostCommand LNIATA=&quot;222222&quot;&gt;RDBOGCLO08SEP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39300     ----      -/1  -/365  200&lt;/Text&gt;_x000a_   &lt;/Line&gt;_x000a_   &lt;Line Type=&quot;Passenger Type&quot;&gt;_x000a_    &lt;Text&gt;PASSENGER TYPE-ADT                 AUTO PRICE-YES&lt;/Text&gt;_x000a_   &lt;/Line&gt;_x000a_   &lt;Line Type=&quot;Origin Destination&quot;&gt;_x000a_    &lt;Text&gt;FROM-BOG TO-CLO    CXR-AV    TVL-08SEP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39300  0200  E03SEP19 D-INFINITY   FC-PES00RIQ  FN-&lt;/Text&gt;_x000a_   &lt;/Line&gt;_x000a_   &lt;Line Type=&quot;System Dates&quot;&gt;_x000a_    &lt;Text&gt;SYSTEM DATES - CREATED 02SEP19/1314  EXPIRES INFINITY&lt;/Text&gt;_x000a_   &lt;/Line&gt;_x000a_   &lt;ParsedData&gt;_x000a_    &lt;CurrencyLine&gt;_x000a_     &lt;Amount&gt;139300&lt;/Amount&gt;_x000a_     &lt;CurrencyCode&gt;COP&lt;/CurrencyCode&gt;_x000a_     &lt;Discontinue&gt;INFINITY&lt;/Discontinue&gt;_x000a_     &lt;Effective&gt;2019-09-03&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EC&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0"/>
    <n v="3330"/>
    <s v="DOEC"/>
    <n v="3368"/>
    <n v="3376"/>
    <s v="IPRWD/17"/>
    <n v="7660"/>
    <n v="8195"/>
    <x v="5"/>
    <n v="1500"/>
    <n v="1533"/>
    <n v="1557"/>
    <s v="RDBOGCLO08SEP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6dcf525-8e3b-492e-8fdd-fd941346a0fb&lt;/eb:ConversationId&gt;&lt;eb:Service&gt;OTA_AirRulesLLSRQ&lt;/eb:Service&gt;&lt;eb:Action&gt;OTA_AirRulesLLSRS&lt;/eb:Action&gt;&lt;eb:MessageData&gt;&lt;eb:MessageId&gt;7475407679730610221&lt;/eb:MessageId&gt;&lt;eb:Timestamp&gt;2019-09-04T18:52:53&lt;/eb:Timestamp&gt;&lt;eb:RefToMessageId&gt;56dcf525-8e3b-492e-8fdd-fd941346a0fb&lt;/eb:RefToMessageId&gt;&lt;/eb:MessageData&gt;&lt;/eb:MessageHeader&gt;&lt;wsse:Security xmlns:wsse=&quot;http://schemas.xmlsoap.org/ws/2002/12/secext&quot;&gt;&lt;wsse:BinarySecurityToken valueType=&quot;String&quot; EncodingType=&quot;wsse:Base64Binary&quot;&gt;Shared/IDL:IceSess\/SessMgr:1\.0.IDL/Common/!ICESMS\/RESH!ICESMSLB\/RES.LB!-2977741432661075325!38415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3:52:53-05:00&quot;&gt;_x000a_   &lt;stl:SystemSpecificResults&gt;_x000a_    &lt;stl:HostCommand LNIATA=&quot;222222&quot;&gt;RDCLOBOG05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CLO TO-BOG    CXR-AV    TVL-05SEP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5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LO&quot;/&gt;_x000a_     &lt;Rule&gt;DOSP&lt;/Rule&gt;_x000a_     &lt;TariffDescriptionNumber&gt;IPRWD/17&lt;/TariffDescriptionNumber&gt;_x000a_     &lt;TravelDate&gt;2019-09-05&lt;/TravelDate&gt;_x000a_    &lt;/OriginDestinationLine&gt;_x000a_    &lt;PassengerTypeLine&gt;_x000a_     &lt;AutoPrice&gt;YES&lt;/AutoPrice&gt;_x000a_     &lt;PassengerType Code=&quot;ADT&quot;/&gt;_x000a_    &lt;/PassengerTypeLine&gt;_x000a_    &lt;SystemDatesLine&gt;_x000a_     &lt;CreateDateTime&gt;2019-09-02T13: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DOSP"/>
    <n v="3428"/>
    <n v="3436"/>
    <s v="IPRWD/17"/>
    <n v="10565"/>
    <n v="11174"/>
    <x v="6"/>
    <n v="1500"/>
    <n v="1533"/>
    <n v="1557"/>
    <s v="RDCLOBOG05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6dcf525-8e3b-492e-8fdd-fd941346a0fb&lt;/eb:ConversationId&gt;&lt;eb:Service&gt;OTA_AirRulesLLSRQ&lt;/eb:Service&gt;&lt;eb:Action&gt;OTA_AirRulesLLSRS&lt;/eb:Action&gt;&lt;eb:MessageData&gt;&lt;eb:MessageId&gt;7475424679736570231&lt;/eb:MessageId&gt;&lt;eb:Timestamp&gt;2019-09-04T18:52:53&lt;/eb:Timestamp&gt;&lt;eb:RefToMessageId&gt;56dcf525-8e3b-492e-8fdd-fd941346a0fb&lt;/eb:RefToMessageId&gt;&lt;/eb:MessageData&gt;&lt;/eb:MessageHeader&gt;&lt;wsse:Security xmlns:wsse=&quot;http://schemas.xmlsoap.org/ws/2002/12/secext&quot;&gt;&lt;wsse:BinarySecurityToken valueType=&quot;String&quot; EncodingType=&quot;wsse:Base64Binary&quot;&gt;Shared/IDL:IceSess\/SessMgr:1\.0.IDL/Common/!ICESMS\/RESH!ICESMSLB\/RES.LB!-2977741432661075325!38415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3:52:53-05:00&quot;&gt;_x000a_   &lt;stl:SystemSpecificResults&gt;_x000a_    &lt;stl:HostCommand LNIATA=&quot;222222&quot;&gt;RDBOGCLO08SEP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39300     ----      -/1  -/365  200&lt;/Text&gt;_x000a_   &lt;/Line&gt;_x000a_   &lt;Line Type=&quot;Passenger Type&quot;&gt;_x000a_    &lt;Text&gt;PASSENGER TYPE-ADT                 AUTO PRICE-YES&lt;/Text&gt;_x000a_   &lt;/Line&gt;_x000a_   &lt;Line Type=&quot;Origin Destination&quot;&gt;_x000a_    &lt;Text&gt;FROM-BOG TO-CLO    CXR-AV    TVL-08SEP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39300  0200  E03SEP19 D-INFINITY   FC-PES00RIQ  FN-&lt;/Text&gt;_x000a_   &lt;/Line&gt;_x000a_   &lt;Line Type=&quot;System Dates&quot;&gt;_x000a_    &lt;Text&gt;SYSTEM DATES - CREATED 02SEP19/1314  EXPIRES INFINITY&lt;/Text&gt;_x000a_   &lt;/Line&gt;_x000a_   &lt;ParsedData&gt;_x000a_    &lt;CurrencyLine&gt;_x000a_     &lt;Amount&gt;139300&lt;/Amount&gt;_x000a_     &lt;CurrencyCode&gt;COP&lt;/CurrencyCode&gt;_x000a_     &lt;Discontinue&gt;INFINITY&lt;/Discontinue&gt;_x000a_     &lt;Effective&gt;2019-09-03&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EC&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0"/>
    <n v="3330"/>
    <s v="DOEC"/>
    <n v="3368"/>
    <n v="3376"/>
    <s v="IPRWD/17"/>
    <n v="7660"/>
    <n v="8195"/>
    <x v="5"/>
    <n v="1500"/>
    <n v="1533"/>
    <n v="1557"/>
    <s v="RDBOGCLO08SEP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338ad69-5fbc-4bca-8c6c-27c9be92a4aa&lt;/eb:ConversationId&gt;&lt;eb:Service&gt;OTA_AirRulesLLSRQ&lt;/eb:Service&gt;&lt;eb:Action&gt;OTA_AirRulesLLSRS&lt;/eb:Action&gt;&lt;eb:MessageData&gt;&lt;eb:MessageId&gt;7594476690638900284&lt;/eb:MessageId&gt;&lt;eb:Timestamp&gt;2019-09-04T19:11:04&lt;/eb:Timestamp&gt;&lt;eb:RefToMessageId&gt;1338ad69-5fbc-4bca-8c6c-27c9be92a4aa&lt;/eb:RefToMessageId&gt;&lt;/eb:MessageData&gt;&lt;/eb:MessageHeader&gt;&lt;wsse:Security xmlns:wsse=&quot;http://schemas.xmlsoap.org/ws/2002/12/secext&quot;&gt;&lt;wsse:BinarySecurityToken valueType=&quot;String&quot; EncodingType=&quot;wsse:Base64Binary&quot;&gt;Shared/IDL:IceSess\/SessMgr:1\.0.IDL/Common/!ICESMS\/RESG!ICESMSLB\/RES.LB!-2977736964614627693!169855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11:04-05:00&quot;&gt;_x000a_   &lt;stl:SystemSpecificResults&gt;_x000a_    &lt;stl:HostCommand LNIATA=&quot;222222&quot;&gt;RDBOGADZ06OCTEES00RIK/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EES00RIK/TAV   E X   368000     ----      -/? ??/ 30  200&lt;/Text&gt;_x000a_   &lt;/Line&gt;_x000a_   &lt;Line Type=&quot;Passenger Type&quot;&gt;_x000a_    &lt;Text&gt;PASSENGER TYPE-ITX                 AUTO PRICE-YES&lt;/Text&gt;_x000a_   &lt;/Line&gt;_x000a_   &lt;Line Type=&quot;Origin Destination&quot;&gt;_x000a_    &lt;Text&gt;FROM-BOG TO-ADZ    CXR-AV    TVL-06OCT19  RULE-8YWW FBRA1P/894&lt;/Text&gt;_x000a_   &lt;/Line&gt;_x000a_   &lt;Line Type=&quot;Fare Basis&quot;&gt;_x000a_    &lt;Text&gt;FARE BASIS-EES00RIK/TAV      SPECIAL FARE  DIS-L   VENDOR-ATP&lt;/Text&gt;_x000a_   &lt;/Line&gt;_x000a_   &lt;Line Type=&quot;Fare Type&quot;&gt;_x000a_    &lt;Text&gt;FARE TYPE-PIT      OW-INDIVIDUAL INCLUSIVE TOUR FARE&lt;/Text&gt;_x000a_   &lt;/Line&gt;_x000a_   &lt;Line Type=&quot;Currency&quot;&gt;_x000a_    &lt;Text&gt;COP   368000  0200  E29JAN19 D-INFINITY   FC-EES00RIK  FN-&lt;/Text&gt;_x000a_   &lt;/Line&gt;_x000a_   &lt;Line Type=&quot;System Dates&quot;&gt;_x000a_    &lt;Text&gt;SYSTEM DATES - CREATED 02SEP19/1314  EXPIRES INFINITY&lt;/Text&gt;_x000a_   &lt;/Line&gt;_x000a_   &lt;ParsedData&gt;_x000a_    &lt;CurrencyLine&gt;_x000a_     &lt;Amount&gt;368000&lt;/Amount&gt;_x000a_     &lt;CurrencyCode&gt;COP&lt;/CurrencyCode&gt;_x000a_     &lt;Discontinue&gt;INFINITY&lt;/Discontinue&gt;_x000a_     &lt;Effective&gt;2019-01-29&lt;/Effective&gt;_x000a_     &lt;FareClass&gt;EES00RIK&lt;/FareClass&gt;_x000a_     &lt;RoutingNumberOrMPM&gt;0200&lt;/RoutingNumberOrMPM&gt;_x000a_    &lt;/CurrencyLine&gt;_x000a_    &lt;FareBasisLine&gt;_x000a_     &lt;DisplayType Code=&quot;L&quot;/&gt;_x000a_     &lt;FareBasis Code=&quot;EES00RIK/TAV&quot;/&gt;_x000a_     &lt;FareVendor&gt;ATP&lt;/FareVendor&gt;_x000a_     &lt;Text&gt;SPECIAL FARE&lt;/Text&gt;_x000a_    &lt;/FareBasisLine&gt;_x000a_    &lt;FareTypeLine&gt;_x000a_     &lt;FareDescription Code=&quot;OW&quot;&gt;INDIVIDUAL INCLUSIVE TOUR FARE&lt;/FareDescription&gt;_x000a_     &lt;FareType&gt;PIT&lt;/FareType&gt;_x000a_    &lt;/FareTypeLine&gt;_x000a_    &lt;OriginDestinationLine&gt;_x000a_     &lt;Airline Code=&quot;AV&quot;/&gt;_x000a_     &lt;DestinationLocation LocationCode=&quot;ADZ&quot;/&gt;_x000a_     &lt;OriginLocation LocationCode=&quot;BOG&quot;/&gt;_x000a_     &lt;Rule&gt;8YWW&lt;/Rule&gt;_x000a_     &lt;TariffDescriptionNumber&gt;FBRA1P/894&lt;/TariffDescriptionNumber&gt;_x000a_     &lt;TravelDate&gt;2019-10-06&lt;/TravelDate&gt;_x000a_    &lt;/OriginDestinationLine&gt;_x000a_    &lt;PassengerTypeLine&gt;_x000a_     &lt;AutoPrice&gt;YES&lt;/AutoPrice&gt;_x000a_     &lt;PassengerType Code=&quot;ITX&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FARE RULE_x000a_CONFIRMED RESERVATIONS ARE REQUIRED FOR ALL SECTORS_x000a_DEPARTURE FROM FARE ORIGIN._x000a_WHEN RESERVATIONS ARE MADE AT LEAST 14 DAYS BEFORE_x000a_DEPARTURE, TICKETING MUST BE COMPLETED WITHIN 168_x000a_HOURS AFTER RESERVATIONS ARE MADE._x000a_OR - CONFIRMED RESERVATIONS ARE REQUIRED FOR ALL_x000a_SECTORS DEPARTURE FROM FARE ORIGIN._x000a_WHEN RESERVATIONS ARE MADE AT LEAST 5 DAYS BEFORE_x000a_DEPARTURE, TICKETING MUST BE COMPLETED WITHIN 72_x000a_HOURS AFTER RESERVATIONS ARE MADE._x000a_OR - CONFIRMED RESERVATIONS ARE REQUIRED FOR ALL_x000a_SECTORS DEPARTURE FROM FARE ORIGIN._x000a_TICKETING MUST BE COMPLETED WITHIN 24 HOURS AFTER_x000a_RESERVATIONS ARE MADE._x000a_ADDITIONALLY, THE FOLLOWING RULES APPLY-_x000a_**BASE FARE**_x000a_FARE RULE_x000a_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TRAVEL FROM LAST STOPOVER MUST COMMENCE NO EARLIER_x000a_THAN 2 DAYS AFTER DEPARTURE FROM FARE ORIGIN._x000a_OR - TRAVEL FROM LAST STOPOVER MUST COMMENCE NO EARLIER_x000a_THAN THE FIRST SUN AFTER DEPARTURE FROM FARE_x000a_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75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FARE DIF_x000a_MAY APPLY - AND - 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APPLIES_x000a_PER ROUTE._x000a_FLIGHTS WITHIN COLOMBIA-_x000a_FARE           AGE RANGE_x000a_COP  60.000    5-17 YEAR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FOR TICKETING ON/BEFORE 31JAN20_x000a_VALID FOR INDIVIDUAL INCLUSIVE TOUR PSGR._x000a_THE FARE WAS CALCULATED AS 85 PERCENT OF THE ONE-WAY_x000a_EES00RIK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3"/>
    <n v="3367"/>
    <s v="8YWW"/>
    <n v="3405"/>
    <n v="3415"/>
    <s v="FBRA1P/894"/>
    <n v="8699"/>
    <n v="9234"/>
    <x v="5"/>
    <n v="1501"/>
    <n v="1534"/>
    <n v="1562"/>
    <s v="RDBOGADZ06OCTEES00RIK/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338ad69-5fbc-4bca-8c6c-27c9be92a4aa&lt;/eb:ConversationId&gt;&lt;eb:Service&gt;OTA_AirRulesLLSRQ&lt;/eb:Service&gt;&lt;eb:Action&gt;OTA_AirRulesLLSRS&lt;/eb:Action&gt;&lt;eb:MessageData&gt;&lt;eb:MessageId&gt;7594410690646511391&lt;/eb:MessageId&gt;&lt;eb:Timestamp&gt;2019-09-04T19:11:04&lt;/eb:Timestamp&gt;&lt;eb:RefToMessageId&gt;1338ad69-5fbc-4bca-8c6c-27c9be92a4aa&lt;/eb:RefToMessageId&gt;&lt;/eb:MessageData&gt;&lt;/eb:MessageHeader&gt;&lt;wsse:Security xmlns:wsse=&quot;http://schemas.xmlsoap.org/ws/2002/12/secext&quot;&gt;&lt;wsse:BinarySecurityToken valueType=&quot;String&quot; EncodingType=&quot;wsse:Base64Binary&quot;&gt;Shared/IDL:IceSess\/SessMgr:1\.0.IDL/Common/!ICESMS\/RESG!ICESMSLB\/RES.LB!-2977736964614627693!169855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11:04-05:00&quot;&gt;_x000a_   &lt;stl:SystemSpecificResults&gt;_x000a_    &lt;stl:HostCommand LNIATA=&quot;222222&quot;&gt;RDADZBOG10OCTOES00RIK/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ES00RIK/TAV   O X   274500     ----      -/? ??/ 30  200&lt;/Text&gt;_x000a_   &lt;/Line&gt;_x000a_   &lt;Line Type=&quot;Passenger Type&quot;&gt;_x000a_    &lt;Text&gt;PASSENGER TYPE-ITX                 AUTO PRICE-YES&lt;/Text&gt;_x000a_   &lt;/Line&gt;_x000a_   &lt;Line Type=&quot;Origin Destination&quot;&gt;_x000a_    &lt;Text&gt;FROM-ADZ TO-BOG    CXR-AV    TVL-10OCT19  RULE-8YWW FBRA1P/894&lt;/Text&gt;_x000a_   &lt;/Line&gt;_x000a_   &lt;Line Type=&quot;Fare Basis&quot;&gt;_x000a_    &lt;Text&gt;FARE BASIS-OES00RIK/TAV      SPECIAL FARE  DIS-L   VENDOR-ATP&lt;/Text&gt;_x000a_   &lt;/Line&gt;_x000a_   &lt;Line Type=&quot;Fare Type&quot;&gt;_x000a_    &lt;Text&gt;FARE TYPE-PIT      OW-INDIVIDUAL INCLUSIVE TOUR FARE&lt;/Text&gt;_x000a_   &lt;/Line&gt;_x000a_   &lt;Line Type=&quot;Currency&quot;&gt;_x000a_    &lt;Text&gt;COP   274500  0200  E29JAN19 D-INFINITY   FC-OES00RIK  FN-&lt;/Text&gt;_x000a_   &lt;/Line&gt;_x000a_   &lt;Line Type=&quot;System Dates&quot;&gt;_x000a_    &lt;Text&gt;SYSTEM DATES - CREATED 02SEP19/1313  EXPIRES INFINITY&lt;/Text&gt;_x000a_   &lt;/Line&gt;_x000a_   &lt;ParsedData&gt;_x000a_    &lt;CurrencyLine&gt;_x000a_     &lt;Amount&gt;274500&lt;/Amount&gt;_x000a_     &lt;CurrencyCode&gt;COP&lt;/CurrencyCode&gt;_x000a_     &lt;Discontinue&gt;INFINITY&lt;/Discontinue&gt;_x000a_     &lt;Effective&gt;2019-01-29&lt;/Effective&gt;_x000a_     &lt;FareClass&gt;OES00RIK&lt;/FareClass&gt;_x000a_     &lt;RoutingNumberOrMPM&gt;0200&lt;/RoutingNumberOrMPM&gt;_x000a_    &lt;/CurrencyLine&gt;_x000a_    &lt;FareBasisLine&gt;_x000a_     &lt;DisplayType Code=&quot;L&quot;/&gt;_x000a_     &lt;FareBasis Code=&quot;OES00RIK/TAV&quot;/&gt;_x000a_     &lt;FareVendor&gt;ATP&lt;/FareVendor&gt;_x000a_     &lt;Text&gt;SPECIAL FARE&lt;/Text&gt;_x000a_    &lt;/FareBasisLine&gt;_x000a_    &lt;FareTypeLine&gt;_x000a_     &lt;FareDescription Code=&quot;OW&quot;&gt;INDIVIDUAL INCLUSIVE TOUR FARE&lt;/FareDescription&gt;_x000a_     &lt;FareType&gt;PIT&lt;/FareType&gt;_x000a_    &lt;/FareTypeLine&gt;_x000a_    &lt;OriginDestinationLine&gt;_x000a_     &lt;Airline Code=&quot;AV&quot;/&gt;_x000a_     &lt;DestinationLocation LocationCode=&quot;BOG&quot;/&gt;_x000a_     &lt;OriginLocation LocationCode=&quot;ADZ&quot;/&gt;_x000a_     &lt;Rule&gt;8YWW&lt;/Rule&gt;_x000a_     &lt;TariffDescriptionNumber&gt;FBRA1P/894&lt;/TariffDescriptionNumber&gt;_x000a_     &lt;TravelDate&gt;2019-10-10&lt;/TravelDate&gt;_x000a_    &lt;/OriginDestinationLine&gt;_x000a_    &lt;PassengerTypeLine&gt;_x000a_     &lt;AutoPrice&gt;YES&lt;/AutoPrice&gt;_x000a_     &lt;PassengerType Code=&quot;ITX&quot;/&gt;_x000a_    &lt;/PassengerTypeLine&gt;_x000a_    &lt;SystemDatesLine&gt;_x000a_     &lt;CreateDateTime&gt;2019-09-02T13:13&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FARE RULE_x000a_CONFIRMED RESERVATIONS ARE REQUIRED FOR ALL SECTORS_x000a_DEPARTURE FROM FARE ORIGIN._x000a_WHEN RESERVATIONS ARE MADE AT LEAST 14 DAYS BEFORE_x000a_DEPARTURE, TICKETING MUST BE COMPLETED WITHIN 168_x000a_HOURS AFTER RESERVATIONS ARE MADE._x000a_OR - CONFIRMED RESERVATIONS ARE REQUIRED FOR ALL_x000a_SECTORS DEPARTURE FROM FARE ORIGIN._x000a_WHEN RESERVATIONS ARE MADE AT LEAST 5 DAYS BEFORE_x000a_DEPARTURE, TICKETING MUST BE COMPLETED WITHIN 72_x000a_HOURS AFTER RESERVATIONS ARE MADE._x000a_OR - CONFIRMED RESERVATIONS ARE REQUIRED FOR ALL_x000a_SECTORS DEPARTURE FROM FARE ORIGIN._x000a_TICKETING MUST BE COMPLETED WITHIN 24 HOURS AFTER_x000a_RESERVATIONS ARE MADE._x000a_ADDITIONALLY, THE FOLLOWING RULES APPLY-_x000a_**BASE FARE**_x000a_FARE RULE_x000a_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TRAVEL FROM LAST STOPOVER MUST COMMENCE NO EARLIER_x000a_THAN 2 DAYS AFTER DEPARTURE FROM FARE ORIGIN._x000a_OR - TRAVEL FROM LAST STOPOVER MUST COMMENCE NO EARLIER_x000a_THAN THE FIRST SUN AFTER DEPARTURE FROM FARE_x000a_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75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APPLIES_x000a_PER ROUTE._x000a_FLIGHTS WITHIN COLOMBIA-_x000a_FARE           AGE RANGE_x000a_COP  60.000    5-17 YEAR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FOR TICKETING ON/BEFORE 31JAN20_x000a_VALID FOR INDIVIDUAL INCLUSIVE TOUR PSGR._x000a_THE FARE WAS CALCULATED AS 85 PERCENT OF THE ONE-WAY_x000a_OES00RIK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3"/>
    <n v="3367"/>
    <s v="8YWW"/>
    <n v="3405"/>
    <n v="3415"/>
    <s v="FBRA1P/894"/>
    <n v="8699"/>
    <n v="9234"/>
    <x v="5"/>
    <n v="1501"/>
    <n v="1534"/>
    <n v="1562"/>
    <s v="RDADZBOG10OCTOES00RIK/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338ad69-5fbc-4bca-8c6c-27c9be92a4aa&lt;/eb:ConversationId&gt;&lt;eb:Service&gt;OTA_AirRulesLLSRQ&lt;/eb:Service&gt;&lt;eb:Action&gt;OTA_AirRulesLLSRS&lt;/eb:Action&gt;&lt;eb:MessageData&gt;&lt;eb:MessageId&gt;7594520690650800202&lt;/eb:MessageId&gt;&lt;eb:Timestamp&gt;2019-09-04T19:11:05&lt;/eb:Timestamp&gt;&lt;eb:RefToMessageId&gt;1338ad69-5fbc-4bca-8c6c-27c9be92a4aa&lt;/eb:RefToMessageId&gt;&lt;/eb:MessageData&gt;&lt;/eb:MessageHeader&gt;&lt;wsse:Security xmlns:wsse=&quot;http://schemas.xmlsoap.org/ws/2002/12/secext&quot;&gt;&lt;wsse:BinarySecurityToken valueType=&quot;String&quot; EncodingType=&quot;wsse:Base64Binary&quot;&gt;Shared/IDL:IceSess\/SessMgr:1\.0.IDL/Common/!ICESMS\/RESG!ICESMSLB\/RES.LB!-2977736964614627693!169855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11:05-05:00&quot;&gt;_x000a_   &lt;stl:SystemSpecificResults&gt;_x000a_    &lt;stl:HostCommand LNIATA=&quot;222222&quot;&gt;RDBOGADZ06OCTEES00RIK/CH33-AV&lt;/stl:HostCommand&gt;_x000a_   &lt;/stl:SystemSpecificResults&gt;_x000a_  &lt;/stl:Success&gt;_x000a_ &lt;/stl:ApplicationResults&gt;_x000a_ &lt;DuplicateFareInfo&gt;_x000a_  &lt;Text&gt;BOG-ADZ       CXR-AV       SUN 06OCT19                     COP_x000a_THE FOLLOWING CARRIERS ALSO PUBLISH FARES BOG-ADZ:_x000a_4C CM LA O6 VH_x000a_//SEE FQHELP FOR INFORMATION ABOUT THE NEW FARE DISPLAYS//_x000a_ALL FEES/TAXES/SVC CHARGES INCLUDED WHEN ITINERARY PRICED_x000a_SURCHARGE FOR PAPER TICKET MAY BE ADDED WHEN ITIN PRICED_x000a_AV-AVE/ECONO - ECONO_x000a_V FARE BASIS     BK    FARE   TRAVEL-TICKET AP  MINMAX  RTG_x000a_1  ¤EES00RIK/CH33  E X   246600     ----      -/? ??/ 30  200_x000a_2  ¤EES00RIK/CH33  E X   246600     ----      -/? ??/ 30  200_x000a_3   EES00RIK/CH33  E X   290100     ----      -/1  -/365  200_x000a_200*  1. BOG-AV-ADZ_x000a_2. BOG-AV-CLO-AV-ADZ_x000a_3. BOG-AV-CTG-AV-ADZ_x000a_4. BOG-AV-MDE-AV-ADZ&lt;/Text&gt;_x000a_ &lt;/DuplicateFareInfo&gt;_x000a_&lt;/OTA_AirRulesRS&gt;&lt;/soap-env:Body&gt;&lt;/soap-env:Envelope&gt;"/>
    <x v="1"/>
    <e v="#VALUE!"/>
    <e v="#VALUE!"/>
    <e v="#VALUE!"/>
    <e v="#VALUE!"/>
    <e v="#VALUE!"/>
    <e v="#VALUE!"/>
    <e v="#VALUE!"/>
    <x v="1"/>
    <n v="1501"/>
    <n v="1534"/>
    <n v="1563"/>
    <s v="RDBOGADZ06OCTEES00RIK/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338ad69-5fbc-4bca-8c6c-27c9be92a4aa&lt;/eb:ConversationId&gt;&lt;eb:Service&gt;OTA_AirRulesLLSRQ&lt;/eb:Service&gt;&lt;eb:Action&gt;OTA_AirRulesLLSRS&lt;/eb:Action&gt;&lt;eb:MessageData&gt;&lt;eb:MessageId&gt;7594554690654830724&lt;/eb:MessageId&gt;&lt;eb:Timestamp&gt;2019-09-04T19:11:05&lt;/eb:Timestamp&gt;&lt;eb:RefToMessageId&gt;1338ad69-5fbc-4bca-8c6c-27c9be92a4aa&lt;/eb:RefToMessageId&gt;&lt;/eb:MessageData&gt;&lt;/eb:MessageHeader&gt;&lt;wsse:Security xmlns:wsse=&quot;http://schemas.xmlsoap.org/ws/2002/12/secext&quot;&gt;&lt;wsse:BinarySecurityToken valueType=&quot;String&quot; EncodingType=&quot;wsse:Base64Binary&quot;&gt;Shared/IDL:IceSess\/SessMgr:1\.0.IDL/Common/!ICESMS\/RESG!ICESMSLB\/RES.LB!-2977736964614627693!169855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11:05-05:00&quot;&gt;_x000a_   &lt;stl:SystemSpecificResults&gt;_x000a_    &lt;stl:HostCommand LNIATA=&quot;222222&quot;&gt;RDADZBOG10OCTOES00RIK/CH33-AV&lt;/stl:HostCommand&gt;_x000a_   &lt;/stl:SystemSpecificResults&gt;_x000a_  &lt;/stl:Success&gt;_x000a_ &lt;/stl:ApplicationResults&gt;_x000a_ &lt;DuplicateFareInfo&gt;_x000a_  &lt;Text&gt;ADZ-BOG       CXR-AV       THU 10OCT19                     COP_x000a_THE FOLLOWING CARRIERS ALSO PUBLISH FARES ADZ-BOG:_x000a_4C CM LA O6 VH_x000a_//SEE FQHELP FOR INFORMATION ABOUT THE NEW FARE DISPLAYS//_x000a_ALL FEES/TAXES/SVC CHARGES INCLUDED WHEN ITINERARY PRICED_x000a_SURCHARGE FOR PAPER TICKET MAY BE ADDED WHEN ITIN PRICED_x000a_AV-AVE/ECONO - ECONO_x000a_V FARE BASIS     BK    FARE   TRAVEL-TICKET AP  MINMAX  RTG_x000a_1  ¤OES00RIK/CH33  O X   184000     ----      -/? ??/ 30  200_x000a_2  ¤OES00RIK/CH33  O X   184000     ----      -/? ??/ 30  200_x000a_3   OES00RIK/CH33  O X   216400     ----      -/1  -/365  200_x000a_200*  1. ADZ-AV-BOG_x000a_2. ADZ-AV-CLO-AV-BOG_x000a_3. ADZ-AV-CTG-AV-BOG_x000a_4. ADZ-AV-MDE-AV-BOG&lt;/Text&gt;_x000a_ &lt;/DuplicateFareInfo&gt;_x000a_&lt;/OTA_AirRulesRS&gt;&lt;/soap-env:Body&gt;&lt;/soap-env:Envelope&gt;"/>
    <x v="1"/>
    <e v="#VALUE!"/>
    <e v="#VALUE!"/>
    <e v="#VALUE!"/>
    <e v="#VALUE!"/>
    <e v="#VALUE!"/>
    <e v="#VALUE!"/>
    <e v="#VALUE!"/>
    <x v="1"/>
    <n v="1501"/>
    <n v="1534"/>
    <n v="1563"/>
    <s v="RDADZBOG10OCTOES00RIK/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8d52eb8-fa11-47a6-9f1f-0b71929a751a&lt;/eb:ConversationId&gt;&lt;eb:Service&gt;OTA_AirRulesLLSRQ&lt;/eb:Service&gt;&lt;eb:Action&gt;OTA_AirRulesLLSRS&lt;/eb:Action&gt;&lt;eb:MessageData&gt;&lt;eb:MessageId&gt;7733431703448950252&lt;/eb:MessageId&gt;&lt;eb:Timestamp&gt;2019-09-04T19:32:26&lt;/eb:Timestamp&gt;&lt;eb:RefToMessageId&gt;d8d52eb8-fa11-47a6-9f1f-0b71929a751a&lt;/eb:RefToMessageId&gt;&lt;/eb:MessageData&gt;&lt;/eb:MessageHeader&gt;&lt;wsse:Security xmlns:wsse=&quot;http://schemas.xmlsoap.org/ws/2002/12/secext&quot;&gt;&lt;wsse:BinarySecurityToken valueType=&quot;String&quot; EncodingType=&quot;wsse:Base64Binary&quot;&gt;Shared/IDL:IceSess\/SessMgr:1\.0.IDL/Common/!ICESMS\/RESF!ICESMSLB\/RES.LB!-2977731717730418033!165370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32:26-05:00&quot;&gt;_x000a_   &lt;stl:SystemSpecificResults&gt;_x000a_    &lt;stl:HostCommand LNIATA=&quot;222222&quot;&gt;RDMTRBOG04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I  WES00RIQ       W X   151800 DC31DE T31MR  -/0  -/365  200&lt;/Text&gt;_x000a_   &lt;/Line&gt;_x000a_   &lt;Line Type=&quot;Passenger Type&quot;&gt;_x000a_    &lt;Text&gt;PASSENGER TYPE-ADT                 AUTO PRICE-YES&lt;/Text&gt;_x000a_   &lt;/Line&gt;_x000a_   &lt;Line Type=&quot;Origin Destination&quot;&gt;_x000a_    &lt;Text&gt;FROM-MTR TO-BOG    CXR-AV    TVL-04SEP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151800  0200  E03SEP19 D31DEC20   FC-WES00RIQ  FN-11&lt;/Text&gt;_x000a_   &lt;/Line&gt;_x000a_   &lt;Line Type=&quot;System Dates&quot;&gt;_x000a_    &lt;Text&gt;SYSTEM DATES - CREATED 04SEP19/1024  EXPIRES 04SEP19/2359&lt;/Text&gt;_x000a_   &lt;/Line&gt;_x000a_   &lt;ParsedData&gt;_x000a_    &lt;CurrencyLine&gt;_x000a_     &lt;Amount&gt;151800&lt;/Amount&gt;_x000a_     &lt;CurrencyCode&gt;COP&lt;/CurrencyCode&gt;_x000a_     &lt;Discontinue&gt;2020-12-31&lt;/Discontinue&gt;_x000a_     &lt;Effective&gt;2019-09-03&lt;/Effective&gt;_x000a_     &lt;FareClass&gt;WES00RIQ&lt;/FareClass&gt;_x000a_     &lt;RoutingNumberOrMPM&gt;0200&lt;/RoutingNumberOrMPM&gt;_x000a_     &lt;TariffDescriptionNumber&gt;11&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MTR&quot;/&gt;_x000a_     &lt;Rule&gt;DOSP&lt;/Rule&gt;_x000a_     &lt;TariffDescriptionNumber&gt;IPRWD/17&lt;/TariffDescriptionNumber&gt;_x000a_     &lt;TravelDate&gt;2019-09-04&lt;/TravelDate&gt;_x000a_    &lt;/OriginDestinationLine&gt;_x000a_    &lt;PassengerTypeLine&gt;_x000a_     &lt;AutoPrice&gt;YES&lt;/AutoPrice&gt;_x000a_     &lt;PassengerType Code=&quot;ADT&quot;/&gt;_x000a_    &lt;/PassengerTypeLine&gt;_x000a_    &lt;SystemDatesLine&gt;_x000a_     &lt;CreateDateTime&gt;2019-09-04T10:24&lt;/CreateDateTime&gt;_x000a_     &lt;ExpireDateTime&gt;2019-09-04T23:59&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AT/_x000a_SUN OR 430AM TO 459AM SAT/SUN OR 500AM TO 529AM SAT/_x000a_SUN OR 530AM TO 559AM SAT/SUN OR 600AM TO 629AM SAT/_x000a_SUN OR 630AM TO 659AM SAT/SUN OR 700AM TO 729AM SAT/_x000a_SUN OR 730AM TO 759AM SAT/SUN OR 800AM TO 829AM SAT/_x000a_SUN OR 830AM TO 859AM SAT/SUN OR 900AM TO 929AM SAT/_x000a_SUN/MON/TUE/WED OR 930AM TO 959AM SAT/SUN/MON/TUE/_x000a_WED OR 1000AM TO 1029AM SAT/SUN/MON/TUE/WED OR_x000a_1030AM TO 1059AM SAT/SUN/MON/TUE/WED OR 1100AM TO_x000a_1129AM SAT/SUN/MON/TUE/WED OR 1130AM TO 1159AM SAT/_x000a_SUN/MON/TUE/WED OR NOON TO 1229PM SAT/SUN/MON/TUE/_x000a_WED OR 1230PM TO 1259PM SAT/SUN/MON/TUE/WED OR 100PM_x000a_TO 129PM SAT/SUN/MON/TUE/WED OR 130PM TO 159PM SAT/_x000a_SUN/MON/TUE/WED OR 200PM TO 229PM SAT/SUN/MON/TUE/_x000a_WED OR 230PM TO 259PM SAT/SUN/MON/TUE/WED OR 300PM_x000a_TO 329PM SAT/SUN/MON/TUE/WED/THU OR 330PM TO 359PM_x000a_SAT/SUN/MON/TUE/WED/THU OR 400PM TO 429PM SAT/SUN/_x000a_MON/TUE/WED/THU OR 430PM TO 459PM SAT/SUN/MON/TUE/_x000a_WED/THU OR 500PM TO 529PM SAT/SUN/MON/TUE/WED/THU OR_x000a_530PM TO 559PM SAT/SUN/MON/TUE/WED/THU OR 600PM TO_x000a_629PM OR 630PM TO 659PM OR 700PM TO 729PM OR 730PM_x000a_TO 759PM OR 800PM TO 829PM OR 830PM TO 859PM OR_x000a_900PM TO 929PM OR 930PM TO 959PM OR 1000PM TO 1029PM_x000a_OR 1030PM TO 1059PM OR 1100PM TO 1129PM OR 1130PM TO_x000a_1159PM DAILY._x000a_TO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MON/SAT_x000a_OR 1230PM TO 1259PM MON/SAT OR 100PM TO 129PM MON/_x000a_SAT OR 130PM TO 159PM MON/SAT OR 200PM TO 229PM MON/_x000a_SAT OR 230PM TO 259PM MON/SAT OR 300PM TO 329PM MON/_x000a_SAT OR 330PM TO 359PM MON/SAT OR 400PM TO 429PM MON/_x000a_SAT OR 430PM TO 459PM MON/SAT OR 500PM TO 529PM MON/_x000a_WED/THU/SAT/SUN OR 530PM TO 559PM MON/WED/THU/SAT/_x000a_SUN OR 600PM TO 629PM MON/WED/THU/SAT/SUN OR 630PM_x000a_TO 659PM MON/WED/THU/SAT/SUN OR 700PM TO 729PM MON/_x000a_WED/THU/SAT/SUN OR 730PM TO 759PM MON/WED/THU/SAT/_x000a_SUN OR 800PM TO 829PM MON/WED/THU/SAT/SUN OR 830PM_x000a_TO 859PM MON/WED/THU/SAT/SUN OR 900PM TO 929PM MON/_x000a_WED/THU/SAT/SUN OR 930PM TO 959PM MON/WED/THU/SAT/_x000a_SUN OR 1000PM TO 1029PM MON/WED/THU/SAT/SUN OR_x000a_1030PM TO 1059PM MON/WED/THU/SAT/SUN OR 1100PM TO_x000a_1129PM MON/WED/THU/SAT/SUN OR 1130PM TO 1159PM MON/_x000a_WED/THU/SAT/SUN.&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4"/>
    <n v="3396"/>
    <s v="DOSP"/>
    <n v="3434"/>
    <n v="3442"/>
    <s v="IPRWD/17"/>
    <n v="10232"/>
    <n v="10841"/>
    <x v="6"/>
    <n v="1501"/>
    <n v="1534"/>
    <n v="1558"/>
    <s v="RDMTRBOG04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94107f3-4c43-4e68-a057-2f7403c5fe5f&lt;/eb:ConversationId&gt;&lt;eb:Service&gt;OTA_AirRulesLLSRQ&lt;/eb:Service&gt;&lt;eb:Action&gt;OTA_AirRulesLLSRS&lt;/eb:Action&gt;&lt;eb:MessageData&gt;&lt;eb:MessageId&gt;7786744708069760190&lt;/eb:MessageId&gt;&lt;eb:Timestamp&gt;2019-09-04T19:40:07&lt;/eb:Timestamp&gt;&lt;eb:RefToMessageId&gt;994107f3-4c43-4e68-a057-2f7403c5fe5f&lt;/eb:RefToMessageId&gt;&lt;/eb:MessageData&gt;&lt;/eb:MessageHeader&gt;&lt;wsse:Security xmlns:wsse=&quot;http://schemas.xmlsoap.org/ws/2002/12/secext&quot;&gt;&lt;wsse:BinarySecurityToken valueType=&quot;String&quot; EncodingType=&quot;wsse:Base64Binary&quot;&gt;Shared/IDL:IceSess\/SessMgr:1\.0.IDL/Common/!ICESMS\/RESF!ICESMSLB\/RES.LB!-2977729824948296569!179235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40:07-05:00&quot;&gt;_x000a_   &lt;stl:SystemSpecificResults&gt;_x000a_    &lt;stl:HostCommand LNIATA=&quot;222222&quot;&gt;RDBOGCUR06SEPOE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EF00TCO       O R   630700        T31DE  -/? ??/ 30 WH01&lt;/Text&gt;_x000a_   &lt;/Line&gt;_x000a_   &lt;Line Type=&quot;Passenger Type&quot;&gt;_x000a_    &lt;Text&gt;PASSENGER TYPE-ITX                 AUTO PRICE-YES&lt;/Text&gt;_x000a_   &lt;/Line&gt;_x000a_   &lt;Line Type=&quot;Origin Destination&quot;&gt;_x000a_    &lt;Text&gt;FROM-BOG TO-CUR    CXR-AV    TVL-06SEP19  RULE-8YWW WHFIPVR/939&lt;/Text&gt;_x000a_   &lt;/Line&gt;_x000a_   &lt;Line Type=&quot;Fare Basis&quot;&gt;_x000a_    &lt;Text&gt;FARE BASIS-OEF00TCO          NORMAL FARE  DIS-L   VENDOR-ATP&lt;/Text&gt;_x000a_   &lt;/Line&gt;_x000a_   &lt;Line Type=&quot;Fare Type&quot;&gt;_x000a_    &lt;Text&gt;FARE TYPE-PIT      RT-INDIVIDUAL INCLUSIVE TOUR FARE&lt;/Text&gt;_x000a_   &lt;/Line&gt;_x000a_   &lt;Line Type=&quot;Currency&quot;&gt;_x000a_    &lt;Text&gt;USD   184.00  0093  E03JAN19 D-INFINITY   FC-OEF00TCO  FN-8&lt;/Text&gt;_x000a_   &lt;/Line&gt;_x000a_   &lt;Line Type=&quot;System Dates&quot;&gt;_x000a_    &lt;Text&gt;SYSTEM DATES - CREATED 02JAN19/0619  EXPIRES INFINITY&lt;/Text&gt;_x000a_   &lt;/Line&gt;_x000a_   &lt;ParsedData&gt;_x000a_    &lt;CurrencyLine&gt;_x000a_     &lt;Amount&gt;184.00&lt;/Amount&gt;_x000a_     &lt;CurrencyCode&gt;USD&lt;/CurrencyCode&gt;_x000a_     &lt;Discontinue&gt;INFINITY&lt;/Discontinue&gt;_x000a_     &lt;Effective&gt;2019-01-03&lt;/Effective&gt;_x000a_     &lt;FareClass&gt;OEF00TCO&lt;/FareClass&gt;_x000a_     &lt;RoutingNumberOrMPM&gt;0093&lt;/RoutingNumberOrMPM&gt;_x000a_     &lt;TariffDescriptionNumber&gt;8&lt;/TariffDescriptionNumber&gt;_x000a_    &lt;/CurrencyLine&gt;_x000a_    &lt;FareBasisLine&gt;_x000a_     &lt;DisplayType Code=&quot;L&quot;/&gt;_x000a_     &lt;FareBasis Code=&quot;OEF00TCO&quot;/&gt;_x000a_     &lt;FareVendor&gt;ATP&lt;/FareVendor&gt;_x000a_     &lt;Text&gt;NORM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CUR&quot;/&gt;_x000a_     &lt;OriginLocation LocationCode=&quot;BOG&quot;/&gt;_x000a_     &lt;Rule&gt;8YWW&lt;/Rule&gt;_x000a_     &lt;TariffDescriptionNumber&gt;WHFIPVR/939&lt;/TariffDescriptionNumber&gt;_x000a_     &lt;TravelDate&gt;2019-09-06&lt;/TravelDate&gt;_x000a_    &lt;/OriginDestinationLine&gt;_x000a_    &lt;PassengerTypeLine&gt;_x000a_     &lt;AutoPrice&gt;YES&lt;/AutoPrice&gt;_x000a_     &lt;PassengerType Code=&quot;ITX&quot;/&gt;_x000a_    &lt;/PassengerTypeLine&gt;_x000a_    &lt;SystemDatesLine&gt;_x000a_     &lt;CreateDateTime&gt;2019-01-02T06: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WITHIN_x000a_AREA 1_x000a_APPLICATION_x000a_CLASS OF SERVICE_x000a_THESE FARES APPLY FOR ECONOMY CLASS SERVICE._x000a_TYPES OF TRANSPORTATION_x000a_THIS RULE GOVERNS ONE-WAY AND ROUND-TRIP FARES._x000a_FARES GOVERNED BY THIS RULE CAN BE USED TO CREATE_x000a_ONE-WAY/ROUND-TRIP/SINGLE 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RESERVATIONS ARE REQUIRED FOR EACH SECTOR._x000a_TICKETING MUST BE COMPLETED WITHIN 24 HOURS AFTER_x000a_RESERVATIONS ARE MADE.&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UNLIMITED STOPOVERS PERMITTED ON THE PRICING UNIT_x000a_LIMITED TO 2 FREE AND UNLIMITED AT USD 65.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 AND MAXIMUM_x000a_STAY._x000a_PROVIDED -_x000a_COMBINATIONS ARE WITH ANY FARE FOR CARRIER AV/LR/_x000a_TA IN RULE 8YWW/AIRW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URACAO -_x000a_FUEL SURCHARGE OF USD 70.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OLOMBIA -_x000a_FUEL SURCHARGE OF USD 62.7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BEFORE 31DEC19.&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INDIVIDUAL INCLUSIVE TOUR PSGR 12_x000a_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5"/>
    <n v="3417"/>
    <s v="8YWW"/>
    <n v="3455"/>
    <n v="3466"/>
    <s v="WHFIPVR/939"/>
    <n v="12375"/>
    <n v="13312"/>
    <x v="11"/>
    <n v="1501"/>
    <n v="1534"/>
    <n v="1558"/>
    <s v="RDBOGCUR06SEPOE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94107f3-4c43-4e68-a057-2f7403c5fe5f&lt;/eb:ConversationId&gt;&lt;eb:Service&gt;OTA_AirRulesLLSRQ&lt;/eb:Service&gt;&lt;eb:Action&gt;OTA_AirRulesLLSRS&lt;/eb:Action&gt;&lt;eb:MessageData&gt;&lt;eb:MessageId&gt;7783363708074670203&lt;/eb:MessageId&gt;&lt;eb:Timestamp&gt;2019-09-04T19:40:07&lt;/eb:Timestamp&gt;&lt;eb:RefToMessageId&gt;994107f3-4c43-4e68-a057-2f7403c5fe5f&lt;/eb:RefToMessageId&gt;&lt;/eb:MessageData&gt;&lt;/eb:MessageHeader&gt;&lt;wsse:Security xmlns:wsse=&quot;http://schemas.xmlsoap.org/ws/2002/12/secext&quot;&gt;&lt;wsse:BinarySecurityToken valueType=&quot;String&quot; EncodingType=&quot;wsse:Base64Binary&quot;&gt;Shared/IDL:IceSess\/SessMgr:1\.0.IDL/Common/!ICESMS\/RESF!ICESMSLB\/RES.LB!-2977729824948296569!179235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40:07-05:00&quot;&gt;_x000a_   &lt;stl:SystemSpecificResults&gt;_x000a_    &lt;stl:HostCommand LNIATA=&quot;222222&quot;&gt;RDCURBOG10SEPPEO07TIB/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O07TIB/TAV   P X   317900     ----      7/? ??/ 30 WH01&lt;/Text&gt;_x000a_   &lt;/Line&gt;_x000a_   &lt;Line Type=&quot;Passenger Type&quot;&gt;_x000a_    &lt;Text&gt;PASSENGER TYPE-ITX                 AUTO PRICE-YES&lt;/Text&gt;_x000a_   &lt;/Line&gt;_x000a_   &lt;Line Type=&quot;Origin Destination&quot;&gt;_x000a_    &lt;Text&gt;FROM-CUR TO-BOG    CXR-AV    TVL-10SEP19  RULE-8YWW FBRA1P/894&lt;/Text&gt;_x000a_   &lt;/Line&gt;_x000a_   &lt;Line Type=&quot;Fare Basis&quot;&gt;_x000a_    &lt;Text&gt;FARE BASIS-PEO07TIB/TAV      SPECIAL FARE  DIS-L   VENDOR-ATP&lt;/Text&gt;_x000a_   &lt;/Line&gt;_x000a_   &lt;Line Type=&quot;Fare Type&quot;&gt;_x000a_    &lt;Text&gt;FARE TYPE-PIT      OW-INDIVIDUAL INCLUSIVE TOUR FARE&lt;/Text&gt;_x000a_   &lt;/Line&gt;_x000a_   &lt;Line Type=&quot;Currency&quot;&gt;_x000a_    &lt;Text&gt;ANG      166  0093  E29JAN19 D-INFINITY   FC-PEO07TIB  FN-&lt;/Text&gt;_x000a_   &lt;/Line&gt;_x000a_   &lt;Line Type=&quot;System Dates&quot;&gt;_x000a_    &lt;Text&gt;SYSTEM DATES - CREATED 21AUG19/1423  EXPIRES INFINITY&lt;/Text&gt;_x000a_   &lt;/Line&gt;_x000a_   &lt;ParsedData&gt;_x000a_    &lt;CurrencyLine&gt;_x000a_     &lt;Amount&gt;166&lt;/Amount&gt;_x000a_     &lt;CurrencyCode&gt;ANG&lt;/CurrencyCode&gt;_x000a_     &lt;Discontinue&gt;INFINITY&lt;/Discontinue&gt;_x000a_     &lt;Effective&gt;2019-01-29&lt;/Effective&gt;_x000a_     &lt;FareClass&gt;PEO07TIB&lt;/FareClass&gt;_x000a_     &lt;RoutingNumberOrMPM&gt;0093&lt;/RoutingNumberOrMPM&gt;_x000a_    &lt;/CurrencyLine&gt;_x000a_    &lt;FareBasisLine&gt;_x000a_     &lt;DisplayType Code=&quot;L&quot;/&gt;_x000a_     &lt;FareBasis Code=&quot;PEO07TIB/TAV&quot;/&gt;_x000a_     &lt;FareVendor&gt;ATP&lt;/FareVendor&gt;_x000a_     &lt;Text&gt;SPECIAL FARE&lt;/Text&gt;_x000a_    &lt;/FareBasisLine&gt;_x000a_    &lt;FareTypeLine&gt;_x000a_     &lt;FareDescription Code=&quot;OW&quot;&gt;INDIVIDUAL INCLUSIVE TOUR FARE&lt;/FareDescription&gt;_x000a_     &lt;FareType&gt;PIT&lt;/FareType&gt;_x000a_    &lt;/FareTypeLine&gt;_x000a_    &lt;OriginDestinationLine&gt;_x000a_     &lt;Airline Code=&quot;AV&quot;/&gt;_x000a_     &lt;DestinationLocation LocationCode=&quot;BOG&quot;/&gt;_x000a_     &lt;OriginLocation LocationCode=&quot;CUR&quot;/&gt;_x000a_     &lt;Rule&gt;8YWW&lt;/Rule&gt;_x000a_     &lt;TariffDescriptionNumber&gt;FBRA1P/894&lt;/TariffDescriptionNumber&gt;_x000a_     &lt;TravelDate&gt;2019-09-10&lt;/TravelDate&gt;_x000a_    &lt;/OriginDestinationLine&gt;_x000a_    &lt;PassengerTypeLine&gt;_x000a_     &lt;AutoPrice&gt;YES&lt;/AutoPrice&gt;_x000a_     &lt;PassengerType Code=&quot;ITX&quot;/&gt;_x000a_    &lt;/PassengerTypeLine&gt;_x000a_    &lt;SystemDatesLine&gt;_x000a_     &lt;CreateDateTime&gt;2019-08-21T14:23&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FARE RULE_x000a_CONFIRMED RESERVATIONS ARE REQUIRED FOR ALL SECTORS_x000a_DEPARTURE FROM FARE ORIGIN._x000a_WHEN RESERVATIONS ARE MADE AT LEAST 14 DAYS BEFORE_x000a_DEPARTURE, TICKETING MUST BE COMPLETED WITHIN 168_x000a_HOURS AFTER RESERVATIONS ARE MADE._x000a_OR - CONFIRMED RESERVATIONS ARE REQUIRED FOR ALL_x000a_SECTORS DEPARTURE FROM FARE ORIGIN._x000a_WHEN RESERVATIONS ARE MADE AT LEAST 5 DAYS BEFORE_x000a_DEPARTURE, TICKETING MUST BE COMPLETED WITHIN 72_x000a_HOURS AFTER RESERVATIONS ARE MADE._x000a_OR - CONFIRMED RESERVATIONS ARE REQUIRED FOR ALL_x000a_SECTORS DEPARTURE FROM FARE ORIGIN._x000a_TICKETING MUST BE COMPLETED WITHIN 24 HOURS AFTER_x000a_RESERVATIONS ARE MADE._x000a_ADDITIONALLY, THE FOLLOWING RULES APPLY-_x000a_**BASE FARE**_x000a_FARE RULE_x000a_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FROM COLOMBIA -_x000a_UNLIMITED STOPOVERS PERMITTED ON THE PRICING UNIT_x000a_LIMITED TO 1 FREE AND UNLIMITED AT USD 65.00_x000a_EACH._x000a_NO STOPOVER OCCURS IF PASSENGER TAKES NEXT_x000a_AVAILABLE FLIGHT WITHIN 24 HOURS._x000a_TO COLOMBIA -_x000a_UNLIMITED STOPOVERS PERMITTED ON THE PRICING UNIT_x000a_LIMITED TO 2 FREE AND UNLIMITED AT USD 65.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URACAO -_x000a_FUEL SURCHARGE OF USD 70.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OLOMBIA -_x000a_FUEL SURCHARGE OF USD 62.7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INDIVIDUAL INCLUSIVE TOUR PSGR 12_x000a_OR OLDER._x000a_OR - ITS/INCLUSIVE TOUR INFANT WITH A SEAT PSGR UNDER 2_x000a_- CHARGE 67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FOR TICKETING ON/BEFORE 31JAN20_x000a_VALID FOR INDIVIDUAL INCLUSIVE TOUR PSGR._x000a_THE FARE WAS CALCULATED AS 80 PERCENT OF THE ONE-WAY_x000a_PEO07TIB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6"/>
    <n v="3364"/>
    <s v="8YWW"/>
    <n v="3402"/>
    <n v="3412"/>
    <s v="FBRA1P/894"/>
    <n v="12745"/>
    <n v="13682"/>
    <x v="11"/>
    <n v="1501"/>
    <n v="1534"/>
    <n v="1562"/>
    <s v="RDCURBOG10SEPPEO07TIB/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94107f3-4c43-4e68-a057-2f7403c5fe5f&lt;/eb:ConversationId&gt;&lt;eb:Service&gt;OTA_AirRulesLLSRQ&lt;/eb:Service&gt;&lt;eb:Action&gt;OTA_AirRulesLLSRS&lt;/eb:Action&gt;&lt;eb:MessageData&gt;&lt;eb:MessageId&gt;7782628708079110182&lt;/eb:MessageId&gt;&lt;eb:Timestamp&gt;2019-09-04T19:40:08&lt;/eb:Timestamp&gt;&lt;eb:RefToMessageId&gt;994107f3-4c43-4e68-a057-2f7403c5fe5f&lt;/eb:RefToMessageId&gt;&lt;/eb:MessageData&gt;&lt;/eb:MessageHeader&gt;&lt;wsse:Security xmlns:wsse=&quot;http://schemas.xmlsoap.org/ws/2002/12/secext&quot;&gt;&lt;wsse:BinarySecurityToken valueType=&quot;String&quot; EncodingType=&quot;wsse:Base64Binary&quot;&gt;Shared/IDL:IceSess\/SessMgr:1\.0.IDL/Common/!ICESMS\/RESF!ICESMSLB\/RES.LB!-2977729824948296569!179235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40:08-05:00&quot;&gt;_x000a_   &lt;stl:SystemSpecificResults&gt;_x000a_    &lt;stl:HostCommand LNIATA=&quot;222222&quot;&gt;RDBOGCUR06SEPOEO03TIB/IN90-AV&lt;/stl:HostCommand&gt;_x000a_   &lt;/stl:SystemSpecificResults&gt;_x000a_  &lt;/stl:Success&gt;_x000a_ &lt;/stl:ApplicationResults&gt;_x000a_ &lt;DuplicateFareInfo&gt;_x000a_  &lt;Text&gt;BOG-CUR       CXR-AV       FRI 06SEP19                     COP_x000a_THE FOLLOWING CARRIERS ALSO PUBLISH FARES BOG-CUR:_x000a_9H 9V AA AM AZ BA CA CI CM CO CZ DL EK ET KL LA LH LP LR O6 QR_x000a_SU TA TK UA US_x000a_//SEE FQHELP FOR INFORMATION ABOUT THE NEW FARE DISPLAYS//_x000a_ALL FEES/TAXES/SVC CHARGES INCLUDED WHEN ITINERARY PRICED_x000a_SURCHARGE FOR PAPER TICKET MAY BE ADDED WHEN ITIN PRICED_x000a_USD CONVERTED TO COP USING BSR 1 USD - 3427.29000000 COP_x000a_AV-AVB/ECONO - ECONO_x000a_AV     BOGCUR.WH       06SEP19          MPM   752_x000a_V FARE BASIS     BK    FARE   TRAVEL-TICKET AP  MINMAX  RTG_x000a_1  ¤OEO03TIB/IN90  O X    34300     ----      -/? ??/ 30 WH01_x000a_2   OEO03TIB/IN90  O X    44600     ----      -/? ??/365 WH01_x000a_WH01*  /WITHIN THE WESTERN HEMISPHERE/ PUBLISHED RTG 93_x000a_1. BOG-AV-CUR_x000a_2. BOG-AV/TA-CUR&lt;/Text&gt;_x000a_ &lt;/DuplicateFareInfo&gt;_x000a_&lt;/OTA_AirRulesRS&gt;&lt;/soap-env:Body&gt;&lt;/soap-env:Envelope&gt;"/>
    <x v="1"/>
    <e v="#VALUE!"/>
    <e v="#VALUE!"/>
    <e v="#VALUE!"/>
    <e v="#VALUE!"/>
    <e v="#VALUE!"/>
    <e v="#VALUE!"/>
    <e v="#VALUE!"/>
    <x v="1"/>
    <n v="1501"/>
    <n v="1534"/>
    <n v="1563"/>
    <s v="RDBOGCUR06SEPOEO03TIB/IN90-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94107f3-4c43-4e68-a057-2f7403c5fe5f&lt;/eb:ConversationId&gt;&lt;eb:Service&gt;OTA_AirRulesLLSRQ&lt;/eb:Service&gt;&lt;eb:Action&gt;OTA_AirRulesLLSRS&lt;/eb:Action&gt;&lt;eb:MessageData&gt;&lt;eb:MessageId&gt;7783373708082810693&lt;/eb:MessageId&gt;&lt;eb:Timestamp&gt;2019-09-04T19:40:08&lt;/eb:Timestamp&gt;&lt;eb:RefToMessageId&gt;994107f3-4c43-4e68-a057-2f7403c5fe5f&lt;/eb:RefToMessageId&gt;&lt;/eb:MessageData&gt;&lt;/eb:MessageHeader&gt;&lt;wsse:Security xmlns:wsse=&quot;http://schemas.xmlsoap.org/ws/2002/12/secext&quot;&gt;&lt;wsse:BinarySecurityToken valueType=&quot;String&quot; EncodingType=&quot;wsse:Base64Binary&quot;&gt;Shared/IDL:IceSess\/SessMgr:1\.0.IDL/Common/!ICESMS\/RESF!ICESMSLB\/RES.LB!-2977729824948296569!179235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40:08-05:00&quot;&gt;_x000a_   &lt;stl:SystemSpecificResults&gt;_x000a_    &lt;stl:HostCommand LNIATA=&quot;222222&quot;&gt;RDCURBOG10SEPPEO07TIB/IN90-AV&lt;/stl:HostCommand&gt;_x000a_   &lt;/stl:SystemSpecificResults&gt;_x000a_  &lt;/stl:Success&gt;_x000a_ &lt;/stl:ApplicationResults&gt;_x000a_ &lt;DuplicateFareInfo&gt;_x000a_  &lt;Text&gt;CUR-BOG       CXR-AV       TUE 10SEP19                     COP_x000a_THE FOLLOWING CARRIERS ALSO PUBLISH FARES CUR-BOG:_x000a_9H 9V AA AM AZ BA CA CI CM CO CZ DL EK ET KL LA LH LP LR O6 QR_x000a_SU TA TK UA US_x000a_//SEE FQHELP FOR INFORMATION ABOUT THE NEW FARE DISPLAYS//_x000a_ALL FEES/TAXES/SVC CHARGES INCLUDED WHEN ITINERARY PRICED_x000a_SURCHARGE FOR PAPER TICKET MAY BE ADDED WHEN ITIN PRICED_x000a_ANG CONVERTED TO COP USING BSR 1 ANG - 1914.68715084 COP_x000a_AV-AVB/ECONO - ECONO_x000a_AV     CURBOG.WH       10SEP19          MPM   752_x000a_V FARE BASIS     BK    FARE   TRAVEL-TICKET AP  MINMAX  RTG_x000a_1  ¤PEO07TIB/IN90  P X    32600     ----      7/? ??/ 30 WH01_x000a_2   PEO07TIB/IN90  P X    40300     ----      7/3 ??/365 WH01_x000a_WH01*  /WITHIN THE WESTERN HEMISPHERE/ PUBLISHED RTG 93_x000a_1. CUR-AV-BOG_x000a_2. CUR-TA/AV-BOG&lt;/Text&gt;_x000a_ &lt;/DuplicateFareInfo&gt;_x000a_&lt;/OTA_AirRulesRS&gt;&lt;/soap-env:Body&gt;&lt;/soap-env:Envelope&gt;"/>
    <x v="1"/>
    <e v="#VALUE!"/>
    <e v="#VALUE!"/>
    <e v="#VALUE!"/>
    <e v="#VALUE!"/>
    <e v="#VALUE!"/>
    <e v="#VALUE!"/>
    <e v="#VALUE!"/>
    <x v="1"/>
    <n v="1501"/>
    <n v="1534"/>
    <n v="1563"/>
    <s v="RDCURBOG10SEPPEO07TIB/IN90-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2d92d8a-ca16-46b0-abec-ab21d39cd247&lt;/eb:ConversationId&gt;&lt;eb:Service&gt;OTA_AirRulesLLSRQ&lt;/eb:Service&gt;&lt;eb:Action&gt;OTA_AirRulesLLSRS&lt;/eb:Action&gt;&lt;eb:MessageData&gt;&lt;eb:MessageId&gt;7804454710055700551&lt;/eb:MessageId&gt;&lt;eb:Timestamp&gt;2019-09-04T19:43:25&lt;/eb:Timestamp&gt;&lt;eb:RefToMessageId&gt;32d92d8a-ca16-46b0-abec-ab21d39cd247&lt;/eb:RefToMessageId&gt;&lt;/eb:MessageData&gt;&lt;/eb:MessageHeader&gt;&lt;wsse:Security xmlns:wsse=&quot;http://schemas.xmlsoap.org/ws/2002/12/secext&quot;&gt;&lt;wsse:BinarySecurityToken valueType=&quot;String&quot; EncodingType=&quot;wsse:Base64Binary&quot;&gt;Shared/IDL:IceSess\/SessMgr:1\.0.IDL/Common/!ICESMS\/RESH!ICESMSLB\/RES.LB!-2977729011470833276!141160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43:25-05:00&quot;&gt;_x000a_   &lt;stl:SystemSpecificResults&gt;_x000a_    &lt;stl:HostCommand LNIATA=&quot;222222&quot;&gt;RDBOGCUN09SEPPZA07JIB/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ZA07JIB/TAV   P R   702600     ----      7/? ??/ 30 WH01&lt;/Text&gt;_x000a_   &lt;/Line&gt;_x000a_   &lt;Line Type=&quot;Passenger Type&quot;&gt;_x000a_    &lt;Text&gt;PASSENGER TYPE-ITX                 AUTO PRICE-YES&lt;/Text&gt;_x000a_   &lt;/Line&gt;_x000a_   &lt;Line Type=&quot;Origin Destination&quot;&gt;_x000a_    &lt;Text&gt;FROM-BOG TO-CUN    CXR-AV    TVL-09SEP19  RULE-8YWW FBRA1P/894&lt;/Text&gt;_x000a_   &lt;/Line&gt;_x000a_   &lt;Line Type=&quot;Fare Basis&quot;&gt;_x000a_    &lt;Text&gt;FARE BASIS-PZA07JIB/TAV      SPECIAL FARE  DIS-L   VENDOR-ATP&lt;/Text&gt;_x000a_   &lt;/Line&gt;_x000a_   &lt;Line Type=&quot;Fare Type&quot;&gt;_x000a_    &lt;Text&gt;FARE TYPE-PIT      RT-INDIVIDUAL INCLUSIVE TOUR FARE&lt;/Text&gt;_x000a_   &lt;/Line&gt;_x000a_   &lt;Line Type=&quot;Currency&quot;&gt;_x000a_    &lt;Text&gt;USD   205.00  0093  E29JAN19 D-INFINITY   FC-PZA07JIB  FN-&lt;/Text&gt;_x000a_   &lt;/Line&gt;_x000a_   &lt;Line Type=&quot;System Dates&quot;&gt;_x000a_    &lt;Text&gt;SYSTEM DATES - CREATED 30JUL19/1115  EXPIRES INFINITY&lt;/Text&gt;_x000a_   &lt;/Line&gt;_x000a_   &lt;ParsedData&gt;_x000a_    &lt;CurrencyLine&gt;_x000a_     &lt;Amount&gt;205.00&lt;/Amount&gt;_x000a_     &lt;CurrencyCode&gt;USD&lt;/CurrencyCode&gt;_x000a_     &lt;Discontinue&gt;INFINITY&lt;/Discontinue&gt;_x000a_     &lt;Effective&gt;2019-01-29&lt;/Effective&gt;_x000a_     &lt;FareClass&gt;PZA07JIB&lt;/FareClass&gt;_x000a_     &lt;RoutingNumberOrMPM&gt;0093&lt;/RoutingNumberOrMPM&gt;_x000a_    &lt;/CurrencyLine&gt;_x000a_    &lt;FareBasisLine&gt;_x000a_     &lt;DisplayType Code=&quot;L&quot;/&gt;_x000a_     &lt;FareBasis Code=&quot;PZA07JIB/TAV&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CUN&quot;/&gt;_x000a_     &lt;OriginLocation LocationCode=&quot;BOG&quot;/&gt;_x000a_     &lt;Rule&gt;8YWW&lt;/Rule&gt;_x000a_     &lt;TariffDescriptionNumber&gt;FBRA1P/894&lt;/TariffDescriptionNumber&gt;_x000a_     &lt;TravelDate&gt;2019-09-09&lt;/TravelDate&gt;_x000a_    &lt;/OriginDestinationLine&gt;_x000a_    &lt;PassengerTypeLine&gt;_x000a_     &lt;AutoPrice&gt;YES&lt;/AutoPrice&gt;_x000a_     &lt;PassengerType Code=&quot;ITX&quot;/&gt;_x000a_    &lt;/PassengerTypeLine&gt;_x000a_    &lt;SystemDatesLine&gt;_x000a_     &lt;CreateDateTime&gt;2019-07-30T11:15&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FARE RULE_x000a_CONFIRMED RESERVATIONS ARE REQUIRED FOR ALL SECTORS_x000a_DEPARTURE FROM FARE ORIGIN._x000a_WHEN RESERVATIONS ARE MADE AT LEAST 14 DAYS BEFORE_x000a_DEPARTURE, TICKETING MUST BE COMPLETED WITHIN 168_x000a_HOURS AFTER RESERVATIONS ARE MADE._x000a_OR - CONFIRMED RESERVATIONS ARE REQUIRED FOR ALL_x000a_SECTORS DEPARTURE FROM FARE ORIGIN._x000a_WHEN RESERVATIONS ARE MADE AT LEAST 5 DAYS BEFORE_x000a_DEPARTURE, TICKETING MUST BE COMPLETED WITHIN 72_x000a_HOURS AFTER RESERVATIONS ARE MADE._x000a_OR - CONFIRMED RESERVATIONS ARE REQUIRED FOR ALL_x000a_SECTORS DEPARTURE FROM FARE ORIGIN._x000a_TICKETING MUST BE COMPLETED WITHIN 24 HOURS AFTER_x000a_RESERVATIONS ARE MADE._x000a_ADDITIONALLY, THE FOLLOWING RULES APPLY-_x000a_**BASE FARE**_x000a_FARE RULE_x000a_RESERVATIONS FOR EACH SECTOR ON THE FARE COMPONENT ARE_x000a_REQUIRED AT LEAST 7 DAYS BEFORE DEPARTURE FROM FARE_x000a_COMPONENT ORIGIN._x000a_TICKETING ON EACH TRIP MUST BE COMPLETED WITHIN 72_x000a_HOURS AFTER RESERVATIONS ARE MADE OR AT LEAST 7 DAYS_x000a_BEFORE DEPARTURE FROM FARE COMPONENT ORIGIN WHICHEVER_x000a_IS EARLIER.&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FROM COLOMBIA -_x000a_UNLIMITED STOPOVERS PERMITTED ON THE PRICING UNIT_x000a_LIMITED TO 1 FREE AND UNLIMITED AT USD 65.00_x000a_EACH._x000a_NO STOPOVER OCCURS IF PASSENGER TAKES NEXT_x000a_AVAILABLE FLIGHT WITHIN 24 HOURS._x000a_TO COLOMBIA -_x000a_UNLIMITED STOPOVERS PERMITTED ON THE PRICING UNIT_x000a_LIMITED TO 2 FREE AND UNLIMITED AT USD 65.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 IN ANY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INDIVIDUAL INCLUSIVE TOUR PSGR 12_x000a_OR OLDER._x000a_OR - ITS/INCLUSIVE TOUR INFANT WITH A SEAT PSGR UNDER 2_x000a_- CHARGE 67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FOR TICKETING ON/BEFORE 31JAN20_x000a_VALID FOR INDIVIDUAL INCLUSIVE TOUR PSGR._x000a_THE FARE WAS CALCULATED AS 80 PERCENT OF THE ROUND-TRIP_x000a_PZA07JIB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3"/>
    <n v="3367"/>
    <s v="8YWW"/>
    <n v="3405"/>
    <n v="3415"/>
    <s v="FBRA1P/894"/>
    <n v="13152"/>
    <n v="14089"/>
    <x v="11"/>
    <n v="1501"/>
    <n v="1534"/>
    <n v="1562"/>
    <s v="RDBOGCUN09SEPPZA07JIB/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2d92d8a-ca16-46b0-abec-ab21d39cd247&lt;/eb:ConversationId&gt;&lt;eb:Service&gt;OTA_AirRulesLLSRQ&lt;/eb:Service&gt;&lt;eb:Action&gt;OTA_AirRulesLLSRS&lt;/eb:Action&gt;&lt;eb:MessageData&gt;&lt;eb:MessageId&gt;7803698710060420233&lt;/eb:MessageId&gt;&lt;eb:Timestamp&gt;2019-09-04T19:43:26&lt;/eb:Timestamp&gt;&lt;eb:RefToMessageId&gt;32d92d8a-ca16-46b0-abec-ab21d39cd247&lt;/eb:RefToMessageId&gt;&lt;/eb:MessageData&gt;&lt;/eb:MessageHeader&gt;&lt;wsse:Security xmlns:wsse=&quot;http://schemas.xmlsoap.org/ws/2002/12/secext&quot;&gt;&lt;wsse:BinarySecurityToken valueType=&quot;String&quot; EncodingType=&quot;wsse:Base64Binary&quot;&gt;Shared/IDL:IceSess\/SessMgr:1\.0.IDL/Common/!ICESMS\/RESH!ICESMSLB\/RES.LB!-2977729011470833276!141160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43:26-05:00&quot;&gt;_x000a_   &lt;stl:SystemSpecificResults&gt;_x000a_    &lt;stl:HostCommand LNIATA=&quot;222222&quot;&gt;RDBOGCUN09SEPPZA07JIB/CH33-AV&lt;/stl:HostCommand&gt;_x000a_   &lt;/stl:SystemSpecificResults&gt;_x000a_  &lt;/stl:Success&gt;_x000a_ &lt;/stl:ApplicationResults&gt;_x000a_ &lt;DuplicateFareInfo&gt;_x000a_  &lt;Text&gt;BOG-CUN       CXR-AV       MON 09SEP19                     COP_x000a_THE FOLLOWING CARRIERS ALSO PUBLISH FARES BOG-CUN:_x000a_4M 4O AA AC AM AR BA CA CM CO CU CX CZ DL EK G3 JJ KE LA LP LR_x000a_MX NH NZ O6 QR SK SQ TA TK UA US XL_x000a_//SEE FQHELP FOR INFORMATION ABOUT THE NEW FARE DISPLAYS//_x000a_ALL FEES/TAXES/SVC CHARGES INCLUDED WHEN ITINERARY PRICED_x000a_SURCHARGE FOR PAPER TICKET MAY BE ADDED WHEN ITIN PRICED_x000a_USD CONVERTED TO COP USING BSR 1 USD - 3427.29000000 COP_x000a_AV-AVL/ECONO - ECONO_x000a_AV     BOGCUN.WH       09SEP19          MPM  1705_x000a_V FARE BASIS     BK    FARE   TRAVEL-TICKET AP  MINMAX  RTG_x000a_1  ¤PZA07JIB/CH33  P R   469600     ----      7/? ??/ 30 WH01_x000a_2   PZA07JIB/CH33  P R   589500     ----      7/3  3/365 WH01_x000a_WH01*  /WITHIN THE WESTERN HEMISPHERE/ PUBLISHED RTG 93_x000a_1. BOG-AV-CUN_x000a_2. BOG-AV-SAL-AV/TA-CUN_x000a_3. BOG-AV/TA-CUN&lt;/Text&gt;_x000a_ &lt;/DuplicateFareInfo&gt;_x000a_&lt;/OTA_AirRulesRS&gt;&lt;/soap-env:Body&gt;&lt;/soap-env:Envelope&gt;"/>
    <x v="1"/>
    <e v="#VALUE!"/>
    <e v="#VALUE!"/>
    <e v="#VALUE!"/>
    <e v="#VALUE!"/>
    <e v="#VALUE!"/>
    <e v="#VALUE!"/>
    <e v="#VALUE!"/>
    <x v="1"/>
    <n v="1501"/>
    <n v="1534"/>
    <n v="1563"/>
    <s v="RDBOGCUN09SEPPZA07JIB/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eb8f3c7-363c-45f3-83f6-a7dd66a5f5f5&lt;/eb:ConversationId&gt;&lt;eb:Service&gt;OTA_AirRulesLLSRQ&lt;/eb:Service&gt;&lt;eb:Action&gt;OTA_AirRulesLLSRS&lt;/eb:Action&gt;&lt;eb:MessageData&gt;&lt;eb:MessageId&gt;7861338719176050553&lt;/eb:MessageId&gt;&lt;eb:Timestamp&gt;2019-09-04T19:58:37&lt;/eb:Timestamp&gt;&lt;eb:RefToMessageId&gt;feb8f3c7-363c-45f3-83f6-a7dd66a5f5f5&lt;/eb:RefToMessageId&gt;&lt;/eb:MessageData&gt;&lt;/eb:MessageHeader&gt;&lt;wsse:Security xmlns:wsse=&quot;http://schemas.xmlsoap.org/ws/2002/12/secext&quot;&gt;&lt;wsse:BinarySecurityToken valueType=&quot;String&quot; EncodingType=&quot;wsse:Base64Binary&quot;&gt;Shared/IDL:IceSess\/SessMgr:1\.0.IDL/Common/!ICESMS\/RESC!ICESMSLB\/RES.LB!-2977725275777729146!66473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4:58:37-05:00&quot;&gt;_x000a_   &lt;stl:SystemSpecificResults&gt;_x000a_    &lt;stl:HostCommand LNIATA=&quot;222222&quot;&gt;RDBOGSMR12OCT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2OCT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10-12&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29"/>
    <n v="3418"/>
    <s v="ITCO"/>
    <n v="3456"/>
    <n v="3467"/>
    <s v="WHFDPVR/329"/>
    <n v="8149"/>
    <n v="8684"/>
    <x v="5"/>
    <n v="1500"/>
    <n v="1533"/>
    <n v="1557"/>
    <s v="RDBOGSMR12OCT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bbb7efd-c1c8-4822-a768-8ae6bb8bde68&lt;/eb:ConversationId&gt;&lt;eb:Service&gt;OTA_AirRulesLLSRQ&lt;/eb:Service&gt;&lt;eb:Action&gt;OTA_AirRulesLLSRS&lt;/eb:Action&gt;&lt;eb:MessageData&gt;&lt;eb:MessageId&gt;7928776721921560203&lt;/eb:MessageId&gt;&lt;eb:Timestamp&gt;2019-09-04T20:03:12&lt;/eb:Timestamp&gt;&lt;eb:RefToMessageId&gt;5bbb7efd-c1c8-4822-a768-8ae6bb8bde68&lt;/eb:RefToMessageId&gt;&lt;/eb:MessageData&gt;&lt;/eb:MessageHeader&gt;&lt;wsse:Security xmlns:wsse=&quot;http://schemas.xmlsoap.org/ws/2002/12/secext&quot;&gt;&lt;wsse:BinarySecurityToken valueType=&quot;String&quot; EncodingType=&quot;wsse:Base64Binary&quot;&gt;Shared/IDL:IceSess\/SessMgr:1\.0.IDL/Common/!ICESMS\/RESE!ICESMSLB\/RES.LB!-2977724151252353649!9408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5:03:12-05:00&quot;&gt;_x000a_   &lt;stl:SystemSpecificResults&gt;_x000a_    &lt;stl:HostCommand LNIATA=&quot;222222&quot;&gt;RDBOGMAD05OCTWZ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ZF00TCO       W R  1065900        T31DE  -/? ??/ 30 AT01&lt;/Text&gt;_x000a_   &lt;/Line&gt;_x000a_   &lt;Line Type=&quot;Passenger Type&quot;&gt;_x000a_    &lt;Text&gt;PASSENGER TYPE-ITX                 AUTO PRICE-YES&lt;/Text&gt;_x000a_   &lt;/Line&gt;_x000a_   &lt;Line Type=&quot;Origin Destination&quot;&gt;_x000a_    &lt;Text&gt;FROM-BOG TO-MAD    CXR-AV    TVL-05OCT19  RULE-8YWW SAR2RPV/286&lt;/Text&gt;_x000a_   &lt;/Line&gt;_x000a_   &lt;Line Type=&quot;Fare Basis&quot;&gt;_x000a_    &lt;Text&gt;FARE BASIS-WZF00TCO          SPECIAL FARE  DIS-L   VENDOR-ATP&lt;/Text&gt;_x000a_   &lt;/Line&gt;_x000a_   &lt;Line Type=&quot;Fare Type&quot;&gt;_x000a_    &lt;Text&gt;FARE TYPE-PIT      RT-INDIVIDUAL INCLUSIVE TOUR FARE&lt;/Text&gt;_x000a_   &lt;/Line&gt;_x000a_   &lt;Line Type=&quot;Currency&quot;&gt;_x000a_    &lt;Text&gt;USD   311.00  0101  E01JAN19 D-INFINITY   FC-WZF00TCO  FN-8&lt;/Text&gt;_x000a_   &lt;/Line&gt;_x000a_   &lt;Line Type=&quot;System Dates&quot;&gt;_x000a_    &lt;Text&gt;SYSTEM DATES - CREATED 11APR19/1312  EXPIRES INFINITY&lt;/Text&gt;_x000a_   &lt;/Line&gt;_x000a_   &lt;ParsedData&gt;_x000a_    &lt;CurrencyLine&gt;_x000a_     &lt;Amount&gt;311.00&lt;/Amount&gt;_x000a_     &lt;CurrencyCode&gt;USD&lt;/CurrencyCode&gt;_x000a_     &lt;Discontinue&gt;INFINITY&lt;/Discontinue&gt;_x000a_     &lt;Effective&gt;2019-01-01&lt;/Effective&gt;_x000a_     &lt;FareClass&gt;WZF00TCO&lt;/FareClass&gt;_x000a_     &lt;RoutingNumberOrMPM&gt;0101&lt;/RoutingNumberOrMPM&gt;_x000a_     &lt;TariffDescriptionNumber&gt;8&lt;/TariffDescriptionNumber&gt;_x000a_    &lt;/CurrencyLine&gt;_x000a_    &lt;FareBasisLine&gt;_x000a_     &lt;DisplayType Code=&quot;L&quot;/&gt;_x000a_     &lt;FareBasis Code=&quot;WZF00TCO&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SAR2RPV/286&lt;/TariffDescriptionNumber&gt;_x000a_     &lt;TravelDate&gt;2019-10-05&lt;/TravelDate&gt;_x000a_    &lt;/OriginDestinationLine&gt;_x000a_    &lt;PassengerTypeLine&gt;_x000a_     &lt;AutoPrice&gt;YES&lt;/AutoPrice&gt;_x000a_     &lt;PassengerType Code=&quot;ITX&quot;/&gt;_x000a_    &lt;/PassengerTypeLine&gt;_x000a_    &lt;SystemDatesLine&gt;_x000a_     &lt;CreateDateTime&gt;2019-04-11T13: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BETWEEN_x000a_A1 AND A2_x000a_APPLICATION_x000a_AREA_x000a_THESE FARES APPLY_x000a_BETWEEN AREA 1 AND AREA 2._x000a_CLASS OF SERVICE_x000a_THESE FARES APPLY FOR ECONOMY CLASS SERVICE._x000a_TYPES OF TRANSPORTATION_x000a_THIS RULE GOVERNS ROUND-TRIP FARES._x000a_FARES GOVERNED BY THIS RULE CAN BE USED TO CREATE_x000a_ROUND-TRIP/CIRCLE-TRIP/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lt;/Text&gt;_x000a_   &lt;/Paragraph&gt;_x000a_   &lt;Paragraph RPH=&quot;06&quot; Title=&quot;MINIMUM STAY&quot;&gt;_x000a_    &lt;Text&gt;ORIGINATING AREA 2 -_x000a_TRAVEL FROM LAST INTERNATIONAL SECTOR MUST COMMENCE_x000a_NO EARLIER THAN 5 DAYS AFTER DEPARTURE OF THE FIRST_x000a_INTERNATIONAL SECTOR._x000a_ORIGINATING AREA 1 -_x000a_TRAVEL FROM LAST INTERNATIONAL SECTOR MUST COMMENCE_x000a_NO 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 30_x000a_DAYS AFTER DEPARTURE FROM FARE ORIGIN.&lt;/Text&gt;_x000a_   &lt;/Paragraph&gt;_x000a_   &lt;Paragraph RPH=&quot;08&quot; Title=&quot;STOPOVERS&quot;&gt;_x000a_    &lt;Text&gt;ORIGINATING AREA 1 -_x000a_UNLIMITED STOPOVERS PERMITTED ON THE PRICING UNIT_x000a_LIMITED TO 1 FREE AND UNLIMITED AT USD 65.00_x000a_EACH_x000a_CHILD/INFANT DISCOUNTS APPLY._x000a_NO STOPOVER OCCURS IF PASSENGER TAKES NEXT_x000a_AVAILABLE FLIGHT WITHIN 24 HOURS._x000a_ORIGINATING AREA 2 -_x000a_4 STOPOVERS PERMITTED ON THE PRICING UNIT_x000a_LIMITED TO 1 FREE AND 3 AT EUR 60.00 EACH._x000a_1 FREE IN BOG/MDE/CLO._x000a_CHILD/INFANT DISCOUNTS APPLY.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RULE 8YWW/AIRW IN ANY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UST BE ISSUED ON THE STOCK OF AV OR TA._x000a_OR - TICKETS MUST BE ISSUED ON THE STOCK OF AV OR LR.&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5"/>
    <n v="3417"/>
    <s v="8YWW"/>
    <n v="3455"/>
    <n v="3466"/>
    <s v="SAR2RPV/286"/>
    <n v="14612"/>
    <n v="16508"/>
    <x v="4"/>
    <n v="1499"/>
    <n v="1532"/>
    <n v="1556"/>
    <s v="RDBOGMAD05OCTWZ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bbb7efd-c1c8-4822-a768-8ae6bb8bde68&lt;/eb:ConversationId&gt;&lt;eb:Service&gt;OTA_AirRulesLLSRQ&lt;/eb:Service&gt;&lt;eb:Action&gt;OTA_AirRulesLLSRS&lt;/eb:Action&gt;&lt;eb:MessageData&gt;&lt;eb:MessageId&gt;7929495721927351222&lt;/eb:MessageId&gt;&lt;eb:Timestamp&gt;2019-09-04T20:03:13&lt;/eb:Timestamp&gt;&lt;eb:RefToMessageId&gt;5bbb7efd-c1c8-4822-a768-8ae6bb8bde68&lt;/eb:RefToMessageId&gt;&lt;/eb:MessageData&gt;&lt;/eb:MessageHeader&gt;&lt;wsse:Security xmlns:wsse=&quot;http://schemas.xmlsoap.org/ws/2002/12/secext&quot;&gt;&lt;wsse:BinarySecurityToken valueType=&quot;String&quot; EncodingType=&quot;wsse:Base64Binary&quot;&gt;Shared/IDL:IceSess\/SessMgr:1\.0.IDL/Common/!ICESMS\/RESE!ICESMSLB\/RES.LB!-2977724151252353649!9408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4T15:03:12-05:00&quot;&gt;_x000a_   &lt;stl:SystemSpecificResults&gt;_x000a_    &lt;stl:HostCommand LNIATA=&quot;222222&quot;&gt;RDMADBOG24OCTTZA00ZGR/TAV-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83"/>
    <s v="RDMADBOG24OCTTZA00ZGR/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1445081-05c5-4e11-8247-a66e41d02c95&lt;/eb:ConversationId&gt;&lt;eb:Service&gt;OTA_AirRulesLLSRQ&lt;/eb:Service&gt;&lt;eb:Action&gt;OTA_AirRulesLLSRS&lt;/eb:Action&gt;&lt;eb:MessageData&gt;&lt;eb:MessageId&gt;7279295724666210823&lt;/eb:MessageId&gt;&lt;eb:Timestamp&gt;2019-09-04T20:07:47&lt;/eb:Timestamp&gt;&lt;eb:RefToMessageId&gt;71445081-05c5-4e11-8247-a66e41d02c95&lt;/eb:RefToMessageId&gt;&lt;/eb:MessageData&gt;&lt;/eb:MessageHeader&gt;&lt;wsse:Security xmlns:wsse=&quot;http://schemas.xmlsoap.org/ws/2002/12/secext&quot;&gt;&lt;wsse:BinarySecurityToken valueType=&quot;String&quot; EncodingType=&quot;wsse:Base64Binary&quot;&gt;Shared/IDL:IceSess\/SessMgr:1\.0.IDL/Common/!ICESMS\/RESB!ICESMSLB\/RES.LB!-2977723026986794108!83360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4T15:07:47-05:00&quot;&gt;_x000a_   &lt;stl:SystemSpecificResults&gt;_x000a_    &lt;stl:HostCommand LNIATA=&quot;222222&quot;&gt;RDBOGCLO03SEP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ES00RIQ       W X    74100 DC31DE T31MR  -/0  -/365  200&lt;/Text&gt;_x000a_   &lt;/Line&gt;_x000a_   &lt;Line Type=&quot;Passenger Type&quot;&gt;_x000a_    &lt;Text&gt;PASSENGER TYPE-ADT                 AUTO PRICE-YES&lt;/Text&gt;_x000a_   &lt;/Line&gt;_x000a_   &lt;Line Type=&quot;Origin Destination&quot;&gt;_x000a_    &lt;Text&gt;FROM-BOG TO-CLO    CXR-AV    TVL-03SEP20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74100  0200  E03SEP19 D31DEC20   FC-WES00RIQ  FN-12&lt;/Text&gt;_x000a_   &lt;/Line&gt;_x000a_   &lt;Line Type=&quot;System Dates&quot;&gt;_x000a_    &lt;Text&gt;SYSTEM DATES - CREATED 02SEP19/1314  EXPIRES INFINITY&lt;/Text&gt;_x000a_   &lt;/Line&gt;_x000a_   &lt;ParsedData&gt;_x000a_    &lt;CurrencyLine&gt;_x000a_     &lt;Amount&gt;74100&lt;/Amount&gt;_x000a_     &lt;CurrencyCode&gt;COP&lt;/CurrencyCode&gt;_x000a_     &lt;Discontinue&gt;2020-12-31&lt;/Discontinue&gt;_x000a_     &lt;Effective&gt;2019-09-03&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LO&quot;/&gt;_x000a_     &lt;OriginLocation LocationCode=&quot;BOG&quot;/&gt;_x000a_     &lt;Rule&gt;DOSP&lt;/Rule&gt;_x000a_     &lt;TariffDescriptionNumber&gt;IPRWD/17&lt;/TariffDescriptionNumber&gt;_x000a_     &lt;TravelDate&gt;2020-09-03&lt;/TravelDate&gt;_x000a_    &lt;/OriginDestinationLine&gt;_x000a_    &lt;PassengerTypeLine&gt;_x000a_     &lt;AutoPrice&gt;YES&lt;/AutoPrice&gt;_x000a_     &lt;PassengerType Code=&quot;ADT&quot;/&gt;_x000a_    &lt;/PassengerTypeLine&gt;_x000a_    &lt;SystemDatesLine&gt;_x000a_     &lt;CreateDateTime&gt;2019-09-02T13: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WED/SAT/SUN OR 800AM TO 829AM WED/SAT/SUN OR 830AM_x000a_TO 859AM SAT/SUN/MON/TUE/WED/THU OR 900AM TO 929AM_x000a_SAT/SUN/MON/TUE/WED/THU OR 930AM TO 959AM SAT/SUN/_x000a_MON/TUE/WED/THU OR 1000AM TO 1029AM SAT/SUN/MON/TUE/_x000a_WED/THU OR 1030AM TO 1059AM SAT/SUN/MON/TUE/WED/THU_x000a_OR 1100AM TO 1129AM SAT/SUN/MON/TUE/WED OR 1130AM TO_x000a_1159AM SAT/SUN/MON/TUE/WED OR NOON TO 1229PM SAT/SUN/_x000a_MON/TUE/WED OR 1230PM TO 1259PM SAT/SUN/MON/TUE OR_x000a_100PM TO 129PM SAT/SUN/MON/TUE OR 130PM TO 159PM SAT/_x000a_SUN/MON/TUE OR 200PM TO 229PM SAT/SUN/MON/TUE OR_x000a_230PM TO 259PM SAT/SUN/MON/TUE OR 300PM TO 329PM TUE/_x000a_SAT/SUN OR 330PM TO 359PM TUE/SAT/SUN OR 400PM TO_x000a_429PM TUE/SAT/SUN OR 430PM TO 459PM SAT/SUN/MON/TUE_x000a_OR 500PM TO 529PM SAT/SUN/MON/TUE OR 530PM TO 559PM_x000a_SAT/SUN/MON/TUE OR 600PM TO 629PM SAT/SUN/MON OR_x000a_630PM TO 659PM SAT/SUN/MON OR 700PM TO 729PM SAT/SUN/_x000a_MON OR 730PM TO 759PM SAT/SUN/MON OR 800PM TO 829PM_x000a_SAT/SUN/MON OR 830PM TO 859PM SAT/SUN/MON OR 900PM_x000a_TO 929PM SAT/SUN/MON/TUE/WED/THU OR 930PM TO 959PM_x000a_SAT/SUN/MON/TUE/WED/THU OR 1000PM TO 1029PM OR_x000a_1030PM TO 1059PM OR 1100PM TO 1129PM OR 1130PM TO_x000a_1159PM DAILY._x000a_TO BOG -_x000a_PERMITTED MIDNIGHT TO 359AM OR 400AM TO 429AM OR_x000a_430AM TO 459AM OR 500AM TO 529AM FRI/SAT/SUN OR_x000a_530AM TO 559AM FRI/SAT/SUN OR 600AM TO 629AM FRI/SAT/_x000a_SUN OR 630AM TO 659AM FRI/SAT/SUN OR 700AM TO 729AM_x000a_FRI/SAT/SUN OR 730AM TO 759AM FRI/SAT/SUN OR 800AM_x000a_TO 829AM THU/SAT/SUN OR 830AM TO 859AM THU/SAT/SUN_x000a_OR 900AM TO 929AM MON/TUE/THU/SAT/SUN OR 930AM TO_x000a_959AM MON/TUE/THU/SAT/SUN OR 1000AM TO 1029AM MON/_x000a_TUE/THU/SAT/SUN OR 1030AM TO 1059AM MON/TUE/THU/SAT/_x000a_SUN OR 1100AM TO 1129AM MON/TUE/THU/SAT/SUN OR_x000a_1130AM TO 1159AM MON/TUE/THU/SAT/SUN OR NOON TO_x000a_1229PM THU/FRI/SAT/SUN/MON/TUE OR 1230PM TO 1259PM_x000a_THU/FRI/SAT/SUN/MON/TUE OR 100PM TO 129PM THU/FRI/_x000a_SAT/SUN/MON/TUE OR 130PM TO 159PM THU/FRI/SAT/SUN/_x000a_MON/TUE OR 200PM TO 229PM MON/TUE/THU/SAT/SUN OR_x000a_230PM TO 259PM MON/TUE/THU/SAT/SUN OR 300PM TO 329PM_x000a_MON/TUE/SAT OR 330PM TO 359PM MON/TUE/SAT OR 400PM_x000a_TO 429PM MON/TUE/SAT OR 430PM TO 459PM MON/TUE/SAT_x000a_OR 500PM TO 529PM SAT OR 530PM TO 559PM SAT OR 600PM_x000a_TO 629PM SAT OR 630PM TO 659PM SAT OR 700PM TO 729PM_x000a_MON/TUE/SAT OR 730PM TO 759PM MON/TUE/SAT OR 800PM_x000a_TO 829PM MON/TUE/SAT OR 830PM TO 859PM MON/TUE/SAT_x000a_OR 900PM TO 929PM MON/TUE/WED/THU/FRI/SAT OR 930PM_x000a_TO 959PM MON/TUE/WED/THU/FRI/SAT OR 1000PM TO 1029PM_x000a_MON/TUE/WED/THU/FRI/SAT OR 1030PM TO 1059PM MON/TUE/_x000a_WED/THU/FRI/SAT OR 1100PM TO 1129PM MON/TUE/WED/THU/_x000a_FRI/SAT OR 1130PM TO 1159PM MON/TUE/WED/THU/FRI/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DOSP"/>
    <n v="3428"/>
    <n v="3436"/>
    <s v="IPRWD/17"/>
    <n v="10565"/>
    <n v="11174"/>
    <x v="6"/>
    <n v="1500"/>
    <n v="1533"/>
    <n v="1557"/>
    <s v="RDBOGCLO03SEP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b33f257-ff23-4682-9964-d2d82f3cae73&lt;/eb:ConversationId&gt;&lt;eb:Service&gt;OTA_AirRulesLLSRQ&lt;/eb:Service&gt;&lt;eb:Action&gt;OTA_AirRulesLLSRS&lt;/eb:Action&gt;&lt;eb:MessageData&gt;&lt;eb:MessageId&gt;5370802505772710241&lt;/eb:MessageId&gt;&lt;eb:Timestamp&gt;2019-09-05T14:02:58&lt;/eb:Timestamp&gt;&lt;eb:RefToMessageId&gt;3b33f257-ff23-4682-9964-d2d82f3cae73&lt;/eb:RefToMessageId&gt;&lt;/eb:MessageData&gt;&lt;/eb:MessageHeader&gt;&lt;wsse:Security xmlns:wsse=&quot;http://schemas.xmlsoap.org/ws/2002/12/secext&quot;&gt;&lt;wsse:BinarySecurityToken valueType=&quot;String&quot; EncodingType=&quot;wsse:Base64Binary&quot;&gt;Shared/IDL:IceSess\/SessMgr:1\.0.IDL/Common/!ICESMS\/RESA!ICESMSLB\/RES.LB!-2977458791515494260!41115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09:02:58-05:00&quot;&gt;_x000a_   &lt;stl:SystemSpecificResults&gt;_x000a_    &lt;stl:HostCommand LNIATA=&quot;222222&quot;&gt;RDMADMIA27OCTQLN4IMN1-A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MADMIA27OCTQLN4IMN1-A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b33f257-ff23-4682-9964-d2d82f3cae73&lt;/eb:ConversationId&gt;&lt;eb:Service&gt;OTA_AirRulesLLSRQ&lt;/eb:Service&gt;&lt;eb:Action&gt;OTA_AirRulesLLSRS&lt;/eb:Action&gt;&lt;eb:MessageData&gt;&lt;eb:MessageId&gt;5371649505788330624&lt;/eb:MessageId&gt;&lt;eb:Timestamp&gt;2019-09-05T14:02:59&lt;/eb:Timestamp&gt;&lt;eb:RefToMessageId&gt;3b33f257-ff23-4682-9964-d2d82f3cae73&lt;/eb:RefToMessageId&gt;&lt;/eb:MessageData&gt;&lt;/eb:MessageHeader&gt;&lt;wsse:Security xmlns:wsse=&quot;http://schemas.xmlsoap.org/ws/2002/12/secext&quot;&gt;&lt;wsse:BinarySecurityToken valueType=&quot;String&quot; EncodingType=&quot;wsse:Base64Binary&quot;&gt;Shared/IDL:IceSess\/SessMgr:1\.0.IDL/Common/!ICESMS\/RESA!ICESMSLB\/RES.LB!-2977458791515494260!41115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09:02:59-05:00&quot;&gt;_x000a_   &lt;stl:SystemSpecificResults&gt;_x000a_    &lt;stl:HostCommand LNIATA=&quot;222222&quot;&gt;RDCLOMIA02FEBOLN8JMN1-A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CLOMIA02FEBOLN8JMN1-A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7a10b3e-4d5d-475b-8fc0-f1fe36ccc90f&lt;/eb:ConversationId&gt;&lt;eb:Service&gt;OTA_AirRulesLLSRQ&lt;/eb:Service&gt;&lt;eb:Action&gt;OTA_AirRulesLLSRS&lt;/eb:Action&gt;&lt;eb:MessageData&gt;&lt;eb:MessageId&gt;5544359519493360204&lt;/eb:MessageId&gt;&lt;eb:Timestamp&gt;2019-09-05T14:25:49&lt;/eb:Timestamp&gt;&lt;eb:RefToMessageId&gt;57a10b3e-4d5d-475b-8fc0-f1fe36ccc90f&lt;/eb:RefToMessageId&gt;&lt;/eb:MessageData&gt;&lt;/eb:MessageHeader&gt;&lt;wsse:Security xmlns:wsse=&quot;http://schemas.xmlsoap.org/ws/2002/12/secext&quot;&gt;&lt;wsse:BinarySecurityToken valueType=&quot;String&quot; EncodingType=&quot;wsse:Base64Binary&quot;&gt;Shared/IDL:IceSess\/SessMgr:1\.0.IDL/Common/!ICESMS\/RESA!ICESMSLB\/RES.LB!-2977453171515156857!88567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09:25:49-05:00&quot;&gt;_x000a_   &lt;stl:SystemSpecificResults&gt;_x000a_    &lt;stl:HostCommand LNIATA=&quot;222222&quot;&gt;RDCLOMIA06OCTOLN8JZN1-A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CLOMIA06OCTOLN8JZN1-A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7a10b3e-4d5d-475b-8fc0-f1fe36ccc90f&lt;/eb:ConversationId&gt;&lt;eb:Service&gt;OTA_AirRulesLLSRQ&lt;/eb:Service&gt;&lt;eb:Action&gt;OTA_AirRulesLLSRS&lt;/eb:Action&gt;&lt;eb:MessageData&gt;&lt;eb:MessageId&gt;5544390519499890551&lt;/eb:MessageId&gt;&lt;eb:Timestamp&gt;2019-09-05T14:25:51&lt;/eb:Timestamp&gt;&lt;eb:RefToMessageId&gt;57a10b3e-4d5d-475b-8fc0-f1fe36ccc90f&lt;/eb:RefToMessageId&gt;&lt;/eb:MessageData&gt;&lt;/eb:MessageHeader&gt;&lt;wsse:Security xmlns:wsse=&quot;http://schemas.xmlsoap.org/ws/2002/12/secext&quot;&gt;&lt;wsse:BinarySecurityToken valueType=&quot;String&quot; EncodingType=&quot;wsse:Base64Binary&quot;&gt;Shared/IDL:IceSess\/SessMgr:1\.0.IDL/Common/!ICESMS\/RESA!ICESMSLB\/RES.LB!-2977453171515156857!88567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09:25:51-05:00&quot;&gt;_x000a_   &lt;stl:SystemSpecificResults&gt;_x000a_    &lt;stl:HostCommand LNIATA=&quot;222222&quot;&gt;RDMADMIA27OCTQLN8JZN1-A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MADMIA27OCTQLN8JZN1-A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eb7f692-0fe1-4230-9439-c9205b937799&lt;/eb:ConversationId&gt;&lt;eb:Service&gt;OTA_AirRulesLLSRQ&lt;/eb:Service&gt;&lt;eb:Action&gt;OTA_AirRulesLLSRS&lt;/eb:Action&gt;&lt;eb:MessageData&gt;&lt;eb:MessageId&gt;5590163523161490591&lt;/eb:MessageId&gt;&lt;eb:Timestamp&gt;2019-09-05T14:31:56&lt;/eb:Timestamp&gt;&lt;eb:RefToMessageId&gt;ceb7f692-0fe1-4230-9439-c9205b937799&lt;/eb:RefToMessageId&gt;&lt;/eb:MessageData&gt;&lt;/eb:MessageHeader&gt;&lt;wsse:Security xmlns:wsse=&quot;http://schemas.xmlsoap.org/ws/2002/12/secext&quot;&gt;&lt;wsse:BinarySecurityToken valueType=&quot;String&quot; EncodingType=&quot;wsse:Base64Binary&quot;&gt;Shared/IDL:IceSess\/SessMgr:1\.0.IDL/Common/!ICESMS\/RESE!ICESMSLB\/RES.LB!-2977451669062446702!52108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09:31:56-05:00&quot;&gt;_x000a_   &lt;stl:SystemSpecificResults&gt;_x000a_    &lt;stl:HostCommand LNIATA=&quot;222222&quot;&gt;RDBOGMAD09NOVZYRPRO-UX&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YRPRO         Z?R   714300 DC31MR T10SE  -/?  5/ 90 AT01&lt;/Text&gt;_x000a_   &lt;/Line&gt;_x000a_   &lt;Line Type=&quot;Passenger Type&quot;&gt;_x000a_    &lt;Text&gt;PASSENGER TYPE-ADT                 AUTO PRICE-YES&lt;/Text&gt;_x000a_   &lt;/Line&gt;_x000a_   &lt;Line Type=&quot;Origin Destination&quot;&gt;_x000a_    &lt;Text&gt;FROM-BOG TO-MAD    CXR-UX    TVL-09NOV19  RULE-AE10 IPRSAA2/27&lt;/Text&gt;_x000a_   &lt;/Line&gt;_x000a_   &lt;Line Type=&quot;Fare Basis&quot;&gt;_x000a_    &lt;Text&gt;FARE BASIS-ZYRPRO            SPECIAL FARE  DIS-E   VENDOR-ATP&lt;/Text&gt;_x000a_   &lt;/Line&gt;_x000a_   &lt;Line Type=&quot;Fare Type&quot;&gt;_x000a_    &lt;Text&gt;FARE TYPE-XPX      RT-INSTANT PURCHASE FARE&lt;/Text&gt;_x000a_   &lt;/Line&gt;_x000a_   &lt;Line Type=&quot;Currency&quot;&gt;_x000a_    &lt;Text&gt;USD   210.00  1001  E03AUG19 D31MAR20   FC-ZYRPRO  FN-7N&lt;/Text&gt;_x000a_   &lt;/Line&gt;_x000a_   &lt;Line Type=&quot;System Dates&quot;&gt;_x000a_    &lt;Text&gt;SYSTEM DATES - CREATED 02AUG19/0817  EXPIRES INFINITY&lt;/Text&gt;_x000a_   &lt;/Line&gt;_x000a_   &lt;ParsedData&gt;_x000a_    &lt;CurrencyLine&gt;_x000a_     &lt;Amount&gt;210.00&lt;/Amount&gt;_x000a_     &lt;CurrencyCode&gt;USD&lt;/CurrencyCode&gt;_x000a_     &lt;Discontinue&gt;2020-03-31&lt;/Discontinue&gt;_x000a_     &lt;Effective&gt;2019-08-03&lt;/Effective&gt;_x000a_     &lt;FareClass&gt;ZYRPRO&lt;/FareClass&gt;_x000a_     &lt;RoutingNumberOrMPM&gt;1001&lt;/RoutingNumberOrMPM&gt;_x000a_     &lt;TariffDescriptionNumber&gt;7N&lt;/TariffDescriptionNumber&gt;_x000a_    &lt;/CurrencyLine&gt;_x000a_    &lt;FareBasisLine&gt;_x000a_     &lt;DisplayType Code=&quot;E&quot;/&gt;_x000a_     &lt;FareBasis Code=&quot;ZYRPRO&quot;/&gt;_x000a_     &lt;FareVendor&gt;ATP&lt;/FareVendor&gt;_x000a_     &lt;Text&gt;SPECIAL FARE&lt;/Text&gt;_x000a_    &lt;/FareBasisLine&gt;_x000a_    &lt;FareTypeLine&gt;_x000a_     &lt;FareDescription Code=&quot;RT&quot;&gt;INSTANT PURCHASE FARE&lt;/FareDescription&gt;_x000a_     &lt;FareType&gt;XPX&lt;/FareType&gt;_x000a_    &lt;/FareTypeLine&gt;_x000a_    &lt;OriginDestinationLine&gt;_x000a_     &lt;Airline Code=&quot;UX&quot;/&gt;_x000a_     &lt;DestinationLocation LocationCode=&quot;MAD&quot;/&gt;_x000a_     &lt;OriginLocation LocationCode=&quot;BOG&quot;/&gt;_x000a_     &lt;Rule&gt;AE10&lt;/Rule&gt;_x000a_     &lt;TariffDescriptionNumber&gt;IPRSAA2/27&lt;/TariffDescriptionNumber&gt;_x000a_     &lt;TravelDate&gt;2019-11-09&lt;/TravelDate&gt;_x000a_    &lt;/OriginDestinationLine&gt;_x000a_    &lt;PassengerTypeLine&gt;_x000a_     &lt;AutoPrice&gt;YES&lt;/AutoPrice&gt;_x000a_     &lt;PassengerType Code=&quot;ADT&quot;/&gt;_x000a_    &lt;/PassengerTypeLine&gt;_x000a_    &lt;SystemDatesLine&gt;_x000a_     &lt;CreateDateTime&gt;2019-08-02T08:17&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UX ECONOMY FARES_x000a_APPLICATION_x000a_AREA_x000a_THESE FARES APPLY_x000a_BETWEEN AREA 2 AND AREA 1._x000a_CLASS OF SERVICE_x000a_THESE FARES APPLY FOR ECONOMY CLASS SERVICE._x000a_TYPES OF TRANSPORTATION_x000a_FARES GOVERNED BY THIS RULE CAN BE USED TO CREATE_x000a_ONE-WAY/ROUND-TRIP/SINGLE OPEN-JAW/DOUBLE_x000a_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BETWEEN MAD AND_x000a_ROM_x000a_THEN THAT TRAVEL MUST BE ON_x000a_ONE OR MORE OF THE FOLLOWING_x000a_ANY UX FLIGHT OPERATED BY UX._x000a_AND_x000a_THE FARE COMPONENT MUST INCLUDE TRAVEL VIA_x000a_TRANSATLANTIC SECTORS ON_x000a_ONE OR MORE OF THE FOLLOWING_x000a_ANY UX FLIGHT OPERATED BY UX._x000a_AND_x000a_IF THE FARE COMPONENT INCLUDES TRAVEL WITHIN AREA 2_x000a_THEN THAT TRAVEL MUST BE ON_x000a_ONE OR MORE OF THE FOLLOWING_x000a_ANY UX FLIGHT_x000a_ANY 9B FLIGHT_x000a_ANY A3 FLIGHT_x000a_ANY AB FLIGHT_x000a_ANY AZ FLIGHT_x000a_ANY KL FLIGHT_x000a_ANY LG FLIGHT_x000a_ANY LO FLIGHT_x000a_ANY ME FLIGHT_x000a_ANY SK FLIGHT_x000a_ANY SU FLIGHT_x000a_ANY TK FLIGHT_x000a_ANY ET FLIGHT_x000a_LY FLIGHTS 0300 THROUGH 0399_x000a_OK FLIGHTS 0700 THROUGH 0799._x000a_AND_x000a_IF THE FARE COMPONENT INCLUDES TRAVEL WITHIN AREA 1_x000a_THEN THAT TRAVEL MUST BE ON_x000a_ONE OR MORE OF THE FOLLOWING_x000a_ANY UX FLIGHT_x000a_ANY 5Q FLIGHT_x000a_ANY 5U FLIGHT_x000a_ANY AD FLIGHT_x000a_ANY AR FLIGHT_x000a_ANY CC FLIGHT_x000a_ANY CM FLIGHT_x000a_ANY CU FLIGHT_x000a_ANY EQ FLIGHT_x000a_ANY G3 FLIGHT_x000a_ANY P9 FLIGHT_x000a_ANY Z8 FLIGHT_x000a_ANY DL FLIGHT_x000a_ANY BB FLIGHT_x000a_ANY 7N FLIGHT._x000a_AND_x000a_IF THE FARE COMPONENT INCLUDES TRAVEL BETWEEN MEX AND_x000a_MAD_x000a_BUT NOT ON NONSTOP FLIGHTS.&lt;/Text&gt;_x000a_   &lt;/Paragraph&gt;_x000a_   &lt;Paragraph RPH=&quot;05&quot; Title=&quot;ADVANCE RESERVATIONS/TICKETING&quot;&gt;_x000a_    &lt;Text&gt;CONFIRMED RESERVATIONS ARE REQUIRED FOR ALL SECTORS._x000a_TICKETING MUST BE COMPLETED WITHIN 3 DAYS AFTER_x000a_RESERVATIONS ARE MADE OR AT LEAST 3 DAYS BEFORE_x000a_DEPARTURE WHICHEVER IS EARLIER._x000a_OR - CONFIRMED RESERVATIONS FOR ALL SECTORS AND_x000a_TICKETING MUST BE COMPLETED AT THE SAME TIM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TRAVEL FROM LAST STOPOVER MUST COMMENCE NO EARLIER_x000a_THAN 5 DAYS AFTER DEPARTURE FROM FARE ORIGIN.&lt;/Text&gt;_x000a_   &lt;/Paragraph&gt;_x000a_   &lt;Paragraph RPH=&quot;07&quot; Title=&quot;MAXIMUM STAY&quot;&gt;_x000a_    &lt;Text&gt;TRAVEL FROM LAST STOPOVER MUST COMMENCE NO LATER THAN_x000a_90 DAYS AFTER DEPARTURE FROM FARE ORIGIN.&lt;/Text&gt;_x000a_   &lt;/Paragraph&gt;_x000a_   &lt;Paragraph RPH=&quot;08&quot; Title=&quot;STOPOVERS&quot;&gt;_x000a_    &lt;Text&gt;2 FREE STOPOVERS PERMITTED ON THE PRICING UNIT - 1 IN_x000a_EACH DIRECTION._x000a_AND - 2 STOPOVERS PERMITTED ON THE PRICING UNIT - 1 IN_x000a_EACH DIRECTION AT EUR 70.00/USD 100.00 EACH.&lt;/Text&gt;_x000a_   &lt;/Paragraph&gt;_x000a_   &lt;Paragraph RPH=&quot;09&quot; Title=&quot;TRANSFERS&quot;&gt;_x000a_    &lt;Text&gt;FARE BREAK SURFACE SECTORS NOT PERMITTED AND EMBEDDED_x000a_SURFACE SECTORS PERMITTED ON THE FARE COMPONENT._x000a_NOTE - TEXT BELOW NOT VALIDATED FOR AUTOPRICING._x000a_TRANSFERS LIMITTED TO THE ROUTING MAP INDICATED IN_x000a_THE FARE RECORD.&lt;/Text&gt;_x000a_   &lt;/Paragraph&gt;_x000a_   &lt;Paragraph RPH=&quot;10&quot; Title=&quot;COMBINATIONS&quot;&gt;_x000a_    &lt;Text&gt;CIRCLE TRIPS NOT PERMITTED._x000a_END-ON-END_x000a_END-ON-END COMBINATIONS PERMITTED WITH INTERNATIONAL_x000a_FARES BETWEEN AREA 2 AND AREA 3. VALIDATE ALL FARE_x000a_COMPONENTS. SIDE TRIPS PERMITTED WITH NO_x000a_RESTRICTIONS._x000a_PROVIDED -_x000a_COMBINATIONS ARE FOR CARRIER UX._x000a_OPEN JAWS/ROUND TRIPS_x000a_FARES MAY BE COMBINED ON A HALF ROUND TRIP BASIS_x000a_-TO FORM SINGLE OR DOUBLE OPEN JAWS_x000a_MILEAGE OF THE OPEN SEGMENT MUST BE EQUAL/LESS THAN_x000a_MILEAGE OF THE SHORTEST FLOWN FARE COMPONENT._x000a_-TO FORM ROUND TRIPS._x000a_PROVIDED -_x000a_COMBINATIONS ARE WITH ANY FARE FOR CARRIER UX IN_x000a_RULE UZ10/UZ11/UZ13/UZ14/UZ17/UZ25 IN TARIFF_x000a_FBRA12P - BETWEEN AREA 1/2 EXCEPT USA/CA_x000a_OR RULE UZ13/UZ14/UZ25 IN TARIFF_x000a_FBRINPV - BETWEEN USA/CA-AREA 1/2/3_x000a_OR ANY RULE IN TARIFF_x000a_IPRA    - BETWEEN USA/CA-AREA 2/3 AND GUAM-AREA 2_x000a_IPREUAF - BETWEEN EUROPE-AFRICA_x000a_IPREUME - BETWEEN EUROPE-THE MIDDLE EAST_x000a_IPREURP - WITHIN EUROPE-INTERNATIONAL_x000a_IPRSAA2 - BETWEEN THE WESTERN HEMISPHERE-AREA 2_x000a_VIA ATL_x000a_OR RULE UF22 IN TARIFF_x000a_SAR2RPV - BETWEEN WESTERN HEMISPHERE-AREA 2 VIA_x000a_ATL_x000a_TAPVR   - BETWEEN AREA 1-AREA 2/3 AND GUAM-AREA 2.&lt;/Text&gt;_x000a_   &lt;/Paragraph&gt;_x000a_   &lt;Paragraph RPH=&quot;11&quot; Title=&quot;BLACKOUT DATES&quot;&gt;_x000a_    &lt;Text&gt;OUTBOUND -_x000a_TRAVEL IS NOT PERMITTED 10JUN19 THROUGH 30JUN19 OR_x000a_24AUG19 THROUGH 08SEP19 OR 10DEC19 THROUGH 30DEC19_x000a_OR 02JAN20 THROUGH 10JAN20._x000a_INBOUND -_x000a_TRAVEL IS NOT PERMITTED 30JUN19 THROUGH 05AUG19 OR_x000a_15DEC19 THROUGH 23DEC19 OR 02JAN20 THROUGH 10JAN20.&lt;/Text&gt;_x000a_   &lt;/Paragraph&gt;_x000a_   &lt;Paragraph RPH=&quot;12&quot; Title=&quot;SURCHARGES&quot;&gt;_x000a_    &lt;Text&gt;IF THE FARE COMPONENT INCLUDES TRAVEL BETWEEN FOR AND_x000a_SSA._x000a_SECURITY SURCHARGE OF USD 80.00 PER FARE COMPONENT_x000a_WILL BE ADDED TO THE APPLICABLE FARE PER_x000a_ADULT,ALLOWING CHILD/INFANT DISCOUNTS._x000a_IF THE FARE COMPONENT INCLUDES TRAVEL BETWEEN FOR AND_x000a_BSB._x000a_OR_x000a_IF THE FARE COMPONENT INCLUDES TRAVEL BETWEEN FOR AND_x000a_GYN._x000a_OR_x000a_IF THE FARE COMPONENT INCLUDES TRAVEL BETWEEN FOR AND_x000a_BHZ._x000a_OR_x000a_IF THE FARE COMPONENT INCLUDES TRAVEL BETWEEN FOR AND_x000a_RIO._x000a_SECURITY SURCHARGE OF USD 20.00 PER FARE COMPONENT_x000a_WILL BE ADDED TO THE APPLICABLE FARE PER_x000a_ADULT,ALLOWING CHILD/INFANT DISCOUNTS._x000a_IF THE FARE COMPONENT INCLUDES TRAVEL BETWEEN VCE AND_x000a_ROM._x000a_OR_x000a_IF THE FARE COMPONENT INCLUDES TRAVEL BETWEEN AHO AND_x000a_ROM._x000a_SECURITY SURCHARGE OF EUR 90.00 PER FARE COMPONENT_x000a_WILL BE ADDED TO THE APPLICABLE FARE PER_x000a_ADULT,ALLOWING CHILD/INFANT DISCOUNTS._x000a_IF THE FARE COMPONENT INCLUDES TRAVEL BETWEEN SAO AND_x000a_SSA._x000a_OR_x000a_IF THE FARE COMPONENT INCLUDES TRAVEL BETWEEN SSA AND_x000a_REC._x000a_OR_x000a_IF THE FARE COMPONENT INCLUDES TRAVEL BETWEEN REC AND_x000a_SAO._x000a_SECURITY SURCHARGE OF USD 80.00 PER FARE COMPONENT_x000a_WILL BE ADDED TO THE APPLICABLE FARE PER_x000a_ADULT,ALLOWING CHILD/INFANT DISCOUNTS._x000a_IF THE FARE COMPONENT INCLUDES TRAVEL BETWEEN UIO AND_x000a_CUE._x000a_OR_x000a_IF THE FARE COMPONENT INCLUDES TRAVEL BETWEEN UIO AND_x000a_LOH._x000a_OR_x000a_IF THE FARE COMPONENT INCLUDES TRAVEL BETWEEN UIO AND_x000a_ESM._x000a_OR_x000a_IF THE FARE COMPONENT INCLUDES TRAVEL BETWEEN UIO AND_x000a_LGQ._x000a_OR_x000a_IF THE FARE COMPONENT INCLUDES TRAVEL BETWEEN UIO AND_x000a_OCC._x000a_OR_x000a_IF THE FARE COMPONENT INCLUDES TRAVEL BETWEEN UIO AND_x000a_SCY._x000a_OR_x000a_IF THE FARE COMPONENT INCLUDES TRAVEL BETWEEN UIO AND_x000a_GPS._x000a_OR_x000a_IF THE FARE COMPONENT INCLUDES TRAVEL BETWEEN UIO AND_x000a_MEC._x000a_SECURITY SURCHARGE OF EUR 30.00 PER FARE COMPONENT_x000a_WILL BE ADDED TO THE APPLICABLE FARE PER_x000a_ADULT,ALLOWING CHILD/INFANT DISCOUNTS._x000a_IF THE FARE COMPONENT INCLUDES TRAVEL BETWEEN SRZ AND_x000a_ASU._x000a_OR_x000a_IF THE FARE COMPONENT INCLUDES TRAVEL BETWEEN MVD AND_x000a_ASU._x000a_OR_x000a_IF THE FARE COMPONENT INCLUDES TRAVEL BETWEEN MVD AND_x000a_BUE._x000a_SECURITY SURCHARGE OF EUR 100.00 PER FARE COMPONENT_x000a_WILL BE ADDED TO THE APPLICABLE FARE PER_x000a_ADULT,ALLOWING CHILD/INFANT DISCOUNTS._x000a_IF THE FARE COMPONENT INCLUDES TRAVEL BETWEEN ASU AND_x000a_BUE._x000a_SECURITY SURCHARGE OF EUR 150.00 PER FARE COMPONENT_x000a_WILL BE ADDED TO THE APPLICABLE FARE PER_x000a_ADULT,ALLOWING CHILD/INFANT DISCOUNTS._x000a_IF THE FARE COMPONENT INCLUDES TRAVEL BETWEEN SDQ AND_x000a_HAV._x000a_OR_x000a_IF THE FARE COMPONENT INCLUDES TRAVEL BETWEEN SDQ AND_x000a_MIA._x000a_OR_x000a_IF THE FARE COMPONENT INCLUDES TRAVEL BETWEEN SDQ AND_x000a_SJU._x000a_SECURITY SURCHARGE OF USD 100.00 PER FARE COMPONENT_x000a_WILL BE ADDED TO THE APPLICABLE FARE PER_x000a_ADULT,ALLOWING CHILD/INFANT DISCOUNTS._x000a_IF THE FARE COMPONENT INCLUDES TRAVEL BETWEEN BUH AND_x000a_IAS._x000a_SECURITY SURCHARGE OF EUR 90.00 PER FARE COMPONENT_x000a_WILL BE ADDED TO THE APPLICABLE FARE PER_x000a_ADULT,ALLOWING CHILD/INFANT DISCOUNTS._x000a_IF THE FARE COMPONENT INCLUDES TRAVEL BETWEEN BUE AND_x000a_COR._x000a_OR_x000a_IF THE FARE COMPONENT INCLUDES TRAVEL BETWEEN BUE AND_x000a_IGR._x000a_OR_x000a_IF THE FARE COMPONENT INCLUDES TRAVEL BETWEEN IGR AND_x000a_COR._x000a_OR_x000a_IF THE FARE COMPONENT INCLUDES TRAVEL BETWEEN IGR AND_x000a_ROS._x000a_OR_x000a_IF THE FARE COMPONENT INCLUDES TRAVEL BETWEEN IGR AND_x000a_SLA._x000a_SECURITY SURCHARGE OF USD 80.00 PER FARE COMPONENT_x000a_WILL BE ADDED TO THE APPLICABLE FARE PER_x000a_ADULT,ALLOWING CHILD/INFANT DISCOUNTS._x000a_IF THE FARE COMPONENT INCLUDES TRAVEL BETWEEN TLV AND_x000a_AREA 2 ON_x000a_ONE OR MORE OF THE FOLLOWING_x000a_ANY LY FLIGHT._x000a_SECURITY SURCHARGE OF USD 25.00 PER FARE COMPONENT_x000a_WILL BE ADDED TO THE APPLICABLE FARE PER_x000a_ADULT,ALLOWING CHILD/INFANT DISCOUNTS._x000a_IF THE FARE COMPONENT INCLUDES TRAVEL BETWEEN PTY AND_x000a_CCS._x000a_OR_x000a_IF THE FARE COMPONENT INCLUDES TRAVEL BETWEEN PTY AND_x000a_SDQ._x000a_OR_x000a_IF THE FARE COMPONENT INCLUDES TRAVEL BETWEEN PTY AND_x000a_PUJ._x000a_OR_x000a_IF THE FARE COMPONENT INCLUDES TRAVEL BETWEEN PTY AND_x000a_HAV._x000a_OR_x000a_IF THE FARE COMPONENT INCLUDES TRAVEL BETWEEN PTY AND_x000a_GYE._x000a_OR_x000a_IF THE FARE COMPONENT INCLUDES TRAVEL BETWEEN PTY AND_x000a_UIO._x000a_OR_x000a_IF THE FARE COMPONENT INCLUDES TRAVEL BETWEEN PTY AND_x000a_BOG._x000a_SECURITY SURCHARGE OF USD 200.00 PER FARE COMPONENT_x000a_WILL BE ADDED TO THE APPLICABLE FARE PER_x000a_ADULT,ALLOWING CHILD/INFANT DISCOUNTS._x000a_IF THE FARE COMPONENT INCLUDES TRAVEL BETWEEN DUS AND_x000a_AMS._x000a_SECURITY SURCHARGE OF EUR 60.00 PER FARE COMPONENT_x000a_WILL BE ADDED TO THE APPLICABLE FARE PER_x000a_ADULT,ALLOWING CHILD/INFANT DISCOUNTS._x000a_IF THE FARE COMPONENT INCLUDES TRAVEL BETWEEN GUA AND_x000a_SAP._x000a_SECURITY SURCHARGE OF USD 75.00 PER FARE COMPONENT_x000a_WILL BE ADDED TO THE APPLICABLE FARE PER_x000a_ADULT,ALLOWING CHILD/INFANT DISCOUNTS._x000a_IF THE FARE COMPONENT INCLUDES TRAVEL BETWEEN UIO AND_x000a_LIM._x000a_OR_x000a_IF THE FARE COMPONENT INCLUDES TRAVEL BETWEEN UIO AND_x000a_BOG._x000a_OR_x000a_IF THE FARE COMPONENT INCLUDES TRAVEL BETWEEN UIO AND_x000a_CCS._x000a_SECURITY SURCHARGE OF USD 200.00 PER FARE COMPONENT_x000a_WILL BE ADDED TO THE APPLICABLE FARE PER_x000a_ADULT,ALLOWING CHILD/INFANT DISCOUNTS._x000a_IF THE FARE COMPONENT INCLUDES TRAVEL BETWEEN STO AND_x000a_AMS._x000a_OR_x000a_IF THE FARE COMPONENT INCLUDES TRAVEL BETWEEN CPH AND_x000a_AMS._x000a_OR_x000a_IF THE FARE COMPONENT INCLUDES TRAVEL BETWEEN ATH AND_x000a_ROM._x000a_OR_x000a_IF THE FARE COMPONENT INCLUDES TRAVEL BETWEEN ATH AND_x000a_MAD ON_x000a_ONE OR MORE OF THE FOLLOWING_x000a_ANY A3 FLIGHT._x000a_FOR TRAVEL ON/AFTER 15JUN19 AND ON/BEFORE 15SEP19_x000a_SECURITY SURCHARGE OF EUR 100.00 PER FARE_x000a_COMPONENT WILL BE ADDED TO THE APPLICABLE FARE PER_x000a_ADULT,ALLOWING CHILD/INFANT DISCOUNTS.&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R20. ALL_x000a_TRAVEL MUST BE COMPLETED BY MIDNIGHT ON 31MAR20.&lt;/Text&gt;_x000a_   &lt;/Paragraph&gt;_x000a_   &lt;Paragraph RPH=&quot;15&quot; Title=&quot;SALES RESTRICTIONS&quot;&gt;_x000a_    &lt;Text&gt;FOOTNOTE RULE_x000a_RESERVATIONS MUST BE MADE ON/BEFORE 10SEP19._x000a_TICKETS MUST BE ISSUED ON/BEFORE 10SEP19._x000a_GENERAL RULE - APPLY UNLESS OTHERWISE SPECIFIED_x000a_TICKETS MUST BE ISSUED ON THE STOCK OF UX AND MAY NOT_x000a_BE SOLD IN VENEZUELA. AND MAY ONLY BE SOLD IN AREA 1/_x000a_AREA 2/AREA 3._x000a_TICKETS MAY NOT BE ISSUED BY PTA. EXTENSION OF TICKET_x000a_VALIDITY IS NOT PERMITTED.&lt;/Text&gt;_x000a_   &lt;/Paragraph&gt;_x000a_   &lt;Paragraph RPH=&quot;16&quot; Title=&quot;PENALTIES&quot;&gt;_x000a_    &lt;Text&gt;CANCELLATIONS_x000a_ANY TIME_x000a_TICKET IS NON-REFUNDABLE._x000a_NOTE - TEXT BELOW NOT VALIDATED FOR AUTOPRICING._x000a_FARE COMPONENT IS NON-REFUNDABLE_x000a_---------------------------------_x000a_WAIVED FOR DEATH OF A PASSENGER AND_x000a_PASSENGERS_x000a_FAMILY MEMBERS UP TO 1ST DEGREE RELATIONS OR FOR_x000a_PASSENGER/S HOSPITAL ADMISSION_x000a_--------------------------------------------------_x000a_WHEN COMBINING NON-REFUNDABLE FARES WITH A_x000a_REFUNDABLE FARES_x000a_1- THE AMOUNT PAID ON EACH REFUNDABLE FARE_x000a_COMPONENT IS REFUNDED_x000a_2- THE AMOUNT PAID ON EACH NON-REFUNDABLE FARE_x000a_COMPONENT WILL NOT BE REFUNDED._x000a_3. WHEN COMBINING FARES CHARGE THE SUM OF THE_x000a_CANCELLATION FEES OF ALL CANCELLED FARE_x000a_COMPONENTS._x000a_--------------------------------------------------_x000a_REFUND OF UNUSED TAXES FEES AND CHARGES PAID TO_x000a_THIRD PARTIES PERMITTED. ASSOCIATED CARRIER_x000a_IMPOSED CHARGES WILL NOT BE REFUNDED._x000a_----------------------------------_x000a_REFUND PERMITTED WITHIN TICKET VALIDITY._x000a_----------------------------------_x000a_ANY NON-REFUNDABLE AMOUNT FROM A PREVIOUS TICKET_x000a_REMAINS NON-REFUNDABLE FOLLOWING A CHANGE._x000a_----------------------------------_x000a_-------CANCELLATION REPRICING CONDITIONS--------_x000a_FLOWN COUPONS MUST BE REPRICED USING HISTORICAL_x000a_FARES IN EFFECT ON THE PREVIOUS TICKETING DATE_x000a_THE FARE FOR THE JOURNEY TRAVELLED MUST BE CAPED_x000a_AT THE TOTAL FARE AMOUNT PLUS CARRIER IMPOSED_x000a_CHARGE PAID ON THE TICKET BEING PRESENTED FOR_x000a_REFUND_x000a_FULLY FLOWN FARE COMPONENTES MAY BE REPRICED_x000a_USING ANY BOOKING CODE WITHIN THE SAME CABIN_x000a_PROVIDED THE NEW FARE AMOUNT IS EQUAL OR HIGHER_x000a_THAN ORIGINAL_x000a_PARTIALLY FLOWN FARE COMPONENTS MUST BE REPRICED_x000a_USING THE SAME OR HIGHER BOOKING CODE._x000a_-----------------------------------------------_x000a_NEW TICKET MAY BE EQUAL OR HIGHER THAN PREVIOUS_x000a_AND MUST COMPLY WITH ALL PROVISIONS OF THE NEW_x000a_FARE BEING APPLIED._x000a_-----------------------------------------------_x000a_WHEN THE ITINERARY RESULT IN A HIGHER FARE THE_x000a_DIFFERENCE WILL BE COLLECTED. ANY APPLICABLE_x000a_CHANGE FEE STILL APPLIES._x000a_-----------------------------------------------_x000a_WHEN THE NEW ITINERARY RESULTS IN A LOWER FARE_x000a_THE CHANGE FEE APPLIES AND NO CREDIT OF THE_x000a_RESIDUAL AMOUNT WILL BE MADE._x000a_-----------------------------------------------_x000a_TICKET IS NOT TRANSFEREABLE TO ANOTHER PERSON_x000a_--------------------------------------------------_x000a_FOR NON REFUNDABLE FARES THE YQ/YR CARRIER_x000a_IMPOSED SURCHARGE WILL NOT BE REFUNDED_x000a_--------------------------------------------------_x000a_FOR SPANISH DOMESTIC 9B FLIGHTS FROM 4000_x000a_THROUGHT 4851 TO BE CANCELLED A PENALTY OF EUR_x000a_50.00 WILL BE APPLIED PER SECTOR CHILD/INFANT_x000a_DISCOUNTS APPLY THE ORIGINAL NON-REFUNDABLE_x000a_AMOUNT REMAINS NON REFUNDABLE_x000a_CHANGES_x000a_ANY TIME_x000a_CHARGE EUR 150.00/USD 190.00 FOR REISSUE/_x000a_REVALIDATION._x000a_CHILD/INFANT DISCOUNTS APPLY._x000a_NOTE - TEXT BELOW NOT VALIDATED FOR AUTOPRICING._x000a_THE CHANGE FEE APPLIES PER TRANSACTION-PER PERSON._x000a_CHILD AND INFANT DISCOUNTS APPLY._x000a_A CHANGE IS A ROUTING/OR DATE/OR FLIGHT MODIFICATI_x000a_ON._x000a_CHANGE IS PERMITTED WITHIN TICKET VALIDITY OF ORIG_x000a_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 CHANGED_x000a_THE HIGHEST PENALTY OF ALL CHANGED FARE COMPONENT_x000a_S WILL APPLY._x000a_---------------------------------_x000a_IN CASE OF UPGRADE TO A HIGHER FARE OR IF THE ITIN_x000a_ERARY RESULTS IN A HIGHER FARE THE DIFFERENCE_x000a_WILL BE COLLECTED -AND-THE CHANGE FEE WILL BE APPL_x000a_IED._x000a_---------------------------------_x000a_WHEN THE NEW ITINERARY RESULTS IN A LOWER AMOUNT_x000a_THE CHANGE FEE WILL BE APLIED -AND- NO REFUND_x000a_WILL BE MADE._x000a_---------------------------------_x000a_REISSUE/REVALIDATION MUST BE MADE AT THE SAME TIME_x000a_THE RESERVATION IS CHANGED OR PREVIOUS TO THE TIC_x000a_KETED FLIGHT DEPARTURE_x000a_---------------------------------_x000a_IN CASE OF NO-SHOW. CHANGE IS NOT PERMITTED._x000a_---------------------------------_x000a_WAIVED FOR DEATH OF A PASSENGER AND PASSENGER-S_x000a_INMEDIATE FAMILY MEMBER/1ST DEGREE RELATIONS_x000a_ONLY/OR FOR PASSENGER-S HOSPITAL ADMISSION._x000a_---------------------------------_x000a_//CHANGES BEFORE DEPARTURE//_x000a_THE ITINERARY MUST BE REPRICED USING CURRENT FARES_x000a_IN EFFECT ON THE DATE THE TICKET IS REISSUED._x000a_---------------------------------_x000a_//CHANGES AFTER DEPARTURE//_x000a_THE ITINERARY MUST BE REPRICED USING HISTORICAL FA_x000a_RES IN EFFECT ON THE PREVIOUS TICKETING DATE._x000a_THE NEW ITINERARY MUST MEET ALL RULE PROVISIONS OF_x000a_THE NEWLY TICKETED FARE -I.E ADVANCE RESERVATIONS_x000a_/TICKETING DEADLINE/MINIMUM/MAXIMUM STAY/BOOKING C_x000a_LASS/SESIONALITY/ETC-._x000a_---------------------------------_x000a_ANY TIME_x000a_DOWNGRADING IS NOT PERMITTED_x000a_THE NEW TOTAL FARE MAY ONLY BE EQUAL OR HIGHER THA_x000a_N PREVIOUS. ANY CHANGE WITHIN THE SAME TYPE OF FAR_x000a_E INVOLVING SEASONALITY OR DAY/TIME IS NOT CONSIDE_x000a_RED DOWNGRADE._x000a_---------------------------------&lt;/Text&gt;_x000a_   &lt;/Paragraph&gt;_x000a_   &lt;Paragraph RPH=&quot;17&quot; Title=&quot;HIP/MILEAGE EXCEPTIONS&quot;&gt;_x000a_    &lt;Text&gt;THE HIGHER INTERMEDIATE POINT RULE DOES NOT APPLY FOR_x000a_CONNECTIONS._x000a_NOTE -_x000a_DMC/HIP/EXCESS OF MILEAGE WILL NOT APPLY TO THESE_x000a_FARES._x000a_AND - THE HIGHER INTERMEDIATE POINT RULE DOES NOT APPLY_x000a_FOR STOPOVERS._x000a_NOTE -_x000a_DMC/HIP/EXCESS OF MILEAGE WILL NOT APPLY TO THESE_x000a_FARES.&lt;/Text&gt;_x000a_   &lt;/Paragraph&gt;_x000a_   &lt;Paragraph RPH=&quot;18&quot; Title=&quot;TICKET ENDORSEMENTS&quot;&gt;_x000a_    &lt;Text&gt;THE ORIGINAL AND THE REISSUED TICKET MUST BE ANNOTATED_x000a_- CHGS AND REF RESTRICTED - IN THE ENDORSEMENT BOX._x000a_AND - THE ORIGINAL AND THE REISSUED TICKET MUST BE_x000a_ANNOTATED - RESTRICTIONS APPLY - IN THE FORM OF_x000a_PAYMENT BOX.&lt;/Text&gt;_x000a_   &lt;/Paragraph&gt;_x000a_   &lt;Paragraph RPH=&quot;19&quot; Title=&quot;CHILDREN DISCOUNTS&quot;&gt;_x000a_    &lt;Text&gt;CNN/ACCOMPANIED CHILD PSGR 2-11 - CHARGE 75 PERCENT OF_x000a_THE FARE._x000a_TICKET DESIGNATOR - CH._x000a_MUST BE ACCOMPANIED ON ALL FLIGHTS IN THE SAME_x000a_COMPARTMENT BY ADULT PSGR 18 OR OLDER._x000a_OR - UNN/UNACCOMPANIED CHILD PSGR 5-11 - CHARGE 75_x000a_PERCENT OF THE FARE._x000a_TICKET DESIGNATOR - CH._x000a_NOTE - TEXT BELOW NOT VALIDATED FOR AUTOPRICING._x000a_AN ACCEPTANCE LIMIT ON THE NUMBER OF UNACCOMPANIED_x000a_CHILD WILL BE CONSIDER_x000a_OR - INS/INFANT WITH A SEAT PSGR UNDER 2 - CHARGE 75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CNE/NEGOTIATED CHILD PSGR 2-11 - CHARGE 75 PERCENT OF_x000a_THE FARE._x000a_TICKET DESIGNATOR - CH._x000a_MUST BE ACCOMPANIED ON ALL FLIGHTS IN THE SAME_x000a_COMPARTMENT BY NEG PSGR 18 OR OLDER._x000a_OR - UNN/UNACCOMPANIED CHILD PSGR 5-11 - CHARGE 75_x000a_PERCENT OF THE FARE._x000a_TICKET DESIGNATOR - CH._x000a_NOTE - TEXT BELOW NOT VALIDATED FOR AUTOPRICING._x000a_AN ACCEPTANCE LIMIT ON THE NUMBER OF UNACCOMPANIED_x000a_CHILD WILL BE CONSIDER_x000a_OR - INE/NEGOTIATED INFANT PSGR UNDER 2 - CHARGE 75_x000a_PERCENT OF THE FARE._x000a_TICKET DESIGNATOR - IN._x000a_MUST BE ACCOMPANIED ON ALL FLIGHTS IN THE SAME_x000a_COMPARTMENT BY NEG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NEG PSGR 18 OR OLDER._x000a_JNN/CONTRACT BULK CHILD PSGR 2-11 - CHARGE 75 PERCENT_x000a_OF THE FARE._x000a_TICKET DESIGNATOR - CH._x000a_MUST BE ACCOMPANIED ON ALL FLIGHTS IN THE SAME_x000a_COMPARTMENT BY ADULT PSGR 18 OR OLDER._x000a_OR - UNN/UNACCOMPANIED CHILD PSGR 5-11 - CHARGE 75_x000a_PERCENT OF THE FARE._x000a_TICKET DESIGNATOR - CH._x000a_NOTE - TEXT BELOW NOT VALIDATED FOR AUTOPRICING._x000a_AN ACCEPTANCE LIMIT ON THE NUMBER OF UNACCOMPANIED_x000a_CHILD WILL BE CONSIDER_x000a_OR - JNS/CONTRACT BULK INFANT WITH A SEAT PSGR UNDER 2_x000a_- CHARGE 75 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JNF/CONTRACT BULK INFANT PSGR UNDER 2 - CHARGE_x000a_10 PERCENT OF THE FARE._x000a_TICKET DESIGNATOR - IN._x000a_MUST BE ACCOMPANIED ON ALL FLIGHTS IN THE SAME_x000a_COMPARTMENT BY ADULT PSGR 18 OR OLDER._x000a_INN/INDIVIDUAL INCLUSIVE TOUR CHILD PSGR 2-11 - CHARGE_x000a_75 PERCENT OF THE FARE._x000a_TICKET DESIGNATOR - CH._x000a_MUST BE ACCOMPANIED ON ALL FLIGHTS IN THE SAME_x000a_COMPARTMENT BY INDIVIDUAL INCLUSIVE TOUR PSGR 18_x000a_OR OLDER._x000a_OR - ITU/INDIVIDUAL INCLUSIVE TOUR UNACCOMPANIED CHILD_x000a_5-11 - CHARGE 75 PERCENT OF THE FARE._x000a_TICKET DESIGNATOR - CH._x000a_NOTE - TEXT BELOW NOT VALIDATED FOR AUTOPRICING._x000a_AN ACCEPTANCE LIMIT ON THE NUMBER OF UNACCOMPANIED_x000a_CHILD WILL BE CONSIDER_x000a_OR - ITS/INCLUSIVE TOUR INFANT WITH A SEAT PSGR UNDER 2_x000a_- CHARGE 75 PERCENT OF THE FARE._x000a_TICKET DESIGNATOR - IN._x000a_MUST BE ACCOMPANIED ON ALL FLIGHTS IN THE SAME_x000a_COMPARTMENT BY INDIVIDUAL INCLUSIVE TOUR PSGR_x000a_18 OR OLDER._x000a_NOTE - TEXT BELOW NOT VALIDATED FOR AUTOPRICING._x000a_AN INFANT UNDER TWO YEARS WHO MAY TURN 2 YEARS_x000a_OF AGE BEFORE THE END OF THE TRIP MUST PAY A_x000a_CHILD FARE FOR THE ENTIRE JOURNEY_x000a_OR - 1ST ITF/INCLUSIVE TOUR INFANT WITHOUT A SEAT PSGR_x000a_UNDER 2 - CHARGE 10 PERCENT OF THE FARE._x000a_TICKET DESIGNATOR - IN._x000a_MUST BE ACCOMPANIED ON ALL FLIGHTS IN THE SAME_x000a_COMPARTMENT BY INDIVIDUAL INCLUSIVE TOUR PSGR_x000a_18 OR OLDER._x000a_VFN/VISIT FRIENDS/RELATIVES CHILD PSGR 2-11 - CHARGE_x000a_75 PERCENT OF THE FARE._x000a_TICKET DESIGNATOR - CH._x000a_MUST BE ACCOMPANIED ON ALL FLIGHTS IN THE SAME_x000a_COMPARTMENT BY VISIT FRIENDS/RELATIVES PSGR 18 OR_x000a_OLDER._x000a_OR - VFS/VISIT FRIENDS/RELATIVES INFANT WITH A SEAT_x000a_UNDER 2 - CHARGE 75 PERCENT OF THE FARE._x000a_TICKET DESIGNATOR - IN._x000a_MUST BE ACCOMPANIED ON ALL FLIGHTS IN THE SAME_x000a_COMPARTMENT BY VISIT FRIENDS/RELATIVES PSGR 18_x000a_OR OLDER._x000a_NOTE - TEXT BELOW NOT VALIDATED FOR AUTOPRICING._x000a_AN INFANT UNDER TWO YEARS WHO MAY TURN 2 YEARS_x000a_OF AGE BEFORE THE END OF THE TRIP MUST PAY A_x000a_CHILD FARE FOR THE ENTIRE JOURNEY_x000a_OR - 1ST VFF/VISIT FRIENDS/RELATIVES INFANT WITHOUT A_x000a_SEAT PSGR UNDER 2 - CHARGE 10 PERCENT OF THE_x000a_FARE._x000a_TICKET DESIGNATOR - IN._x000a_MUST BE ACCOMPANIED ON ALL FLIGHTS IN THE SAME_x000a_COMPARTMENT BY VISIT FRIENDS/RELATIVES PSGR 18_x000a_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1"/>
    <n v="3393"/>
    <s v="AE10"/>
    <n v="3431"/>
    <n v="3441"/>
    <s v="IPRSAA2/27"/>
    <n v="15016"/>
    <n v="19828"/>
    <x v="12"/>
    <n v="1500"/>
    <n v="1533"/>
    <n v="1555"/>
    <s v="RDBOGMAD09NOVZYRPRO-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eb7f692-0fe1-4230-9439-c9205b937799&lt;/eb:ConversationId&gt;&lt;eb:Service&gt;OTA_AirRulesLLSRQ&lt;/eb:Service&gt;&lt;eb:Action&gt;OTA_AirRulesLLSRS&lt;/eb:Action&gt;&lt;eb:MessageData&gt;&lt;eb:MessageId&gt;5132914523168830844&lt;/eb:MessageId&gt;&lt;eb:Timestamp&gt;2019-09-05T14:31:57&lt;/eb:Timestamp&gt;&lt;eb:RefToMessageId&gt;ceb7f692-0fe1-4230-9439-c9205b937799&lt;/eb:RefToMessageId&gt;&lt;/eb:MessageData&gt;&lt;/eb:MessageHeader&gt;&lt;wsse:Security xmlns:wsse=&quot;http://schemas.xmlsoap.org/ws/2002/12/secext&quot;&gt;&lt;wsse:BinarySecurityToken valueType=&quot;String&quot; EncodingType=&quot;wsse:Base64Binary&quot;&gt;Shared/IDL:IceSess\/SessMgr:1\.0.IDL/Common/!ICESMS\/RESE!ICESMSLB\/RES.LB!-2977451669062446702!52108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09:31:57-05:00&quot;&gt;_x000a_   &lt;stl:SystemSpecificResults&gt;_x000a_    &lt;stl:HostCommand LNIATA=&quot;222222&quot;&gt;RDMADBOG26NOVNYRPRO-UX&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78"/>
    <s v="RDMADBOG26NOVNYRPRO-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c32d927-a7e3-4c85-beca-7d9a50899808&lt;/eb:ConversationId&gt;&lt;eb:Service&gt;OTA_AirRulesLLSRQ&lt;/eb:Service&gt;&lt;eb:Action&gt;OTA_AirRulesLLSRS&lt;/eb:Action&gt;&lt;eb:MessageData&gt;&lt;eb:MessageId&gt;5662557528942980862&lt;/eb:MessageId&gt;&lt;eb:Timestamp&gt;2019-09-05T14:41:34&lt;/eb:Timestamp&gt;&lt;eb:RefToMessageId&gt;dc32d927-a7e3-4c85-beca-7d9a50899808&lt;/eb:RefToMessageId&gt;&lt;/eb:MessageData&gt;&lt;/eb:MessageHeader&gt;&lt;wsse:Security xmlns:wsse=&quot;http://schemas.xmlsoap.org/ws/2002/12/secext&quot;&gt;&lt;wsse:BinarySecurityToken valueType=&quot;String&quot; EncodingType=&quot;wsse:Base64Binary&quot;&gt;Shared/IDL:IceSess\/SessMgr:1\.0.IDL/Common/!ICESMS\/RESE!ICESMSLB\/RES.LB!-2977449301024267122!718236!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5T09:41:34-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a2a723c-6654-48c0-a340-bc269cdc0b37&lt;/eb:ConversationId&gt;&lt;eb:Service&gt;OTA_AirRulesLLSRQ&lt;/eb:Service&gt;&lt;eb:Action&gt;OTA_AirRulesLLSRS&lt;/eb:Action&gt;&lt;eb:MessageData&gt;&lt;eb:MessageId&gt;5673525529867270183&lt;/eb:MessageId&gt;&lt;eb:Timestamp&gt;2019-09-05T14:43:06&lt;/eb:Timestamp&gt;&lt;eb:RefToMessageId&gt;aa2a723c-6654-48c0-a340-bc269cdc0b37&lt;/eb:RefToMessageId&gt;&lt;/eb:MessageData&gt;&lt;/eb:MessageHeader&gt;&lt;wsse:Security xmlns:wsse=&quot;http://schemas.xmlsoap.org/ws/2002/12/secext&quot;&gt;&lt;wsse:BinarySecurityToken valueType=&quot;String&quot; EncodingType=&quot;wsse:Base64Binary&quot;&gt;Shared/IDL:IceSess\/SessMgr:1\.0.IDL/Common/!ICESMS\/RESH!ICESMSLB\/RES.LB!-2977448922386835058!50213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5T09:43:06-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ac84f00-8289-4c09-a0b1-458ebcf203f0&lt;/eb:ConversationId&gt;&lt;eb:Service&gt;OTA_AirRulesLLSRQ&lt;/eb:Service&gt;&lt;eb:Action&gt;OTA_AirRulesLLSRS&lt;/eb:Action&gt;&lt;eb:MessageData&gt;&lt;eb:MessageId&gt;5685435530799421221&lt;/eb:MessageId&gt;&lt;eb:Timestamp&gt;2019-09-05T14:44:40&lt;/eb:Timestamp&gt;&lt;eb:RefToMessageId&gt;fac84f00-8289-4c09-a0b1-458ebcf203f0&lt;/eb:RefToMessageId&gt;&lt;/eb:MessageData&gt;&lt;/eb:MessageHeader&gt;&lt;wsse:Security xmlns:wsse=&quot;http://schemas.xmlsoap.org/ws/2002/12/secext&quot;&gt;&lt;wsse:BinarySecurityToken valueType=&quot;String&quot; EncodingType=&quot;wsse:Base64Binary&quot;&gt;Shared/IDL:IceSess\/SessMgr:1\.0.IDL/Common/!ICESMS\/RESB!ICESMSLB\/RES.LB!-2977448540609585522!1333121!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5T09:44:40-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cb6f71a-1430-4438-9620-51a44f661230&lt;/eb:ConversationId&gt;&lt;eb:Service&gt;OTA_AirRulesLLSRQ&lt;/eb:Service&gt;&lt;eb:Action&gt;OTA_AirRulesLLSRS&lt;/eb:Action&gt;&lt;eb:MessageData&gt;&lt;eb:MessageId&gt;5696502531717880220&lt;/eb:MessageId&gt;&lt;eb:Timestamp&gt;2019-09-05T14:46:12&lt;/eb:Timestamp&gt;&lt;eb:RefToMessageId&gt;bcb6f71a-1430-4438-9620-51a44f661230&lt;/eb:RefToMessageId&gt;&lt;/eb:MessageData&gt;&lt;/eb:MessageHeader&gt;&lt;wsse:Security xmlns:wsse=&quot;http://schemas.xmlsoap.org/ws/2002/12/secext&quot;&gt;&lt;wsse:BinarySecurityToken valueType=&quot;String&quot; EncodingType=&quot;wsse:Base64Binary&quot;&gt;Shared/IDL:IceSess\/SessMgr:1\.0.IDL/Common/!ICESMS\/RESB!ICESMSLB\/RES.LB!-2977448164154935680!1370953!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5T09:46:11-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6d151d9-35b7-443f-bfb7-dd96aba2f653&lt;/eb:ConversationId&gt;&lt;eb:Service&gt;OTA_AirRulesLLSRQ&lt;/eb:Service&gt;&lt;eb:Action&gt;OTA_AirRulesLLSRS&lt;/eb:Action&gt;&lt;eb:MessageData&gt;&lt;eb:MessageId&gt;5228335531728990823&lt;/eb:MessageId&gt;&lt;eb:Timestamp&gt;2019-09-05T14:46:13&lt;/eb:Timestamp&gt;&lt;eb:RefToMessageId&gt;46d151d9-35b7-443f-bfb7-dd96aba2f653&lt;/eb:RefToMessageId&gt;&lt;/eb:MessageData&gt;&lt;/eb:MessageHeader&gt;&lt;wsse:Security xmlns:wsse=&quot;http://schemas.xmlsoap.org/ws/2002/12/secext&quot;&gt;&lt;wsse:BinarySecurityToken valueType=&quot;String&quot; EncodingType=&quot;wsse:Base64Binary&quot;&gt;Shared/IDL:IceSess\/SessMgr:1\.0.IDL/Common/!ICESMS\/RESG!ICESMSLB\/RES.LB!-2977448159742723699!13563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09:46:13-05:00&quot;&gt;_x000a_   &lt;stl:SystemSpecificResults&gt;_x000a_    &lt;stl:HostCommand LNIATA=&quot;222222&quot;&gt;RDBOGPTY03SEPUAAAOY1N-CM&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UAAAOY1N       U X   520400     ----      -/1  -/365 WH01&lt;/Text&gt;_x000a_   &lt;/Line&gt;_x000a_   &lt;Line Type=&quot;Passenger Type&quot;&gt;_x000a_    &lt;Text&gt;PASSENGER TYPE-ADT                 AUTO PRICE-YES&lt;/Text&gt;_x000a_   &lt;/Line&gt;_x000a_   &lt;Line Type=&quot;Origin Destination&quot;&gt;_x000a_    &lt;Text&gt;FROM-BOG TO-PTY    CXR-CM    TVL-03SEP20  RULE-ESTR IPRWI/303&lt;/Text&gt;_x000a_   &lt;/Line&gt;_x000a_   &lt;Line Type=&quot;Fare Basis&quot;&gt;_x000a_    &lt;Text&gt;FARE BASIS-UAAAOY1N          SPECIAL FARE  DIS-E   VENDOR-ATP&lt;/Text&gt;_x000a_   &lt;/Line&gt;_x000a_   &lt;Line Type=&quot;Fare Type&quot;&gt;_x000a_    &lt;Text&gt;FARE TYPE-XEX      OW-REGULAR EXCURSION&lt;/Text&gt;_x000a_   &lt;/Line&gt;_x000a_   &lt;Line Type=&quot;Currency&quot;&gt;_x000a_    &lt;Text&gt;USD   153.00  0106  E25JUL19 D-INFINITY   FC-UAAAOY1N  FN-&lt;/Text&gt;_x000a_   &lt;/Line&gt;_x000a_   &lt;Line Type=&quot;System Dates&quot;&gt;_x000a_    &lt;Text&gt;SYSTEM DATES - CREATED 24JUL19/1924  EXPIRES INFINITY&lt;/Text&gt;_x000a_   &lt;/Line&gt;_x000a_   &lt;ParsedData&gt;_x000a_    &lt;CurrencyLine&gt;_x000a_     &lt;Amount&gt;153.00&lt;/Amount&gt;_x000a_     &lt;CurrencyCode&gt;USD&lt;/CurrencyCode&gt;_x000a_     &lt;Discontinue&gt;INFINITY&lt;/Discontinue&gt;_x000a_     &lt;Effective&gt;2019-07-25&lt;/Effective&gt;_x000a_     &lt;FareClass&gt;UAAAOY1N&lt;/FareClass&gt;_x000a_     &lt;RoutingNumberOrMPM&gt;0106&lt;/RoutingNumberOrMPM&gt;_x000a_    &lt;/CurrencyLine&gt;_x000a_    &lt;FareBasisLine&gt;_x000a_     &lt;DisplayType Code=&quot;E&quot;/&gt;_x000a_     &lt;FareBasis Code=&quot;UAAAOY1N&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CM&quot;/&gt;_x000a_     &lt;DestinationLocation LocationCode=&quot;PTY&quot;/&gt;_x000a_     &lt;OriginLocation LocationCode=&quot;BOG&quot;/&gt;_x000a_     &lt;Rule&gt;ESTR&lt;/Rule&gt;_x000a_     &lt;TariffDescriptionNumber&gt;IPRWI/303&lt;/TariffDescriptionNumber&gt;_x000a_     &lt;TravelDate&gt;2020-09-03&lt;/TravelDate&gt;_x000a_    &lt;/OriginDestinationLine&gt;_x000a_    &lt;PassengerTypeLine&gt;_x000a_     &lt;AutoPrice&gt;YES&lt;/AutoPrice&gt;_x000a_     &lt;PassengerType Code=&quot;ADT&quot;/&gt;_x000a_    &lt;/PassengerTypeLine&gt;_x000a_    &lt;SystemDatesLine&gt;_x000a_     &lt;CreateDateTime&gt;2019-07-24T19:2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TARIFAS_x000a_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TE - TEXT BELOW NOT VALIDATED FOR AUTOPRICING._x000a_PLEASE BE ADVISED THAT TRAVEL TO CUBA BY UNITED_x000a_STATES CITIZENS AND RESIDENTS FOR THE PURPOSE OF_x000a_GENERAL TOURISM IS STILL STRICTLY PROHIBITED BY_x000a_UNITED STATES LAW. BEFORE BOARDING A FLIGHT_x000a_OPERATED BY CM OR CM COLOMBIA BOUND FOR CUBA_x000a_UNITED STATES CITIZIES AND RESIDENTS WILL BE_x000a_REQUIRED TO PROVIDE WRITTEN CERTIFICATION THAT_x000a_THE PURPOSE OF YOUR TRAVEL TO CUBA FALL WITHIN_x000a_ONE OF THE CATEGORIES OF TRAVEL PERMITED UNDER_x000a_CURRENT UNITED STATES LAW._x000a_-------------------------------------------------_x000a_FAVOR TOMAR DEBIDA NOTA QUE VIAJAR A CUBA POR_x000a_PARTE DE CIUDADANOS Y RESIDENTES DE ESTADOS_x000a_UNIDOS CON FINES TURISTICOS EN GENERAL AUN SE_x000a_ENCUENTRA ESTRICTAMENTE PROHIBIDO BAJO LAS LEYES_x000a_DE LOS ESTADOS UNIDOS.  ANTES DE ABORDAR UN VUELO_x000a_OPERADO POR CM A CM COLOMBIA CON DESTINO A CUBA_x000a_LOS CIUDADANOS Y RESIDENTES DE LOS ESTADOS UNIDOS_x000a_DEBERAN ENTREGAR UNA CERTIFICACION POR ESCRITO_x000a_SENALANDO QUE EL PROPOSITO DE SU VIAJE A CUBA SE_x000a_ENCUENTRA DENTRO DE UNA DE LAS CATEGORIAS DE_x000a_VIAJE PERMITIDAS BAJO LAS LEYES VIGENTES DE LOS_x000a_ESTADOS UNIDOS.&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CM_x000a_ANY TA FLIGHT OPERATED BY CM_x000a_ANY LR FLIGHT OPERATED BY CM_x000a_ANY CM FLIGHT OPERATED BY AV_x000a_ANY CM FLIGHT OPERATED BY TA_x000a_ANY CM FLIGHT OPERATED BY LR.&lt;/Text&gt;_x000a_   &lt;/Paragraph&gt;_x000a_   &lt;Paragraph RPH=&quot;05&quot; Title=&quot;ADVANCE RESERVATIONS/TICKETING&quot;&gt;_x000a_    &lt;Text&gt;CONFIRMED RESERVATIONS ARE REQUIRED FOR ALL SECTORS._x000a_TICKETING MUST BE COMPLETED WITHIN 24 HOURS AFTER_x000a_RESERVATIONS ARE MADE.&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365 DAYS AFTER DEPARTURE FROM FARE ORIGIN.&lt;/Text&gt;_x000a_   &lt;/Paragraph&gt;_x000a_   &lt;Paragraph RPH=&quot;08&quot; Title=&quot;STOPOVERS&quot;&gt;_x000a_    &lt;Text&gt;2 STOPOVERS PERMITTED ON THE PRICING UNIT_x000a_LIMITED TO 1 FREE AND 1 AT USD 250.00._x000a_1 FREE IN PTY_x000a_1 IN PTY AT USD 250.00._x000a_A STOPOVER MAY NOT EXCEED 168 HOURS._x000a_NOTE - TEXT BELOW NOT VALIDATED FOR AUTOPRICING._x000a_168 HOURS IS EQUAL AT 7 DAYS&lt;/Text&gt;_x000a_   &lt;/Paragraph&gt;_x000a_   &lt;Paragraph RPH=&quot;09&quot; Title=&quot;TRANSFERS&quot;&gt;_x000a_    &lt;Text&gt;UNLIMITED TRANSFERS PERMITTED ON THE PRICING UNIT._x000a_FARE BREAK AND EMBEDDED SURFACE SECTORS PERMITTED ON_x000a_THE FARE COMPONENT._x000a_NOTE - TEXT BELOW NOT VALIDATED FOR AUTOPRICING._x000a_PERMITTED IF APPLICABLE TO PUBLISHED ROUTING_x000a_PROVIDED THAT TRANSFER DOES NOT EXCEED 24 HOURS_x000a_OR NEXT AVAILABLE FLIGHT - WHICHEVER COMES FIRST.&lt;/Text&gt;_x000a_   &lt;/Paragraph&gt;_x000a_   &lt;Paragraph RPH=&quot;10&quot; Title=&quot;COMBINATIONS&quot;&gt;_x000a_    &lt;Text&gt;DOUBLE OPEN JAWS NOT PERMITTED._x000a_END-ON-END PERMITTED. VALIDATE ALL FARE COMPONENTS._x000a_SIDE TRIPS NOT PERMITTED. TRAVEL MUST BE VIA POINT OF_x000a_COMBINATION.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CM IN_x000a_ANY RULE AND TARIFF.&lt;/Text&gt;_x000a_   &lt;/Paragraph&gt;_x000a_   &lt;Paragraph RPH=&quot;11&quot; Title=&quot;BLACKOUT DATES&quot;&gt;_x000a_    &lt;Text&gt;NO BLACKOUT DATES APPLY.&lt;/Text&gt;_x000a_   &lt;/Paragraph&gt;_x000a_   &lt;Paragraph RPH=&quot;12&quot; Title=&quot;SURCHARGES&quot;&gt;_x000a_    &lt;Text&gt;FARE RULE_x000a_FROM BOG -_x000a_PEAK SURCHARGE OF USD 10.00 PER COUPON WILL BE ADDED_x000a_TO THE APPLICABLE FARE PER ANY PASSENGER IF THE FARE_x000a_COMPONENT INCLUDES TRAVEL ON ONE OR MORE OF THE_x000a_FOLLOWING_x000a_CM FLIGHT 650 OPERATED BY CM_x000a_CM FLIGHT 650 OPERATED BY P5_x000a_ON 16AUG19 FOR ALL INTERNATIONAL SECTORS._x000a_AND - PEAK SURCHARGE OF USD 50.00 PER FARE COMPONENT_x000a_WILL BE ADDED TO THE APPLICABLE FARE PER ANY_x000a_PASSENGER IF THE FARE COMPONENT INCLUDES TRAVEL_x000a_ON ONE OR MORE OF THE FOLLOWING_x000a_CM FLIGHT 650 OPERATED BY CM_x000a_CM FLIGHT 658 OPERATED BY CM_x000a_CM FLIGHT 620 OPERATED BY CM_x000a_CM FLIGHT 650 OPERATED BY P5_x000a_CM FLIGHT 658 OPERATED BY P5_x000a_CM FLIGHT 620 OPERATED BY P5_x000a_ON 04OCT19 FOR ALL INTERNATIONAL SECTORS._x000a_AND - PEAK SURCHARGE OF USD 50.00 PER FARE COMPONENT_x000a_WILL BE ADDED TO THE APPLICABLE FARE PER ANY_x000a_PASSENGER IF THE FARE COMPONENT INCLUDES TRAVEL_x000a_ON ONE OR MORE OF THE FOLLOWING_x000a_CM FLIGHT 650 OPERATED BY CM_x000a_CM FLIGHT 658 OPERATED BY CM_x000a_CM FLIGHT 620 OPERATED BY CM_x000a_CM FLIGHT 650 OPERATED BY P5_x000a_CM FLIGHT 658 OPERATED BY P5_x000a_CM FLIGHT 620 OPERATED BY P5_x000a_CM FLIGHT 516 OPERATED BY CM_x000a_CM FLIGHT 534 OPERATED BY CM_x000a_CM FLIGHT 416 OPERATED BY CM_x000a_CM FLIGHT 622 OPERATED BY CM_x000a_CM FLIGHT 516 OPERATED BY P5_x000a_CM FLIGHT 534 OPERATED BY P5_x000a_CM FLIGHT 416 OPERATED BY P5_x000a_CM FLIGHT 622 OPERATED BY P5_x000a_ON 05OCT19 FOR ALL INTERNATIONAL SECTORS._x000a_AND - PEAK SURCHARGE OF USD 50.00 PER FARE COMPONENT_x000a_WILL BE ADDED TO THE APPLICABLE FARE PER ANY_x000a_PASSENGER IF THE FARE COMPONENT INCLUDES TRAVEL_x000a_ON ONE OR MORE OF THE FOLLOWING_x000a_CM FLIGHT 650 OPERATED BY CM_x000a_CM FLIGHT 658 OPERATED BY CM_x000a_CM FLIGHT 620 OPERATED BY CM_x000a_CM FLIGHT 650 OPERATED BY P5_x000a_CM FLIGHT 658 OPERATED BY P5_x000a_CM FLIGHT 620 OPERATED BY P5_x000a_ON 06OCT19 FOR ALL INTERNATIONAL SECTORS._x000a_AND - TO BOG -_x000a_PEAK SURCHARGE OF USD 50.00 PER FARE COMPONENT WILL_x000a_BE ADDED TO THE APPLICABLE FARE PER ANY PASSENGER IF_x000a_THE FARE COMPONENT INCLUDES TRAVEL ON ONE OR MORE OF_x000a_THE FOLLOWING_x000a_CM FLIGHT 629 OPERATED BY CM_x000a_CM FLIGHT 659 OPERATED BY CM_x000a_CM FLIGHT 629 OPERATED BY P5_x000a_CM FLIGHT 659 OPERATED BY P5_x000a_ON 11OCT19 FOR ALL INTERNATIONAL SECTORS._x000a_AND - PEAK SURCHARGE OF USD 50.00 PER FARE COMPONENT_x000a_WILL BE ADDED TO THE APPLICABLE FARE PER ANY_x000a_PASSENGER IF THE FARE COMPONENT INCLUDES TRAVEL_x000a_ON ONE OR MORE OF THE FOLLOWING_x000a_CM FLIGHT 629 OPERATED BY CM_x000a_CM FLIGHT 659 OPERATED BY CM_x000a_CM FLIGHT 629 OPERATED BY P5_x000a_CM FLIGHT 659 OPERATED BY P5_x000a_CM FLIGHT 633 OPERATED BY CM_x000a_CM FLIGHT 633 OPERATED BY P5_x000a_FROM 12OCT19 THROUGH 13OCT19 FOR ALL_x000a_INTERNATIONAL SECTORS._x000a_AND - PEAK SURCHARGE OF USD 50.00 PER FARE COMPONENT_x000a_WILL BE ADDED TO THE APPLICABLE FARE PER ANY_x000a_PASSENGER IF THE FARE COMPONENT INCLUDES TRAVEL_x000a_ON ONE OR MORE OF THE FOLLOWING_x000a_CM FLIGHT 629 OPERATED BY CM_x000a_CM FLIGHT 659 OPERATED BY CM_x000a_CM FLIGHT 629 OPERATED BY P5_x000a_CM FLIGHT 659 OPERATED BY P5_x000a_CM FLIGHT 633 OPERATED BY CM_x000a_CM FLIGHT 633 OPERATED BY P5_x000a_CM FLIGHT 415 OPERATED BY CM_x000a_CM FLIGHT 415 OPERATED BY P5_x000a_ON 14OCT19 FOR ALL INTERNATIONAL SECTORS._x000a_AND - FROM BOG -_x000a_PEAK SURCHARGE OF USD 50.00 PER FARE COMPONENT WILL_x000a_BE ADDED TO THE APPLICABLE FARE PER ANY PASSENGER IF_x000a_THE FARE COMPONENT INCLUDES TRAVEL ON ONE OR MORE OF_x000a_THE FOLLOWING_x000a_CM FLIGHT 622 OPERATED BY CM_x000a_CM FLIGHT 622 OPERATED BY P5_x000a_ON 05NOV19 FOR ALL INTERNATIONAL SECTORS._x000a_AND - PEAK SURCHARGE OF USD 50.00 PER FARE COMPONENT_x000a_WILL BE ADDED TO THE APPLICABLE FARE PER ANY_x000a_PASSENGER IF THE FARE COMPONENT INCLUDES TRAVEL_x000a_ON ONE OR MORE OF THE FOLLOWING_x000a_CM FLIGHT 516 OPERATED BY CM_x000a_CM FLIGHT 516 OPERATED BY P5_x000a_CM FLIGHT 534 OPERATED BY CM_x000a_CM FLIGHT 534 OPERATED BY P5_x000a_ON 06NOV19 FOR ALL INTERNATIONAL SECTORS._x000a_AND - TO BOG -_x000a_PEAK SURCHARGE OF USD 50.00 PER FARE COMPONENT WILL_x000a_BE ADDED TO THE APPLICABLE FARE PER ANY PASSENGER IF_x000a_THE FARE COMPONENT INCLUDES TRAVEL ON ONE OR MORE OF_x000a_THE FOLLOWING_x000a_CM FLIGHT 627 OPERATED BY CM_x000a_CM FLIGHT 627 OPERATED BY P5_x000a_CM FLIGHT 633 OPERATED BY CM_x000a_CM FLIGHT 633 OPERATED BY P5_x000a_ON 05DEC19 FOR ALL INTERNATIONAL SECTORS._x000a_AND - PEAK SURCHARGE OF USD 50.00 PER FARE COMPONENT_x000a_WILL BE ADDED TO THE APPLICABLE FARE PER ANY_x000a_PASSENGER IF THE FARE COMPONENT INCLUDES TRAVEL_x000a_ON ONE OR MORE OF THE FOLLOWING_x000a_CM FLIGHT 659 OPERATED BY CM_x000a_CM FLIGHT 659 OPERATED BY P5_x000a_ON 18DEC19 FOR ALL INTERNATIONAL SECTORS._x000a_AND - PEAK SURCHARGE OF USD 50.00 PER FARE COMPONENT_x000a_WILL BE ADDED TO THE APPLICABLE FARE PER ANY_x000a_PASSENGER IF THE FARE COMPONENT INCLUDES TRAVEL_x000a_ON ONE OR MORE OF THE FOLLOWING_x000a_CM FLIGHT 659 OPERATED BY CM_x000a_CM FLIGHT 659 OPERATED BY P5_x000a_ON 20DEC19 FOR ALL INTERNATIONAL SECTORS._x000a_AND - PEAK SURCHARGE OF USD 50.00 PER FARE COMPONENT_x000a_WILL BE ADDED TO THE APPLICABLE FARE PER ANY_x000a_PASSENGER IF THE FARE COMPONENT INCLUDES TRAVEL_x000a_ON ONE OR MORE OF THE FOLLOWING_x000a_CM FLIGHT 535 OPERATED BY CM_x000a_CM FLIGHT 535 OPERATED BY P5_x000a_ON 21DEC19 FOR ALL INTERNATIONAL SECTORS._x000a_AND - PEAK SURCHARGE OF USD 50.00 PER FARE COMPONENT_x000a_WILL BE ADDED TO THE APPLICABLE FARE PER ANY_x000a_PASSENGER IF THE FARE COMPONENT INCLUDES TRAVEL_x000a_ON ONE OR MORE OF THE FOLLOWING_x000a_CM FLIGHT 659 OPERATED BY CM_x000a_CM FLIGHT 659 OPERATED BY P5_x000a_ON 25DEC19 FOR ALL INTERNATIONAL SECTORS._x000a_AND - FROM BOG -_x000a_PEAK SURCHARGE OF USD 50.00 PER FARE COMPONENT WILL_x000a_BE ADDED TO THE APPLICABLE FARE PER ANY PASSENGER IF_x000a_THE FARE COMPONENT INCLUDES TRAVEL ON ONE OR MORE OF_x000a_THE FOLLOWING_x000a_CM FLIGHT 620 OPERATED BY CM_x000a_CM FLIGHT 620 OPERATED BY P5_x000a_CM FLIGHT 534 OPERATED BY CM_x000a_CM FLIGHT 534 OPERATED BY P5_x000a_ON 08DEC19 FOR ALL INTERNATIONAL SECTORS._x000a_AND - PEAK SURCHARGE OF USD 50.00 PER FARE COMPONENT_x000a_WILL BE ADDED TO THE APPLICABLE FARE PER ANY_x000a_PASSENGER IF THE FARE COMPONENT INCLUDES TRAVEL_x000a_ON ONE OR MORE OF THE FOLLOWING_x000a_CM FLIGHT 620 OPERATED BY CM_x000a_CM FLIGHT 620 OPERATED BY P5_x000a_ON 28DEC19 FOR ALL INTERNATIONAL SECTORS._x000a_AND - PEAK SURCHARGE OF USD 50.00 PER FARE COMPONENT_x000a_WILL BE ADDED TO THE APPLICABLE FARE PER ANY_x000a_PASSENGER IF THE FARE COMPONENT INCLUDES TRAVEL_x000a_ON ONE OR MORE OF THE FOLLOWING_x000a_CM FLIGHT 650 OPERATED BY CM_x000a_CM FLIGHT 650 OPERATED BY P5_x000a_ON 31DEC19 FOR ALL INTERNATIONAL SECTORS._x000a_GENERAL RULE - APPLY UNLESS OTHERWISE SPECIFIED_x000a_IF INFANT WITHOUT A SEAT PSGR UNDER 2._x000a_OR - CONTRACT BULK INFANT PSGR UNDER 2._x000a_OR - INCLUSIVE TOUR INFANT WITHOUT A SEAT PSGR UNDER 2._x000a_THERE IS NO MISCELLANEOUS/OTHER SURCHARGE PER FARE_x000a_COMPONENT PER ANY PASSENGER._x000a_MISCELLANEOUS/OTHER SURCHARGE OF USD 33.00 PER FARE_x000a_COMPONENT WILL BE ADDED TO THE APPLICABLE FARE PER ANY_x000a_PASSENGER FOR ALL INTERNATIONAL SECTORS.&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1500.00 PENALTY APPLIES IF SOLD IN_x000a_VENEZUELA.&lt;/Text&gt;_x000a_   &lt;/Paragraph&gt;_x000a_   &lt;Paragraph RPH=&quot;16&quot; Title=&quot;PENALTIES&quot;&gt;_x000a_    &lt;Text&gt;CANCELLATIONS_x000a_ANY TIME_x000a_TICKET IS NON-REFUNDABLE._x000a_NOTE - TEXT BELOW NOT VALIDATED FOR AUTOPRICING._x000a_THE REAMINING AMOUNT MAY BE USED AS PAYMENT FOR_x000a_FUTURE TRIPS. CHANGE FEE APPLY_x000a_CHANGES_x000a_ANY TIME_x000a_CHARGE USD 150.00 FOR CANCEL/NO-SHOW/REISSUE/_x000a_REVALIDATION._x000a_WAIVED FOR SCHEDULE CHANGE/ILLNESS OR DEATH OF_x000a_PASSENGER OR FAMILY MEMBER._x000a_NOTE - TEXT BELOW NOT VALIDATED FOR AUTOPRICING._x000a_A MEDICAL CERTIFICATE MUST BE PRESENTED IN CASE OF_x000a_DEATH OR ILLNES._x000a_---------_x000a_CHILDREN AND INFANTS DISCOUNTS APPLIES SEE CHILD_x000a_DISCOUNTS RESTRICTIONS._x000a_---------_x000a_CM SAME DAY TRAVEL OPTIONS - AVAILABLE WHEN_x000a_CHECKING ON CM AIRPORT TICKET OFFICE APPLIES TO_x000a_OUTBOUND/CONTINUING/ RETURN FLIGHTS UNLESS_x000a_PROHIBITED BY INDIVIDUAL FARE RULE._x000a_CONFIRM A SEAT ON AN ALTERNATE_x000a_FLIGHT FOR A FEE OF USD75.00 FOR FLIGHTS_x000a_DEPARTING WITHIN 24 HOURS OF CHECK - IN WHEN -_x000a_1- THE SAME TICKETED INVENTORY CLASS IS AVAILABLE._x000a_2- TRAVEL IS BETWEEN THE SAME ORIGIN CITY AND_x000a_DESTINATION CITY._x000a_3- NEW FLIGHTS AND ROUTING ARE PERMITTED PER THE_x000a_FARE RULE._x000a_4-AIRPORT STANDBY MAY APPLY._x000a_---------_x000a_FOR AIRPORT USE_x000a_AIRPORT STANDBY PERMITTED._x000a_NOTE - TEXT BELOW NOT VALIDATED FOR AUTOPRICING._x000a_WAIVED FOR ILLNESS OF PASSENGER OR FAMILY OR_x000a_DEATH OF PASSENGER OR FAMILY MEMBER._x000a_FAMILY MEMBER MUST BE FIRST DEGREE RELATIVE_x000a_PARENTS/CHILDREN/SPOUSES._x000a_WAIVER ALSO APPLIES FOR TRAVELING COMPANION IN_x000a_THE SAME RESERVATION._x000a_WAIVER ALSO APPLIES FOR FAMILY MEMBER FIRST_x000a_DEGREE IN OTHER RESERVATION._x000a_ILLNESS/DEATH WAIVERS MUST BE SUBSTANTIATED BY A_x000a_VALID MEDICAL/DEATH CERTIFICATE._x000a_-------_x000a_EXONERACION POR ENFERMEDAD O MUERTE DEL PASAJERO_x000a_O DE UN MIEMBRO DE LA FAMILIA_x000a_MIEMBRO DE LA FAMILIA DEBE SER DE PRIMER GRADO DE_x000a_CONSANGUINIDAD PADRES/HIJOS/HIJAS/CONYUGUE_x000a_EXONERACION APLICABLE A LOS PASAJEROS EN LA MISMA_x000a_RESERVACION_x000a_EXONERACION APLICABLE PARA MIEMBROS DE FAMILIA DE_x000a_PRIMER GRADO DE CONSANGUINIDAD EN OTRA RESERVA_x000a_ENFERMEDAD/MUERTE DEBE SER SUSTENTADO CON UN_x000a_CERTIFICADO MEDICO/MUERTE VALIDO&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NONEND/_x000a_NONTRANS/ - AND - PENALTY APPLIES/ - IN THE_x000a_ENDORSEMENT BOX.&lt;/Text&gt;_x000a_   &lt;/Paragraph&gt;_x000a_   &lt;Paragraph RPH=&quot;19&quot; Title=&quot;CHILDREN DISCOUNTS&quot;&gt;_x000a_    &lt;Text&gt;CNN/ACCOMPANIED CHILD PSGR 2-11 - CHARGE 75 PERCENT OF_x000a_THE FARE._x000a_TICKETING CODE - BASE FARE CODE PLUS CH._x000a_MUST BE ACCOMPANIED ON ALL FLIGHTS IN THE SAME_x000a_COMPARTMENT BY ADULT PSGR 12 OR OLDER._x000a_OR - INF/INFANT WITHOUT A SEAT PSGR UNDER 2 - CHARGE 10_x000a_PERCENT OF THE FARE._x000a_TICKETING CODE - BASE FARE CODE PLUS IN._x000a_MUST BE ACCOMPANIED ON ALL FLIGHTS IN THE SAME_x000a_COMPARTMENT BY ADULT PSGR 12 OR OLDER._x000a_OR - INS/INFANT WITH A SEAT PSGR UNDER 2 - CHARGE 75_x000a_PERCENT OF THE FARE._x000a_TICKETING CODE - BASE FARE CODE PLUS CH._x000a_MUST BE ACCOMPANIED ON ALL FLIGHTS IN THE SAME_x000a_COMPARTMENT BY ADULT PSGR 12 OR OLDER._x000a_OR - UNN/UNACCOMPANIED CHILD PSGR 5-14 - CHARGE 100_x000a_PERCENT OF THE FARE._x000a_TICKETING CODE - BASE FARE CODE PLUS CH._x000a_NOTE - TEXT BELOW NOT VALIDATED FOR AUTOPRICING._x000a_UNACCOMPANIED CHILDREN WILL NOT BE ACCEPTED FOR_x000a_CARRIAGE UNLESS SUCH CHILD IS ACCOMPANIED TO THE_x000a_AIRPORT AT THE TIME OF DEPARTURE BY AN ADULT AND_x000a_ARRANGEMENTS ARE MADE AT LEAST 48 HOURS PRIOR TO_x000a_DEPARTURE.  CARRIER RESERVES THE RIGHT TO ASSURE_x000a_CHILD WILL BE MET AT AIRPORT OF ARRIVAL PRIOR TO_x000a_ACCEPTANCE FOR CARRIAGE.  CARRIER WILL NOT ASSUME_x000a_FINANCIAL OR GUARDIANSHIP RESPONSIBILITIES FOR_x000a_UNACCOMPANIED CHILDREN BEYOND THOSE APPLICABLE TO_x000a_AN ADULT PASSENGER._x000a_CNN/ACCOMPANIED CHILD PSGR 2-11 - CHARGE 75 PERCENT OF_x000a_THE FARE._x000a_TICKETING CODE - BASE FARE CODE PLUS CH._x000a_MUST BE ACCOMPANIED ON ALL FLIGHTS IN THE SAME_x000a_COMPARTMENT BY PFA PSGR 12 OR OLDER._x000a_OR - INF/INFANT WITHOUT A SEAT PSGR UNDER 2 - CHARGE 10_x000a_PERCENT OF THE FARE._x000a_TICKETING CODE - BASE FARE CODE PLUS IN._x000a_MUST BE ACCOMPANIED ON ALL FLIGHTS IN THE SAME_x000a_COMPARTMENT BY PFA PSGR 12 OR OLDER._x000a_OR - INS/INFANT WITH A SEAT PSGR UNDER 2 - CHARGE 75_x000a_PERCENT OF THE FARE._x000a_TICKETING CODE - BASE FARE CODE PLUS CH._x000a_MUST BE ACCOMPANIED ON ALL FLIGHTS IN THE SAME_x000a_COMPARTMENT BY PFA PSGR 12 OR OLDER._x000a_JNN/CONTRACT BULK CHILD PSGR 2-11 - CHARGE 75 PERCENT_x000a_OF THE FARE._x000a_TICKETING CODE - BASE FARE CODE PLUS CH._x000a_MUST BE ACCOMPANIED ON ALL FLIGHTS IN THE SAME_x000a_COMPARTMENT BY CONTRACT BULK ADULT PSGR 12 OR_x000a_OLDER._x000a_OR - JNF/CONTRACT BULK INFANT PSGR UNDER 2 - CHARGE 10_x000a_PERCENT OF THE FARE._x000a_TICKETING CODE - BASE FARE CODE PLUS IN._x000a_MUST BE ACCOMPANIED ON ALL FLIGHTS IN THE SAME_x000a_COMPARTMENT BY CONTRACT BULK ADULT PSGR 12 OR_x000a_OLDER._x000a_OR - JNS/CONTRACT BULK INFANT WITH A SEAT PSGR UNDER 2_x000a_- CHARGE 75 PERCENT OF THE FARE._x000a_TICKETING CODE - BASE FARE CODE PLUS CH._x000a_MUST BE ACCOMPANIED ON ALL FLIGHTS IN THE SAME_x000a_COMPARTMENT BY CONTRACT BULK ADULT PSGR 12 OR_x000a_OLDER._x000a_INN/INDIVIDUAL INCLUSIVE TOUR CHILD PSGR 2-11 - CHARGE_x000a_75 PERCENT OF THE FARE._x000a_TICKETING CODE - BASE FARE CODE PLUS CH._x000a_MUST BE ACCOMPANIED ON ALL FLIGHTS IN THE SAME_x000a_COMPARTMENT BY INDIVIDUAL INCLUSIVE TOUR PSGR 12_x000a_OR OLDER._x000a_OR - ITF/INCLUSIVE TOUR INFANT WITHOUT A SEAT PSGR_x000a_UNDER 2 - CHARGE 10 PERCENT OF THE FARE._x000a_TICKETING CODE - BASE FARE CODE PLUS IN._x000a_MUST BE ACCOMPANIED ON ALL FLIGHTS IN THE SAME_x000a_COMPARTMENT BY INDIVIDUAL INCLUSIVE TOUR PSGR_x000a_12 OR OLDER._x000a_OR - ITS/INCLUSIVE TOUR INFANT WITH A SEAT PSGR UNDER 2_x000a_- CHARGE 75 PERCENT OF THE FARE._x000a_TICKETING CODE - BASE FARE CODE PLUS CH._x000a_MUST BE ACCOMPANIED ON ALL FLIGHTS IN THE SAME_x000a_COMPARTMENT BY INDIVIDUAL INCLUSIVE TOUR PSGR_x000a_12 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THE PROVISIONS BELOW APPLY ONLY AS FOLLOWS -_x000a_WHEN TICKETS ARE SOLD IN PANAMA._x000a_SRC/SENIOR CITIZEN PSGR 57 OR OLDER. ID REQUIRED -_x000a_CHARGE 75 PERCENT OF THE FARE._x000a_TICKET DESIGNATOR - CD._x000a_NOTE - TEXT BELOW NOT VALIDATED FOR AUTOPRICING._x000a_APPLY FOR PANAMENIAN WOMEN SENIOR CITIZEN UPON_x000a_57 YEARS OLD AND FOR PANAMENIAN MEN SENIOR_x000a_CITIZEN UPON 60 YEARS OLD._x000a_THE PROVISIONS BELOW APPLY ONLY AS FOLLOWS -_x000a_WHEN TICKETS ARE SOLD IN PANAMA._x000a_DIS/DISABLED PERSON PSGR . ID REQUIRED - CHARGE 75_x000a_PERCENT OF THE FARE._x000a_TICKET DESIGNATOR - HC.&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ESTR"/>
    <n v="3369"/>
    <n v="3378"/>
    <s v="IPRWI/303"/>
    <n v="15167"/>
    <n v="17105"/>
    <x v="13"/>
    <n v="1500"/>
    <n v="1533"/>
    <n v="1557"/>
    <s v="RDBOGPTY03SEPUAAAOY1N-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2a9e828-e2d4-4ad4-a90c-f61b7a0fb6b0&lt;/eb:ConversationId&gt;&lt;eb:Service&gt;OTA_AirRulesLLSRQ&lt;/eb:Service&gt;&lt;eb:Action&gt;OTA_AirRulesLLSRS&lt;/eb:Action&gt;&lt;eb:MessageData&gt;&lt;eb:MessageId&gt;5709935532814290252&lt;/eb:MessageId&gt;&lt;eb:Timestamp&gt;2019-09-05T14:48:01&lt;/eb:Timestamp&gt;&lt;eb:RefToMessageId&gt;d2a9e828-e2d4-4ad4-a90c-f61b7a0fb6b0&lt;/eb:RefToMessageId&gt;&lt;/eb:MessageData&gt;&lt;/eb:MessageHeader&gt;&lt;wsse:Security xmlns:wsse=&quot;http://schemas.xmlsoap.org/ws/2002/12/secext&quot;&gt;&lt;wsse:BinarySecurityToken valueType=&quot;String&quot; EncodingType=&quot;wsse:Base64Binary&quot;&gt;Shared/IDL:IceSess\/SessMgr:1\.0.IDL/Common/!ICESMS\/RESG!ICESMSLB\/RES.LB!-2977447715725048442!172494!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5T09:48:01-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f07be39-5cd2-4b9a-8725-2a500e4cf5a8&lt;/eb:ConversationId&gt;&lt;eb:Service&gt;OTA_AirRulesLLSRQ&lt;/eb:Service&gt;&lt;eb:Action&gt;OTA_AirRulesLLSRS&lt;/eb:Action&gt;&lt;eb:MessageData&gt;&lt;eb:MessageId&gt;5513880558310640694&lt;/eb:MessageId&gt;&lt;eb:Timestamp&gt;2019-09-05T15:30:31&lt;/eb:Timestamp&gt;&lt;eb:RefToMessageId&gt;ff07be39-5cd2-4b9a-8725-2a500e4cf5a8&lt;/eb:RefToMessageId&gt;&lt;/eb:MessageData&gt;&lt;/eb:MessageHeader&gt;&lt;wsse:Security xmlns:wsse=&quot;http://schemas.xmlsoap.org/ws/2002/12/secext&quot;&gt;&lt;wsse:BinarySecurityToken valueType=&quot;String&quot; EncodingType=&quot;wsse:Base64Binary&quot;&gt;Shared/IDL:IceSess\/SessMgr:1\.0.IDL/Common/!ICESMS\/RESA!ICESMSLB\/RES.LB!-2977437272197931897!35326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0:30:31-05:00&quot;&gt;_x000a_   &lt;stl:SystemSpecificResults&gt;_x000a_    &lt;stl:HostCommand LNIATA=&quot;222222&quot;&gt;RDBOGLET09OCTQ02QP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02QP5ZJ       Q X   149500     ----      -/?  -/12M 8000&lt;/Text&gt;_x000a_   &lt;/Line&gt;_x000a_   &lt;Line Type=&quot;Passenger Type&quot;&gt;_x000a_    &lt;Text&gt;PASSENGER TYPE-ADT                 AUTO PRICE-YES&lt;/Text&gt;_x000a_   &lt;/Line&gt;_x000a_   &lt;Line Type=&quot;Origin Destination&quot;&gt;_x000a_    &lt;Text&gt;FROM-BOG TO-LET    CXR-LA    TVL-09OCT19  RULE-QPDM IPRWD/17&lt;/Text&gt;_x000a_   &lt;/Line&gt;_x000a_   &lt;Line Type=&quot;Fare Basis&quot;&gt;_x000a_    &lt;Text&gt;FARE BASIS-Q02QP5ZJ          SPECIAL FARE  DIS-E   VENDOR-ATP&lt;/Text&gt;_x000a_   &lt;/Line&gt;_x000a_   &lt;Line Type=&quot;Fare Type&quot;&gt;_x000a_    &lt;Text&gt;FARE TYPE-SBP      OW-OW BUDGET INSTANT PURCHASE&lt;/Text&gt;_x000a_   &lt;/Line&gt;_x000a_   &lt;Line Type=&quot;Currency&quot;&gt;_x000a_    &lt;Text&gt;COP   149402  8000  E03SEP19 D-INFINITY   FC-Q02QP5ZJ  FN-9O&lt;/Text&gt;_x000a_   &lt;/Line&gt;_x000a_   &lt;Line Type=&quot;System Dates&quot;&gt;_x000a_    &lt;Text&gt;SYSTEM DATES - CREATED 02SEP19/1810  EXPIRES INFINITY&lt;/Text&gt;_x000a_   &lt;/Line&gt;_x000a_   &lt;ParsedData&gt;_x000a_    &lt;CurrencyLine&gt;_x000a_     &lt;Amount&gt;149402&lt;/Amount&gt;_x000a_     &lt;CurrencyCode&gt;COP&lt;/CurrencyCode&gt;_x000a_     &lt;Discontinue&gt;INFINITY&lt;/Discontinue&gt;_x000a_     &lt;Effective&gt;2019-09-03&lt;/Effective&gt;_x000a_     &lt;FareClass&gt;Q02QP5ZJ&lt;/FareClass&gt;_x000a_     &lt;RoutingNumberOrMPM&gt;8000&lt;/RoutingNumberOrMPM&gt;_x000a_     &lt;TariffDescriptionNumber&gt;9O&lt;/TariffDescriptionNumber&gt;_x000a_    &lt;/CurrencyLine&gt;_x000a_    &lt;FareBasisLine&gt;_x000a_     &lt;DisplayType Code=&quot;E&quot;/&gt;_x000a_     &lt;FareBasis Code=&quot;Q02QP5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LET&quot;/&gt;_x000a_     &lt;OriginLocation LocationCode=&quot;BOG&quot;/&gt;_x000a_     &lt;Rule&gt;QPDM&lt;/Rule&gt;_x000a_     &lt;TariffDescriptionNumber&gt;IPRWD/17&lt;/TariffDescriptionNumber&gt;_x000a_     &lt;TravelDate&gt;2019-10-09&lt;/TravelDate&gt;_x000a_    &lt;/OriginDestinationLine&gt;_x000a_    &lt;PassengerTypeLine&gt;_x000a_     &lt;AutoPrice&gt;YES&lt;/AutoPrice&gt;_x000a_     &lt;PassengerType Code=&quot;ADT&quot;/&gt;_x000a_    &lt;/PassengerTypeLine&gt;_x000a_    &lt;SystemDatesLine&gt;_x000a_     &lt;CreateDateTime&gt;2019-09-02T18: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BOG -_x000a_PERMITTED 20JAN THROUGH 18JAN FOR EACH TRIP. SEASON_x000a_IS BASED ON TRIP DATE._x000a_TO BOG -_x000a_PERMITTED 20JAN THROUGH 18JAN FOR EACH TRIP. SEASON_x000a_IS BASED ON TRIP DATE.&lt;/Text&gt;_x000a_   &lt;/Paragraph&gt;_x000a_   &lt;Paragraph RPH=&quot;04&quot; Title=&quot;FLIGHT APPLICATION&quot;&gt;_x000a_    &lt;Text&gt;NO FLIGHT RESTRICTIONS APPLY.&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7"/>
    <n v="3409"/>
    <s v="QPDM"/>
    <n v="3447"/>
    <n v="3455"/>
    <s v="IPRWD/17"/>
    <n v="7975"/>
    <n v="10585"/>
    <x v="0"/>
    <n v="1500"/>
    <n v="1533"/>
    <n v="1557"/>
    <s v="RDBOGLET09OCTQ02QP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f07be39-5cd2-4b9a-8725-2a500e4cf5a8&lt;/eb:ConversationId&gt;&lt;eb:Service&gt;OTA_AirRulesLLSRQ&lt;/eb:Service&gt;&lt;eb:Action&gt;OTA_AirRulesLLSRS&lt;/eb:Action&gt;&lt;eb:MessageData&gt;&lt;eb:MessageId&gt;6020385558316830190&lt;/eb:MessageId&gt;&lt;eb:Timestamp&gt;2019-09-05T15:30:32&lt;/eb:Timestamp&gt;&lt;eb:RefToMessageId&gt;ff07be39-5cd2-4b9a-8725-2a500e4cf5a8&lt;/eb:RefToMessageId&gt;&lt;/eb:MessageData&gt;&lt;/eb:MessageHeader&gt;&lt;wsse:Security xmlns:wsse=&quot;http://schemas.xmlsoap.org/ws/2002/12/secext&quot;&gt;&lt;wsse:BinarySecurityToken valueType=&quot;String&quot; EncodingType=&quot;wsse:Base64Binary&quot;&gt;Shared/IDL:IceSess\/SessMgr:1\.0.IDL/Common/!ICESMS\/RESA!ICESMSLB\/RES.LB!-2977437272197931897!35326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0:30:32-05:00&quot;&gt;_x000a_   &lt;stl:SystemSpecificResults&gt;_x000a_    &lt;stl:HostCommand LNIATA=&quot;222222&quot;&gt;RDLETBOG23OCTG02QPA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2QPAZJ       G X   124500     ----      7/?  -/12M 8000&lt;/Text&gt;_x000a_   &lt;/Line&gt;_x000a_   &lt;Line Type=&quot;Passenger Type&quot;&gt;_x000a_    &lt;Text&gt;PASSENGER TYPE-ADT                 AUTO PRICE-YES&lt;/Text&gt;_x000a_   &lt;/Line&gt;_x000a_   &lt;Line Type=&quot;Origin Destination&quot;&gt;_x000a_    &lt;Text&gt;FROM-LET TO-BOG    CXR-LA    TVL-23OCT19  RULE-QPDM IPRWD/17&lt;/Text&gt;_x000a_   &lt;/Line&gt;_x000a_   &lt;Line Type=&quot;Fare Basis&quot;&gt;_x000a_    &lt;Text&gt;FARE BASIS-G02QPAZJ          SPECIAL FARE  DIS-E   VENDOR-ATP&lt;/Text&gt;_x000a_   &lt;/Line&gt;_x000a_   &lt;Line Type=&quot;Fare Type&quot;&gt;_x000a_    &lt;Text&gt;FARE TYPE-SBP      OW-OW BUDGET INSTANT PURCHASE&lt;/Text&gt;_x000a_   &lt;/Line&gt;_x000a_   &lt;Line Type=&quot;Currency&quot;&gt;_x000a_    &lt;Text&gt;COP   124402  8000  E03SEP19 D-INFINITY   FC-G02QPAZJ  FN-9O&lt;/Text&gt;_x000a_   &lt;/Line&gt;_x000a_   &lt;Line Type=&quot;System Dates&quot;&gt;_x000a_    &lt;Text&gt;SYSTEM DATES - CREATED 02SEP19/1810  EXPIRES INFINITY&lt;/Text&gt;_x000a_   &lt;/Line&gt;_x000a_   &lt;ParsedData&gt;_x000a_    &lt;CurrencyLine&gt;_x000a_     &lt;Amount&gt;124402&lt;/Amount&gt;_x000a_     &lt;CurrencyCode&gt;COP&lt;/CurrencyCode&gt;_x000a_     &lt;Discontinue&gt;INFINITY&lt;/Discontinue&gt;_x000a_     &lt;Effective&gt;2019-09-03&lt;/Effective&gt;_x000a_     &lt;FareClass&gt;G02QPAZJ&lt;/FareClass&gt;_x000a_     &lt;RoutingNumberOrMPM&gt;8000&lt;/RoutingNumberOrMPM&gt;_x000a_     &lt;TariffDescriptionNumber&gt;9O&lt;/TariffDescriptionNumber&gt;_x000a_    &lt;/CurrencyLine&gt;_x000a_    &lt;FareBasisLine&gt;_x000a_     &lt;DisplayType Code=&quot;E&quot;/&gt;_x000a_     &lt;FareBasis Code=&quot;G02QPA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BOG&quot;/&gt;_x000a_     &lt;OriginLocation LocationCode=&quot;LET&quot;/&gt;_x000a_     &lt;Rule&gt;QPDM&lt;/Rule&gt;_x000a_     &lt;TariffDescriptionNumber&gt;IPRWD/17&lt;/TariffDescriptionNumber&gt;_x000a_     &lt;TravelDate&gt;2019-10-23&lt;/TravelDate&gt;_x000a_    &lt;/OriginDestinationLine&gt;_x000a_    &lt;PassengerTypeLine&gt;_x000a_     &lt;AutoPrice&gt;YES&lt;/AutoPrice&gt;_x000a_     &lt;PassengerType Code=&quot;ADT&quot;/&gt;_x000a_    &lt;/PassengerTypeLine&gt;_x000a_    &lt;SystemDatesLine&gt;_x000a_     &lt;CreateDateTime&gt;2019-09-02T18: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BOG -_x000a_PERMITTED 20JAN THROUGH 18JAN FOR EACH TRIP. SEASON_x000a_IS BASED ON TRIP DATE._x000a_TO BOG -_x000a_PERMITTED 20JAN THROUGH 18JAN FOR EACH TRIP. SEASON_x000a_IS BASED ON TRIP DATE.&lt;/Text&gt;_x000a_   &lt;/Paragraph&gt;_x000a_   &lt;Paragraph RPH=&quot;04&quot; Title=&quot;FLIGHT APPLICATION&quot;&gt;_x000a_    &lt;Text&gt;NO FLIGHT RESTRICTIONS APPLY.&lt;/Text&gt;_x000a_   &lt;/Paragraph&gt;_x000a_   &lt;Paragraph RPH=&quot;05&quot; Title=&quot;ADVANCE RESERVATIONS/TICKETING&quot;&gt;_x000a_    &lt;Text&gt;RESERVATIONS FOR EACH SECTOR ON THE FARE COMPONENT ARE_x000a_REQUIRED AT LEAST 7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7 DAYS BEFORE DEPARTURE FROM_x000a_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ON 22MAR OR 11APR THROUGH_x000a_18APR OR ON 31MAY OR 03OCT THROUGH 12OCT OR ON 01NOV_x000a_OR ON 08NOV 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7"/>
    <n v="3409"/>
    <s v="QPDM"/>
    <n v="3447"/>
    <n v="3455"/>
    <s v="IPRWD/17"/>
    <n v="8446"/>
    <n v="11056"/>
    <x v="0"/>
    <n v="1500"/>
    <n v="1533"/>
    <n v="1557"/>
    <s v="RDLETBOG23OCTG02QPA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f07be39-5cd2-4b9a-8725-2a500e4cf5a8&lt;/eb:ConversationId&gt;&lt;eb:Service&gt;OTA_AirRulesLLSRQ&lt;/eb:Service&gt;&lt;eb:Action&gt;OTA_AirRulesLLSRS&lt;/eb:Action&gt;&lt;eb:MessageData&gt;&lt;eb:MessageId&gt;6017284558323080280&lt;/eb:MessageId&gt;&lt;eb:Timestamp&gt;2019-09-05T15:30:32&lt;/eb:Timestamp&gt;&lt;eb:RefToMessageId&gt;ff07be39-5cd2-4b9a-8725-2a500e4cf5a8&lt;/eb:RefToMessageId&gt;&lt;/eb:MessageData&gt;&lt;/eb:MessageHeader&gt;&lt;wsse:Security xmlns:wsse=&quot;http://schemas.xmlsoap.org/ws/2002/12/secext&quot;&gt;&lt;wsse:BinarySecurityToken valueType=&quot;String&quot; EncodingType=&quot;wsse:Base64Binary&quot;&gt;Shared/IDL:IceSess\/SessMgr:1\.0.IDL/Common/!ICESMS\/RESA!ICESMSLB\/RES.LB!-2977437272197931897!35326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0:30:32-05:00&quot;&gt;_x000a_   &lt;stl:SystemSpecificResults&gt;_x000a_    &lt;stl:HostCommand LNIATA=&quot;222222&quot;&gt;RDBOGLET09OCTQ02QP5ZJ/CH10-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02QP5ZJ/CH10  Q X   134500     ----      -/?  -/12M 8000&lt;/Text&gt;_x000a_   &lt;/Line&gt;_x000a_   &lt;Line Type=&quot;Passenger Type&quot;&gt;_x000a_    &lt;Text&gt;PASSENGER TYPE-CNN/UNN             AUTO PRICE-YES&lt;/Text&gt;_x000a_   &lt;/Line&gt;_x000a_   &lt;Line Type=&quot;Origin Destination&quot;&gt;_x000a_    &lt;Text&gt;FROM-BOG TO-LET    CXR-LA    TVL-09OCT19  RULE-QPDM IPRWD/17&lt;/Text&gt;_x000a_   &lt;/Line&gt;_x000a_   &lt;Line Type=&quot;Fare Basis&quot;&gt;_x000a_    &lt;Text&gt;FARE BASIS-Q02QP5ZJ/CH10     SPECIAL FARE  DIS-E   VENDOR-ATP&lt;/Text&gt;_x000a_   &lt;/Line&gt;_x000a_   &lt;Line Type=&quot;Fare Type&quot;&gt;_x000a_    &lt;Text&gt;FARE TYPE-SBP      OW-OW BUDGET INSTANT PURCHASE&lt;/Text&gt;_x000a_   &lt;/Line&gt;_x000a_   &lt;Line Type=&quot;Currency&quot;&gt;_x000a_    &lt;Text&gt;COP   134500  8000  E03SEP19 D-INFINITY   FC-Q02QP5ZJ  FN-9O&lt;/Text&gt;_x000a_   &lt;/Line&gt;_x000a_   &lt;Line Type=&quot;System Dates&quot;&gt;_x000a_    &lt;Text&gt;SYSTEM DATES - CREATED 02SEP19/1810  EXPIRES INFINITY&lt;/Text&gt;_x000a_   &lt;/Line&gt;_x000a_   &lt;ParsedData&gt;_x000a_    &lt;CurrencyLine&gt;_x000a_     &lt;Amount&gt;134500&lt;/Amount&gt;_x000a_     &lt;CurrencyCode&gt;COP&lt;/CurrencyCode&gt;_x000a_     &lt;Discontinue&gt;INFINITY&lt;/Discontinue&gt;_x000a_     &lt;Effective&gt;2019-09-03&lt;/Effective&gt;_x000a_     &lt;FareClass&gt;Q02QP5ZJ&lt;/FareClass&gt;_x000a_     &lt;RoutingNumberOrMPM&gt;8000&lt;/RoutingNumberOrMPM&gt;_x000a_     &lt;TariffDescriptionNumber&gt;9O&lt;/TariffDescriptionNumber&gt;_x000a_    &lt;/CurrencyLine&gt;_x000a_    &lt;FareBasisLine&gt;_x000a_     &lt;DisplayType Code=&quot;E&quot;/&gt;_x000a_     &lt;FareBasis Code=&quot;Q02QP5ZJ/CH10&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LET&quot;/&gt;_x000a_     &lt;OriginLocation LocationCode=&quot;BOG&quot;/&gt;_x000a_     &lt;Rule&gt;QPDM&lt;/Rule&gt;_x000a_     &lt;TariffDescriptionNumber&gt;IPRWD/17&lt;/TariffDescriptionNumber&gt;_x000a_     &lt;TravelDate&gt;2019-10-09&lt;/TravelDate&gt;_x000a_    &lt;/OriginDestinationLine&gt;_x000a_    &lt;PassengerTypeLine&gt;_x000a_     &lt;AutoPrice&gt;YES&lt;/AutoPrice&gt;_x000a_     &lt;PassengerType Code=&quot;CNN/UNN&quot;/&gt;_x000a_    &lt;/PassengerTypeLine&gt;_x000a_    &lt;SystemDatesLine&gt;_x000a_     &lt;CreateDateTime&gt;2019-09-02T18: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BOG -_x000a_PERMITTED 20JAN THROUGH 18JAN FOR EACH TRIP. SEASON_x000a_IS BASED ON TRIP DATE._x000a_TO BOG -_x000a_PERMITTED 20JAN THROUGH 18JAN FOR EACH TRIP. SEASON_x000a_IS BASED ON TRIP DATE.&lt;/Text&gt;_x000a_   &lt;/Paragraph&gt;_x000a_   &lt;Paragraph RPH=&quot;04&quot; Title=&quot;FLIGHT APPLICATION&quot;&gt;_x000a_    &lt;Text&gt;NO FLIGHT RESTRICTIONS APPLY.&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THE FARE WAS_x000a_CALCULATED AS 90 PERCENT OF THE FARE._x000a_TICKET DESIGNATOR - CH AND PERCENT APPLIED._x000a_MUST BE ACCOMPANIED ON ALL FLIGHTS IN THE SAME_x000a_COMPARTMENT BY ADULT PSGR 12 OR OLDER._x000a_OR - UNN/UNACCOMPANIED CHILD PSGR 8-11 - THE FARE WAS_x000a_CALCULATED AS 90 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90 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90 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90 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THE FARE WAS_x000a_CALCULATED AS 90 PERCENT OF THE FARE._x000a_TICKET DESIGNATOR - CH AND PERCENT APPLIED._x000a_MUST BE ACCOMPANIED ON ALL FLIGHTS IN THE SAME_x000a_COMPARTMENT BY PFA PSGR 12 OR OLDER._x000a_OR - UNN/UNACCOMPANIED CHILD PSGR 8-11 - THE FARE WAS_x000a_CALCULATED AS 90 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QPDM"/>
    <n v="3457"/>
    <n v="3465"/>
    <s v="IPRWD/17"/>
    <n v="7989"/>
    <n v="10599"/>
    <x v="0"/>
    <n v="1500"/>
    <n v="1533"/>
    <n v="1562"/>
    <s v="RDBOGLET09OCTQ02QP5ZJ/CH10-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f07be39-5cd2-4b9a-8725-2a500e4cf5a8&lt;/eb:ConversationId&gt;&lt;eb:Service&gt;OTA_AirRulesLLSRQ&lt;/eb:Service&gt;&lt;eb:Action&gt;OTA_AirRulesLLSRS&lt;/eb:Action&gt;&lt;eb:MessageData&gt;&lt;eb:MessageId&gt;6017049558328010231&lt;/eb:MessageId&gt;&lt;eb:Timestamp&gt;2019-09-05T15:30:33&lt;/eb:Timestamp&gt;&lt;eb:RefToMessageId&gt;ff07be39-5cd2-4b9a-8725-2a500e4cf5a8&lt;/eb:RefToMessageId&gt;&lt;/eb:MessageData&gt;&lt;/eb:MessageHeader&gt;&lt;wsse:Security xmlns:wsse=&quot;http://schemas.xmlsoap.org/ws/2002/12/secext&quot;&gt;&lt;wsse:BinarySecurityToken valueType=&quot;String&quot; EncodingType=&quot;wsse:Base64Binary&quot;&gt;Shared/IDL:IceSess\/SessMgr:1\.0.IDL/Common/!ICESMS\/RESA!ICESMSLB\/RES.LB!-2977437272197931897!35326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0:30:33-05:00&quot;&gt;_x000a_   &lt;stl:SystemSpecificResults&gt;_x000a_    &lt;stl:HostCommand LNIATA=&quot;222222&quot;&gt;RDLETBOG23OCTG02QPAZJ/CH10-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2QPAZJ/CH10  G X   112000     ----      7/?  -/12M 8000&lt;/Text&gt;_x000a_   &lt;/Line&gt;_x000a_   &lt;Line Type=&quot;Passenger Type&quot;&gt;_x000a_    &lt;Text&gt;PASSENGER TYPE-CNN/UNN             AUTO PRICE-YES&lt;/Text&gt;_x000a_   &lt;/Line&gt;_x000a_   &lt;Line Type=&quot;Origin Destination&quot;&gt;_x000a_    &lt;Text&gt;FROM-LET TO-BOG    CXR-LA    TVL-23OCT19  RULE-QPDM IPRWD/17&lt;/Text&gt;_x000a_   &lt;/Line&gt;_x000a_   &lt;Line Type=&quot;Fare Basis&quot;&gt;_x000a_    &lt;Text&gt;FARE BASIS-G02QPAZJ/CH10     SPECIAL FARE  DIS-E   VENDOR-ATP&lt;/Text&gt;_x000a_   &lt;/Line&gt;_x000a_   &lt;Line Type=&quot;Fare Type&quot;&gt;_x000a_    &lt;Text&gt;FARE TYPE-SBP      OW-OW BUDGET INSTANT PURCHASE&lt;/Text&gt;_x000a_   &lt;/Line&gt;_x000a_   &lt;Line Type=&quot;Currency&quot;&gt;_x000a_    &lt;Text&gt;COP   112000  8000  E03SEP19 D-INFINITY   FC-G02QPAZJ  FN-9O&lt;/Text&gt;_x000a_   &lt;/Line&gt;_x000a_   &lt;Line Type=&quot;System Dates&quot;&gt;_x000a_    &lt;Text&gt;SYSTEM DATES - CREATED 02SEP19/1810  EXPIRES INFINITY&lt;/Text&gt;_x000a_   &lt;/Line&gt;_x000a_   &lt;ParsedData&gt;_x000a_    &lt;CurrencyLine&gt;_x000a_     &lt;Amount&gt;112000&lt;/Amount&gt;_x000a_     &lt;CurrencyCode&gt;COP&lt;/CurrencyCode&gt;_x000a_     &lt;Discontinue&gt;INFINITY&lt;/Discontinue&gt;_x000a_     &lt;Effective&gt;2019-09-03&lt;/Effective&gt;_x000a_     &lt;FareClass&gt;G02QPAZJ&lt;/FareClass&gt;_x000a_     &lt;RoutingNumberOrMPM&gt;8000&lt;/RoutingNumberOrMPM&gt;_x000a_     &lt;TariffDescriptionNumber&gt;9O&lt;/TariffDescriptionNumber&gt;_x000a_    &lt;/CurrencyLine&gt;_x000a_    &lt;FareBasisLine&gt;_x000a_     &lt;DisplayType Code=&quot;E&quot;/&gt;_x000a_     &lt;FareBasis Code=&quot;G02QPAZJ/CH10&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BOG&quot;/&gt;_x000a_     &lt;OriginLocation LocationCode=&quot;LET&quot;/&gt;_x000a_     &lt;Rule&gt;QPDM&lt;/Rule&gt;_x000a_     &lt;TariffDescriptionNumber&gt;IPRWD/17&lt;/TariffDescriptionNumber&gt;_x000a_     &lt;TravelDate&gt;2019-10-23&lt;/TravelDate&gt;_x000a_    &lt;/OriginDestinationLine&gt;_x000a_    &lt;PassengerTypeLine&gt;_x000a_     &lt;AutoPrice&gt;YES&lt;/AutoPrice&gt;_x000a_     &lt;PassengerType Code=&quot;CNN/UNN&quot;/&gt;_x000a_    &lt;/PassengerTypeLine&gt;_x000a_    &lt;SystemDatesLine&gt;_x000a_     &lt;CreateDateTime&gt;2019-09-02T18: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BOG -_x000a_PERMITTED 20JAN THROUGH 18JAN FOR EACH TRIP. SEASON_x000a_IS BASED ON TRIP DATE._x000a_TO BOG -_x000a_PERMITTED 20JAN THROUGH 18JAN FOR EACH TRIP. SEASON_x000a_IS BASED ON TRIP DATE.&lt;/Text&gt;_x000a_   &lt;/Paragraph&gt;_x000a_   &lt;Paragraph RPH=&quot;04&quot; Title=&quot;FLIGHT APPLICATION&quot;&gt;_x000a_    &lt;Text&gt;NO FLIGHT RESTRICTIONS APPLY.&lt;/Text&gt;_x000a_   &lt;/Paragraph&gt;_x000a_   &lt;Paragraph RPH=&quot;05&quot; Title=&quot;ADVANCE RESERVATIONS/TICKETING&quot;&gt;_x000a_    &lt;Text&gt;RESERVATIONS FOR EACH SECTOR ON THE FARE COMPONENT ARE_x000a_REQUIRED AT LEAST 7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7 DAYS BEFORE DEPARTURE FROM_x000a_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ON 22MAR OR 11APR THROUGH_x000a_18APR OR ON 31MAY OR 03OCT THROUGH 12OCT OR ON 01NOV_x000a_OR ON 08NOV 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THE FARE WAS_x000a_CALCULATED AS 90 PERCENT OF THE FARE._x000a_TICKET DESIGNATOR - CH AND PERCENT APPLIED._x000a_MUST BE ACCOMPANIED ON ALL FLIGHTS IN THE SAME_x000a_COMPARTMENT BY ADULT PSGR 12 OR OLDER._x000a_OR - UNN/UNACCOMPANIED CHILD PSGR 8-11 - THE FARE WAS_x000a_CALCULATED AS 90 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90 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90 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90 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THE FARE WAS_x000a_CALCULATED AS 90 PERCENT OF THE FARE._x000a_TICKET DESIGNATOR - CH AND PERCENT APPLIED._x000a_MUST BE ACCOMPANIED ON ALL FLIGHTS IN THE SAME_x000a_COMPARTMENT BY PFA PSGR 12 OR OLDER._x000a_OR - UNN/UNACCOMPANIED CHILD PSGR 8-11 - THE FARE WAS_x000a_CALCULATED AS 90 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QPDM"/>
    <n v="3457"/>
    <n v="3465"/>
    <s v="IPRWD/17"/>
    <n v="8460"/>
    <n v="11070"/>
    <x v="0"/>
    <n v="1500"/>
    <n v="1533"/>
    <n v="1562"/>
    <s v="RDLETBOG23OCTG02QPAZJ/CH10-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f07be39-5cd2-4b9a-8725-2a500e4cf5a8&lt;/eb:ConversationId&gt;&lt;eb:Service&gt;OTA_AirRulesLLSRQ&lt;/eb:Service&gt;&lt;eb:Action&gt;OTA_AirRulesLLSRS&lt;/eb:Action&gt;&lt;eb:MessageData&gt;&lt;eb:MessageId&gt;5514082558333360821&lt;/eb:MessageId&gt;&lt;eb:Timestamp&gt;2019-09-05T15:30:33&lt;/eb:Timestamp&gt;&lt;eb:RefToMessageId&gt;ff07be39-5cd2-4b9a-8725-2a500e4cf5a8&lt;/eb:RefToMessageId&gt;&lt;/eb:MessageData&gt;&lt;/eb:MessageHeader&gt;&lt;wsse:Security xmlns:wsse=&quot;http://schemas.xmlsoap.org/ws/2002/12/secext&quot;&gt;&lt;wsse:BinarySecurityToken valueType=&quot;String&quot; EncodingType=&quot;wsse:Base64Binary&quot;&gt;Shared/IDL:IceSess\/SessMgr:1\.0.IDL/Common/!ICESMS\/RESA!ICESMSLB\/RES.LB!-2977437272197931897!35326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0:30:33-05:00&quot;&gt;_x000a_   &lt;stl:SystemSpecificResults&gt;_x000a_    &lt;stl:HostCommand LNIATA=&quot;222222&quot;&gt;RDBOGLET09OCTQ02QP5ZJ/IN-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02QP5ZJ/IN    Q X        0     ----      -/?  -/12M 8000&lt;/Text&gt;_x000a_   &lt;/Line&gt;_x000a_   &lt;Line Type=&quot;Passenger Type&quot;&gt;_x000a_    &lt;Text&gt;PASSENGER TYPE-INF                 AUTO PRICE-YES&lt;/Text&gt;_x000a_   &lt;/Line&gt;_x000a_   &lt;Line Type=&quot;Origin Destination&quot;&gt;_x000a_    &lt;Text&gt;FROM-BOG TO-LET    CXR-LA    TVL-09OCT19  RULE-QPDM IPRWD/17&lt;/Text&gt;_x000a_   &lt;/Line&gt;_x000a_   &lt;Line Type=&quot;Fare Basis&quot;&gt;_x000a_    &lt;Text&gt;FARE BASIS-Q02QP5ZJ/IN       SPECIAL FARE  DIS-E   VENDOR-ATP&lt;/Text&gt;_x000a_   &lt;/Line&gt;_x000a_   &lt;Line Type=&quot;Fare Type&quot;&gt;_x000a_    &lt;Text&gt;FARE TYPE-SBP      OW-OW BUDGET INSTANT PURCHASE&lt;/Text&gt;_x000a_   &lt;/Line&gt;_x000a_   &lt;Line Type=&quot;Currency&quot;&gt;_x000a_    &lt;Text&gt;COP        0  8000  E03SEP19 D-INFINITY   FC-Q02QP5ZJ  FN-9O&lt;/Text&gt;_x000a_   &lt;/Line&gt;_x000a_   &lt;Line Type=&quot;System Dates&quot;&gt;_x000a_    &lt;Text&gt;SYSTEM DATES - CREATED 02SEP19/1810  EXPIRES INFINITY&lt;/Text&gt;_x000a_   &lt;/Line&gt;_x000a_   &lt;ParsedData&gt;_x000a_    &lt;CurrencyLine&gt;_x000a_     &lt;Amount&gt;0&lt;/Amount&gt;_x000a_     &lt;CurrencyCode&gt;COP&lt;/CurrencyCode&gt;_x000a_     &lt;Discontinue&gt;INFINITY&lt;/Discontinue&gt;_x000a_     &lt;Effective&gt;2019-09-03&lt;/Effective&gt;_x000a_     &lt;FareClass&gt;Q02QP5ZJ&lt;/FareClass&gt;_x000a_     &lt;RoutingNumberOrMPM&gt;8000&lt;/RoutingNumberOrMPM&gt;_x000a_     &lt;TariffDescriptionNumber&gt;9O&lt;/TariffDescriptionNumber&gt;_x000a_    &lt;/CurrencyLine&gt;_x000a_    &lt;FareBasisLine&gt;_x000a_     &lt;DisplayType Code=&quot;E&quot;/&gt;_x000a_     &lt;FareBasis Code=&quot;Q02QP5ZJ/IN&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LET&quot;/&gt;_x000a_     &lt;OriginLocation LocationCode=&quot;BOG&quot;/&gt;_x000a_     &lt;Rule&gt;QPDM&lt;/Rule&gt;_x000a_     &lt;TariffDescriptionNumber&gt;IPRWD/17&lt;/TariffDescriptionNumber&gt;_x000a_     &lt;TravelDate&gt;2019-10-09&lt;/TravelDate&gt;_x000a_    &lt;/OriginDestinationLine&gt;_x000a_    &lt;PassengerTypeLine&gt;_x000a_     &lt;AutoPrice&gt;YES&lt;/AutoPrice&gt;_x000a_     &lt;PassengerType Code=&quot;INF&quot;/&gt;_x000a_    &lt;/PassengerTypeLine&gt;_x000a_    &lt;SystemDatesLine&gt;_x000a_     &lt;CreateDateTime&gt;2019-09-02T18: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BOG -_x000a_PERMITTED 20JAN THROUGH 18JAN FOR EACH TRIP. SEASON_x000a_IS BASED ON TRIP DATE._x000a_TO BOG -_x000a_PERMITTED 20JAN THROUGH 18JAN FOR EACH TRIP. SEASON_x000a_IS BASED ON TRIP DATE.&lt;/Text&gt;_x000a_   &lt;/Paragraph&gt;_x000a_   &lt;Paragraph RPH=&quot;04&quot; Title=&quot;FLIGHT APPLICATION&quot;&gt;_x000a_    &lt;Text&gt;NO FLIGHT RESTRICTIONS APPLY.&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1ST INF/INFANT WITHOUT A SEAT PSGR UNDER 2 - NO_x000a_CHARG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PFA PSGR 12 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7"/>
    <n v="3410"/>
    <s v="QPDM"/>
    <n v="3448"/>
    <n v="3456"/>
    <s v="IPRWD/17"/>
    <n v="7976"/>
    <n v="10586"/>
    <x v="0"/>
    <n v="1500"/>
    <n v="1533"/>
    <n v="1560"/>
    <s v="RDBOGLET09OCTQ02QP5ZJ/IN-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f07be39-5cd2-4b9a-8725-2a500e4cf5a8&lt;/eb:ConversationId&gt;&lt;eb:Service&gt;OTA_AirRulesLLSRQ&lt;/eb:Service&gt;&lt;eb:Action&gt;OTA_AirRulesLLSRS&lt;/eb:Action&gt;&lt;eb:MessageData&gt;&lt;eb:MessageId&gt;6017284558340210203&lt;/eb:MessageId&gt;&lt;eb:Timestamp&gt;2019-09-05T15:30:34&lt;/eb:Timestamp&gt;&lt;eb:RefToMessageId&gt;ff07be39-5cd2-4b9a-8725-2a500e4cf5a8&lt;/eb:RefToMessageId&gt;&lt;/eb:MessageData&gt;&lt;/eb:MessageHeader&gt;&lt;wsse:Security xmlns:wsse=&quot;http://schemas.xmlsoap.org/ws/2002/12/secext&quot;&gt;&lt;wsse:BinarySecurityToken valueType=&quot;String&quot; EncodingType=&quot;wsse:Base64Binary&quot;&gt;Shared/IDL:IceSess\/SessMgr:1\.0.IDL/Common/!ICESMS\/RESA!ICESMSLB\/RES.LB!-2977437272197931897!35326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0:30:34-05:00&quot;&gt;_x000a_   &lt;stl:SystemSpecificResults&gt;_x000a_    &lt;stl:HostCommand LNIATA=&quot;222222&quot;&gt;RDLETBOG23OCTG02QPAZJ/IN-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2QPAZJ/IN    G X        0     ----      7/?  -/12M 8000&lt;/Text&gt;_x000a_   &lt;/Line&gt;_x000a_   &lt;Line Type=&quot;Passenger Type&quot;&gt;_x000a_    &lt;Text&gt;PASSENGER TYPE-INF                 AUTO PRICE-YES&lt;/Text&gt;_x000a_   &lt;/Line&gt;_x000a_   &lt;Line Type=&quot;Origin Destination&quot;&gt;_x000a_    &lt;Text&gt;FROM-LET TO-BOG    CXR-LA    TVL-23OCT19  RULE-QPDM IPRWD/17&lt;/Text&gt;_x000a_   &lt;/Line&gt;_x000a_   &lt;Line Type=&quot;Fare Basis&quot;&gt;_x000a_    &lt;Text&gt;FARE BASIS-G02QPAZJ/IN       SPECIAL FARE  DIS-E   VENDOR-ATP&lt;/Text&gt;_x000a_   &lt;/Line&gt;_x000a_   &lt;Line Type=&quot;Fare Type&quot;&gt;_x000a_    &lt;Text&gt;FARE TYPE-SBP      OW-OW BUDGET INSTANT PURCHASE&lt;/Text&gt;_x000a_   &lt;/Line&gt;_x000a_   &lt;Line Type=&quot;Currency&quot;&gt;_x000a_    &lt;Text&gt;COP        0  8000  E03SEP19 D-INFINITY   FC-G02QPAZJ  FN-9O&lt;/Text&gt;_x000a_   &lt;/Line&gt;_x000a_   &lt;Line Type=&quot;System Dates&quot;&gt;_x000a_    &lt;Text&gt;SYSTEM DATES - CREATED 02SEP19/1810  EXPIRES INFINITY&lt;/Text&gt;_x000a_   &lt;/Line&gt;_x000a_   &lt;ParsedData&gt;_x000a_    &lt;CurrencyLine&gt;_x000a_     &lt;Amount&gt;0&lt;/Amount&gt;_x000a_     &lt;CurrencyCode&gt;COP&lt;/CurrencyCode&gt;_x000a_     &lt;Discontinue&gt;INFINITY&lt;/Discontinue&gt;_x000a_     &lt;Effective&gt;2019-09-03&lt;/Effective&gt;_x000a_     &lt;FareClass&gt;G02QPAZJ&lt;/FareClass&gt;_x000a_     &lt;RoutingNumberOrMPM&gt;8000&lt;/RoutingNumberOrMPM&gt;_x000a_     &lt;TariffDescriptionNumber&gt;9O&lt;/TariffDescriptionNumber&gt;_x000a_    &lt;/CurrencyLine&gt;_x000a_    &lt;FareBasisLine&gt;_x000a_     &lt;DisplayType Code=&quot;E&quot;/&gt;_x000a_     &lt;FareBasis Code=&quot;G02QPAZJ/IN&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BOG&quot;/&gt;_x000a_     &lt;OriginLocation LocationCode=&quot;LET&quot;/&gt;_x000a_     &lt;Rule&gt;QPDM&lt;/Rule&gt;_x000a_     &lt;TariffDescriptionNumber&gt;IPRWD/17&lt;/TariffDescriptionNumber&gt;_x000a_     &lt;TravelDate&gt;2019-10-23&lt;/TravelDate&gt;_x000a_    &lt;/OriginDestinationLine&gt;_x000a_    &lt;PassengerTypeLine&gt;_x000a_     &lt;AutoPrice&gt;YES&lt;/AutoPrice&gt;_x000a_     &lt;PassengerType Code=&quot;INF&quot;/&gt;_x000a_    &lt;/PassengerTypeLine&gt;_x000a_    &lt;SystemDatesLine&gt;_x000a_     &lt;CreateDateTime&gt;2019-09-02T18: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BOG -_x000a_PERMITTED 20JAN THROUGH 18JAN FOR EACH TRIP. SEASON_x000a_IS BASED ON TRIP DATE._x000a_TO BOG -_x000a_PERMITTED 20JAN THROUGH 18JAN FOR EACH TRIP. SEASON_x000a_IS BASED ON TRIP DATE.&lt;/Text&gt;_x000a_   &lt;/Paragraph&gt;_x000a_   &lt;Paragraph RPH=&quot;04&quot; Title=&quot;FLIGHT APPLICATION&quot;&gt;_x000a_    &lt;Text&gt;NO FLIGHT RESTRICTIONS APPLY.&lt;/Text&gt;_x000a_   &lt;/Paragraph&gt;_x000a_   &lt;Paragraph RPH=&quot;05&quot; Title=&quot;ADVANCE RESERVATIONS/TICKETING&quot;&gt;_x000a_    &lt;Text&gt;RESERVATIONS FOR EACH SECTOR ON THE FARE COMPONENT ARE_x000a_REQUIRED AT LEAST 7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7 DAYS BEFORE DEPARTURE FROM_x000a_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ON 22MAR OR 11APR THROUGH_x000a_18APR OR ON 31MAY OR 03OCT THROUGH 12OCT OR ON 01NOV_x000a_OR ON 08NOV OR 29NOV THROUGH 26JAN OF THE NEXT YEAR._x000a_TO BOG -_x000a_TRAVEL IS NOT PERMITTED ON 25MAR OR 19APR THROUGH_x000a_23APR OR ON 03JUN OR 13OCT THROUGH 15OCT OR ON 04NOV_x000a_OR ON 11NOV OR 29NOV 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1ST INF/INFANT WITHOUT A SEAT PSGR UNDER 2 - NO_x000a_CHARG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PFA PSGR 12 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7"/>
    <n v="3410"/>
    <s v="QPDM"/>
    <n v="3448"/>
    <n v="3456"/>
    <s v="IPRWD/17"/>
    <n v="8447"/>
    <n v="11057"/>
    <x v="0"/>
    <n v="1500"/>
    <n v="1533"/>
    <n v="1560"/>
    <s v="RDLETBOG23OCTG02QPAZJ/IN-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2ff2f0e-9181-4182-8879-e48b17781054&lt;/eb:ConversationId&gt;&lt;eb:Service&gt;OTA_AirRulesLLSRQ&lt;/eb:Service&gt;&lt;eb:Action&gt;OTA_AirRulesLLSRS&lt;/eb:Action&gt;&lt;eb:MessageData&gt;&lt;eb:MessageId&gt;5626956569414770841&lt;/eb:MessageId&gt;&lt;eb:Timestamp&gt;2019-09-05T15:49:01&lt;/eb:Timestamp&gt;&lt;eb:RefToMessageId&gt;d2ff2f0e-9181-4182-8879-e48b17781054&lt;/eb:RefToMessageId&gt;&lt;/eb:MessageData&gt;&lt;/eb:MessageHeader&gt;&lt;wsse:Security xmlns:wsse=&quot;http://schemas.xmlsoap.org/ws/2002/12/secext&quot;&gt;&lt;wsse:BinarySecurityToken valueType=&quot;String&quot; EncodingType=&quot;wsse:Base64Binary&quot;&gt;Shared/IDL:IceSess\/SessMgr:1\.0.IDL/Common/!ICESMS\/RESD!ICESMSLB\/RES.LB!-2977432723669364595!20973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0:49:01-05:00&quot;&gt;_x000a_   &lt;stl:SystemSpecificResults&gt;_x000a_    &lt;stl:HostCommand LNIATA=&quot;222222&quot;&gt;RDGDLMEX02SEPVEO00RIB-A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GDLMEX02SEPVEO00RIB-A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74b780e-ca2f-461a-acfc-6f25f439724b&lt;/eb:ConversationId&gt;&lt;eb:Service&gt;OTA_AirRulesLLSRQ&lt;/eb:Service&gt;&lt;eb:Action&gt;OTA_AirRulesLLSRS&lt;/eb:Action&gt;&lt;eb:MessageData&gt;&lt;eb:MessageId&gt;6175121572162900252&lt;/eb:MessageId&gt;&lt;eb:Timestamp&gt;2019-09-05T15:53:36&lt;/eb:Timestamp&gt;&lt;eb:RefToMessageId&gt;274b780e-ca2f-461a-acfc-6f25f439724b&lt;/eb:RefToMessageId&gt;&lt;/eb:MessageData&gt;&lt;/eb:MessageHeader&gt;&lt;wsse:Security xmlns:wsse=&quot;http://schemas.xmlsoap.org/ws/2002/12/secext&quot;&gt;&lt;wsse:BinarySecurityToken valueType=&quot;String&quot; EncodingType=&quot;wsse:Base64Binary&quot;&gt;Shared/IDL:IceSess\/SessMgr:1\.0.IDL/Common/!ICESMS\/RESA!ICESMSLB\/RES.LB!-2977431598093485695!86107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0:53:36-05:00&quot;&gt;_x000a_   &lt;stl:SystemSpecificResults&gt;_x000a_    &lt;stl:HostCommand LNIATA=&quot;222222&quot;&gt;RDBOGAMS19DECNLSRCO-KL&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NLSRCO         N R  2237900     ----     20    7/12M AT01&lt;/Text&gt;_x000a_   &lt;/Line&gt;_x000a_   &lt;Line Type=&quot;Passenger Type&quot;&gt;_x000a_    &lt;Text&gt;PASSENGER TYPE-ADT                 AUTO PRICE-YES&lt;/Text&gt;_x000a_   &lt;/Line&gt;_x000a_   &lt;Line Type=&quot;Origin Destination&quot;&gt;_x000a_    &lt;Text&gt;FROM-BOG TO-AMS    CXR-KL    TVL-19DEC19  RULE-COSR IPRSAA2/27&lt;/Text&gt;_x000a_   &lt;/Line&gt;_x000a_   &lt;Line Type=&quot;Fare Basis&quot;&gt;_x000a_    &lt;Text&gt;FARE BASIS-NLSRCO            SPECIAL FARE  DIS-E   VENDOR-ATP&lt;/Text&gt;_x000a_   &lt;/Line&gt;_x000a_   &lt;Line Type=&quot;Fare Type&quot;&gt;_x000a_    &lt;Text&gt;FARE TYPE-XEX      RT-REGULAR EXCURSION&lt;/Text&gt;_x000a_   &lt;/Line&gt;_x000a_   &lt;Line Type=&quot;Currency&quot;&gt;_x000a_    &lt;Text&gt;USD   658.00  0027  E29AUG19 D-INFINITY   FC-NLSRCO  FN-&lt;/Text&gt;_x000a_   &lt;/Line&gt;_x000a_   &lt;Line Type=&quot;System Dates&quot;&gt;_x000a_    &lt;Text&gt;SYSTEM DATES - CREATED 28AUG19/0512  EXPIRES INFINITY&lt;/Text&gt;_x000a_   &lt;/Line&gt;_x000a_   &lt;ParsedData&gt;_x000a_    &lt;CurrencyLine&gt;_x000a_     &lt;Amount&gt;658.00&lt;/Amount&gt;_x000a_     &lt;CurrencyCode&gt;USD&lt;/CurrencyCode&gt;_x000a_     &lt;Discontinue&gt;INFINITY&lt;/Discontinue&gt;_x000a_     &lt;Effective&gt;2019-08-29&lt;/Effective&gt;_x000a_     &lt;FareClass&gt;NLSRCO&lt;/FareClass&gt;_x000a_     &lt;RoutingNumberOrMPM&gt;0027&lt;/RoutingNumberOrMPM&gt;_x000a_    &lt;/CurrencyLine&gt;_x000a_    &lt;FareBasisLine&gt;_x000a_     &lt;DisplayType Code=&quot;E&quot;/&gt;_x000a_     &lt;FareBasis Code=&quot;NLSRCO&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KL&quot;/&gt;_x000a_     &lt;DestinationLocation LocationCode=&quot;AMS&quot;/&gt;_x000a_     &lt;OriginLocation LocationCode=&quot;BOG&quot;/&gt;_x000a_     &lt;Rule&gt;COSR&lt;/Rule&gt;_x000a_     &lt;TariffDescriptionNumber&gt;IPRSAA2/27&lt;/TariffDescriptionNumber&gt;_x000a_     &lt;TravelDate&gt;2019-12-19&lt;/TravelDate&gt;_x000a_    &lt;/OriginDestinationLine&gt;_x000a_    &lt;PassengerTypeLine&gt;_x000a_     &lt;AutoPrice&gt;YES&lt;/AutoPrice&gt;_x000a_     &lt;PassengerType Code=&quot;ADT&quot;/&gt;_x000a_    &lt;/PassengerTypeLine&gt;_x000a_    &lt;SystemDatesLine&gt;_x000a_     &lt;CreateDateTime&gt;2019-08-28T05: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KLM STANDARD RULE - ECONOMY CLASS SEMI FLEX /_x000a_RESTRICTED FARES_x000a_APPLICATION_x000a_AREA_x000a_THESE FARES APPLY_x000a_BETWEEN AREA 1 AND AREA 2_x000a_BETWEEN AREA 1 AND AREA 3_x000a_BETWEEN AREA 2 AND AREA 3.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PERMITTED 12SEP THROUGH 01JAN OR 20JAN THROUGH 21AUG_x000a_ON THE OUTBOUND TRANSATLANTIC SECTOR. SEASON IS BASED_x000a_ON DATE OF ORIGIN.&lt;/Text&gt;_x000a_   &lt;/Paragraph&gt;_x000a_   &lt;Paragraph RPH=&quot;04&quot; Title=&quot;FLIGHT APPLICATION&quot;&gt;_x000a_    &lt;Text&gt;THE FARE COMPONENT MUST NOT BE ON_x000a_ONE OR MORE OF THE FOLLOWING_x000a_ANY 3B FLIGHT OPERATED BY 3B_x000a_ANY OK FLIGHT OPERATED BY 3B_x000a_ANY PS FLIGHT OPERATED BY VV_x000a_ANY JJ FLIGHT_x000a_ANY PZ FLIGHT_x000a_KQ FLIGHT 002_x000a_KQ FLIGHT 003._x000a_ORIGINATING AREA 1 -_x000a_THE FARE COMPONENT MUST NOT BE ON_x000a_ONE OR MORE OF THE FOLLOWING_x000a_AZ FLIGHTS 3000 THROUGH 3999_x000a_AZ FLIGHTS 7000 THROUGH 7999_x000a_BD FLIGHTS 3000 THROUGH 3699_x000a_KM FLIGHTS 2000 THROUGH 2999_x000a_KM FLIGHTS 4000 THROUGH 9999_x000a_LX FLIGHTS 3000 THROUGH 9999_x000a_ANY LH FLIGHT_x000a_ANY CO FLIGHT._x000a_ORIGINATING AREA 2 -_x000a_THE FARE COMPONENT MUST NOT BE ON_x000a_ONE OR MORE OF THE FOLLOWING_x000a_DL FLIGHTS 7570 THROUGH 7724_x000a_DL FLIGHTS 8975 THROUGH 9274_x000a_ANY JJ FLIGHT OPERATED BY PU_x000a_KL FLIGHTS 8050 THROUGH 8159_x000a_KL FLIGHTS 8190 THROUGH 8293_x000a_ANY LH FLIGHT.&lt;/Text&gt;_x000a_   &lt;/Paragraph&gt;_x000a_   &lt;Paragraph RPH=&quot;05&quot; Title=&quot;ADVANCE RESERVATIONS/TICKETING&quot;&gt;_x000a_    &lt;Text&gt;CONFIRMED RESERVATIONS FOR ALL SECTORS ARE REQUIRED AT_x000a_LEAST 20 DAYS BEFORE DEPARTURE, TICKETING MUST BE_x000a_COMPLETED AT LEAST 20 DAYS BEFORE DEPARTUR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TRAVEL FROM LAST STOPOVER MUST COMMENCE NO EARLIER_x000a_THAN 7 DAYS AFTER DEPARTURE FROM FARE ORIGIN.&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1 STOPOVER PERMITTED IN EACH DIRECTION IN PAR/AMS._x000a_AND - UNLIMITED STOPOVERS PERMITTED ON THE OUTBOUND AND_x000a_ON THE INBOUND FARE COMPONENTS AT USD 75.00 EACH.&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NOT PERMITTED._x000a_OPEN JAWS/ROUND TRIPS/CIRCLE TRIPS_x000a_FARES MAY BE COMBINED ON A HALF ROUND TRIP BASIS_x000a_-TO FORM SINGLE OR DOUBLE OPEN JAWS WHICH CONSISTS_x000a_OF NO MORE THAN 2 INTERNATIONAL FARE COMPONENTS AND_x000a_THE OPEN SEGMENT AT ORIGIN MUST BE IN ONE COUNTRY._x000a_THE OPEN SEGMENT AT DESTINATION HAS NO RESTRICTIONS_x000a_A MAXIMUM OF TWO INTERNATIONAL FARE COMPONENTS_x000a_PERMITTED. MILEAGE OF THE OPEN SEGMENT MUST BE EQUAL/_x000a_LESS THAN MILEAGE OF THE LONGEST FLOWN FARE_x000a_COMPONENT._x000a_-TO FORM ROUND TRIPS_x000a_-TO FORM CIRCLE TRIPS_x000a_A MAXIMUM OF TWO INTERNATIONAL FARE COMPONENTS_x000a_PERMITTED._x000a_PROVIDED -_x000a_COMBINATIONS ARE WITH ANY FARE FOR CARRIER AF/KL_x000a_IN ANY RULE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THERE IS NO MISCELLANEOUS/OTHER SURCHARGE PER ANY_x000a_PASSENGER._x000a_THE PROVISIONS BELOW APPLY ONLY AS FOLLOWS -_x000a_WHEN TICKETS ARE SOLD IN IRAN._x000a_NOTE - TEXT BELOW NOT VALIDATED FOR AUTOPRICING._x000a_SALES MAY BE PERMITTED WORLDWIDE - SEE CAT.15 -_x000a_BUT TICKETS SOLD IN ISLAMIC REPUBLIC OF IRAN WILL_x000a_QUOTE THE Q-SURCHARGE INSTEAD OF YQ/YR FOR KL._x000a_MISCELLANEOUS/OTHER SURCHARGE OF EUR 175.00 PER_x000a_DIRECTION WILL BE ADDED TO THE APPLICABLE FARE PER_x000a_ADULT/CHILD/INFANT FOR DEPARTURE OF EACH_x000a_TRANSATLANTIC SECTO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KL OR AF AND_x000a_MAY NOT BE SOLD IN VENEZUELA._x000a_OR - TICKETS MUST BE ISSUED ON THE STOCK OF KL OR A5_x000a_AND MAY NOT BE SOLD IN VENEZUELA._x000a_OR - TICKETS MUST BE ISSUED ON THE STOCK OF KL OR AM_x000a_AND MAY NOT BE SOLD IN VENEZUELA._x000a_OR - TICKETS MUST BE ISSUED ON THE STOCK OF KL OR AR_x000a_AND MAY NOT BE SOLD IN VENEZUELA._x000a_OR - TICKETS MUST BE ISSUED ON THE STOCK OF KL OR AZ_x000a_AND MAY NOT BE SOLD IN VENEZUELA._x000a_OR - TICKETS MUST BE ISSUED ON THE STOCK OF KL OR CM_x000a_AND MAY NOT BE SOLD IN VENEZUELA._x000a_OR - TICKETS MUST BE ISSUED ON THE STOCK OF KL OR CZ_x000a_AND MAY NOT BE SOLD IN VENEZUELA._x000a_OR - TICKETS MUST BE ISSUED ON THE STOCK OF KL OR DL_x000a_AND MAY NOT BE SOLD IN VENEZUELA._x000a_OR - TICKETS MUST BE ISSUED ON THE STOCK OF KL OR JU_x000a_AND MAY NOT BE SOLD IN VENEZUELA._x000a_OR - TICKETS MUST BE ISSUED ON THE STOCK OF KL OR KE_x000a_AND MAY NOT BE SOLD IN VENEZUELA._x000a_OR - TICKETS MUST BE ISSUED ON THE STOCK OF KL OR KQ_x000a_AND MAY NOT BE SOLD IN VENEZUELA._x000a_OR - TICKETS MUST BE ISSUED ON THE STOCK OF KL OR LG_x000a_AND MAY NOT BE SOLD IN VENEZUELA._x000a_OR - TICKETS MUST BE ISSUED ON THE STOCK OF KL OR MF_x000a_AND MAY NOT BE SOLD IN VENEZUELA._x000a_OR - TICKETS MUST BE ISSUED ON THE STOCK OF KL OR MH_x000a_AND MAY NOT BE SOLD IN VENEZUELA._x000a_OR - TICKETS MUST BE ISSUED ON THE STOCK OF KL OR MK_x000a_AND MAY NOT BE SOLD IN VENEZUELA._x000a_OR - TICKETS MUST BE ISSUED ON THE STOCK OF KL OR MU_x000a_AND MAY NOT BE SOLD IN VENEZUELA._x000a_OR - TICKETS MUST BE ISSUED ON THE STOCK OF KL OR OK_x000a_AND MAY NOT BE SOLD IN VENEZUELA._x000a_OR - TICKETS MUST BE ISSUED ON THE STOCK OF KL OR PX_x000a_AND MAY NOT BE SOLD IN VENEZUELA._x000a_OR - TICKETS MUST BE ISSUED ON THE STOCK OF KL OR QV_x000a_AND MAY NOT BE SOLD IN VENEZUELA._x000a_OR - TICKETS MUST BE ISSUED ON THE STOCK OF KL OR SB_x000a_AND MAY NOT BE SOLD IN VENEZUELA._x000a_OR - TICKETS MUST BE ISSUED ON THE STOCK OF KL OR SV_x000a_AND MAY NOT BE SOLD IN VENEZUELA._x000a_OR - TICKETS MUST BE ISSUED ON THE STOCK OF KL OR WF_x000a_AND MAY NOT BE SOLD IN VENEZUELA.&lt;/Text&gt;_x000a_   &lt;/Paragraph&gt;_x000a_   &lt;Paragraph RPH=&quot;16&quot; Title=&quot;PENALTIES&quot;&gt;_x000a_    &lt;Text&gt;CHANGES_x000a_BEFORE DEPARTURE_x000a_CHARGE USD 180.00._x000a_CHILD/INFANT DISCOUNTS APPLY._x000a_NOTE - TEXT BELOW NOT VALIDATED FOR AUTOPRICING._x000a_A CHANGE IS A ROUTING / DATE / FLIGHT MODIFICATION_x000a_WHEN MORE THAN ONE FARE COMPONENT IS BEING CHANGED_x000a_THE HIGHEST PENALTY OF ALL CHANGED FARE COMPONENTS_x000a_WILL APPLY_x000a_////_x000a_// BEFORE OUTBOUND DEPARTURE //_x000a_////_x000a_NEW RESERVATION AND REISSUANCE MUST BE MADE AT THE_x000a_SAME TIME PRIOR TO DEPARTURE OF THE ORIGINALLY_x000a_SCHEDULED FLIGHT. IF CHANGE DOES NOT OCCUR ON THE_x000a_FIRST FARE COMPONENT OF THE JOURNEY NEW FARE_x000a_WILL BE RECALCULATED USING FARES IN EFFECT ON THE_x000a_PREVIOUS TICKETING DATE AND UNDER FOLLOWING_x000a_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Y WITH ALL PROVISIONS OF THE_x000a_NEW FARE BEING APPLIED_x000a_-----------------------_x000a_REISSUE IS PERMITTED WITH ANY BRAND EXCEPT_x000a_LIGHT AND FLEX_x000a_-----------------------_x000a_NEW RESERVATION AND REISSUANCE MUST BE MADE AT THE_x000a_SAME TIME PRIOR TO DEPARTURE OF THE ORIGINALLY_x000a_SCHEDULED FLIGHT. WHEN CHANGE OCCURS ON THE FIRST_x000a_FARE COMPONENT OF THE JOURNEY ONLY OR ON THE_x000a_FIRST FARE COMPONENT AND OTHER FARE COMPONENT OF_x000a_THE JOURNEY NEW FARE WILL BE RECALCULATED USING_x000a_FARES IN EFFECT ON DATE OF REISSUE AND UNDER_x000a_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LY WITH ALL PROVISIONS OF THE_x000a_NEW FARE BEING APPLIED_x000a_-----------------------_x000a_REISSUE IS PERMITTED WITH ANY BRAND EXCEPT_x000a_LIGHT AND FLEX_x000a_CHANGES NOT PERMITTED IN CASE OF NO-SHOW._x000a_NOTE - TEXT BELOW NOT VALIDATED FOR AUTOPRICING._x000a_//  BEFORE OUTBOUND DEPARTURE  //_x000a_//  NO SHOW  //_x000a_IN THE EVENT OF NO SHOW - WHEN CHANGES ARE_x000a_REQUESTED AFTER DEPARTURE OF THE ORIGINALLY_x000a_SCHEDULED FLIGHT -  CHANGES ARE NOT PERMITTED AND_x000a_CANCELLATION RULES SHALL APPLY_x000a_AFTER DEPARTURE_x000a_CHARGE USD 180.00._x000a_CHILD/INFANT DISCOUNTS APPLY._x000a_NOTE - TEXT BELOW NOT VALIDATED FOR AUTOPRICING._x000a_/////_x000a_// AFTER OUTBOUND DEPARTURE //_x000a_////_x000a_NEW RESERVATION / REISSUANCE AND PAYMENT_x000a_OF THE PENALTY MUST BE MADE AT THE SAME TIME_x000a_-------------------------------_x000a_NEW FARE WILL BE RECALCULATED USING_x000a_FARES IN EFFECT ON THE PREVIOUS TICKETING DATE_x000a_AND UNDER 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UNDER FOLLOWING CONDITIONS_x000a_A / MUST COMPLY WITH ALL PROVISIONS OF THE NEW_x000a_FARE BEING APPLIED_x000a_-----------------------_x000a_REISSUE IS PERMITTED WITH ANY BRAND EXCEPT_x000a_LIGHT AND FLEX_x000a_CANCELLATIONS_x000a_ANY TIME_x000a_TICKET IS NON-REFUNDABLE IN CASE OF CANCEL._x000a_ANY TIME_x000a_TICKET IS NON-REFUNDABLE IN CASE OF NO-SHOW._x000a_NOTE - TEXT BELOW NOT VALIDATED FOR AUTOPRICING._x000a_ANY TIME_x000a_CANCELLATIONS RULES APPLY BY FARE COMPONENT_x000a_WHEN COMBINING A REFUNDABLE TICKET WITH A_x000a_NON REFUNDABLE TICKET PROVISIONS WILL APPLY_x000a_AS FOLLOWS_x000a_- THE AMOUNT PAID ON THE REFUNDABLE FARE_x000a_COMPONENT WILL BE REFUNDED UPON PAYMENT_x000a_OF THE PENALTY AMOUNT IF APPLICABLE_x000a_- THE AMOUNT PAID ON THE NON REFUNDABLE_x000a_FARE COMPONENT WILL NOT BE REFUNDED_x000a_- FOR NON REFUNDABLE TICKETS THE YQ/YR CARRIER_x000a_IMPOSED SURCHARGE WILL NOT BE REFUNDED&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ENDO/NONREF/_x000a_NONREROUTE - IN THE ENDORSEMENT BOX._x000a_NOTE - TEXT BELOW NOT VALIDATED FOR AUTOPRICING._x000a_TICKETS MUST SHOW BY THE USE OF AN INSERT OR_x000a_STICKER THAT TRAVEL IS AT A SPECIAL FARE AND_x000a_SUBJECT TO SPECIAL CONDITIONS.&lt;/Text&gt;_x000a_   &lt;/Paragraph&gt;_x000a_   &lt;Paragraph RPH=&quot;19&quot; Title=&quot;CHILDREN DISCOUNTS&quot;&gt;_x000a_    &lt;Text&gt;CNN/ACCOMPANIED CHILD PSGR 2-11. ID REQUIRED - CHARGE_x000a_75 PERCENT OF THE FARE._x000a_TICKET DESIGNATOR - CH AND PERCENT APPLIED._x000a_MUST BE ACCOMPANIED ON ALL FLIGHTS IN THE SAME_x000a_COMPARTMENT BY ADULT PSGR 18 OR OLDER._x000a_OR - INS/INFANT WITH A SEAT PSGR UNDER 2. ID REQUIRED -_x000a_CHARGE 75 PERCENT OF THE FARE._x000a_TICKET DESIGNATOR - CH AND PERCENT APPLIED._x000a_MUST BE ACCOMPANIED ON ALL FLIGHTS IN THE SAME_x000a_COMPARTMENT BY ADULT PSGR 18 OR OLDER._x000a_OR - INF/INFANT WITHOUT A SEAT PSGR UNDER 2 - CHARGE 10_x000a_PERCENT OF THE FARE._x000a_TICKET DESIGNATOR - IN AND PERCENT APPLIED._x000a_MUST BE ACCOMPANIED ON ALL FLIGHTS IN THE SAME_x000a_COMPARTMENT BY ADULT PSGR 18 OR OLDER._x000a_NOTE - TEXT BELOW NOT VALIDATED FOR AUTOPRICING._x000a_1 ADULT PASSENGER AGED AT LEAST 18 YEARS_x000a_MAY BE ACCOMPANIED BY A MAXIMUM OF 2 INFANTS OF_x000a_WHO 1 HAVE TO BE BOOKED AS INFANT OCCUPYING A SEAT_x000a_-------------------------------------------------_x000a_THE AGE LIMITS REFERRED TO IN THIS RULE SHALL BE_x000a_THOSE IN EFFECT ON THE DATE OF COMMENCEMENT_x000a_OF TRAVEL._x000a_EXCEPTION - INFANTS WHO REACH THEIR 2ND_x000a_BIRTHDAY DURING THEIR TRAVEL WILL BE REQUIRED_x000a_TO OCCUPY A SEAT ON THE OUTBOUND AND INBOUND_x000a_FLIGHT._x000a_THE CHILD FARE NEEDS TO BE APPLIED FOR THE WHOLE_x000a_JOURNEY_x000a_INN/INDIVIDUAL INCLUSIVE TOUR CHILD PSGR 2-11. ID_x000a_REQUIRED - CHARGE 75 PERCENT OF THE FARE._x000a_TICKET DESIGNATOR - CH AND PERCENT APPLIED._x000a_MUST BE ACCOMPANIED ON ALL FLIGHTS IN THE SAME_x000a_COMPARTMENT BY INDIVIDUAL INCLUSIVE TOUR PSGR 18_x000a_OR OLDER._x000a_OR - ITS/INCLUSIVE TOUR INFANT WITH A SEAT PSGR UNDER_x000a_2. ID REQUIRED - CHARGE 75 PERCENT OF THE FARE._x000a_TICKET DESIGNATOR - CH AND PERCENT APPLIED._x000a_MUST BE ACCOMPANIED ON ALL FLIGHTS IN THE SAME_x000a_COMPARTMENT BY INDIVIDUAL INCLUSIVE TOUR PSGR_x000a_18 OR OLDER._x000a_OR - ITF/INCLUSIVE TOUR INFANT WITHOUT A SEAT PSGR_x000a_UNDER 2 - CHARGE 10 PERCENT OF THE FARE._x000a_TICKET DESIGNATOR - IN AND PERCENT APPLIED._x000a_MUST BE ACCOMPANIED ON ALL FLIGHTS IN THE SAME_x000a_COMPARTMENT BY INDIVIDUAL INCLUSIVE TOUR PSGR_x000a_18 OR OLDER._x000a_NOTE - TEXT BELOW NOT VALIDATED FOR AUTOPRICING._x000a_1 ADULT PASSENGER AGED AT LEAST 18 YEARS_x000a_MAY BE ACCOMPANIED BY A MAXIMUM OF 2 INFANTS OF_x000a_WHO 1 HAVE TO BE BOOKED AS INFANT OCCUPYING A SEAT_x000a_-------------------------------------------------_x000a_THE AGE LIMITS REFERRED TO IN THIS RULE SHALL BE_x000a_THOSE IN EFFECT ON THE DATE OF COMMENCEMENT_x000a_OF TRAVEL._x000a_EXCEPTION - INFANTS WHO REACH THEIR 2ND_x000a_BIRTHDAY DURING THEIR TRAVEL WILL BE REQUIRED_x000a_TO OCCUPY A SEAT ON THE OUTBOUND AND INBOUND_x000a_FLIGHT._x000a_THE CHILD FARE NEEDS TO BE APPLIED FOR THE WHOLE_x000a_JOURNEY&lt;/Text&gt;_x000a_   &lt;/Paragraph&gt;_x000a_   &lt;Paragraph RPH=&quot;20&quot; Title=&quot;TOUR CONDUCTOR DISCOUNTS&quot;&gt;_x000a_    &lt;Text&gt;TUR/TOUR CONDUCTOR PSGR - NO DISCOUNT.&lt;/Text&gt;_x000a_   &lt;/Paragraph&gt;_x000a_   &lt;Paragraph RPH=&quot;21&quot; Title=&quot;AGENT DISCOUNTS&quot;&gt;_x000a_    &lt;Text&gt;AGT/AGENT PSGR - NO DISCOUNT.&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IN CASE OF CHANGE OF POINT OF DEPARTURE OR_x000a_PARTIAL USE OF THE TICKET BY THE PASSENGER FOR_x000a_THE ABOVE-MENTIONED CHANGE THE PASSENGER WILL BE_x000a_CHARGED A FIXED FARE COMPLEMENT OF 500EUR ALL_x000a_TAXES INCLUDED._x000a_THIS APPLIES ONLY ON DAY OF TRAVEL AT THE AIRPORT.&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0"/>
    <n v="3324"/>
    <s v="COSR"/>
    <n v="3362"/>
    <n v="3372"/>
    <s v="IPRSAA2/27"/>
    <n v="10991"/>
    <n v="14725"/>
    <x v="14"/>
    <n v="1500"/>
    <n v="1533"/>
    <n v="1555"/>
    <s v="RDBOGAMS19DECNLSRCO-KL"/>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3722ff7-e087-4d94-8847-fcffa962f4a9&lt;/eb:ConversationId&gt;&lt;eb:Service&gt;OTA_AirRulesLLSRQ&lt;/eb:Service&gt;&lt;eb:Action&gt;OTA_AirRulesLLSRS&lt;/eb:Action&gt;&lt;eb:MessageData&gt;&lt;eb:MessageId&gt;6208246575094660182&lt;/eb:MessageId&gt;&lt;eb:Timestamp&gt;2019-09-05T15:58:29&lt;/eb:Timestamp&gt;&lt;eb:RefToMessageId&gt;03722ff7-e087-4d94-8847-fcffa962f4a9&lt;/eb:RefToMessageId&gt;&lt;/eb:MessageData&gt;&lt;/eb:MessageHeader&gt;&lt;wsse:Security xmlns:wsse=&quot;http://schemas.xmlsoap.org/ws/2002/12/secext&quot;&gt;&lt;wsse:BinarySecurityToken valueType=&quot;String&quot; EncodingType=&quot;wsse:Base64Binary&quot;&gt;Shared/IDL:IceSess\/SessMgr:1\.0.IDL/Common/!ICESMS\/RESE!ICESMSLB\/RES.LB!-2977430397239016052!419796!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5T10:58:29-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b28078f-6624-4f91-85bb-cb07dcaed6bf&lt;/eb:ConversationId&gt;&lt;eb:Service&gt;OTA_AirRulesLLSRQ&lt;/eb:Service&gt;&lt;eb:Action&gt;OTA_AirRulesLLSRS&lt;/eb:Action&gt;&lt;eb:MessageData&gt;&lt;eb:MessageId&gt;6219506576018760203&lt;/eb:MessageId&gt;&lt;eb:Timestamp&gt;2019-09-05T16:00:02&lt;/eb:Timestamp&gt;&lt;eb:RefToMessageId&gt;8b28078f-6624-4f91-85bb-cb07dcaed6bf&lt;/eb:RefToMessageId&gt;&lt;/eb:MessageData&gt;&lt;/eb:MessageHeader&gt;&lt;wsse:Security xmlns:wsse=&quot;http://schemas.xmlsoap.org/ws/2002/12/secext&quot;&gt;&lt;wsse:BinarySecurityToken valueType=&quot;String&quot; EncodingType=&quot;wsse:Base64Binary&quot;&gt;Shared/IDL:IceSess\/SessMgr:1\.0.IDL/Common/!ICESMS\/RESG!ICESMSLB\/RES.LB!-2977430018531092595!1706910!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5T11:00:02-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84467d8-b46c-4ac3-9173-e91b16f697a7&lt;/eb:ConversationId&gt;&lt;eb:Service&gt;OTA_AirRulesLLSRQ&lt;/eb:Service&gt;&lt;eb:Action&gt;OTA_AirRulesLLSRS&lt;/eb:Action&gt;&lt;eb:MessageData&gt;&lt;eb:MessageId&gt;6200121576941890543&lt;/eb:MessageId&gt;&lt;eb:Timestamp&gt;2019-09-05T16:01:34&lt;/eb:Timestamp&gt;&lt;eb:RefToMessageId&gt;084467d8-b46c-4ac3-9173-e91b16f697a7&lt;/eb:RefToMessageId&gt;&lt;/eb:MessageData&gt;&lt;/eb:MessageHeader&gt;&lt;wsse:Security xmlns:wsse=&quot;http://schemas.xmlsoap.org/ws/2002/12/secext&quot;&gt;&lt;wsse:BinarySecurityToken valueType=&quot;String&quot; EncodingType=&quot;wsse:Base64Binary&quot;&gt;Shared/IDL:IceSess\/SessMgr:1\.0.IDL/Common/!ICESMS\/RESF!ICESMSLB\/RES.LB!-2977429640536319359!607861!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5T11:01:34-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7782c0e-c1e1-43f8-aa67-f81a01e35728&lt;/eb:ConversationId&gt;&lt;eb:Service&gt;OTA_AirRulesLLSRQ&lt;/eb:Service&gt;&lt;eb:Action&gt;OTA_AirRulesLLSRS&lt;/eb:Action&gt;&lt;eb:MessageData&gt;&lt;eb:MessageId&gt;6243056577868310285&lt;/eb:MessageId&gt;&lt;eb:Timestamp&gt;2019-09-05T16:03:07&lt;/eb:Timestamp&gt;&lt;eb:RefToMessageId&gt;67782c0e-c1e1-43f8-aa67-f81a01e35728&lt;/eb:RefToMessageId&gt;&lt;/eb:MessageData&gt;&lt;/eb:MessageHeader&gt;&lt;wsse:Security xmlns:wsse=&quot;http://schemas.xmlsoap.org/ws/2002/12/secext&quot;&gt;&lt;wsse:BinarySecurityToken valueType=&quot;String&quot; EncodingType=&quot;wsse:Base64Binary&quot;&gt;Shared/IDL:IceSess\/SessMgr:1\.0.IDL/Common/!ICESMS\/RESE!ICESMSLB\/RES.LB!-2977429261130961522!527820!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5T11:03:07-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9d9befd-8bd3-4ff3-b2fe-c6a2153c02b7&lt;/eb:ConversationId&gt;&lt;eb:Service&gt;OTA_AirRulesLLSRQ&lt;/eb:Service&gt;&lt;eb:Action&gt;OTA_AirRulesLLSRS&lt;/eb:Action&gt;&lt;eb:MessageData&gt;&lt;eb:MessageId&gt;5724373578796150823&lt;/eb:MessageId&gt;&lt;eb:Timestamp&gt;2019-09-05T16:04:39&lt;/eb:Timestamp&gt;&lt;eb:RefToMessageId&gt;79d9befd-8bd3-4ff3-b2fe-c6a2153c02b7&lt;/eb:RefToMessageId&gt;&lt;/eb:MessageData&gt;&lt;/eb:MessageHeader&gt;&lt;wsse:Security xmlns:wsse=&quot;http://schemas.xmlsoap.org/ws/2002/12/secext&quot;&gt;&lt;wsse:BinarySecurityToken valueType=&quot;String&quot; EncodingType=&quot;wsse:Base64Binary&quot;&gt;Shared/IDL:IceSess\/SessMgr:1\.0.IDL/Common/!ICESMS\/RESG!ICESMSLB\/RES.LB!-2977428881004384114!1807014!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5T11:04:39-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91bbcc7-f328-4bdf-8765-e0bcb0d11911&lt;/eb:ConversationId&gt;&lt;eb:Service&gt;OTA_AirRulesLLSRQ&lt;/eb:Service&gt;&lt;eb:Action&gt;OTA_AirRulesLLSRS&lt;/eb:Action&gt;&lt;eb:MessageData&gt;&lt;eb:MessageId&gt;5979767603447520703&lt;/eb:MessageId&gt;&lt;eb:Timestamp&gt;2019-09-05T16:45:45&lt;/eb:Timestamp&gt;&lt;eb:RefToMessageId&gt;e91bbcc7-f328-4bdf-8765-e0bcb0d11911&lt;/eb:RefToMessageId&gt;&lt;/eb:MessageData&gt;&lt;/eb:MessageHeader&gt;&lt;wsse:Security xmlns:wsse=&quot;http://schemas.xmlsoap.org/ws/2002/12/secext&quot;&gt;&lt;wsse:BinarySecurityToken valueType=&quot;String&quot; EncodingType=&quot;wsse:Base64Binary&quot;&gt;Shared/IDL:IceSess\/SessMgr:1\.0.IDL/Common/!ICESMS\/RESA!ICESMSLB\/RES.LB!-2977418783804972918!194932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1:45:45-05:00&quot;&gt;_x000a_   &lt;stl:SystemSpecificResults&gt;_x000a_    &lt;stl:HostCommand LNIATA=&quot;222222&quot;&gt;RDCLOCTG05OCTS00SL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00SL5ZJ       S X   156700     ----      -/?  -/12M 8000&lt;/Text&gt;_x000a_   &lt;/Line&gt;_x000a_   &lt;Line Type=&quot;Passenger Type&quot;&gt;_x000a_    &lt;Text&gt;PASSENGER TYPE-ADT                 AUTO PRICE-YES&lt;/Text&gt;_x000a_   &lt;/Line&gt;_x000a_   &lt;Line Type=&quot;Origin Destination&quot;&gt;_x000a_    &lt;Text&gt;FROM-CLO TO-CTG    CXR-LA    TVL-05OCT19  RULE-SLDM IPRWD/17&lt;/Text&gt;_x000a_   &lt;/Line&gt;_x000a_   &lt;Line Type=&quot;Fare Basis&quot;&gt;_x000a_    &lt;Text&gt;FARE BASIS-S00SL5ZJ          SPECIAL FARE  DIS-E   VENDOR-ATP&lt;/Text&gt;_x000a_   &lt;/Line&gt;_x000a_   &lt;Line Type=&quot;Fare Type&quot;&gt;_x000a_    &lt;Text&gt;FARE TYPE-SAP      OW-ADVANCE PURCHASE&lt;/Text&gt;_x000a_   &lt;/Line&gt;_x000a_   &lt;Line Type=&quot;Currency&quot;&gt;_x000a_    &lt;Text&gt;COP   156625  8000  E25JUL19 D-INFINITY   FC-S00SL5ZJ  FN-&lt;/Text&gt;_x000a_   &lt;/Line&gt;_x000a_   &lt;Line Type=&quot;System Dates&quot;&gt;_x000a_    &lt;Text&gt;SYSTEM DATES - CREATED 24JUL19/1519  EXPIRES INFINITY&lt;/Text&gt;_x000a_   &lt;/Line&gt;_x000a_   &lt;ParsedData&gt;_x000a_    &lt;CurrencyLine&gt;_x000a_     &lt;Amount&gt;156625&lt;/Amount&gt;_x000a_     &lt;CurrencyCode&gt;COP&lt;/CurrencyCode&gt;_x000a_     &lt;Discontinue&gt;INFINITY&lt;/Discontinue&gt;_x000a_     &lt;Effective&gt;2019-07-25&lt;/Effective&gt;_x000a_     &lt;FareClass&gt;S00SL5ZJ&lt;/FareClass&gt;_x000a_     &lt;RoutingNumberOrMPM&gt;8000&lt;/RoutingNumberOrMPM&gt;_x000a_    &lt;/CurrencyLine&gt;_x000a_    &lt;FareBasisLine&gt;_x000a_     &lt;DisplayType Code=&quot;E&quot;/&gt;_x000a_     &lt;FareBasis Code=&quot;S00SL5ZJ&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CTG&quot;/&gt;_x000a_     &lt;OriginLocation LocationCode=&quot;CLO&quot;/&gt;_x000a_     &lt;Rule&gt;SLDM&lt;/Rule&gt;_x000a_     &lt;TariffDescriptionNumber&gt;IPRWD/17&lt;/TariffDescriptionNumber&gt;_x000a_     &lt;TravelDate&gt;2019-10-05&lt;/TravelDate&gt;_x000a_    &lt;/OriginDestinationLine&gt;_x000a_    &lt;PassengerTypeLine&gt;_x000a_     &lt;AutoPrice&gt;YES&lt;/AutoPrice&gt;_x000a_     &lt;PassengerType Code=&quot;ADT&quot;/&gt;_x000a_    &lt;/PassengerTypeLine&gt;_x000a_    &lt;SystemDatesLine&gt;_x000a_     &lt;CreateDateTime&gt;2019-07-24T15: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8"/>
    <n v="3329"/>
    <s v="SLDM"/>
    <n v="3367"/>
    <n v="3375"/>
    <s v="IPRWD/17"/>
    <n v="7779"/>
    <n v="10389"/>
    <x v="0"/>
    <n v="1501"/>
    <n v="1534"/>
    <n v="1558"/>
    <s v="RDCLOCTG05OCTS00SL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91bbcc7-f328-4bdf-8765-e0bcb0d11911&lt;/eb:ConversationId&gt;&lt;eb:Service&gt;OTA_AirRulesLLSRQ&lt;/eb:Service&gt;&lt;eb:Action&gt;OTA_AirRulesLLSRS&lt;/eb:Action&gt;&lt;eb:MessageData&gt;&lt;eb:MessageId&gt;6540891603452260193&lt;/eb:MessageId&gt;&lt;eb:Timestamp&gt;2019-09-05T16:45:45&lt;/eb:Timestamp&gt;&lt;eb:RefToMessageId&gt;e91bbcc7-f328-4bdf-8765-e0bcb0d11911&lt;/eb:RefToMessageId&gt;&lt;/eb:MessageData&gt;&lt;/eb:MessageHeader&gt;&lt;wsse:Security xmlns:wsse=&quot;http://schemas.xmlsoap.org/ws/2002/12/secext&quot;&gt;&lt;wsse:BinarySecurityToken valueType=&quot;String&quot; EncodingType=&quot;wsse:Base64Binary&quot;&gt;Shared/IDL:IceSess\/SessMgr:1\.0.IDL/Common/!ICESMS\/RESA!ICESMSLB\/RES.LB!-2977418783804972918!194932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1:45:45-05:00&quot;&gt;_x000a_   &lt;stl:SystemSpecificResults&gt;_x000a_    &lt;stl:HostCommand LNIATA=&quot;222222&quot;&gt;RDCTGCLO13OCTV00SL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V00SL5ZJ       V X   204700     ----      -/?  -/12M 8000&lt;/Text&gt;_x000a_   &lt;/Line&gt;_x000a_   &lt;Line Type=&quot;Passenger Type&quot;&gt;_x000a_    &lt;Text&gt;PASSENGER TYPE-ADT                 AUTO PRICE-YES&lt;/Text&gt;_x000a_   &lt;/Line&gt;_x000a_   &lt;Line Type=&quot;Origin Destination&quot;&gt;_x000a_    &lt;Text&gt;FROM-CTG TO-CLO    CXR-LA    TVL-13OCT19  RULE-SLDM IPRWD/17&lt;/Text&gt;_x000a_   &lt;/Line&gt;_x000a_   &lt;Line Type=&quot;Fare Basis&quot;&gt;_x000a_    &lt;Text&gt;FARE BASIS-V00SL5ZJ          SPECIAL FARE  DIS-E   VENDOR-ATP&lt;/Text&gt;_x000a_   &lt;/Line&gt;_x000a_   &lt;Line Type=&quot;Fare Type&quot;&gt;_x000a_    &lt;Text&gt;FARE TYPE-SAP      OW-ADVANCE PURCHASE&lt;/Text&gt;_x000a_   &lt;/Line&gt;_x000a_   &lt;Line Type=&quot;Currency&quot;&gt;_x000a_    &lt;Text&gt;COP   204625  8000  E25JUL19 D-INFINITY   FC-V00SL5ZJ  FN-&lt;/Text&gt;_x000a_   &lt;/Line&gt;_x000a_   &lt;Line Type=&quot;System Dates&quot;&gt;_x000a_    &lt;Text&gt;SYSTEM DATES - CREATED 24JUL19/1520  EXPIRES INFINITY&lt;/Text&gt;_x000a_   &lt;/Line&gt;_x000a_   &lt;ParsedData&gt;_x000a_    &lt;CurrencyLine&gt;_x000a_     &lt;Amount&gt;204625&lt;/Amount&gt;_x000a_     &lt;CurrencyCode&gt;COP&lt;/CurrencyCode&gt;_x000a_     &lt;Discontinue&gt;INFINITY&lt;/Discontinue&gt;_x000a_     &lt;Effective&gt;2019-07-25&lt;/Effective&gt;_x000a_     &lt;FareClass&gt;V00SL5ZJ&lt;/FareClass&gt;_x000a_     &lt;RoutingNumberOrMPM&gt;8000&lt;/RoutingNumberOrMPM&gt;_x000a_    &lt;/CurrencyLine&gt;_x000a_    &lt;FareBasisLine&gt;_x000a_     &lt;DisplayType Code=&quot;E&quot;/&gt;_x000a_     &lt;FareBasis Code=&quot;V00SL5ZJ&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CLO&quot;/&gt;_x000a_     &lt;OriginLocation LocationCode=&quot;CTG&quot;/&gt;_x000a_     &lt;Rule&gt;SLDM&lt;/Rule&gt;_x000a_     &lt;TariffDescriptionNumber&gt;IPRWD/17&lt;/TariffDescriptionNumber&gt;_x000a_     &lt;TravelDate&gt;2019-10-13&lt;/TravelDate&gt;_x000a_    &lt;/OriginDestinationLine&gt;_x000a_    &lt;PassengerTypeLine&gt;_x000a_     &lt;AutoPrice&gt;YES&lt;/AutoPrice&gt;_x000a_     &lt;PassengerType Code=&quot;ADT&quot;/&gt;_x000a_    &lt;/PassengerTypeLine&gt;_x000a_    &lt;SystemDatesLine&gt;_x000a_     &lt;CreateDateTime&gt;2019-07-24T15:2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8"/>
    <n v="3329"/>
    <s v="SLDM"/>
    <n v="3367"/>
    <n v="3375"/>
    <s v="IPRWD/17"/>
    <n v="7779"/>
    <n v="10389"/>
    <x v="0"/>
    <n v="1501"/>
    <n v="1534"/>
    <n v="1558"/>
    <s v="RDCTGCLO13OCTV00SL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91bbcc7-f328-4bdf-8765-e0bcb0d11911&lt;/eb:ConversationId&gt;&lt;eb:Service&gt;OTA_AirRulesLLSRQ&lt;/eb:Service&gt;&lt;eb:Action&gt;OTA_AirRulesLLSRS&lt;/eb:Action&gt;&lt;eb:MessageData&gt;&lt;eb:MessageId&gt;6540959603456480193&lt;/eb:MessageId&gt;&lt;eb:Timestamp&gt;2019-09-05T16:45:45&lt;/eb:Timestamp&gt;&lt;eb:RefToMessageId&gt;e91bbcc7-f328-4bdf-8765-e0bcb0d11911&lt;/eb:RefToMessageId&gt;&lt;/eb:MessageData&gt;&lt;/eb:MessageHeader&gt;&lt;wsse:Security xmlns:wsse=&quot;http://schemas.xmlsoap.org/ws/2002/12/secext&quot;&gt;&lt;wsse:BinarySecurityToken valueType=&quot;String&quot; EncodingType=&quot;wsse:Base64Binary&quot;&gt;Shared/IDL:IceSess\/SessMgr:1\.0.IDL/Common/!ICESMS\/RESA!ICESMSLB\/RES.LB!-2977418783804972918!194932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1:45:45-05:00&quot;&gt;_x000a_   &lt;stl:SystemSpecificResults&gt;_x000a_    &lt;stl:HostCommand LNIATA=&quot;222222&quot;&gt;RDCLOCTG05OCTS00SE5ZJ/CH33-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00SE5ZJ/CH33  S X   133100     ----      -/?  -/12M 8000&lt;/Text&gt;_x000a_   &lt;/Line&gt;_x000a_   &lt;Line Type=&quot;Passenger Type&quot;&gt;_x000a_    &lt;Text&gt;PASSENGER TYPE-CNN/UNN             AUTO PRICE-YES&lt;/Text&gt;_x000a_   &lt;/Line&gt;_x000a_   &lt;Line Type=&quot;Origin Destination&quot;&gt;_x000a_    &lt;Text&gt;FROM-CLO TO-CTG    CXR-LA    TVL-05OCT19  RULE-SEDM IPRWD/17&lt;/Text&gt;_x000a_   &lt;/Line&gt;_x000a_   &lt;Line Type=&quot;Fare Basis&quot;&gt;_x000a_    &lt;Text&gt;FARE BASIS-S00SE5ZJ/CH33     SPECIAL FARE  DIS-E   VENDOR-ATP&lt;/Text&gt;_x000a_   &lt;/Line&gt;_x000a_   &lt;Line Type=&quot;Fare Type&quot;&gt;_x000a_    &lt;Text&gt;FARE TYPE-XOX      OW-ECONOMY CLASS ONE WAY EXCURSION FARE&lt;/Text&gt;_x000a_   &lt;/Line&gt;_x000a_   &lt;Line Type=&quot;Currency&quot;&gt;_x000a_    &lt;Text&gt;COP   133100  8000  E25JUL19 D-INFINITY   FC-S00SE5ZJ  FN-&lt;/Text&gt;_x000a_   &lt;/Line&gt;_x000a_   &lt;Line Type=&quot;System Dates&quot;&gt;_x000a_    &lt;Text&gt;SYSTEM DATES - CREATED 24JUL19/1519  EXPIRES INFINITY&lt;/Text&gt;_x000a_   &lt;/Line&gt;_x000a_   &lt;ParsedData&gt;_x000a_    &lt;CurrencyLine&gt;_x000a_     &lt;Amount&gt;133100&lt;/Amount&gt;_x000a_     &lt;CurrencyCode&gt;COP&lt;/CurrencyCode&gt;_x000a_     &lt;Discontinue&gt;INFINITY&lt;/Discontinue&gt;_x000a_     &lt;Effective&gt;2019-07-25&lt;/Effective&gt;_x000a_     &lt;FareClass&gt;S00SE5ZJ&lt;/FareClass&gt;_x000a_     &lt;RoutingNumberOrMPM&gt;8000&lt;/RoutingNumberOrMPM&gt;_x000a_    &lt;/CurrencyLine&gt;_x000a_    &lt;FareBasisLine&gt;_x000a_     &lt;DisplayType Code=&quot;E&quot;/&gt;_x000a_     &lt;FareBasis Code=&quot;S00SE5ZJ/CH33&quot;/&gt;_x000a_     &lt;FareVendor&gt;ATP&lt;/FareVendor&gt;_x000a_     &lt;Text&gt;SPECIAL FARE&lt;/Text&gt;_x000a_    &lt;/FareBasisLine&gt;_x000a_    &lt;FareTypeLine&gt;_x000a_     &lt;FareDescription Code=&quot;OW&quot;&gt;ECONOMY CLASS ONE WAY EXCURSION FARE&lt;/FareDescription&gt;_x000a_     &lt;FareType&gt;XOX&lt;/FareType&gt;_x000a_    &lt;/FareTypeLine&gt;_x000a_    &lt;OriginDestinationLine&gt;_x000a_     &lt;Airline Code=&quot;LA&quot;/&gt;_x000a_     &lt;DestinationLocation LocationCode=&quot;CTG&quot;/&gt;_x000a_     &lt;OriginLocation LocationCode=&quot;CLO&quot;/&gt;_x000a_     &lt;Rule&gt;SEDM&lt;/Rule&gt;_x000a_     &lt;TariffDescriptionNumber&gt;IPRWD/17&lt;/TariffDescriptionNumber&gt;_x000a_     &lt;TravelDate&gt;2019-10-05&lt;/TravelDate&gt;_x000a_    &lt;/OriginDestinationLine&gt;_x000a_    &lt;PassengerTypeLine&gt;_x000a_     &lt;AutoPrice&gt;YES&lt;/AutoPrice&gt;_x000a_     &lt;PassengerType Code=&quot;CNN/UNN&quot;/&gt;_x000a_    &lt;/PassengerTypeLine&gt;_x000a_    &lt;SystemDatesLine&gt;_x000a_     &lt;CreateDateTime&gt;2019-07-24T15: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ECONOMY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E/-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RGE COP 70000 FOR REISSUE/REVALIDATION._x000a_ANY TIME_x000a_CHARGE COP 85000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ANY TIME_x000a_CHARGE 60 PERCENT FOR REFUND._x000a_NOTE - TEXT BELOW NOT VALIDATED FOR AUTOPRICING._x000a_REFUND MUST BE COMPLETED BEFORE DEPARTURE TIME OF_x000a_THE ORIGINAL FLIGHT -OTHERWISE- IT WILL BE_x000a_CONSIDERED NO-SHOW AND SUCH PENALTY/RESTRICTION_x000a_WILL APPLY._x000a_//_x000a_REFUND RULES APPLY PER FARE_x000a_COMPONENT._x000a_WHEN COMBINING REFUNDABLE FARES WITH NON_x000a_REFUNDABLE FARES PROVISIONS WILL APPLY AS FOLLOWS_x000a_- THE AMOUNT PAID ON THE REFUNDABLE FARE_x000a_COMPONENT WILL BE REFUNDED UPON PAYMENT OF THE_x000a_PENALTY AMOUNT IF APPLICABLE._x000a_- THE AMOUNT PAID ON THE NON REFUNDABLE FARE_x000a_COMPONENT WILL NOT BE REFUNDED._x000a_- WHEN COMBINING FARES CHARGE THE SUM OF THE_x000a_CANCELLATION FEES OF ALL CANCELLED FARE_x000a_COMPONENTS._x000a_//_x000a_DERECHO DE RETRACTO_x000a_SOLO PARA COMPRAS REALIZADAS Y ORIGINADAS EN_x000a_COLOMBIA A TRAVES DE LAN.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RIGHT OF WITHDRAWAL_x000a_ONLY FOR SALES MADE IN COLOMBIA VIA LAN.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_x000a_//&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REF/CHG FEE APPLIES - IN THE ENDORSEMENT BOX.&lt;/Text&gt;_x000a_   &lt;/Paragraph&gt;_x000a_   &lt;Paragraph RPH=&quot;19&quot; Title=&quot;CHILDREN DISCOUNTS&quot;&gt;_x000a_    &lt;Text&gt;CNN/ACCOMPANIED CHILD PSGR 2-11 - THE FARE WAS_x000a_CALCULATED AS 67 PERCENT OF THE FARE._x000a_TICKET DESIGNATOR - CH AND PERCENT APPLIED._x000a_MUST BE ACCOMPANIED ON ALL FLIGHTS IN THE SAME_x000a_COMPARTMENT BY ADULT PSGR 12 OR OLDER._x000a_OR - UNN/UNACCOMPANIED CHILD PSGR 8-11 - THE FARE WAS_x000a_CALCULATED AS 67 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67 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67 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67 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N/ACCOMPANIED CHILD PSGR 2-11 - THE FARE WAS_x000a_CALCULATED AS 67 PERCENT OF THE FARE._x000a_TICKET DESIGNATOR - CH AND PERCENT APPLIED._x000a_MUST BE ACCOMPANIED ON ALL FLIGHTS IN THE SAME_x000a_COMPARTMENT BY PFA PSGR 12 OR OLDER._x000a_OR - UNN/UNACCOMPANIED CHILD PSGR 8-11 - THE FARE WAS_x000a_CALCULATED AS 67 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8"/>
    <n v="3379"/>
    <s v="SEDM"/>
    <n v="3417"/>
    <n v="3425"/>
    <s v="IPRWD/17"/>
    <n v="7829"/>
    <n v="13339"/>
    <x v="2"/>
    <n v="1501"/>
    <n v="1534"/>
    <n v="1563"/>
    <s v="RDCLOCTG05OCTS00SE5ZJ/CH33-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91bbcc7-f328-4bdf-8765-e0bcb0d11911&lt;/eb:ConversationId&gt;&lt;eb:Service&gt;OTA_AirRulesLLSRQ&lt;/eb:Service&gt;&lt;eb:Action&gt;OTA_AirRulesLLSRS&lt;/eb:Action&gt;&lt;eb:MessageData&gt;&lt;eb:MessageId&gt;6540450603461640230&lt;/eb:MessageId&gt;&lt;eb:Timestamp&gt;2019-09-05T16:45:46&lt;/eb:Timestamp&gt;&lt;eb:RefToMessageId&gt;e91bbcc7-f328-4bdf-8765-e0bcb0d11911&lt;/eb:RefToMessageId&gt;&lt;/eb:MessageData&gt;&lt;/eb:MessageHeader&gt;&lt;wsse:Security xmlns:wsse=&quot;http://schemas.xmlsoap.org/ws/2002/12/secext&quot;&gt;&lt;wsse:BinarySecurityToken valueType=&quot;String&quot; EncodingType=&quot;wsse:Base64Binary&quot;&gt;Shared/IDL:IceSess\/SessMgr:1\.0.IDL/Common/!ICESMS\/RESA!ICESMSLB\/RES.LB!-2977418783804972918!194932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1:45:46-05:00&quot;&gt;_x000a_   &lt;stl:SystemSpecificResults&gt;_x000a_    &lt;stl:HostCommand LNIATA=&quot;222222&quot;&gt;RDCTGCLO13OCTV00SE5ZJ/CH33-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V00SE5ZJ/CH33  V X   165300     ----      -/?  -/12M 8000&lt;/Text&gt;_x000a_   &lt;/Line&gt;_x000a_   &lt;Line Type=&quot;Passenger Type&quot;&gt;_x000a_    &lt;Text&gt;PASSENGER TYPE-CNN/UNN             AUTO PRICE-YES&lt;/Text&gt;_x000a_   &lt;/Line&gt;_x000a_   &lt;Line Type=&quot;Origin Destination&quot;&gt;_x000a_    &lt;Text&gt;FROM-CTG TO-CLO    CXR-LA    TVL-13OCT19  RULE-SEDM IPRWD/17&lt;/Text&gt;_x000a_   &lt;/Line&gt;_x000a_   &lt;Line Type=&quot;Fare Basis&quot;&gt;_x000a_    &lt;Text&gt;FARE BASIS-V00SE5ZJ/CH33     SPECIAL FARE  DIS-E   VENDOR-ATP&lt;/Text&gt;_x000a_   &lt;/Line&gt;_x000a_   &lt;Line Type=&quot;Fare Type&quot;&gt;_x000a_    &lt;Text&gt;FARE TYPE-XOX      OW-ECONOMY CLASS ONE WAY EXCURSION FARE&lt;/Text&gt;_x000a_   &lt;/Line&gt;_x000a_   &lt;Line Type=&quot;Currency&quot;&gt;_x000a_    &lt;Text&gt;COP   165300  8000  E25JUL19 D-INFINITY   FC-V00SE5ZJ  FN-&lt;/Text&gt;_x000a_   &lt;/Line&gt;_x000a_   &lt;Line Type=&quot;System Dates&quot;&gt;_x000a_    &lt;Text&gt;SYSTEM DATES - CREATED 24JUL19/1520  EXPIRES INFINITY&lt;/Text&gt;_x000a_   &lt;/Line&gt;_x000a_   &lt;ParsedData&gt;_x000a_    &lt;CurrencyLine&gt;_x000a_     &lt;Amount&gt;165300&lt;/Amount&gt;_x000a_     &lt;CurrencyCode&gt;COP&lt;/CurrencyCode&gt;_x000a_     &lt;Discontinue&gt;INFINITY&lt;/Discontinue&gt;_x000a_     &lt;Effective&gt;2019-07-25&lt;/Effective&gt;_x000a_     &lt;FareClass&gt;V00SE5ZJ&lt;/FareClass&gt;_x000a_     &lt;RoutingNumberOrMPM&gt;8000&lt;/RoutingNumberOrMPM&gt;_x000a_    &lt;/CurrencyLine&gt;_x000a_    &lt;FareBasisLine&gt;_x000a_     &lt;DisplayType Code=&quot;E&quot;/&gt;_x000a_     &lt;FareBasis Code=&quot;V00SE5ZJ/CH33&quot;/&gt;_x000a_     &lt;FareVendor&gt;ATP&lt;/FareVendor&gt;_x000a_     &lt;Text&gt;SPECIAL FARE&lt;/Text&gt;_x000a_    &lt;/FareBasisLine&gt;_x000a_    &lt;FareTypeLine&gt;_x000a_     &lt;FareDescription Code=&quot;OW&quot;&gt;ECONOMY CLASS ONE WAY EXCURSION FARE&lt;/FareDescription&gt;_x000a_     &lt;FareType&gt;XOX&lt;/FareType&gt;_x000a_    &lt;/FareTypeLine&gt;_x000a_    &lt;OriginDestinationLine&gt;_x000a_     &lt;Airline Code=&quot;LA&quot;/&gt;_x000a_     &lt;DestinationLocation LocationCode=&quot;CLO&quot;/&gt;_x000a_     &lt;OriginLocation LocationCode=&quot;CTG&quot;/&gt;_x000a_     &lt;Rule&gt;SEDM&lt;/Rule&gt;_x000a_     &lt;TariffDescriptionNumber&gt;IPRWD/17&lt;/TariffDescriptionNumber&gt;_x000a_     &lt;TravelDate&gt;2019-10-13&lt;/TravelDate&gt;_x000a_    &lt;/OriginDestinationLine&gt;_x000a_    &lt;PassengerTypeLine&gt;_x000a_     &lt;AutoPrice&gt;YES&lt;/AutoPrice&gt;_x000a_     &lt;PassengerType Code=&quot;CNN/UNN&quot;/&gt;_x000a_    &lt;/PassengerTypeLine&gt;_x000a_    &lt;SystemDatesLine&gt;_x000a_     &lt;CreateDateTime&gt;2019-07-24T15:2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ECONOMY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E/-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RGE COP 70000 FOR REISSUE/REVALIDATION._x000a_ANY TIME_x000a_CHARGE COP 85000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ANY TIME_x000a_CHARGE 60 PERCENT FOR REFUND._x000a_NOTE - TEXT BELOW NOT VALIDATED FOR AUTOPRICING._x000a_REFUND MUST BE COMPLETED BEFORE DEPARTURE TIME OF_x000a_THE ORIGINAL FLIGHT -OTHERWISE- IT WILL BE_x000a_CONSIDERED NO-SHOW AND SUCH PENALTY/RESTRICTION_x000a_WILL APPLY._x000a_//_x000a_REFUND RULES APPLY PER FARE_x000a_COMPONENT._x000a_WHEN COMBINING REFUNDABLE FARES WITH NON_x000a_REFUNDABLE FARES PROVISIONS WILL APPLY AS FOLLOWS_x000a_- THE AMOUNT PAID ON THE REFUNDABLE FARE_x000a_COMPONENT WILL BE REFUNDED UPON PAYMENT OF THE_x000a_PENALTY AMOUNT IF APPLICABLE._x000a_- THE AMOUNT PAID ON THE NON REFUNDABLE FARE_x000a_COMPONENT WILL NOT BE REFUNDED._x000a_- WHEN COMBINING FARES CHARGE THE SUM OF THE_x000a_CANCELLATION FEES OF ALL CANCELLED FARE_x000a_COMPONENTS._x000a_//_x000a_DERECHO DE RETRACTO_x000a_SOLO PARA COMPRAS REALIZADAS Y ORIGINADAS EN_x000a_COLOMBIA A TRAVES DE LAN.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RIGHT OF WITHDRAWAL_x000a_ONLY FOR SALES MADE IN COLOMBIA VIA LAN.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_x000a_//&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REF/CHG FEE APPLIES - IN THE ENDORSEMENT BOX.&lt;/Text&gt;_x000a_   &lt;/Paragraph&gt;_x000a_   &lt;Paragraph RPH=&quot;19&quot; Title=&quot;CHILDREN DISCOUNTS&quot;&gt;_x000a_    &lt;Text&gt;CNN/ACCOMPANIED CHILD PSGR 2-11 - THE FARE WAS_x000a_CALCULATED AS 67 PERCENT OF THE FARE._x000a_TICKET DESIGNATOR - CH AND PERCENT APPLIED._x000a_MUST BE ACCOMPANIED ON ALL FLIGHTS IN THE SAME_x000a_COMPARTMENT BY ADULT PSGR 12 OR OLDER._x000a_OR - UNN/UNACCOMPANIED CHILD PSGR 8-11 - THE FARE WAS_x000a_CALCULATED AS 67 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67 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67 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UNN/UNACCOMPANIED CHILD PSGR 8-11 - THE FARE WAS_x000a_CALCULATED AS 67 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N/ACCOMPANIED CHILD PSGR 2-11 - THE FARE WAS_x000a_CALCULATED AS 67 PERCENT OF THE FARE._x000a_TICKET DESIGNATOR - CH AND PERCENT APPLIED._x000a_MUST BE ACCOMPANIED ON ALL FLIGHTS IN THE SAME_x000a_COMPARTMENT BY PFA PSGR 12 OR OLDER._x000a_OR - UNN/UNACCOMPANIED CHILD PSGR 8-11 - THE FARE WAS_x000a_CALCULATED AS 67 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8"/>
    <n v="3379"/>
    <s v="SEDM"/>
    <n v="3417"/>
    <n v="3425"/>
    <s v="IPRWD/17"/>
    <n v="7829"/>
    <n v="13339"/>
    <x v="2"/>
    <n v="1501"/>
    <n v="1534"/>
    <n v="1563"/>
    <s v="RDCTGCLO13OCTV00SE5ZJ/CH33-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4b43e22-8db2-40c4-aea9-612364c1c4b6&lt;/eb:ConversationId&gt;&lt;eb:Service&gt;OTA_AirRulesLLSRQ&lt;/eb:Service&gt;&lt;eb:Action&gt;OTA_AirRulesLLSRS&lt;/eb:Action&gt;&lt;eb:MessageData&gt;&lt;eb:MessageId&gt;6602470608967050201&lt;/eb:MessageId&gt;&lt;eb:Timestamp&gt;2019-09-05T16:54:57&lt;/eb:Timestamp&gt;&lt;eb:RefToMessageId&gt;64b43e22-8db2-40c4-aea9-612364c1c4b6&lt;/eb:RefToMessageId&gt;&lt;/eb:MessageData&gt;&lt;/eb:MessageHeader&gt;&lt;wsse:Security xmlns:wsse=&quot;http://schemas.xmlsoap.org/ws/2002/12/secext&quot;&gt;&lt;wsse:BinarySecurityToken valueType=&quot;String&quot; EncodingType=&quot;wsse:Base64Binary&quot;&gt;Shared/IDL:IceSess\/SessMgr:1\.0.IDL/Common/!ICESMS\/RESD!ICESMSLB\/RES.LB!-2977416523298974590!152715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1:54:57-05:00&quot;&gt;_x000a_   &lt;stl:SystemSpecificResults&gt;_x000a_    &lt;stl:HostCommand LNIATA=&quot;222222&quot;&gt;RDCLOBOG03OCTGSXSE5ZJ-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CLOBOG03OCTGSXSE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ccc08ab-1174-4c53-8809-5f0dba158552&lt;/eb:ConversationId&gt;&lt;eb:Service&gt;OTA_AirRulesLLSRQ&lt;/eb:Service&gt;&lt;eb:Action&gt;OTA_AirRulesLLSRS&lt;/eb:Action&gt;&lt;eb:MessageData&gt;&lt;eb:MessageId&gt;6785841625435050200&lt;/eb:MessageId&gt;&lt;eb:Timestamp&gt;2019-09-05T17:22:23&lt;/eb:Timestamp&gt;&lt;eb:RefToMessageId&gt;accc08ab-1174-4c53-8809-5f0dba158552&lt;/eb:RefToMessageId&gt;&lt;/eb:MessageData&gt;&lt;/eb:MessageHeader&gt;&lt;wsse:Security xmlns:wsse=&quot;http://schemas.xmlsoap.org/ws/2002/12/secext&quot;&gt;&lt;wsse:BinarySecurityToken valueType=&quot;String&quot; EncodingType=&quot;wsse:Base64Binary&quot;&gt;Shared/IDL:IceSess\/SessMgr:1\.0.IDL/Common/!ICESMS\/RESB!ICESMSLB\/RES.LB!-2977409778059521908!55558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2:22:23-05:00&quot;&gt;_x000a_   &lt;stl:SystemSpecificResults&gt;_x000a_    &lt;stl:HostCommand LNIATA=&quot;222222&quot;&gt;RDBOGCDG15SEPLLLRCO-AF&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LLLRCO         L R  4135700     ----      -/?  4/12M AT01&lt;/Text&gt;_x000a_   &lt;/Line&gt;_x000a_   &lt;Line Type=&quot;Passenger Type&quot;&gt;_x000a_    &lt;Text&gt;PASSENGER TYPE-ADT                 AUTO PRICE-YES&lt;/Text&gt;_x000a_   &lt;/Line&gt;_x000a_   &lt;Line Type=&quot;Origin Destination&quot;&gt;_x000a_    &lt;Text&gt;FROM-BOG TO-PAR    CXR-AF    TVL-15SEP19  RULE-COLR IPRSAA2/27&lt;/Text&gt;_x000a_   &lt;/Line&gt;_x000a_   &lt;Line Type=&quot;Fare Basis&quot;&gt;_x000a_    &lt;Text&gt;FARE BASIS-LLLRCO            SPECIAL FARE  DIS-E   VENDOR-ATP&lt;/Text&gt;_x000a_   &lt;/Line&gt;_x000a_   &lt;Line Type=&quot;Fare Type&quot;&gt;_x000a_    &lt;Text&gt;FARE TYPE-ERU      RT-ECONOMY RT UNBUNDLED&lt;/Text&gt;_x000a_   &lt;/Line&gt;_x000a_   &lt;Line Type=&quot;Currency&quot;&gt;_x000a_    &lt;Text&gt;USD  1216.00  0271  E29AUG19 D-INFINITY   FC-LLLRCO  FN-&lt;/Text&gt;_x000a_   &lt;/Line&gt;_x000a_   &lt;Line Type=&quot;System Dates&quot;&gt;_x000a_    &lt;Text&gt;SYSTEM DATES - CREATED 28AUG19/0513  EXPIRES INFINITY&lt;/Text&gt;_x000a_   &lt;/Line&gt;_x000a_   &lt;ParsedData&gt;_x000a_    &lt;CurrencyLine&gt;_x000a_     &lt;Amount&gt;1216.00&lt;/Amount&gt;_x000a_     &lt;CurrencyCode&gt;USD&lt;/CurrencyCode&gt;_x000a_     &lt;Discontinue&gt;INFINITY&lt;/Discontinue&gt;_x000a_     &lt;Effective&gt;2019-08-29&lt;/Effective&gt;_x000a_     &lt;FareClass&gt;LLLRCO&lt;/FareClass&gt;_x000a_     &lt;RoutingNumberOrMPM&gt;0271&lt;/RoutingNumberOrMPM&gt;_x000a_    &lt;/CurrencyLine&gt;_x000a_    &lt;FareBasisLine&gt;_x000a_     &lt;DisplayType Code=&quot;E&quot;/&gt;_x000a_     &lt;FareBasis Code=&quot;LLLRCO&quot;/&gt;_x000a_     &lt;FareVendor&gt;ATP&lt;/FareVendor&gt;_x000a_     &lt;Text&gt;SPECIAL FARE&lt;/Text&gt;_x000a_    &lt;/FareBasisLine&gt;_x000a_    &lt;FareTypeLine&gt;_x000a_     &lt;FareDescription Code=&quot;RT&quot;&gt;ECONOMY RT UNBUNDLED&lt;/FareDescription&gt;_x000a_     &lt;FareType&gt;ERU&lt;/FareType&gt;_x000a_    &lt;/FareTypeLine&gt;_x000a_    &lt;OriginDestinationLine&gt;_x000a_     &lt;Airline Code=&quot;AF&quot;/&gt;_x000a_     &lt;DestinationLocation LocationCode=&quot;PAR&quot;/&gt;_x000a_     &lt;OriginLocation LocationCode=&quot;BOG&quot;/&gt;_x000a_     &lt;Rule&gt;COLR&lt;/Rule&gt;_x000a_     &lt;TariffDescriptionNumber&gt;IPRSAA2/27&lt;/TariffDescriptionNumber&gt;_x000a_     &lt;TravelDate&gt;2019-09-15&lt;/TravelDate&gt;_x000a_    &lt;/OriginDestinationLine&gt;_x000a_    &lt;PassengerTypeLine&gt;_x000a_     &lt;AutoPrice&gt;YES&lt;/AutoPrice&gt;_x000a_     &lt;PassengerType Code=&quot;ADT&quot;/&gt;_x000a_    &lt;/PassengerTypeLine&gt;_x000a_    &lt;SystemDatesLine&gt;_x000a_     &lt;CreateDateTime&gt;2019-08-28T05:1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IR FRANCE RESTRICTED FARES FROM COLOMBIA TO AREA 2_x000a_APPLICATION_x000a_AREA_x000a_THESE FARES APPLY_x000a_FROM COLOMBIA_x000a_TO AREA 2._x000a_CLASS OF SERVICE_x000a_THESE FARES APPLY FOR ECONOMY CLASS 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PERMITTED 12SEP THROUGH 01JAN OR 20JAN THROUGH 21AUG_x000a_ON THE OUTBOUND TRANSATLANTIC SECTOR. SEASON IS BASED_x000a_ON DATE OF ORIGIN.&lt;/Text&gt;_x000a_   &lt;/Paragraph&gt;_x000a_   &lt;Paragraph RPH=&quot;04&quot; Title=&quot;FLIGHT APPLICATION&quot;&gt;_x000a_    &lt;Text&gt;THE FARE COMPONENT MUST NOT BE ON_x000a_ONE OR MORE OF THE FOLLOWING_x000a_ANY AF FLIGHT OPERATED BY TO_x000a_ANY 9K FLIGHT_x000a_ANY AA FLIGHT_x000a_ANY BA FLIGHT_x000a_ANY CU FLIGHT_x000a_ANY EK FLIGHT_x000a_ANY FC FLIGHT_x000a_ANY GU FLIGHT_x000a_ANY IB FLIGHT_x000a_ANY KP FLIGHT_x000a_ANY LH FLIGHT_x000a_ANY LX FLIGHT_x000a_ANY LY FLIGHT_x000a_ANY QR FLIGHT_x000a_ANY QS FLIGHT_x000a_ANY S2 FLIGHT_x000a_ANY SK FLIGHT_x000a_ANY SN FLIGHT_x000a_ANY SS FLIGHT_x000a_ANY TA FLIGHT OPERATED BY H2_x000a_ANY TX FLIGHT_x000a_ANY UA FLIGHT_x000a_ANY US FLIGHT_x000a_ANY VS FLIGHT_x000a_ANY VY FLIGHT._x000a_AND_x000a_THE FARE COMPONENT MUST NOT BE ON_x000a_ONE OR MORE OF THE FOLLOWING_x000a_ANY 2S FLIGHT_x000a_ANY 3Y FLIGHT_x000a_ANY 4Q FLIGHT_x000a_ANY 6A FLIGHT_x000a_ANY 7P FLIGHT_x000a_ANY 8F FLIGHT_x000a_ANY AB FLIGHT_x000a_ANY AW FLIGHT_x000a_ANY C2 FLIGHT_x000a_ANY D3 FLIGHT_x000a_ANY DC FLIGHT_x000a_ANY EO FLIGHT_x000a_ANY FG FLIGHT_x000a_ANY FT FLIGHT_x000a_ANY I7 FLIGHT_x000a_ANY I8 FLIGHT_x000a_ANY KF FLIGHT_x000a_ANY KJ FLIGHT_x000a_ANY M9 FLIGHT_x000a_ANY MQ FLIGHT_x000a_ANY MZ FLIGHT_x000a_ANY NV FLIGHT_x000a_ANY O3 FLIGHT_x000a_ANY OD FLIGHT_x000a_ANY Q4 FLIGHT_x000a_ANY Q8 FLIGHT_x000a_ANY QH FLIGHT_x000a_ANY QZ FLIGHT_x000a_ANY R8 FLIGHT_x000a_ANY RI FLIGHT_x000a_ANY RQ FLIGHT_x000a_ANY RW FLIGHT_x000a_ANY SD FLIGHT_x000a_ANY SM FLIGHT_x000a_ANY SX FLIGHT_x000a_ANY UF FLIGHT_x000a_ANY UQ FLIGHT_x000a_ANY W5 FLIGHT_x000a_ANY W7 FLIGHT_x000a_ANY X7 FLIGHT._x000a_NOTE - TEXT BELOW NOT VALIDATED FOR AUTOPRICING._x000a_THE FARE COMPONENT MUST NOT BE ON_x000a_ONE OR MORE OF THE FOLLOWING_x000a_ANY 0K FLIGHT_x000a_ANY DZ FLIGHT_x000a_ANY IP FLIGHT_x000a_AND_x000a_THE FARE COMPONENT MUST NOT BE ON_x000a_ONE OR MORE OF THE FOLLOWING_x000a_ANY 9W FLIGHT_x000a_ANY CO FLIGHT_x000a_ANY IT FLIGHT_x000a_ANY JK FLIGHT_x000a_ANY MA FLIGHT_x000a_ANY PU FLIGHT._x000a_AND_x000a_IF THE FARE COMPONENT INCLUDES TRAVEL VIA DXB_x000a_THEN THAT TRAVEL MUST NOT BE ON_x000a_ONE OR MORE OF THE FOLLOWING_x000a_ANY IR FLIGHT.&lt;/Text&gt;_x000a_   &lt;/Paragraph&gt;_x000a_   &lt;Paragraph RPH=&quot;05&quot; Title=&quot;ADVANCE RESERVATIONS/TICKETING&quot;&gt;_x000a_    &lt;Text&gt;CONFIRMED RESERVATIONS ARE REQUIRED FOR ALL SECTORS._x000a_WHEN RESERVATIONS ARE MADE AT LEAST 100 DAYS BEFORE_x000a_DEPARTURE, TICKETING MUST BE COMPLETED AT LEAST 93_x000a_DAYS BEFORE DEPARTURE._x000a_OR - CONFIRMED RESERVATIONS ARE REQUIRED FOR ALL_x000a_SECTORS._x000a_WHEN RESERVATIONS ARE MADE AT LEAST 11 DAYS BEFORE_x000a_DEPARTURE, TICKETING MUST BE COMPLETED WITHIN 7_x000a_DAYS AFTER RESERVATIONS ARE MADE OR AT LEAST 10_x000a_DAYS BEFORE DEPARTURE WHICHEVER IS EARLIER._x000a_OR - CONFIRMED RESERVATIONS ARE REQUIRED FOR ALL_x000a_SECTORS._x000a_TICKETING MUST BE COMPLETED WITHIN 1 DAY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TRAVEL FROM LAST STOPOVER MUST COMMENCE NO EARLIER_x000a_THAN 4 DAYS AFTER DEPARTURE FROM FARE ORIGIN.&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1 STOPOVER PERMITTED IN EACH DIRECTION IN PAR/AMS._x000a_AND - UNLIMITED STOPOVERS PERMITTED ON THE OUTBOUND AND_x000a_ON THE INBOUND FARE COMPONENTS AT USD 75.00 EACH.&lt;/Text&gt;_x000a_   &lt;/Paragraph&gt;_x000a_   &lt;Paragraph RPH=&quot;09&quot; Title=&quot;TRANSFERS&quot;&gt;_x000a_    &lt;Text&gt;IF THE FARE COMPONENT INCLUDES TRAVEL VIA MEX._x000a_1 TRANSFERS PERMITTED IN EACH DIRECTION AT USD_x000a_18.00._x000a_AND - UNLIMITED TRANSFERS PERMITTED IN EACH_x000a_DIRECTION._x000a_FARE BREAK SURFACE SECTORS NOT PERMITTED AND_x000a_EMBEDDED SURFACE SECTORS PERMITTED ON THE FARE_x000a_COMPONENT._x000a_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NOT PERMITTED._x000a_OPEN JAWS/ROUND TRIPS/CIRCLE TRIPS_x000a_FARES MAY BE COMBINED ON A HALF ROUND TRIP BASIS_x000a_-TO FORM SINGLE OR DOUBLE OPEN JAWS WHICH CONSISTS_x000a_OF NO MORE THAN 2 INTERNATIONAL FARE COMPONENTS AND_x000a_THE OPEN SEGMENT AT ORIGIN MUST BE IN ONE COUNTRY._x000a_THE OPEN SEGMENT AT DESTINATION HAS NO RESTRICTIONS_x000a_A MAXIMUM OF TWO INTERNATIONAL FARE COMPONENTS_x000a_PERMITTED. MILEAGE OF THE OPEN SEGMENT MUST BE EQUAL/_x000a_LESS THAN MILEAGE OF THE LONGEST FLOWN FARE_x000a_COMPONENT._x000a_-TO FORM ROUND TRIPS_x000a_-TO FORM CIRCLE TRIPS_x000a_A MAXIMUM OF TWO INTERNATIONAL FARE COMPONENTS_x000a_PERMITTED._x000a_PROVIDED -_x000a_COMBINATIONS ARE NOT WITH ANY FIRST CLASS_x000a_UNRESTRICTED/FIRST CLASS RESTRICTED-TYPE FARES FOR_x000a_ANY CARRIER IN ANY RULE AND TARIFF._x000a_COMBINATIONS ARE WITH ANY FARE FOR CARRIER AF/KL_x000a_IN ANY RULE AND TARIFF.&lt;/Text&gt;_x000a_   &lt;/Paragraph&gt;_x000a_   &lt;Paragraph RPH=&quot;11&quot; Title=&quot;BLACKOUT DATES&quot;&gt;_x000a_    &lt;Text&gt;NO BLACKOUT DATES APPLY.&lt;/Text&gt;_x000a_   &lt;/Paragraph&gt;_x000a_   &lt;Paragraph RPH=&quot;12&quot; Title=&quot;SURCHARGES&quot;&gt;_x000a_    &lt;Text&gt;ORIGINATING COLOMBIA -_x000a_IF THE FARE COMPONENT INCLUDES TRAVEL BETWEEN TICKETED_x000a_POINTS BOG AND CCS_x000a_THEN THAT TRAVEL MUST BE ON_x000a_ONE OR MORE OF THE FOLLOWING_x000a_ANY AV FLIGHT_x000a_ANY CM FLIGHT._x000a_MISCELLANEOUS/OTHER SURCHARGE OF USD 50.00 WILL BE_x000a_ADDED TO THE APPLICABLE FARE PER ANY PASSENGER._x000a_ORIGINATING FRANCE -_x000a_THE PROVISIONS BELOW APPLY ONLY AS FOLLOWS -_x000a_TICKETS MUST BE ISSUED BY ELECTRONIC TICKETING._x000a_WHEN TICKETS ARE SOLD IN FRANCE/MARTINIQUE/GUADELOUPE/_x000a_FRENCH GUIANA/REUNION._x000a_THERE IS NO MISCELLANEOUS/OTHER SURCHARGE PER ANY_x000a_PASSENGER._x000a_ORIGINATING FRANCE -_x000a_THE PROVISIONS BELOW APPLY ONLY AS FOLLOWS -_x000a_WHEN TICKETS ARE SOLD IN FRANCE/MARTINIQUE/GUADELOUPE/_x000a_FRENCH GUIANA/REUNION._x000a_MISCELLANEOUS/OTHER SURCHARGE OF EUR 8.00 PER_x000a_DIRECTION WILL BE ADDED TO THE APPLICABLE FARE PER_x000a_ANY PASSENGER._x000a_NOTE - TEXT BELOW NOT VALIDATED FOR AUTOPRICING._x000a_PAPER TICKET SURCHARGE IS NOT REFUNDABLE_x000a_OTHERWISE - ORIGINATING FRANCE -_x000a_THERE IS NO MISCELLANEOUS/OTHER SURCHARGE PER ANY_x000a_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UST BE ISSUED ON/AFTER 05SEP18._x000a_GENERAL RULE - APPLY UNLESS OTHERWISE SPECIFIED_x000a_TICKETS MUST BE ISSUED ON THE STOCK OF AF OR AF AND_x000a_MAY NOT BE SOLD IN VENEZUELA._x000a_NOTE - TEXT BELOW NOT VALIDATED FOR AUTOPRICING._x000a_POS VENEZUELA ... SPECIAL SALES RESTRICTION_x000a_OR - TICKETS MUST BE ISSUED ON THE STOCK OF AF OR KL_x000a_AND MAY NOT BE SOLD IN VENEZUELA._x000a_OR - TICKETS MUST BE ISSUED ON THE STOCK OF AF OR A5_x000a_AND MAY NOT BE SOLD IN VENEZUELA._x000a_OR - TICKETS MUST BE ISSUED ON THE STOCK OF AF OR AM_x000a_AND MAY NOT BE SOLD IN VENEZUELA._x000a_OR - TICKETS MUST BE ISSUED ON THE STOCK OF AF OR AR_x000a_AND MAY NOT BE SOLD IN VENEZUELA._x000a_OR - TICKETS MUST BE ISSUED ON THE STOCK OF AF OR AT_x000a_AND MAY NOT BE SOLD IN VENEZUELA._x000a_OR - TICKETS MUST BE ISSUED ON THE STOCK OF AF OR A9_x000a_AND MAY ONLY BE SOLD IN GEORGIA._x000a_OR - TICKETS MUST BE ISSUED ON THE STOCK OF AF OR CM_x000a_AND MAY NOT BE SOLD IN VENEZUELA._x000a_OR - TICKETS MUST BE ISSUED ON THE STOCK OF AF OR CZ_x000a_AND MAY NOT BE SOLD IN VENEZUELA._x000a_OR - TICKETS MUST BE ISSUED ON THE STOCK OF AF OR DL_x000a_AND MAY NOT BE SOLD IN VENEZUELA._x000a_OR - TICKETS MUST BE ISSUED ON THE STOCK OF AF OR JU_x000a_AND MAY NOT BE SOLD IN VENEZUELA._x000a_OR - TICKETS MUST BE ISSUED ON THE STOCK OF AF OR KE_x000a_AND MAY NOT BE SOLD IN VENEZUELA._x000a_OR - TICKETS MUST BE ISSUED ON THE STOCK OF AF OR KQ_x000a_AND MAY NOT BE SOLD IN VENEZUELA._x000a_OR - TICKETS MUST BE ISSUED ON THE STOCK OF AF OR LG_x000a_AND MAY NOT BE SOLD IN VENEZUELA._x000a_OR - TICKETS MUST BE ISSUED ON THE STOCK OF AF OR ME_x000a_AND MAY NOT BE SOLD IN VENEZUELA._x000a_OR - TICKETS MUST BE ISSUED ON THE STOCK OF AF OR MF_x000a_AND MAY NOT BE SOLD IN VENEZUELA._x000a_OR - TICKETS MUST BE ISSUED ON THE STOCK OF AF OR MK_x000a_AND MAY NOT BE SOLD IN VENEZUELA._x000a_OR - TICKETS MUST BE ISSUED ON THE STOCK OF AF OR MU_x000a_AND MAY NOT BE SOLD IN VENEZUELA._x000a_OR - TICKETS MUST BE ISSUED ON THE STOCK OF AF OR OK_x000a_AND MAY NOT BE SOLD IN VENEZUELA._x000a_OR - TICKETS MUST BE ISSUED ON THE STOCK OF AF OR PS_x000a_AND MAY NOT BE SOLD IN VENEZUELA._x000a_OR - TICKETS MUST BE ISSUED ON THE STOCK OF AF OR PX_x000a_AND MAY NOT BE SOLD IN VENEZUELA._x000a_OR - TICKETS MUST BE ISSUED ON THE STOCK OF AF OR QV_x000a_AND MAY NOT BE SOLD IN VENEZUELA._x000a_OR - TICKETS MUST BE ISSUED ON THE STOCK OF AF OR SB_x000a_AND MAY NOT BE SOLD IN VENEZUELA._x000a_OR - TICKETS MUST BE ISSUED ON THE STOCK OF AF OR SV_x000a_AND MAY NOT BE SOLD IN VENEZUELA._x000a_OR - TICKETS MUST BE ISSUED ON THE STOCK OF AF OR TU_x000a_AND MAY NOT BE SOLD IN VENEZUELA._x000a_OR - TICKETS MUST BE ISSUED ON THE STOCK OF AF OR UX_x000a_AND MAY NOT BE SOLD IN VENEZUELA._x000a_OR - TICKETS MUST BE ISSUED ON THE STOCK OF AF OR WF_x000a_AND MAY NOT BE SOLD IN VENEZUELA.&lt;/Text&gt;_x000a_   &lt;/Paragraph&gt;_x000a_   &lt;Paragraph RPH=&quot;16&quot; Title=&quot;PENALTIES&quot;&gt;_x000a_    &lt;Text&gt;CHANGES_x000a_BEFORE DEPARTURE_x000a_CHARGE USD 180.00._x000a_CHILD/INFANT DISCOUNTS APPLY._x000a_NOTE - TEXT BELOW NOT VALIDATED FOR AUTOPRICING._x000a_A CHANGE IS A ROUTING / DATE / FLIGHT MODIFICATION_x000a_WHEN MORE THAN ONE FARE COMPONENT IS BEING CHANGED_x000a_THE HIGHEST PENALTY OF ALL CHANGED FARE COMPONENTS_x000a_WILL APPLY_x000a_////_x000a_// BEFORE OUTBOUND DEPARTURE //_x000a_////_x000a_NEW RESERVATION AND REISSUANCE MUST BE MADE AT THE_x000a_SAME TIME PRIOR TO DEPARTURE OF THE ORIGINALLY_x000a_SCHEDULED FLIGHT. IF CHANGE DOES NOT OCCUR ON THE_x000a_FIRST FARE COMPONENT OF THE JOURNEY NEW FARE_x000a_WILL BE RECALCULATED USING FARES IN EFFECT ON THE_x000a_PREVIOUS TICKETING DATE AND UNDER FOLLOWING_x000a_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Y WITH ALL PROVISIONS OF THE_x000a_NEW FARE BEING APPLIED_x000a_-----------------------_x000a_REISSUE IS PERMITTED WITH ANY BRAND EXCEPT_x000a_STANDARD AND FLEX_x000a_-----------------------_x000a_NEW RESERVATION AND REISSUANCE MUST BE MADE AT THE_x000a_SAME TIME PRIOR TO DEPARTURE OF THE ORIGINALLY_x000a_SCHEDULED FLIGHT. WHEN CHANGE OCCURS ON THE FIRST_x000a_FARE COMPONENT OF THE JOURNEY ONLY OR ON THE_x000a_FIRST FARE COMPONENT AND OTHER FARE COMPONENT OF_x000a_THE JOURNEY NEW FARE WILL BE RECALCULATED USING_x000a_FARES IN EFFECT ON DATE OF REISSUE AND UNDER_x000a_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LY WITH ALL PROVISIONS OF THE_x000a_NEW FARE BEING APPLIED_x000a_-----------------------_x000a_REISSUE IS PERMITTED WITH ANY BRAND EXCEPT_x000a_STANDARD AND FLEX_x000a_CHANGES NOT PERMITTED IN CASE OF NO-SHOW._x000a_NOTE - TEXT BELOW NOT VALIDATED FOR AUTOPRICING._x000a_//  BEFORE OUTBOUND DEPARTURE  //_x000a_//  NO SHOW  //_x000a_IN THE EVENT OF NO SHOW - WHEN CHANGES ARE_x000a_REQUESTED AFTER DEPARTURE OF THE ORIGINALLY_x000a_SCHEDULED FLIGHT -  CHANGES ARE NOT PERMITTED AND_x000a_CANCELLATION RULES SHALL APPLY_x000a_AFTER DEPARTURE_x000a_CHARGE USD 180.00._x000a_CHILD/INFANT DISCOUNTS APPLY._x000a_NOTE - TEXT BELOW NOT VALIDATED FOR AUTOPRICING._x000a_/////_x000a_// AFTER OUTBOUND DEPARTURE //_x000a_////_x000a_NEW RESERVATION / REISSUANCE AND PAYMENT_x000a_OF THE PENALTY MUST BE MADE AT THE SAME TIME_x000a_-------------------------------_x000a_NEW FARE WILL BE RECALCULATED USING_x000a_FARES IN EFFECT ON THE PREVIOUS TICKETING DATE_x000a_AND UNDER 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UNDER FOLLOWING CONDITIONS_x000a_A / MUST COMPLY WITH ALL PROVISIONS OF THE NEW_x000a_FARE BEING APPLIED_x000a_-----------------------_x000a_REISSUE IS PERMITTED WITH ANY BRAND EXCEPT_x000a_STANDARD AND FLEX_x000a_CANCELLATIONS_x000a_ANY TIME_x000a_TICKET IS NON-REFUNDABLE IN CASE OF CANCEL._x000a_ANY TIME_x000a_TICKET IS NON-REFUNDABLE IN CASE OF NO-SHOW._x000a_NOTE - TEXT BELOW NOT VALIDATED FOR AUTOPRICING._x000a_ANY TIME_x000a_CANCELLATIONS RULES APPLY BY FARE COMPONENT_x000a_WHEN COMBINING A REFUNDABLE TICKET WITH A_x000a_NON REFUNDABLE TICKET PROVISIONS WILL APPLY_x000a_AS FOLLOWS_x000a_- THE AMOUNT PAID ON THE REFUNDABLE FARE_x000a_COMPONENT WILL BE REFUNDED UPON PAYMENT_x000a_OF THE PENALTY AMOUNT IF APPLICABLE_x000a_- THE AMOUNT PAID ON THE NON REFUNDABLE_x000a_FARE COMPONENT WILL NOT BE REFUNDED_x000a_- FOR NON REFUNDABLE TICKETS THE YQ/YR CARRIER_x000a_IMPOSED SURCHARGE WILL NOT BE REFUNDED&lt;/Text&gt;_x000a_   &lt;/Paragraph&gt;_x000a_   &lt;Paragraph RPH=&quot;17&quot; Title=&quot;HIP/MILEAGE EXCEPTIONS&quot;&gt;_x000a_    &lt;Text&gt;THE HIGHER INTERMEDIATE POINT RULE DOES NOT APPLY FOR_x000a_CONNECTIONS._x000a_AND - THE HIGHER INTERMEDIATE POINT RULE DOES NOT APPLY_x000a_FOR STOPOVERS._x000a_AND -_x000a_NOTE -_x000a_BETWEEN         AND        EXTRA_x000a_APPLICABLE_x000a_ROUTING                    MILEAGE    ALLOWANCE_x000a_FRANCE          SOUTH AMER 2600        ON AF_x000a_FRANCE          MEXICO     2600        ON AF_x000a_EUROPE          SOUTH AMER 2600   VIA FRANCE ON AF_x000a_EUROPE          MEXICO     2600   VIA FRANCE ON AF_x000a_EASTERN AFRICA  SOUTH ATL  1400   VIA FRANCE ON AF_x000a_WESTERN AFRICA  SOUTH ATL  3800   VIA FRANCE ON AF_x000a_WESTERN AFRICA  MEXICO     1100   VIA FRANCE ON AF_x000a_WESTERN AFRICA  MID ATL    1300   VIA FRANCE ON AF_x000a_AFRICA          SOUTH ATL  2800   VIA FRANCE ON AF_x000a_EXCLUDING_x000a_EASTERN AFRICA_x000a_WESTERN AFRICA_x000a_SOUTH AFRICA_x000a_THIS IS PERMITTED FOR TRAVEL ON AF ONLY.&lt;/Text&gt;_x000a_   &lt;/Paragraph&gt;_x000a_   &lt;Paragraph RPH=&quot;18&quot; Title=&quot;TICKET ENDORSEMENTS&quot;&gt;_x000a_    &lt;Text&gt;THE ORIGINAL AND THE REISSUED TICKET MUST BE ANNOTATED_x000a_- NONENDO/SPECIAL COND APPLY - IN THE ENDORSEMENT BOX.&lt;/Text&gt;_x000a_   &lt;/Paragraph&gt;_x000a_   &lt;Paragraph RPH=&quot;19&quot; Title=&quot;CHILDREN DISCOUNTS&quot;&gt;_x000a_    &lt;Text&gt;CNN/ACCOMPANIED CHILD PSGR 2-11. ID REQUIRED - CHARGE_x000a_75 PERCENT OF THE FARE._x000a_TICKET DESIGNATOR - CH AND PERCENT APPLIED._x000a_MUST BE ACCOMPANIED ON ALL FLIGHTS IN THE SAME_x000a_COMPARTMENT BY ADULT PSGR 18 OR OLDER._x000a_OR - INS/INFANT WITH A SEAT PSGR UNDER 2. ID REQUIRED -_x000a_CHARGE 75 PERCENT OF THE FARE._x000a_TICKET DESIGNATOR - CH AND PERCENT APPLIED._x000a_MUST BE ACCOMPANIED ON ALL FLIGHTS IN THE SAME_x000a_COMPARTMENT BY ADULT PSGR 18 OR OLDER._x000a_OR - 1ST INF/INFANT WITHOUT A SEAT PSGR UNDER 2 -_x000a_CHARGE 10 PERCENT OF THE FARE._x000a_TICKET DESIGNATOR - IN AND PERCENT APPLIED._x000a_MUST BE ACCOMPANIED ON ALL FLIGHTS IN THE SAME_x000a_COMPARTMENT BY ADULT PSGR 18 OR OLDER._x000a_NOTE - TEXT BELOW NOT VALIDATED FOR AUTOPRICING._x000a_1 ADULT PASSENGER AGED AT LEAST 18 YEARS_x000a_MAY BE ACCOMPANIED BY A MAXIMUM OF 1 INFANTS_x000a_--------------------------------------------_x000a_FRENCH REGULATIONS FORBID 2 INFANTS - LESS THAN_x000a_2 YEARS OLD - FROM BEING ACCOMPANIED BY JUST ONE_x000a_ADULT PASSENGER ._x000a_THE INFANT MUST BE HELD ON THE LAP OF THE_x000a_PASSENGER DURING TAXI-TAKE OFF-LANDING_x000a_AND TURBULENCES_x000a_--------------------------------------------_x000a_THE AGE LIMITS REFERRED TO IN THIS RULE SHALL BE_x000a_THOSE IN EFFECT ON THE DATE OF COMMENCEMENT_x000a_OF TRAVEL._x000a_EXCEPTION - INFANTS WHO REACH THEIR 2ND_x000a_BIRTHDAY DURING THEIR TRAVEL WILL BE REQUIRED_x000a_TO OCCUPY A SEAT ON THE OUTBOUND AND INBOUND_x000a_FLIGHT._x000a_THE CHILD FARE NEEDS TO BE APPLIED FOR THE WHOLE_x000a_JOURNEY_x000a_IF THE FARE COMPONENT MUST BE_x000a_ON DIRECT FLIGHTS._x000a_UNN/UNACCOMPANIED CHILD PSGR 5-14. ID REQUIRED -_x000a_CHARGE 100 PERCENT OF THE FARE PLUS EUR 160.00._x000a_TICKET DESIGNATOR - UM0._x000a_NOTE - TEXT BELOW NOT VALIDATED FOR AUTOPRICING._x000a_SERVICE CHARGE FOR UNACCOMPANIED CHILD ON DIRECT_x000a_FLIGHTS_x000a_OTHERWISE_x000a_UNN/UNACCOMPANIED CHILD PSGR 5-14 - CHARGE 100_x000a_PERCENT OF THE FARE PLUS EUR 200.00._x000a_TICKET DESIGNATOR - UM0._x000a_NOTE - TEXT BELOW NOT VALIDATED FOR AUTOPRICING._x000a_SERVICE CHARGE FOR UNACCOMPANIED CHILD ON_x000a_INDIRECT FLIGHT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IN CASE OF CHANGE OF POINT OF DEPARTURE OR_x000a_PARTIAL USE OF THE TICKET BY THE PASSENGER FOR_x000a_THE ABOVE-MENTIONED CHANGE THE PASSENGER WILL BE_x000a_CHARGED A FIXED FARE COMPLEMENT OF 500EUR ALL_x000a_TAXES INCLUDED._x000a_THIS APPLIES ONLY ON DAY OF TRAVEL AT THE AIRPORT.&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COLR"/>
    <n v="3369"/>
    <n v="3379"/>
    <s v="IPRSAA2/27"/>
    <n v="13463"/>
    <n v="17206"/>
    <x v="15"/>
    <n v="1500"/>
    <n v="1533"/>
    <n v="1555"/>
    <s v="RDBOGCDG15SEPLLLRCO-AF"/>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ccc08ab-1174-4c53-8809-5f0dba158552&lt;/eb:ConversationId&gt;&lt;eb:Service&gt;OTA_AirRulesLLSRQ&lt;/eb:Service&gt;&lt;eb:Action&gt;OTA_AirRulesLLSRS&lt;/eb:Action&gt;&lt;eb:MessageData&gt;&lt;eb:MessageId&gt;6786700625440350861&lt;/eb:MessageId&gt;&lt;eb:Timestamp&gt;2019-09-05T17:22:24&lt;/eb:Timestamp&gt;&lt;eb:RefToMessageId&gt;accc08ab-1174-4c53-8809-5f0dba158552&lt;/eb:RefToMessageId&gt;&lt;/eb:MessageData&gt;&lt;/eb:MessageHeader&gt;&lt;wsse:Security xmlns:wsse=&quot;http://schemas.xmlsoap.org/ws/2002/12/secext&quot;&gt;&lt;wsse:BinarySecurityToken valueType=&quot;String&quot; EncodingType=&quot;wsse:Base64Binary&quot;&gt;Shared/IDL:IceSess\/SessMgr:1\.0.IDL/Common/!ICESMS\/RESB!ICESMSLB\/RES.LB!-2977409778059521908!55558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2:22:24-05:00&quot;&gt;_x000a_   &lt;stl:SystemSpecificResults&gt;_x000a_    &lt;stl:HostCommand LNIATA=&quot;222222&quot;&gt;RDSVOCDG10OCTNLLRCO-AF&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78"/>
    <s v="RDSVOCDG10OCTNLLRCO-AF"/>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26bb96e-08de-48b6-952d-83f57f956889&lt;/eb:ConversationId&gt;&lt;eb:Service&gt;OTA_AirRulesLLSRQ&lt;/eb:Service&gt;&lt;eb:Action&gt;OTA_AirRulesLLSRS&lt;/eb:Action&gt;&lt;eb:MessageData&gt;&lt;eb:MessageId&gt;6271102632886200830&lt;/eb:MessageId&gt;&lt;eb:Timestamp&gt;2019-09-05T17:34:49&lt;/eb:Timestamp&gt;&lt;eb:RefToMessageId&gt;e26bb96e-08de-48b6-952d-83f57f956889&lt;/eb:RefToMessageId&gt;&lt;/eb:MessageData&gt;&lt;/eb:MessageHeader&gt;&lt;wsse:Security xmlns:wsse=&quot;http://schemas.xmlsoap.org/ws/2002/12/secext&quot;&gt;&lt;wsse:BinarySecurityToken valueType=&quot;String&quot; EncodingType=&quot;wsse:Base64Binary&quot;&gt;Shared/IDL:IceSess\/SessMgr:1\.0.IDL/Common/!ICESMS\/RESB!ICESMSLB\/RES.LB!-2977406725766301820!78029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2:34:49-05:00&quot;&gt;_x000a_   &lt;stl:SystemSpecificResults&gt;_x000a_    &lt;stl:HostCommand LNIATA=&quot;222222&quot;&gt;RDMDEADZ16OCTO00QPA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00QPAZJ       O X   100200     ----      7/?  -/12M 8000&lt;/Text&gt;_x000a_   &lt;/Line&gt;_x000a_   &lt;Line Type=&quot;Passenger Type&quot;&gt;_x000a_    &lt;Text&gt;PASSENGER TYPE-ADT                 AUTO PRICE-YES&lt;/Text&gt;_x000a_   &lt;/Line&gt;_x000a_   &lt;Line Type=&quot;Origin Destination&quot;&gt;_x000a_    &lt;Text&gt;FROM-MDE TO-ADZ    CXR-LA    TVL-16OCT19  RULE-QPDM IPRWD/17&lt;/Text&gt;_x000a_   &lt;/Line&gt;_x000a_   &lt;Line Type=&quot;Fare Basis&quot;&gt;_x000a_    &lt;Text&gt;FARE BASIS-O00QPAZJ          SPECIAL FARE  DIS-E   VENDOR-ATP&lt;/Text&gt;_x000a_   &lt;/Line&gt;_x000a_   &lt;Line Type=&quot;Fare Type&quot;&gt;_x000a_    &lt;Text&gt;FARE TYPE-SBP      OW-OW BUDGET INSTANT PURCHASE&lt;/Text&gt;_x000a_   &lt;/Line&gt;_x000a_   &lt;Line Type=&quot;Currency&quot;&gt;_x000a_    &lt;Text&gt;COP   100200  8000  E26AUG19 D-INFINITY   FC-O00QPAZJ  FN-9O&lt;/Text&gt;_x000a_   &lt;/Line&gt;_x000a_   &lt;Line Type=&quot;System Dates&quot;&gt;_x000a_    &lt;Text&gt;SYSTEM DATES - CREATED 25AUG19/1913  EXPIRES INFINITY&lt;/Text&gt;_x000a_   &lt;/Line&gt;_x000a_   &lt;ParsedData&gt;_x000a_    &lt;CurrencyLine&gt;_x000a_     &lt;Amount&gt;100200&lt;/Amount&gt;_x000a_     &lt;CurrencyCode&gt;COP&lt;/CurrencyCode&gt;_x000a_     &lt;Discontinue&gt;INFINITY&lt;/Discontinue&gt;_x000a_     &lt;Effective&gt;2019-08-26&lt;/Effective&gt;_x000a_     &lt;FareClass&gt;O00QPAZJ&lt;/FareClass&gt;_x000a_     &lt;RoutingNumberOrMPM&gt;8000&lt;/RoutingNumberOrMPM&gt;_x000a_     &lt;TariffDescriptionNumber&gt;9O&lt;/TariffDescriptionNumber&gt;_x000a_    &lt;/CurrencyLine&gt;_x000a_    &lt;FareBasisLine&gt;_x000a_     &lt;DisplayType Code=&quot;E&quot;/&gt;_x000a_     &lt;FareBasis Code=&quot;O00QPA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ADZ&quot;/&gt;_x000a_     &lt;OriginLocation LocationCode=&quot;MDE&quot;/&gt;_x000a_     &lt;Rule&gt;QPDM&lt;/Rule&gt;_x000a_     &lt;TariffDescriptionNumber&gt;IPRWD/17&lt;/TariffDescriptionNumber&gt;_x000a_     &lt;TravelDate&gt;2019-10-16&lt;/TravelDate&gt;_x000a_    &lt;/OriginDestinationLine&gt;_x000a_    &lt;PassengerTypeLine&gt;_x000a_     &lt;AutoPrice&gt;YES&lt;/AutoPrice&gt;_x000a_     &lt;PassengerType Code=&quot;ADT&quot;/&gt;_x000a_    &lt;/PassengerTypeLine&gt;_x000a_    &lt;SystemDatesLine&gt;_x000a_     &lt;CreateDateTime&gt;2019-08-25T19:1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FOR EACH SECTOR ON THE FARE COMPONENT ARE_x000a_REQUIRED AT LEAST 7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7 DAYS BEFORE DEPARTURE FROM_x000a_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7"/>
    <n v="3409"/>
    <s v="QPDM"/>
    <n v="3447"/>
    <n v="3455"/>
    <s v="IPRWD/17"/>
    <n v="8024"/>
    <n v="10634"/>
    <x v="0"/>
    <n v="1500"/>
    <n v="1533"/>
    <n v="1557"/>
    <s v="RDMDEADZ16OCTO00QPA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26bb96e-08de-48b6-952d-83f57f956889&lt;/eb:ConversationId&gt;&lt;eb:Service&gt;OTA_AirRulesLLSRQ&lt;/eb:Service&gt;&lt;eb:Action&gt;OTA_AirRulesLLSRS&lt;/eb:Action&gt;&lt;eb:MessageData&gt;&lt;eb:MessageId&gt;6869218632892710193&lt;/eb:MessageId&gt;&lt;eb:Timestamp&gt;2019-09-05T17:34:49&lt;/eb:Timestamp&gt;&lt;eb:RefToMessageId&gt;e26bb96e-08de-48b6-952d-83f57f956889&lt;/eb:RefToMessageId&gt;&lt;/eb:MessageData&gt;&lt;/eb:MessageHeader&gt;&lt;wsse:Security xmlns:wsse=&quot;http://schemas.xmlsoap.org/ws/2002/12/secext&quot;&gt;&lt;wsse:BinarySecurityToken valueType=&quot;String&quot; EncodingType=&quot;wsse:Base64Binary&quot;&gt;Shared/IDL:IceSess\/SessMgr:1\.0.IDL/Common/!ICESMS\/RESB!ICESMSLB\/RES.LB!-2977406725766301820!78029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2:34:49-05:00&quot;&gt;_x000a_   &lt;stl:SystemSpecificResults&gt;_x000a_    &lt;stl:HostCommand LNIATA=&quot;222222&quot;&gt;RDADZBOG21OCTXSYSL5ZI-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ADZBOG21OCTXSYSL5ZI-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8e70a9d-8322-4abf-b534-3de1fb1dd8fe&lt;/eb:ConversationId&gt;&lt;eb:Service&gt;OTA_AirRulesLLSRQ&lt;/eb:Service&gt;&lt;eb:Action&gt;OTA_AirRulesLLSRS&lt;/eb:Action&gt;&lt;eb:MessageData&gt;&lt;eb:MessageId&gt;6909167636561590232&lt;/eb:MessageId&gt;&lt;eb:Timestamp&gt;2019-09-05T17:40:56&lt;/eb:Timestamp&gt;&lt;eb:RefToMessageId&gt;88e70a9d-8322-4abf-b534-3de1fb1dd8fe&lt;/eb:RefToMessageId&gt;&lt;/eb:MessageData&gt;&lt;/eb:MessageHeader&gt;&lt;wsse:Security xmlns:wsse=&quot;http://schemas.xmlsoap.org/ws/2002/12/secext&quot;&gt;&lt;wsse:BinarySecurityToken valueType=&quot;String&quot; EncodingType=&quot;wsse:Base64Binary&quot;&gt;Shared/IDL:IceSess\/SessMgr:1\.0.IDL/Common/!ICESMS\/RESA!ICESMSLB\/RES.LB!-2977405220349251701!100186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2:40:56-05:00&quot;&gt;_x000a_   &lt;stl:SystemSpecificResults&gt;_x000a_    &lt;stl:HostCommand LNIATA=&quot;222222&quot;&gt;RDBOGMEX10SEPQNNN6XCI-A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OGMEX10SEPQNNN6XCI-A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8e70a9d-8322-4abf-b534-3de1fb1dd8fe&lt;/eb:ConversationId&gt;&lt;eb:Service&gt;OTA_AirRulesLLSRQ&lt;/eb:Service&gt;&lt;eb:Action&gt;OTA_AirRulesLLSRS&lt;/eb:Action&gt;&lt;eb:MessageData&gt;&lt;eb:MessageId&gt;6909439636567590221&lt;/eb:MessageId&gt;&lt;eb:Timestamp&gt;2019-09-05T17:40:56&lt;/eb:Timestamp&gt;&lt;eb:RefToMessageId&gt;88e70a9d-8322-4abf-b534-3de1fb1dd8fe&lt;/eb:RefToMessageId&gt;&lt;/eb:MessageData&gt;&lt;/eb:MessageHeader&gt;&lt;wsse:Security xmlns:wsse=&quot;http://schemas.xmlsoap.org/ws/2002/12/secext&quot;&gt;&lt;wsse:BinarySecurityToken valueType=&quot;String&quot; EncodingType=&quot;wsse:Base64Binary&quot;&gt;Shared/IDL:IceSess\/SessMgr:1\.0.IDL/Common/!ICESMS\/RESA!ICESMSLB\/RES.LB!-2977405220349251701!100186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2:40:56-05:00&quot;&gt;_x000a_   &lt;stl:SystemSpecificResults&gt;_x000a_    &lt;stl:HostCommand LNIATA=&quot;222222&quot;&gt;RDSAPMEX13SEPNNNN6XCI-A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SAPMEX13SEPNNNN6XCI-A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ac4a3b8-33c5-441b-a2b1-5369a36bab45&lt;/eb:ConversationId&gt;&lt;eb:Service&gt;OTA_AirRulesLLSRQ&lt;/eb:Service&gt;&lt;eb:Action&gt;OTA_AirRulesLLSRS&lt;/eb:Action&gt;&lt;eb:MessageData&gt;&lt;eb:MessageId&gt;7948610732824090295&lt;/eb:MessageId&gt;&lt;eb:Timestamp&gt;2019-09-05T20:21:22&lt;/eb:Timestamp&gt;&lt;eb:RefToMessageId&gt;3ac4a3b8-33c5-441b-a2b1-5369a36bab45&lt;/eb:RefToMessageId&gt;&lt;/eb:MessageData&gt;&lt;/eb:MessageHeader&gt;&lt;wsse:Security xmlns:wsse=&quot;http://schemas.xmlsoap.org/ws/2002/12/secext&quot;&gt;&lt;wsse:BinarySecurityToken valueType=&quot;String&quot; EncodingType=&quot;wsse:Base64Binary&quot;&gt;Shared/IDL:IceSess\/SessMgr:1\.0.IDL/Common/!ICESMS\/RESH!ICESMSLB\/RES.LB!-2977365791084817012!125660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5:21:22-05:00&quot;&gt;_x000a_   &lt;stl:SystemSpecificResults&gt;_x000a_    &lt;stl:HostCommand LNIATA=&quot;222222&quot;&gt;RDBOGEYP19SEPO04QPG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04QPGZJ       O X    64600     ----     14/?  -/12M 8000&lt;/Text&gt;_x000a_   &lt;/Line&gt;_x000a_   &lt;Line Type=&quot;Passenger Type&quot;&gt;_x000a_    &lt;Text&gt;PASSENGER TYPE-ADT                 AUTO PRICE-YES&lt;/Text&gt;_x000a_   &lt;/Line&gt;_x000a_   &lt;Line Type=&quot;Origin Destination&quot;&gt;_x000a_    &lt;Text&gt;FROM-BOG TO-EYP    CXR-LA    TVL-19SEP19  RULE-QPDM IPRWD/17&lt;/Text&gt;_x000a_   &lt;/Line&gt;_x000a_   &lt;Line Type=&quot;Fare Basis&quot;&gt;_x000a_    &lt;Text&gt;FARE BASIS-O04QPGZJ          SPECIAL FARE  DIS-E   VENDOR-ATP&lt;/Text&gt;_x000a_   &lt;/Line&gt;_x000a_   &lt;Line Type=&quot;Fare Type&quot;&gt;_x000a_    &lt;Text&gt;FARE TYPE-SBP      OW-OW BUDGET INSTANT PURCHASE&lt;/Text&gt;_x000a_   &lt;/Line&gt;_x000a_   &lt;Line Type=&quot;Currency&quot;&gt;_x000a_    &lt;Text&gt;COP    64598  8000  E26AUG19 D-INFINITY   FC-O04QPGZJ  FN-9O&lt;/Text&gt;_x000a_   &lt;/Line&gt;_x000a_   &lt;Line Type=&quot;System Dates&quot;&gt;_x000a_    &lt;Text&gt;SYSTEM DATES - CREATED 25AUG19/1913  EXPIRES INFINITY&lt;/Text&gt;_x000a_   &lt;/Line&gt;_x000a_   &lt;ParsedData&gt;_x000a_    &lt;CurrencyLine&gt;_x000a_     &lt;Amount&gt;64598&lt;/Amount&gt;_x000a_     &lt;CurrencyCode&gt;COP&lt;/CurrencyCode&gt;_x000a_     &lt;Discontinue&gt;INFINITY&lt;/Discontinue&gt;_x000a_     &lt;Effective&gt;2019-08-26&lt;/Effective&gt;_x000a_     &lt;FareClass&gt;O04QPGZJ&lt;/FareClass&gt;_x000a_     &lt;RoutingNumberOrMPM&gt;8000&lt;/RoutingNumberOrMPM&gt;_x000a_     &lt;TariffDescriptionNumber&gt;9O&lt;/TariffDescriptionNumber&gt;_x000a_    &lt;/CurrencyLine&gt;_x000a_    &lt;FareBasisLine&gt;_x000a_     &lt;DisplayType Code=&quot;E&quot;/&gt;_x000a_     &lt;FareBasis Code=&quot;O04QPG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EYP&quot;/&gt;_x000a_     &lt;OriginLocation LocationCode=&quot;BOG&quot;/&gt;_x000a_     &lt;Rule&gt;QPDM&lt;/Rule&gt;_x000a_     &lt;TariffDescriptionNumber&gt;IPRWD/17&lt;/TariffDescriptionNumber&gt;_x000a_     &lt;TravelDate&gt;2019-09-19&lt;/TravelDate&gt;_x000a_    &lt;/OriginDestinationLine&gt;_x000a_    &lt;PassengerTypeLine&gt;_x000a_     &lt;AutoPrice&gt;YES&lt;/AutoPrice&gt;_x000a_     &lt;PassengerType Code=&quot;ADT&quot;/&gt;_x000a_    &lt;/PassengerTypeLine&gt;_x000a_    &lt;SystemDatesLine&gt;_x000a_     &lt;CreateDateTime&gt;2019-08-25T19:1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RESERVATIONS FOR EACH SECTOR ON THE FARE COMPONENT ARE_x000a_REQUIRED AT LEAST 14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14 DAYS BEFORE DEPARTURE_x000a_FROM 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7"/>
    <n v="3409"/>
    <s v="QPDM"/>
    <n v="3447"/>
    <n v="3455"/>
    <s v="IPRWD/17"/>
    <n v="8010"/>
    <n v="10620"/>
    <x v="0"/>
    <n v="1501"/>
    <n v="1534"/>
    <n v="1558"/>
    <s v="RDBOGEYP19SEPO04QPG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ac4a3b8-33c5-441b-a2b1-5369a36bab45&lt;/eb:ConversationId&gt;&lt;eb:Service&gt;OTA_AirRulesLLSRQ&lt;/eb:Service&gt;&lt;eb:Action&gt;OTA_AirRulesLLSRS&lt;/eb:Action&gt;&lt;eb:MessageData&gt;&lt;eb:MessageId&gt;7947761732829780202&lt;/eb:MessageId&gt;&lt;eb:Timestamp&gt;2019-09-05T20:21:23&lt;/eb:Timestamp&gt;&lt;eb:RefToMessageId&gt;3ac4a3b8-33c5-441b-a2b1-5369a36bab45&lt;/eb:RefToMessageId&gt;&lt;/eb:MessageData&gt;&lt;/eb:MessageHeader&gt;&lt;wsse:Security xmlns:wsse=&quot;http://schemas.xmlsoap.org/ws/2002/12/secext&quot;&gt;&lt;wsse:BinarySecurityToken valueType=&quot;String&quot; EncodingType=&quot;wsse:Base64Binary&quot;&gt;Shared/IDL:IceSess\/SessMgr:1\.0.IDL/Common/!ICESMS\/RESH!ICESMSLB\/RES.LB!-2977365791084817012!125660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5:21:23-05:00&quot;&gt;_x000a_   &lt;stl:SystemSpecificResults&gt;_x000a_    &lt;stl:HostCommand LNIATA=&quot;222222&quot;&gt;RDEYPBOG30SEPG04QPM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4QPMZJ       G X    49300     ----     21/?  -/12M 8000&lt;/Text&gt;_x000a_   &lt;/Line&gt;_x000a_   &lt;Line Type=&quot;Passenger Type&quot;&gt;_x000a_    &lt;Text&gt;PASSENGER TYPE-ADT                 AUTO PRICE-YES&lt;/Text&gt;_x000a_   &lt;/Line&gt;_x000a_   &lt;Line Type=&quot;Origin Destination&quot;&gt;_x000a_    &lt;Text&gt;FROM-EYP TO-BOG    CXR-LA    TVL-30SEP19  RULE-QPDM IPRWD/17&lt;/Text&gt;_x000a_   &lt;/Line&gt;_x000a_   &lt;Line Type=&quot;Fare Basis&quot;&gt;_x000a_    &lt;Text&gt;FARE BASIS-G04QPMZJ          SPECIAL FARE  DIS-E   VENDOR-ATP&lt;/Text&gt;_x000a_   &lt;/Line&gt;_x000a_   &lt;Line Type=&quot;Fare Type&quot;&gt;_x000a_    &lt;Text&gt;FARE TYPE-SBP      OW-OW BUDGET INSTANT PURCHASE&lt;/Text&gt;_x000a_   &lt;/Line&gt;_x000a_   &lt;Line Type=&quot;Currency&quot;&gt;_x000a_    &lt;Text&gt;COP    49300  8000  E26AUG19 D-INFINITY   FC-G04QPMZJ  FN-9O&lt;/Text&gt;_x000a_   &lt;/Line&gt;_x000a_   &lt;Line Type=&quot;System Dates&quot;&gt;_x000a_    &lt;Text&gt;SYSTEM DATES - CREATED 25AUG19/1913  EXPIRES INFINITY&lt;/Text&gt;_x000a_   &lt;/Line&gt;_x000a_   &lt;ParsedData&gt;_x000a_    &lt;CurrencyLine&gt;_x000a_     &lt;Amount&gt;49300&lt;/Amount&gt;_x000a_     &lt;CurrencyCode&gt;COP&lt;/CurrencyCode&gt;_x000a_     &lt;Discontinue&gt;INFINITY&lt;/Discontinue&gt;_x000a_     &lt;Effective&gt;2019-08-26&lt;/Effective&gt;_x000a_     &lt;FareClass&gt;G04QPMZJ&lt;/FareClass&gt;_x000a_     &lt;RoutingNumberOrMPM&gt;8000&lt;/RoutingNumberOrMPM&gt;_x000a_     &lt;TariffDescriptionNumber&gt;9O&lt;/TariffDescriptionNumber&gt;_x000a_    &lt;/CurrencyLine&gt;_x000a_    &lt;FareBasisLine&gt;_x000a_     &lt;DisplayType Code=&quot;E&quot;/&gt;_x000a_     &lt;FareBasis Code=&quot;G04QPM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BOG&quot;/&gt;_x000a_     &lt;OriginLocation LocationCode=&quot;EYP&quot;/&gt;_x000a_     &lt;Rule&gt;QPDM&lt;/Rule&gt;_x000a_     &lt;TariffDescriptionNumber&gt;IPRWD/17&lt;/TariffDescriptionNumber&gt;_x000a_     &lt;TravelDate&gt;2019-09-30&lt;/TravelDate&gt;_x000a_    &lt;/OriginDestinationLine&gt;_x000a_    &lt;PassengerTypeLine&gt;_x000a_     &lt;AutoPrice&gt;YES&lt;/AutoPrice&gt;_x000a_     &lt;PassengerType Code=&quot;ADT&quot;/&gt;_x000a_    &lt;/PassengerTypeLine&gt;_x000a_    &lt;SystemDatesLine&gt;_x000a_     &lt;CreateDateTime&gt;2019-08-25T19:1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RESERVATIONS FOR EACH SECTOR ON THE FARE COMPONENT ARE_x000a_REQUIRED AT LEAST 21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21 DAYS BEFORE DEPARTURE_x000a_FROM 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7"/>
    <n v="3409"/>
    <s v="QPDM"/>
    <n v="3447"/>
    <n v="3455"/>
    <s v="IPRWD/17"/>
    <n v="8010"/>
    <n v="10620"/>
    <x v="0"/>
    <n v="1501"/>
    <n v="1534"/>
    <n v="1558"/>
    <s v="RDEYPBOG30SEPG04QPM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6a8b981-d575-426d-a5a1-611cc5879df8&lt;/eb:ConversationId&gt;&lt;eb:Service&gt;OTA_AirRulesLLSRQ&lt;/eb:Service&gt;&lt;eb:Action&gt;OTA_AirRulesLLSRS&lt;/eb:Action&gt;&lt;eb:MessageData&gt;&lt;eb:MessageId&gt;7302942741997750713&lt;/eb:MessageId&gt;&lt;eb:Timestamp&gt;2019-09-05T20:36:40&lt;/eb:Timestamp&gt;&lt;eb:RefToMessageId&gt;86a8b981-d575-426d-a5a1-611cc5879df8&lt;/eb:RefToMessageId&gt;&lt;/eb:MessageData&gt;&lt;/eb:MessageHeader&gt;&lt;wsse:Security xmlns:wsse=&quot;http://schemas.xmlsoap.org/ws/2002/12/secext&quot;&gt;&lt;wsse:BinarySecurityToken valueType=&quot;String&quot; EncodingType=&quot;wsse:Base64Binary&quot;&gt;Shared/IDL:IceSess\/SessMgr:1\.0.IDL/Common/!ICESMS\/RESG!ICESMSLB\/RES.LB!-2977362044372598381!93217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5:36:40-05:00&quot;&gt;_x000a_   &lt;stl:SystemSpecificResults&gt;_x000a_    &lt;stl:HostCommand LNIATA=&quot;222222&quot;&gt;RDMADDXB02OCTTE1MPES1-EK&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E1MPES1       T?R   570700        T30SE  7/?  3/ 1M EH01&lt;/Text&gt;_x000a_   &lt;/Line&gt;_x000a_   &lt;Line Type=&quot;Passenger Type&quot;&gt;_x000a_    &lt;Text&gt;PASSENGER TYPE-ADT                 AUTO PRICE-YES&lt;/Text&gt;_x000a_   &lt;/Line&gt;_x000a_   &lt;Line Type=&quot;Origin Destination&quot;&gt;_x000a_    &lt;Text&gt;FROM-MAD TO-DXB    CXR-EK    TVL-02OCT19  RULE-EST6 IPREUME/22&lt;/Text&gt;_x000a_   &lt;/Line&gt;_x000a_   &lt;Line Type=&quot;Fare Basis&quot;&gt;_x000a_    &lt;Text&gt;FARE BASIS-TE1MPES1          SPECIAL FARE  DIS-E   VENDOR-ATP&lt;/Text&gt;_x000a_   &lt;/Line&gt;_x000a_   &lt;Line Type=&quot;Fare Type&quot;&gt;_x000a_    &lt;Text&gt;FARE TYPE-XES      RT-SPECIAL EXCURSION FARE&lt;/Text&gt;_x000a_   &lt;/Line&gt;_x000a_   &lt;Line Type=&quot;Currency&quot;&gt;_x000a_    &lt;Text&gt;EUR   152.00  1000  E09JUL19 D-INFINITY   FC-TE1MPES1  FN-39&lt;/Text&gt;_x000a_   &lt;/Line&gt;_x000a_   &lt;Line Type=&quot;System Dates&quot;&gt;_x000a_    &lt;Text&gt;SYSTEM DATES - CREATED 08JUL19/1619  EXPIRES INFINITY&lt;/Text&gt;_x000a_   &lt;/Line&gt;_x000a_   &lt;ParsedData&gt;_x000a_    &lt;CurrencyLine&gt;_x000a_     &lt;Amount&gt;152.00&lt;/Amount&gt;_x000a_     &lt;CurrencyCode&gt;EUR&lt;/CurrencyCode&gt;_x000a_     &lt;Discontinue&gt;INFINITY&lt;/Discontinue&gt;_x000a_     &lt;Effective&gt;2019-07-09&lt;/Effective&gt;_x000a_     &lt;FareClass&gt;TE1MPES1&lt;/FareClass&gt;_x000a_     &lt;RoutingNumberOrMPM&gt;1000&lt;/RoutingNumberOrMPM&gt;_x000a_     &lt;TariffDescriptionNumber&gt;39&lt;/TariffDescriptionNumber&gt;_x000a_    &lt;/CurrencyLine&gt;_x000a_    &lt;FareBasisLine&gt;_x000a_     &lt;DisplayType Code=&quot;E&quot;/&gt;_x000a_     &lt;FareBasis Code=&quot;TE1MPES1&quot;/&gt;_x000a_     &lt;FareVendor&gt;ATP&lt;/FareVendor&gt;_x000a_     &lt;Text&gt;SPECIAL FARE&lt;/Text&gt;_x000a_    &lt;/FareBasisLine&gt;_x000a_    &lt;FareTypeLine&gt;_x000a_     &lt;FareDescription Code=&quot;RT&quot;&gt;SPECIAL EXCURSION FARE&lt;/FareDescription&gt;_x000a_     &lt;FareType&gt;XES&lt;/FareType&gt;_x000a_    &lt;/FareTypeLine&gt;_x000a_    &lt;OriginDestinationLine&gt;_x000a_     &lt;Airline Code=&quot;EK&quot;/&gt;_x000a_     &lt;DestinationLocation LocationCode=&quot;DXB&quot;/&gt;_x000a_     &lt;OriginLocation LocationCode=&quot;MAD&quot;/&gt;_x000a_     &lt;Rule&gt;EST6&lt;/Rule&gt;_x000a_     &lt;TariffDescriptionNumber&gt;IPREUME/22&lt;/TariffDescriptionNumber&gt;_x000a_     &lt;TravelDate&gt;2019-10-02&lt;/TravelDate&gt;_x000a_    &lt;/OriginDestinationLine&gt;_x000a_    &lt;PassengerTypeLine&gt;_x000a_     &lt;AutoPrice&gt;YES&lt;/AutoPrice&gt;_x000a_     &lt;PassengerType Code=&quot;ADT&quot;/&gt;_x000a_    &lt;/PassengerTypeLine&gt;_x000a_    &lt;SystemDatesLine&gt;_x000a_     &lt;CreateDateTime&gt;2019-07-08T16: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K - SPECIAL/SAVER/FLEX FARES_x000a_APPLICATION_x000a_CLASS OF SERVICE_x000a_THESE FARES APPLY FOR FIRST/BUSINESS/ECONOMY CLASS_x000a_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NRS WITH FICTITIOUS NAMES/TICKET NOS WILL BE_x000a_SUBJECT TO A CHARGE OF USD 50 EQUIVALENT PER_x000a_PASSENGER._x000a_------_x000a_ALL FARE ARE SUBJECT TO CHANGE OR WITHDRAWAL_x000a_WITHOUT NOTICE. FARES ARE ONLY GUARANTEED IF_x000a_AUTOPRICED AND TICKETED IN GDS ON THE SAME DAY._x000a_------_x000a_TICKET DEADLINE CONTROL_x000a_THE FARE QUOTE GENERATES A LAST TICKETING DATE_x000a_WHICH MAY DIFFER FROM THE TICKETING DEADLINE_x000a_CONTROL DATE MENTIONED IN THE PNR.THE MOST_x000a_RESTRICTIVE DATE APPLIE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PERMITTED 29MAY19 THROUGH 19DEC19 OR 22DEC19 THROUGH_x000a_25DEC19 OR 31DEC19 THROUGH 01APR20 OR 05APR20 THROUGH_x000a_16JUL20 ON THE FIRST INTERNATIONAL SECTOR. SEASON IS_x000a_BASED ON DATE OF ORIGIN.&lt;/Text&gt;_x000a_   &lt;/Paragraph&gt;_x000a_   &lt;Paragraph RPH=&quot;04&quot; Title=&quot;FLIGHT APPLICATION&quot;&gt;_x000a_    &lt;Text&gt;THE FARE COMPONENT MUST NOT BE ON_x000a_ONE OR MORE OF THE FOLLOWING_x000a_UX FLIGHTS 3000 THROUGH 3999_x000a_UX FLIGHTS 2000 THROUGH 2999_x000a_UX FLIGHTS 8000 THROUGH 8999_x000a_9B FLIGHTS 1000 THROUGH 1400_x000a_9B FLIGHTS 001 THROUGH 999_x000a_CA FLIGHTS 1151 THROUGH 1200_x000a_CA FLIGHTS 3000 THROUGH 3999_x000a_CA FLIGHTS 4075 THROUGH 4098_x000a_CA FLIGHTS 4600 THROUGH 8900_x000a_CA FLIGHTS 9001 THROUGH 9999_x000a_IB FLIGHTS 5000 THROUGH 5999_x000a_IB FLIGHTS 7000 THROUGH 7999_x000a_FZ FLIGHTS 6000 THROUGH 7999._x000a_AND_x000a_THE FARE COMPONENT MUST BE ON_x000a_ONE OR MORE OF THE FOLLOWING_x000a_ANY EK FLIGHT OPERATED BY EK_x000a_ANY IR FLIGHT OPERATED BY IR_x000a_ANY FZ FLIGHT OPERATED BY FZ_x000a_ET FLIGHTS 0100 THROUGH 999_x000a_ANY IB FLIGHT_x000a_ANY UX FLIGHT_x000a_ANY EK FLIGHT OPERATED BY QF_x000a_ANY 9B FLIGHT_x000a_ANY EK FLIGHT OPERATED BY FZ.&lt;/Text&gt;_x000a_   &lt;/Paragraph&gt;_x000a_   &lt;Paragraph RPH=&quot;05&quot; Title=&quot;ADVANCE RESERVATIONS/TICKETING&quot;&gt;_x000a_    &lt;Text&gt;CONFIRMED RESERVATIONS FOR ALL SECTORS ARE REQUIRED AT_x000a_LEAST 7 DAYS BEFORE DEPARTURE._x000a_WHEN RESERVATIONS ARE MADE AT LEAST 14 DAYS BEFORE_x000a_DEPARTURE, TICKETING MUST BE COMPLETED WITHIN 3 DAYS_x000a_AFTER RESERVATIONS ARE MADE._x000a_OR - CONFIRMED RESERVATIONS FOR ALL SECTORS ARE_x000a_REQUIRED AT LEAST 7 DAYS BEFORE DEPARTURE._x000a_WHEN RESERVATIONS ARE MADE AT LEAST 9 DAYS BEFORE_x000a_DEPARTURE, TICKETING MUST BE COMPLETED WITHIN 48_x000a_HOURS AFTER RESERVATIONS ARE MADE._x000a_OR - CONFIRMED RESERVATIONS FOR ALL SECTORS ARE_x000a_REQUIRED AT LEAST 7 DAYS BEFORE DEPARTURE._x000a_TICKETING MUST BE COMPLETED WITHIN 24 HOURS AFTER_x000a_RESERVATIONS ARE MADE OR AT LEAST 7 DAYS BEFORE_x000a_DEPARTURE WHICHEVER IS EARLIER._x000a_NOTE - TEXT BELOW NOT VALIDATED FOR AUTOPRICING._x000a_EK RESERVES THE RIGHT TO CANCEL ANY PNR WHERE AN_x000a_ITINERARY DOES NOT COMPLY WITH THE BOOKING CLASS_x000a_CODE/RBD_x000a_-------_x000a_IF A TICKET IS USED OUT OF SEQUENCE EK RESERVES_x000a_THE RIGHT TO CANCEL ANY PNR OR INVALIDATE THE_x000a_REMAINING FLIGHT COUPONS._x000a_-------_x000a_IF A PASSENGER FAILS TO TRAVEL ON A SECTOR BOOKED_x000a_EK RESERVES THE RIGHT TO CANCEL THE REMAINING EK_x000a_SECTORS._x000a_-------_x000a_TAX /SERVICE CHARGES/GOVT .LEVIES TO BE PAID AS_x000a_APPLICABLE AT THE TIME OF TKT ISSUANCE._x000a_-------_x000a_TICKET DEADLINE CONTROL_x000a_THE FARE QUOTE GENERATES A LAST TICKETING DATE_x000a_WHICH MAY DIFFER FROM THE TICKETING DEADLINE_x000a_CONTROL DATE MENTIONED IN THE PNR.THE MOST_x000a_RESTRICTIVE DATE APPLIES.&lt;/Text&gt;_x000a_   &lt;/Paragraph&gt;_x000a_   &lt;Paragraph RPH=&quot;06&quot; Title=&quot;MINIMUM STAY&quot;&gt;_x000a_    &lt;Text&gt;TRAVEL FROM TURNAROUND MUST COMMENCE NO EARLIER THAN 3_x000a_DAYS AFTER DEPARTURE FROM FARE ORIGIN.&lt;/Text&gt;_x000a_   &lt;/Paragraph&gt;_x000a_   &lt;Paragraph RPH=&quot;07&quot; Title=&quot;MAXIMUM STAY&quot;&gt;_x000a_    &lt;Text&gt;TRAVEL FROM LAST INTERNATIONAL STOPOVER MUST COMMENCE_x000a_NO LATER THAN 1 MONTH AFTER DEPARTURE FROM FARE_x000a_ORIGIN.&lt;/Text&gt;_x000a_   &lt;/Paragraph&gt;_x000a_   &lt;Paragraph RPH=&quot;08&quot; Title=&quot;STOPOVERS&quot;&gt;_x000a_    &lt;Text&gt;4 STOPOVERS PERMITTED ON THE PRICING UNIT_x000a_LIMITED TO 2 FREE AND 2 AT EUR 75.00 EACH._x000a_1 FREE IN EACH DIRECTION_x000a_1 IN EACH DIRECTION AT EUR 75.00._x000a_CHILD/INFANT DISCOUNTS APPLY.&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OPEN JAWS/ROUND TRIPS/CIRCLE TRIPS_x000a_FARES MAY BE COMBINED ON A HALF ROUND TRIP BASIS_x000a_-TO FORM SINGLE OR DOUBLE OPEN JAWS_x000a_A MAXIMUM OF TWO INTERNATIONAL FARE COMPONENTS_x000a_PERMITTED._x000a_-TO FORM ROUND TRIPS_x000a_-TO FORM CIRCLE TRIPS WITH EK FARES_x000a_A MAXIMUM OF TWO INTERNATIONAL FARE COMPONENTS_x000a_PERMITTED._x000a_PROVIDED -_x000a_COMBINATIONS ARE WITH ANY -SES1/-FES1/-PES1/-RES1_x000a_TYPE FARES FOR CARRIER EK/FZ/SV WITH ANY RULE IN_x000a_ANY PUBLIC TARIFF._x000a_END-ON-END_x000a_END-ON-END COMBINATIONS NOT PERMITTED. VALIDATE ALL_x000a_FARE COMPONENTS. SIDE TRIPS PERMITTED WITH NO_x000a_RESTRICTIONS._x000a_PROVIDED -_x000a_COMBINATIONS ARE FOR CARRIER EK/FZ/SV._x000a_COMBINATIONS ARE FOR ANY CARRIER FROM/TO ISRAEL._x000a_COMBINATIONS ARE FOR ANY CARRIER FROM/TO DEPARTURE_x000a_OF JOURNEY ORIGIN AREA 3_x000a_OR FOR ANY CARRIER FROM/TO DEPARTURE OF JOURNEY_x000a_ORIGIN AFRICA_x000a_OR FOR ANY CARRIER FROM/TO DEPARTURE OF JOURNEY_x000a_ORIGIN MIDDLE EAST_x000a_OR FOR ANY CARRIER FROM/TO DEPARTURE OF JOURNEY_x000a_ORIGIN AREA 1._x000a_COMBINATIONS ARE FOR ANY CARRIER BETWEEN EUROPE_x000a_AND AFRICA_x000a_OR FOR ANY CARRIER BETWEEN EUROPE AND MIDDLE EAST_x000a_OR FOR ANY CARRIER BETWEEN EUROPE AND AREA 3._x000a_END-ON-END_x000a_END-ON-END COMBINATIONS PERMITTED. VALIDATE ALL FARE_x000a_COMPONENTS. SIDE TRIPS PERMITTED WITH NO_x000a_RESTRICTIONS. TRAVEL MUST BE VIA THE POINT OF_x000a_COMBINATION.&lt;/Text&gt;_x000a_   &lt;/Paragraph&gt;_x000a_   &lt;Paragraph RPH=&quot;11&quot; Title=&quot;BLACKOUT DATES&quot;&gt;_x000a_    &lt;Text&gt;INBOUND -_x000a_TRAVEL IS NOT PERMITTED 23AUG19 THROUGH 01SEP19 OR_x000a_05JAN20 THROUGH 08JAN20 FOR DEPARTURE OF FIRST_x000a_INTERNATIONAL SECTOR.&lt;/Text&gt;_x000a_   &lt;/Paragraph&gt;_x000a_   &lt;Paragraph RPH=&quot;12&quot; Title=&quot;SURCHARGES&quot;&gt;_x000a_    &lt;Text&gt;FARE RULE_x000a_OUTBOUND -_x000a_WEEKEND SURCHARGE OF EUR 25.00 PER FARE COMPONENT_x000a_WILL BE ADDED TO THE APPLICABLE FARE PER_x000a_ADULT,ALLOWING CHILD/INFANT DISCOUNTS ON FRI/SAT FOR_x000a_DEPARTURE OF FIRST INTERNATIONAL SECTOR._x000a_NOTE - TEXT BELOW NOT VALIDATED FOR AUTOPRICING._x000a_ALL Q SURCHARGES ACCRUE TO EK ONLY_x000a_AND - PEAK SURCHARGE OF EUR 35.00 PER FARE COMPONENT_x000a_WILL BE ADDED TO THE APPLICABLE FARE PER_x000a_ADULT,ALLOWING CHILD/INFANT DISCOUNTS FROM_x000a_26DEC THROUGH 27DEC FOR DEPARTURE OF FIRST_x000a_INTERNATIONAL SECTOR._x000a_NOTE - TEXT BELOW NOT VALIDATED FOR AUTOPRICING._x000a_ALL Q SURCHARGES ACCRUE TO EK ONLY_x000a_INBOUND -_x000a_WEEKEND SURCHARGE OF EUR 25.00 PER FARE COMPONENT_x000a_WILL BE ADDED TO THE APPLICABLE FARE PER_x000a_ADULT,ALLOWING CHILD/INFANT DISCOUNTS ON SAT/SUN FOR_x000a_DEPARTURE OF LAST INTERNATIONAL SECTOR._x000a_NOTE - TEXT BELOW NOT VALIDATED FOR AUTOPRICING._x000a_ALL Q SURCHARGES ACCRUE TO EK ONLY_x000a_AND - PEAK SURCHARGE OF EUR 35.00 PER FARE COMPONENT_x000a_WILL BE ADDED TO THE APPLICABLE FARE PER_x000a_ADULT,ALLOWING CHILD/INFANT DISCOUNTS FROM_x000a_05JAN THROUGH 08JAN FOR DEPARTURE OF FIRST_x000a_INTERNATIONAL SECTOR._x000a_NOTE - TEXT BELOW NOT VALIDATED FOR AUTOPRICING._x000a_ALL Q SURCHARGES ACCRUE TO EK ONLY_x000a_GENERAL RULE - APPLY UNLESS OTHERWISE SPECIFIED_x000a_ORIGINATING EUROPE OUTBOUND -_x000a_IF INFANT WITHOUT A SEAT PSGR UNDER 2._x000a_OR - INCLUSIVE TOUR INFANT WITHOUT A SEAT PSGR UNDER 2._x000a_OR - CONTRACT BULK INFANT PSGR UNDER 2._x000a_THERE IS NO MISCELLANEOUS/OTHER SURCHARGE PER ANY_x000a_PASSENGER._x000a_NOTE - TEXT BELOW NOT VALIDATED FOR AUTOPRICING._x000a_ALL SURCHARGES MENTIONED ACCRUE TO EK ONLY._x000a_ORIGINATING EUROPE OUTBOUND -_x000a_MISCELLANEOUS/OTHER SURCHARGE OF EUR 40.00 PER_x000a_DIRECTION WILL BE ADDED TO THE APPLICABLE FARE PER_x000a_ANY PASSENGER FROM 19DEC THROUGH 29DEC._x000a_ORIGINATING EUROPE INBOUND -_x000a_IF INFANT WITHOUT A SEAT PSGR UNDER 2._x000a_OR - INCLUSIVE TOUR INFANT WITHOUT A SEAT PSGR UNDER 2._x000a_OR - CONTRACT BULK INFANT PSGR UNDER 2._x000a_THERE IS NO MISCELLANEOUS/OTHER SURCHARGE PER ANY_x000a_PASSENGER._x000a_NOTE - TEXT BELOW NOT VALIDATED FOR AUTOPRICING._x000a_ALL SURCHARGES MENTIONED ACCRUE TO EK ONLY._x000a_ORIGINATING EUROPE INBOUND -_x000a_MISCELLANEOUS/OTHER SURCHARGE OF EUR 40.00 PER_x000a_DIRECTION WILL BE ADDED TO THE APPLICABLE FARE PER_x000a_ANY PASSENGER FROM 02JAN THROUGH 12J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BEFORE 30SEP19._x000a_FARE RULE_x000a_TICKETS MUST BE ISSUED ON THE STOCK OF EK OR HR AND_x000a_MAY NOT BE SOLD IN SUDAN/IRAN/VENEZUELA/ANGOLA/_x000a_ZIMBABWE/ETHIOPIA._x000a_OR - TICKETS MUST BE ISSUED ON THE STOCK OF EK OR QF_x000a_AND MAY NOT BE SOLD IN SUDAN/IRAN/VENEZUELA/ANGOLA/_x000a_ZIMBABWE/ETHIOPIA.&lt;/Text&gt;_x000a_   &lt;/Paragraph&gt;_x000a_   &lt;Paragraph RPH=&quot;16&quot; Title=&quot;PENALTIES&quot;&gt;_x000a_    &lt;Text&gt;FARE RULE_x000a_CHANGES_x000a_ANY TIME_x000a_PER TICKET CHARGE EUR 200.00._x000a_ANY TIME_x000a_PER TICKET CHARGE EUR 300.00 FOR NO-SHOW._x000a_CANCELLATIONS_x000a_BEFORE DEPARTURE_x000a_PER TICKET CHARGE EUR 300.00 FOR CANCEL/REFUND._x000a_BEFORE DEPARTURE_x000a_TICKET IS NON-REFUNDABLE IN CASE OF NO-SHOW._x000a_AFTER DEPARTURE_x000a_TICKET IS NON-REFUNDABLE IN CASE OF CANCEL/REFUND._x000a_AFTER DEPARTURE_x000a_TICKET IS NON-REFUNDABLE IN CASE OF NO-SHOW._x000a_NOTE - TEXT BELOW NOT VALIDATED FOR AUTOPRICING._x000a_ONE FREE DATE CHANGE TO INBOUND JOURNEY WHEN_x000a_BOOKED OUTSIDE SYSTEM RANGE._x000a_-------------------------------------------------_x000a_PENALTY FOR ACCESS RAIL 9B ---  ADDITIONAL_x000a_CANCELLATION POLICY -_x000a_CANCELLED TICKETS 7DAYS OR LESS BEFORE DEPARTURE_x000a_WILL SUBJECT TO A CANCELLATION FEE OF_x000a_Y CABIN EUR10 PER FARE COMPONENT._x000a_J CABIN EUR15 PER FARE COMPONENT._x000a_F CABIN EUR25 PER FARE COMPONENT._x000a_THE ABOVE PENALTY TO BE COLLECTED FOR ANY_x000a_CANCELLATION DONE ON THE ACCESS RAIL BOOKING._x000a_-------------------------------------------------_x000a_GENERAL RULE - APPLY UNLESS OTHERWISE SPECIFIED_x000a_NOTE - TEXT BELOW NOT VALIDATED FOR AUTOPRICING._x000a_CHANGES_x000a_--------------------------------------------------_x000a_... A CHANGE IS A DATE/FLIGHT/ROUTING/BOOKING_x000a_CODE CHANGE._x000a_... CHANGE FEE APPLIES PER PASSENGER PER_x000a_TRANSACTION._x000a_... CHANGE FEE DOES NOT APPLY TO INFANT NOT_x000a_OCCUPYING A SEAT._x000a_... CHD/INF WITH A SEAT DISCOUNT DOES NOT APPLY_x000a_ON THE CHANGE/REROUTING FEES._x000a_... CHANGE IS PERMITTED WITHIN TICKET VALIDITY OF_x000a_ORIGINAL TICKET._x000a_... CHANGES ONLY PERMITTED TO FARE OF EQUIVALENT_x000a_OR HIGHER VALUE._x000a_--------------------------------------------------_x000a_WAIVERS_x000a_1.WAIVED FOR DEATH OF PASSENGER OR FAMILY MEMBER._x000a_A COPY OF VALID DEATH CERTIFICATE ISSUED BY A_x000a_COMPETENT MEDICAL AUTHORITY IS REQUIRED._x000a_FAMILY MEMBERS AS DEFINED IN EK CONDITIONS OF_x000a_CARRIAGE OR PASSENGER AIRLINE TARIFF RULE BOOK._x000a_2.NO WAIVER APPLICABLE FOR ILLNESS OF PASSENGER_x000a_OR FAMILY MEMBER._x000a_3.CONTACT EK OFFICE FOR WAIVERS DEFINED ABOVE._x000a_--------------------------------------------------_x000a_CHANGES AGAINST NO SHOW_x000a_- A NO-SHOW FOR A FLIGHT IS CONSIDERED WHEN A_x000a_PASSENGER FAILS TO REPORT TO THE AIRPORT AS_x000a_BOOKED ONE HOUR BEFORE DEPARTURE OF THE_x000a_SCHEDULED FLIGHT._x000a_- FAILURE TO UTILISE TICKET AS BOOKED ON ANY_x000a_SEGMENT OF THE ITINERARY WILL RESULT IN ALL_x000a_SUBSEQUENT SEGMENTS OF THE ITINERARY BEING_x000a_CANCELLED. IN SUCH CASES NO-SHOW FEE WILL APPLY._x000a_- IN CASE OF NO-SHOW ONLY ONE FEE IS TO BE CHARGED_x000a_I.E. EITHER THE NO-SHOW FEE OR THE CHANGE FEE_x000a_WHICHEVER IS HIGHER AND NOT BOTH._x000a_--------------------------------------------------_x000a_UPGRADES - APPLICABLE ONLY IF CHANGES ARE_x000a_PERMITTED._x000a_1.UPGRADES TO HIGHER FARE IN THE SAME CABIN._x000a_RECALCULATE THE FARE FROM THE POINT OF ORIGIN_x000a_PROVIDED THE FARE RULE CONDITIONS OF THE_x000a_HIGHER FARE ARE MET._x000a_COLLECT THE FARE DIFFERENCE AND CHANGE FEE_x000a_APPLIES PER PASSENGER PER TRANSACTION._x000a_IF THE UPGRADED TICKET IS SUBSEQUENTLY_x000a_CANCELLED THE ORIGINAL CHARGE WILL APPLY._x000a_2.UPGRADES TO HIGHER FARE IN A HIGHER CABIN._x000a_RECALCULATE THE FARE FROM THE POINT OF ORIGIN_x000a_PROVIDED THE FARE RULE CONDITIONS OF THE HIGHER_x000a_FARE ARE MET._x000a_COLLECT THE FARE DIFFERENCE. CHANGE FEE IS_x000a_WAIVED FOR UPGRADE TO HIGHER CABIN._x000a_IF THE UPGRADED TICKET IS SUBSEQUENTLY_x000a_CANCELLED THE ORIGINAL CHARGE WILL APPLY._x000a_--------------------------------------------------_x000a_VOLUNTARY DOWNGRADE - NO REFUNDS IN CASE OF_x000a_VOLUNTARY DOWNGRADE._x000a_--------------------------------------------------_x000a_PENALTY FEE APPLICATION_x000a_1.ANY TIME WHEN THIS FARE IS COMBINED WITH_x000a_ANOTHER FARE AND ONLY ONE FARE COMPONENT IS_x000a_CHANGED THE PENALTY CONDITIONS OF THE CHANGED_x000a_FARE COMPONENT WILL APPLY._x000a_2.ANY TIME WHEN MORE THAN ONE FARE COMPONENT IS_x000a_BEING CHANGED THE HIGHEST PENALTY OF ALL_x000a_CHANGED FARE COMPONENTS WILL APPLY._x000a_--------------------------------------------------_x000a_REPRICING CONDITIONS_x000a_A.BEFORE DEPARTURE / FULLY UNUTILISED TICKETS_x000a_IN THE EVENT OF VOLUNTARY CHANGES TO ANY_x000a_FLIGHT/DATE ON THE ITINERARY TICKET HAS TO BE_x000a_REISSUED TO FARE OF EQUIVALENT OR HIGHER_x000a_VALUE AND COLLECT ANY FARE DIFFERENCE AS AN_x000a_ADC. THE FARES FOR THE PASSENGER JOURNEY_x000a_SHALL BE RECALCULATED FROM THE POINT OF_x000a_ORIGIN BASEDON THE DATE OF REISSUE.CHANGE_x000a_FEES IF ANY TO BE COLLECTED AS PER THE_x000a_ORIGINAL FARE PAID AND SHOWN ON TICKET AS AN_x000a_OD TAX PLUS ANY ADDITIONAL TAXES._x000a_B.AFTER DEPARTURE / PARTIALLY UTILISED TICKETS_x000a_AFTER COMMENCEMENT OF THE FIRST SECTOR OF THE_x000a_JOURNEY OR THE JOURNEY PERFORMED TILL THE_x000a_TURNAROUND / FARE BREAK POINT._x000a_IN THE EVENT OF VOLUNTARY CHANGES AFTER_x000a_COMMENCEMENT OF TRAVEL THE FARES FOR THE_x000a_PASSENGER JOURNEY SHALL BE RECALCULATED FROM_x000a_THE POINT OF ORIGIN IN ACCORDANCE WITH THE_x000a_FARES IN EFFECT ON THE DATE OF ORIGINAL_x000a_ISSUED TICKET AND COLLECT ANY FARE DIFFERENCE_x000a_AS AN ADC PLUS THE APPLICABLE CHANGE FEE FOR_x000a_THE TICKETED FARE AS OD TAX PLUS ANY_x000a_ADDITIONAL TAXES ON THE NEW TICKET. NEW_x000a_TICKET TO BE RE-ISSUED TO FARE OF EQUIVALENT_x000a_OR HIGHER VALUE._x000a_--------------------------------------------------_x000a_CANCELLATION / REFUNDS_x000a_... CANCELLATION / REFUND FEES ARE NOT_x000a_COMMISSIONABLE._x000a_... CANCELLATION FEE DOES NOT APPLY TO INFANT NOT_x000a_OCCUPYING A SEAT._x000a_--------------------------------------------------_x000a_WAIVERS_x000a_1.WAIVED FOR DEATH OF PASSENGER OR FAMILY MEMBER._x000a_A COPY OF VALID DEATH CERTIFICATE ISSUED BY A_x000a_COMPETENT MEDICAL AUTHORITY IS REQUIRED._x000a_FAMILY MEMBERS AS DEFINED IN EK CONDITIONS OF_x000a_CARRIAGE OR PASSENGER AIRLINE TARIFF RULE_x000a_BOOK._x000a_2.NO WAIVER APPLICABLE FOR ILLNESS OF PASSENGER_x000a_OR FAMILY MEMBER._x000a_3.CONTACT EK LOCAL OFFICE FOR WAIVERS DEFINED_x000a_ABOVE._x000a_--------------------------------------------------_x000a_CANCELLATION / REFUNDS AGAINST NO SHOW._x000a_... A NO-SHOW FOR A FLIGHT IS CONSIDERED WHEN A_x000a_PASSENGER FAILS TO REPORT AT THE AIRPORT AS_x000a_BOOKED ONE HOUR BEFORE DEPARTURE OF THE_x000a_SCHEDULED FLIGHT._x000a_... FAILURE TO UTILISED TICKET AS BOOKED ON ANY_x000a_SEGMENT OF THE ITINERARY WILL RESULT IN ALL_x000a_SUBSEQUENT SEGMENTS OF THE ITINERARY BEING_x000a_CANCELLED. IN SUCH CASES ONLY NO-SHOW FEE_x000a_WILL APPLY AND NOT BOTH._x000a_... NO SHOW  FEE IS NON COMMISSIONABLE._x000a_--------------------------------------------------_x000a_CANCELLATION / REFUNDS AGAINST UPGRADES -_x000a_IF THE UPGRADED TICKET IS SUBSEQUENTLY CANCELLED_x000a_THE ORIGINAL PENALTY CHARGE WILL APPLY._x000a_--------------------------------------------------_x000a_OUT OF SEQUENCE TICKETS -_x000a_ANYTIME TICKETS IS UTILIZED OUT OF SEQUENCE NO_x000a_REFUND WILL BE GIVEN AND/OR CARRIER IMPOSED_x000a_SURCHARGE - YQ._x000a_--------------------------------------------------_x000a_A.WHEN OUTBOUND AND INBOUND FARES ARE REFUNDABLE._x000a_WHEN COMBINING FARES THAT HAVE CANCELLATION_x000a_FEES THE HIGHEST CANCELLATION FEE OF EACH_x000a_CANCELLED PRICING UNIT APPLIES._x000a_A1.BEFORE DEPARTURE / FULLY UNUTILISED TICKETS_x000a_... DEDUCT THE APPLICABLE HIGHEST CANCELLATION_x000a_FEE FROM THE TOTAL OF THE BASE FARE AND_x000a_CARRIER IMPOSED SURCHARGE - YQ AS APPLICABLE._x000a_... REFUND THE RESIDUAL AMOUNT ALONG WITH THE_x000a_REFUNDABLE GOVERNMENT TAXES._x000a_... CARRIER IMPOSED SERVICE CHARGE - YR/6A_x000a_THROUGH 6Z IS NOT REFUNDABLE AT ANY TIME._x000a_A2.AFTER DEPARTURE / PARTIALLY UTILISED TICKETS -_x000a_AFTER COMMENCEMENT OF THE FIRST SECTOR OF THE_x000a_JOURNEY._x000a_... DEDUCT THE OW FARE OF EQUAL OR HIGHER_x000a_AMOUNT THAN THE FARE PAID FOR THE PORTION OF_x000a_THE JOURNEY PERFORMED IN THE SAME OR NEXT_x000a_HIGHER RBD._x000a_... COLLECT APPLICABLE CANCELLATION FEE AND_x000a_THE CARRIER IMPOSED SURCHARGE - YQ FOR THE_x000a_JOURNEY PERFORMED. DEDUCT NON-REFUNDABLE_x000a_TAXES._x000a_... REFUND THE CARRIER IMPOSED SURCHARGE - YQ AND_x000a_UNUTILISED GOVERNMENT TAXES FOR THE PORTION_x000a_OF THE JOURNEY NOT PERFORMED._x000a_... NO REFUND OF FARE AND CARRIER IMPOSED_x000a_FEES - YQ IF THE UTILISED OW FARE IS GREATER_x000a_THAN THE TICKETED FARE._x000a_... NO REFUND OF FARE AND CARRIER IMPOSED_x000a_SURCHARGE - YQ IF JOURNEY PERFORMED BEYOND_x000a_THE TURNAROUND/FARE BREAK POINT._x000a_... CARRIER IMPOSED SERVICE CHARGE - YR/6A_x000a_THROUGH 6Z  IS NOT REFUNDABLE AT ANY TIME._x000a_--------------------------------------------------_x000a_B.WHEN OUTBOUND AND INBOUND FARES ARE NON -_x000a_REFUNDABLE._x000a_... NO REFUND OF THE FARE AND CARRIER IMPOSED_x000a_FEES - YQ AND YR/6A THROUGH 6Z._x000a_... DEDUCT NON-REFUNDABLE TAXES._x000a_... IF NON- REFUNDABLE FARES REISSUED TO A_x000a_REFUNDABLE FARE THE ORIGINAL PAID FARE AND_x000a_CARRIER IMPOSED FEES - YQ AND YR/6A THROUGH_x000a_6Z WILL BE NON-REFUNDABLE._x000a_--------------------------------------------------_x000a_C.COMBINATION OF REFUNDABLE AND NON-REFUNDABLE_x000a_FARES._x000a_1.BEFORE DEPARTURE/FULLY UNUTILISED TICKETS._x000a_... DEDUCT THE NON-REFUNDABLE FARE PAID AND THE_x000a_CANCELLATION FEE OF THE REFUNDABLE FARE._x000a_... DEDUCT NON-REFUNDABLE TAXES._x000a_... CARRIER IMPOSED FEES - YQ AND YR/6A THROUGH_x000a_6Z ARE NOT REFUNDABLE._x000a_2.AFTER DEPARTURE / PARTIALLY UTILISED TICKETS -_x000a_AFTER COMMENCEMENT OF THE FIRST SECTOR OF THE_x000a_JOURNEY._x000a_2.1 IF OUTBOUND FARE COMPONENT IS NON-_x000a_REFUNDABLE._x000a_..... DEDUCT THE OW FARE OF EQUAL OR HIGHER_x000a_AMOUNT THAN THE FARE PAID FOR THE PORTION_x000a_OF THE JOURNEY PERFORMED IN THE SAME OR_x000a_NEXT HIGHER RBD._x000a_..... COLLECT THE CANCELLATION FEE OF THE_x000a_REFUNDABLE FARE._x000a_..... DEDUCT NON-REFUNDABLE TAXES._x000a_..... NO REFUND OF FARE AND CARRIER IMPOSED_x000a_FEES - YQ IF THE UTILISED OW FARE IS GREATER_x000a_THAN THE TICKETED FARE._x000a_..... CARRIER IMPOSED FEES YQ AND YR/6A THROUGH_x000a_6Z ARE NOT REFUNDABLE._x000a_2.2 IF INBOUND FARE COMPONENT IS NON-REFUNDABLE._x000a_..... NO REFUND OF THE FARE AND CARRIER IMPOSED_x000a_FEES - YQ AND YR/6A THROUGH 6Z._x000a_..... DEDUCT NON-REFUNDABLE TAXES._x000a_..... NO REFUND OF FARE AND CARRIER IMPOSED_x000a_SURCHARGE - YQ IF JOURNEY PERFORMED BEYOND_x000a_THE TURNAROUND/FARE BREAK POINT._x000a_--------------------------------------------------&lt;/Text&gt;_x000a_   &lt;/Paragraph&gt;_x000a_   &lt;Paragraph RPH=&quot;17&quot; Title=&quot;HIP/MILEAGE EXCEPTIONS&quot;&gt;_x000a_    &lt;Text&gt;THE HIGHER INTERMEDIATE POINT RULE DOES NOT APPLY FOR_x000a_CONNECTIONS._x000a_AND - THE HIGHER INTERMEDIATE POINT RULE DOES NOT APPLY_x000a_FOR STOPOVERS._x000a_NOTE -_x000a_SURCHARGE AND EXCESS MILEAGE CAN BE IGNORED._x000a_HIGHER INTERMEDIATE POINT RULE DOES NOT APPLY FOR_x000a_STOPOVERS/CONNECTIONS._x000a_--------------------------------------------------_x000a_THESE FARES SHOULD NOT BE COMPARED/CHECKED WITH_x000a_THE FOLLOWING-_x000a_- HIGH IMMEDIATE FARE       -HIF-_x000a_- CIRCLE TRIP MINIMUM CHECK -CTM-&lt;/Text&gt;_x000a_   &lt;/Paragraph&gt;_x000a_   &lt;Paragraph RPH=&quot;18&quot; Title=&quot;TICKET ENDORSEMENTS&quot;&gt;_x000a_    &lt;Text&gt;THE ORIGINAL AND THE REISSUED TICKET MUST BE ANNOTATED_x000a_- WP 199537 - AND - NON-END/SAVER/REWARD UPGDS - AND -_x000a_ALLOWED WITH RESTRICTIONS - IN THE ENDORSEMENT BOX.&lt;/Text&gt;_x000a_   &lt;/Paragraph&gt;_x000a_   &lt;Paragraph RPH=&quot;19&quot; Title=&quot;CHILDREN DISCOUNTS&quot;&gt;_x000a_    &lt;Text&gt;CNN/ACCOMPANIED CHILD PSGR 2-11 - CHARGE 75 PERCENT OF_x000a_THE FARE._x000a_TICKETING CODE - BASE FARE CODE PLUS CH._x000a_MUST BE ACCOMPANIED ON ALL FLIGHTS IN THE SAME_x000a_COMPARTMENT BY ADULT PSGR 18 OR OLDER._x000a_OR - INF/INFANT WITHOUT A SEAT PSGR UNDER 2 - CHARGE 10_x000a_PERCENT OF THE FARE._x000a_TICKETING CODE - BASE FARE CODE PLUS IN._x000a_MUST BE ACCOMPANIED ON ALL FLIGHTS IN THE SAME_x000a_COMPARTMENT BY ADULT PSGR 18 OR OLDER._x000a_NOTE - TEXT BELOW NOT VALIDATED FOR AUTOPRICING._x000a_WHEN INFANT REACHES 2 YEARS OF AGE ON/BEFORE_x000a_DEPARTURE FROM POINT OF TURNAROUND A SEAT MUST BE_x000a_BOOKED ON THE RETURN LEG AND THE APPLICABLE CHILD_x000a_FARE CHARGED ON A HALF ROUNDTRIP BASIS WITH_x000a_OUTBOUND INFANT FARE._x000a_THE EK INFORMATION PAGE TITLED INFANTS IN THE_x000a_VARIOUS GDS REFERENCE PAGES REFLECTS THIS_x000a_INFORMATION IN DETAIL._x000a_OR - INS/INFANT WITH A SEAT PSGR UNDER 2 - CHARGE 75_x000a_PERCENT OF THE FARE._x000a_TICKETING CODE - BASE FARE CODE PLUS IN._x000a_MUST BE ACCOMPANIED ON ALL FLIGHTS IN THE SAME_x000a_COMPARTMENT BY ADULT PSGR 18 OR OLDER._x000a_OR - UNN/UNACCOMPANIED CHILD PSGR 5-11 - CHARGE 100_x000a_PERCENT OF THE FARE._x000a_TICKETING CODE - BASE FARE CODE PLUS CH.&lt;/Text&gt;_x000a_   &lt;/Paragraph&gt;_x000a_   &lt;Paragraph RPH=&quot;20&quot; Title=&quot;TOUR CONDUCTOR DISCOUNTS&quot;&gt;_x000a_    &lt;Text&gt;TUR/TOUR CONDUCTOR PSGR - NO DISCOUNT.&lt;/Text&gt;_x000a_   &lt;/Paragraph&gt;_x000a_   &lt;Paragraph RPH=&quot;21&quot; Title=&quot;AGENT DISCOUNTS&quot;&gt;_x000a_    &lt;Text&gt;AGT/AGENT PSGR - NO DISCOUNT.&lt;/Text&gt;_x000a_   &lt;/Paragraph&gt;_x000a_   &lt;Paragraph RPH=&quot;22&quot; Title=&quot;ALL OTHER DISCOUNTS&quot;&gt;_x000a_    &lt;Text&gt;NOTE - TEXT BELOW NOT VALIDATED FOR AUTOPRICING._x000a_NO OTHER DISCOUNTS PERMITTE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9"/>
    <n v="3403"/>
    <s v="EST6"/>
    <n v="3441"/>
    <n v="3451"/>
    <s v="IPREUME/22"/>
    <n v="13067"/>
    <n v="22307"/>
    <x v="16"/>
    <n v="1500"/>
    <n v="1533"/>
    <n v="1557"/>
    <s v="RDMADDXB02OCTTE1MPES1-EK"/>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6a8b981-d575-426d-a5a1-611cc5879df8&lt;/eb:ConversationId&gt;&lt;eb:Service&gt;OTA_AirRulesLLSRQ&lt;/eb:Service&gt;&lt;eb:Action&gt;OTA_AirRulesLLSRS&lt;/eb:Action&gt;&lt;eb:MessageData&gt;&lt;eb:MessageId&gt;8042619742005030292&lt;/eb:MessageId&gt;&lt;eb:Timestamp&gt;2019-09-05T20:36:40&lt;/eb:Timestamp&gt;&lt;eb:RefToMessageId&gt;86a8b981-d575-426d-a5a1-611cc5879df8&lt;/eb:RefToMessageId&gt;&lt;/eb:MessageData&gt;&lt;/eb:MessageHeader&gt;&lt;wsse:Security xmlns:wsse=&quot;http://schemas.xmlsoap.org/ws/2002/12/secext&quot;&gt;&lt;wsse:BinarySecurityToken valueType=&quot;String&quot; EncodingType=&quot;wsse:Base64Binary&quot;&gt;Shared/IDL:IceSess\/SessMgr:1\.0.IDL/Common/!ICESMS\/RESG!ICESMSLB\/RES.LB!-2977362044372598381!93217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5:36:40-05:00&quot;&gt;_x000a_   &lt;stl:SystemSpecificResults&gt;_x000a_    &lt;stl:HostCommand LNIATA=&quot;222222&quot;&gt;RDDELDXB08OCTXEL9RES1-EK&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DELDXB08OCTXEL9RES1-EK"/>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5c58707-3b67-484e-937f-5fb76b4a2183&lt;/eb:ConversationId&gt;&lt;eb:Service&gt;OTA_AirRulesLLSRQ&lt;/eb:Service&gt;&lt;eb:Action&gt;OTA_AirRulesLLSRS&lt;/eb:Action&gt;&lt;eb:MessageData&gt;&lt;eb:MessageId&gt;8080213745661600224&lt;/eb:MessageId&gt;&lt;eb:Timestamp&gt;2019-09-05T20:42:46&lt;/eb:Timestamp&gt;&lt;eb:RefToMessageId&gt;f5c58707-3b67-484e-937f-5fb76b4a2183&lt;/eb:RefToMessageId&gt;&lt;/eb:MessageData&gt;&lt;/eb:MessageHeader&gt;&lt;wsse:Security xmlns:wsse=&quot;http://schemas.xmlsoap.org/ws/2002/12/secext&quot;&gt;&lt;wsse:BinarySecurityToken valueType=&quot;String&quot; EncodingType=&quot;wsse:Base64Binary&quot;&gt;Shared/IDL:IceSess\/SessMgr:1\.0.IDL/Common/!ICESMS\/RESF!ICESMSLB\/RES.LB!-2977360532894959989!3118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5:42:46-05:00&quot;&gt;_x000a_   &lt;stl:SystemSpecificResults&gt;_x000a_    &lt;stl:HostCommand LNIATA=&quot;222222&quot;&gt;RDPEIBOG02OCTQEESLA8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79"/>
    <s v="RDPEIBOG02OCTQEESLA8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5c58707-3b67-484e-937f-5fb76b4a2183&lt;/eb:ConversationId&gt;&lt;eb:Service&gt;OTA_AirRulesLLSRQ&lt;/eb:Service&gt;&lt;eb:Action&gt;OTA_AirRulesLLSRS&lt;/eb:Action&gt;&lt;eb:MessageData&gt;&lt;eb:MessageId&gt;8079969745665761391&lt;/eb:MessageId&gt;&lt;eb:Timestamp&gt;2019-09-05T20:42:47&lt;/eb:Timestamp&gt;&lt;eb:RefToMessageId&gt;f5c58707-3b67-484e-937f-5fb76b4a2183&lt;/eb:RefToMessageId&gt;&lt;/eb:MessageData&gt;&lt;/eb:MessageHeader&gt;&lt;wsse:Security xmlns:wsse=&quot;http://schemas.xmlsoap.org/ws/2002/12/secext&quot;&gt;&lt;wsse:BinarySecurityToken valueType=&quot;String&quot; EncodingType=&quot;wsse:Base64Binary&quot;&gt;Shared/IDL:IceSess\/SessMgr:1\.0.IDL/Common/!ICESMS\/RESF!ICESMSLB\/RES.LB!-2977360532894959989!3118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5:42:47-05:00&quot;&gt;_x000a_   &lt;stl:SystemSpecificResults&gt;_x000a_    &lt;stl:HostCommand LNIATA=&quot;222222&quot;&gt;RDANFLIM28OCTNLESLA9B-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NLESLA9B       N?R   333400     ----     21/? ??/12M WH01&lt;/Text&gt;_x000a_   &lt;/Line&gt;_x000a_   &lt;Line Type=&quot;Passenger Type&quot;&gt;_x000a_    &lt;Text&gt;PASSENGER TYPE-ADT                 AUTO PRICE-YES&lt;/Text&gt;_x000a_   &lt;/Line&gt;_x000a_   &lt;Line Type=&quot;Origin Destination&quot;&gt;_x000a_    &lt;Text&gt;FROM-ANF TO-LIM    CXR-LA    TVL-28OCT19  RULE-YSLB IPRWI/303&lt;/Text&gt;_x000a_   &lt;/Line&gt;_x000a_   &lt;Line Type=&quot;Fare Basis&quot;&gt;_x000a_    &lt;Text&gt;FARE BASIS-NLESLA9B          SPECIAL FARE  DIS-E   VENDOR-ATP&lt;/Text&gt;_x000a_   &lt;/Line&gt;_x000a_   &lt;Line Type=&quot;Fare Type&quot;&gt;_x000a_    &lt;Text&gt;FARE TYPE-XAP      RT-REGULAR APEX&lt;/Text&gt;_x000a_   &lt;/Line&gt;_x000a_   &lt;Line Type=&quot;Currency&quot;&gt;_x000a_    &lt;Text&gt;USD    98.00   MPM  E19MAR19 D-INFINITY   FC-NLESLA9B  FN-&lt;/Text&gt;_x000a_   &lt;/Line&gt;_x000a_   &lt;Line Type=&quot;System Dates&quot;&gt;_x000a_    &lt;Text&gt;SYSTEM DATES - CREATED 18MAR19/1018  EXPIRES INFINITY&lt;/Text&gt;_x000a_   &lt;/Line&gt;_x000a_   &lt;ParsedData&gt;_x000a_    &lt;CurrencyLine&gt;_x000a_     &lt;Amount&gt;98.00&lt;/Amount&gt;_x000a_     &lt;CurrencyCode&gt;USD&lt;/CurrencyCode&gt;_x000a_     &lt;Discontinue&gt;INFINITY&lt;/Discontinue&gt;_x000a_     &lt;Effective&gt;2019-03-19&lt;/Effective&gt;_x000a_     &lt;FareClass&gt;NLESLA9B&lt;/FareClass&gt;_x000a_     &lt;RoutingNumberOrMPM&gt;MPM&lt;/RoutingNumberOrMPM&gt;_x000a_    &lt;/CurrencyLine&gt;_x000a_    &lt;FareBasisLine&gt;_x000a_     &lt;DisplayType Code=&quot;E&quot;/&gt;_x000a_     &lt;FareBasis Code=&quot;NLESLA9B&quot;/&gt;_x000a_     &lt;FareVendor&gt;ATP&lt;/FareVendor&gt;_x000a_     &lt;Text&gt;SPECIAL FARE&lt;/Text&gt;_x000a_    &lt;/FareBasisLine&gt;_x000a_    &lt;FareTypeLine&gt;_x000a_     &lt;FareDescription Code=&quot;RT&quot;&gt;REGULAR APEX&lt;/FareDescription&gt;_x000a_     &lt;FareType&gt;XAP&lt;/FareType&gt;_x000a_    &lt;/FareTypeLine&gt;_x000a_    &lt;OriginDestinationLine&gt;_x000a_     &lt;Airline Code=&quot;LA&quot;/&gt;_x000a_     &lt;DestinationLocation LocationCode=&quot;LIM&quot;/&gt;_x000a_     &lt;OriginLocation LocationCode=&quot;ANF&quot;/&gt;_x000a_     &lt;Rule&gt;YSLB&lt;/Rule&gt;_x000a_     &lt;TariffDescriptionNumber&gt;IPRWI/303&lt;/TariffDescriptionNumber&gt;_x000a_     &lt;TravelDate&gt;2019-10-28&lt;/TravelDate&gt;_x000a_    &lt;/OriginDestinationLine&gt;_x000a_    &lt;PassengerTypeLine&gt;_x000a_     &lt;AutoPrice&gt;YES&lt;/AutoPrice&gt;_x000a_     &lt;PassengerType Code=&quot;ADT&quot;/&gt;_x000a_    &lt;/PassengerTypeLine&gt;_x000a_    &lt;SystemDatesLine&gt;_x000a_     &lt;CreateDateTime&gt;2019-03-18T10: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IGHT FARE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ANF -_x000a_PERMITTED 03FEB THROUGH 09JUL OR 16JUL THROUGH 11SEP_x000a_OR 16SEP THROUGH 03JAN FOR EACH TRIP. SEASON IS_x000a_BASED ON TRIP DATE._x000a_TO ANF -_x000a_PERMITTED 05MAR THROUGH 19JUL OR 30JUL THROUGH 20SEP_x000a_OR 25SEP THROUGH 07JAN FOR EACH TRIP. SEASON IS_x000a_BASED ON TRIP DATE.&lt;/Text&gt;_x000a_   &lt;/Paragraph&gt;_x000a_   &lt;Paragraph RPH=&quot;04&quot; Title=&quot;FLIGHT APPLICATION&quot;&gt;_x000a_    &lt;Text&gt;THE FARE COMPONENT MUST BE ON_x000a_ONE OR MORE OF THE FOLLOWING_x000a_ANY LA FLIGHT_x000a_ANY XL FLIGHT_x000a_ANY 4M FLIGHT_x000a_ANY JJ FLIGHT_x000a_ANY PZ FLIGHT.&lt;/Text&gt;_x000a_   &lt;/Paragraph&gt;_x000a_   &lt;Paragraph RPH=&quot;05&quot; Title=&quot;ADVANCE RESERVATIONS/TICKETING&quot;&gt;_x000a_    &lt;Text&gt;FARE RULE_x000a_CONFIRMED RESERVATIONS FOR ALL SECTORS ARE REQUIRED AT_x000a_LEAST 21 DAYS BEFORE DEPARTURE._x000a_GENERAL RULE - APPLY UNLESS OTHERWISE SPECIFIED_x000a_CONFIRMED RESERVATIONS ARE REQUIRED FOR ALL SECTORS._x000a_WHEN RESERVATIONS ARE MADE AT LEAST 22 DAYS BEFORE_x000a_DEPARTURE, TICKETING MUST BE COMPLETED WITHIN 72 HOURS_x000a_AFTER RESERVATIONS ARE MADE._x000a_OR - CONFIRMED RESERVATIONS ARE REQUIRED FOR ALL_x000a_SECTORS._x000a_WHEN RESERVATIONS ARE MADE AT LEAST 3 DAYS BEFORE_x000a_DEPARTURE, TICKETING MUST BE COMPLETED WITHIN 24_x000a_HOURS AFTER RESERVATIONS ARE MADE._x000a_OR - CONFIRMED RESERVATIONS ARE REQUIRED FOR ALL_x000a_SECTORS._x000a_WHEN RESERVATIONS ARE MADE AT LEAST 6 HOURS BEFORE_x000a_DEPARTURE, TICKETING MUST BE COMPLETED AT LEAST 5_x000a_HOURS BEFORE DEPARTURE._x000a_OR - CONFIRMED RESERVATIONS ARE REQUIRED FOR ALL_x000a_SECTORS_x000a_TICKETING MUST BE COMPLETED AT LEAST 1 HOUR BEFORE_x000a_DEPARTURE.&lt;/Text&gt;_x000a_   &lt;/Paragraph&gt;_x000a_   &lt;Paragraph RPH=&quot;06&quot; Title=&quot;MINIMUM STAY&quot;&gt;_x000a_    &lt;Text&gt;TRAVEL FROM LAST STOPOVER MUST COMMENCE NO EARLIER_x000a_THAN THE FIRST SAT AFTER DEPARTURE FROM FARE ORIGIN._x000a_AND - TRAVEL FROM TURNAROUND MUST COMMENCE NO EARLIER_x000a_THAN 24 HOURS AFTER ARRIVAL AT THE TURNAROUND._x000a_TRAVEL FROM LAST STOPOVER MUST COMMENCE NO EARLIER_x000a_THAN THE FIRST SUN AFTER DEPARTURE FROM FARE ORIGIN._x000a_AND - TRAVEL FROM TURNAROUND MUST COMMENCE NO EARLIER_x000a_THAN 24 HOURS AFTER ARRIVAL AT THE TURNAROUND.&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1 FREE STOPOVER PERMITTED ON THE PRICING UNIT_x000a_1 IN GRU_x000a_1 IN CGH_x000a_1 IN VCP._x000a_NO STOPOVER OCCURS IF PASSENGER TAKES NEXT_x000a_AVAILABLE FLIGHT WITHIN 12 HOURS.&lt;/Text&gt;_x000a_   &lt;/Paragraph&gt;_x000a_   &lt;Paragraph RPH=&quot;09&quot; Title=&quot;TRANSFERS&quot;&gt;_x000a_    &lt;Text&gt;4 TRANSFERS PERMITTED ON THE PRICING UNIT - 2 IN EACH_x000a_DIRECTION._x000a_FARE BREAK AND EMBEDDED SURFACE SECTORS NOT PERMITTED_x000a_ON THE FARE COMPONENT.&lt;/Text&gt;_x000a_   &lt;/Paragraph&gt;_x000a_   &lt;Paragraph RPH=&quot;10&quot; Title=&quot;COMBINATIONS&quot;&gt;_x000a_    &lt;Text&gt;DOUBLE OPEN JAWS NOT PERMITTED._x000a_END-ON-END NOT PERMITTED. SIDE TRIPS PERMITTED WITH_x000a_NO RESTRICTIONS._x000a_OPEN JAWS/ROUND TRIPS/CIRCLE TRIPS_x000a_FARES MAY BE COMBINED ON A HALF ROUND TRIP BASIS_x000a_-TO FORM SINGLE OPEN JAWS AT THE POINT OF_x000a_DESTINATION_x000a_MILEAGE OF THE OPEN SEGMENT MUST BE EQUAL/LESS THAN_x000a_MILEAGE OF THE LONGEST FLOWN FARE COMPONENT._x000a_-TO FORM ROUND TRIPS/CIRCLE TRIPS._x000a_PROVIDED -_x000a_COMBINATIONS ARE WITH ANY FARE FOR CARRIER LA/XL/_x000a_4M/PZ/JJ IN ANY RULE IN THIS TARIFF.&lt;/Text&gt;_x000a_   &lt;/Paragraph&gt;_x000a_   &lt;Paragraph RPH=&quot;11&quot; Title=&quot;BLACKOUT DATES&quot;&gt;_x000a_    &lt;Text&gt;NO BLACKOUT DATES APPLY.&lt;/Text&gt;_x000a_   &lt;/Paragraph&gt;_x000a_   &lt;Paragraph RPH=&quot;12&quot; Title=&quot;SURCHARGES&quot;&gt;_x000a_    &lt;Text&gt;NO SURCHARGE REQUIREMENTS APP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NOT BE SOLD IN ARGENTIN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RGE USD 200.00 FOR REISSUE/REVALIDATION._x000a_ANY TIME_x000a_CHARGE USD 200.00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BEFORE DEPARTURE_x000a_CHARGE 80 PERCENT FOR REFUND._x000a_BEFORE DEPARTURE_x000a_TICKET IS NON-REFUNDABLE IN CASE OF NO-SHOW._x000a_AFTER DEPARTURE_x000a_TICKET IS NON-REFUNDABLE._x000a_NOTE - TEXT BELOW NOT VALIDATED FOR AUTOPRICING._x000a_//_x000a_REFUND MUST BE COMPLETED BEFORE DEPARTURE TIME OF_x000a_THE 1ST OUTBOUND FLIGHT OF THE JOURNEY -OTHERWISE_x000a_IT WILL BE CONSIDERED NO SHOW AND SUCH_x000a_PENALTY/RESTRICTION WILL APPLY._x000a_//_x000a_REFUND RULES APPLY PER FARE COMPONENT._x000a_WHEN COMBINING REFUNDABLE FARES WITH NON_x000a_REFUNDABLE FARES PROVISIONS WILL APPLY AS_x000a_FOLLOWS_x000a_- THE AMOUNT PAID ON THE REFUNDABLE FARE_x000a_COMPONENT WILL BE REFUNDED UPON PAYMENT OF THE_x000a_PENALTY AMOUNT IF APPLICABLE._x000a_- THE AMOUNT PAID ON THE NON REFUNDABLE FARE_x000a_COMPONENT WILL NOT BE REFUNDED._x000a_- WHEN COMBINING FARES CHARGE THE SUM OF THE_x000a_CANCELLATION FEES OF ALL CANCELLED FARE_x000a_COMPONENTS._x000a_//&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END-REF/CHG_x000a_SEE PENALTY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TEXT BELOW NOT VALIDATED FOR AUTOPRICING_x000a_FOR INFANTS TURNING 2 YEARS ENROUTE- DUE TO_x000a_SAFETY REGULATIONS - A BOOKED SEAT WILL BE_x000a_REQUIRED FOR THE REMAINING PORTIONS OF THE_x000a_JOURNEY._x000a_WHEN A SEPARATE SEAT IS REQUIRED ON A PORTION OF_x000a_THE JOURNEY - CHILD FARE HAS TO BE USED FOR THE_x000a_ENTIRE JOURNEY OR SEPARATE TICKETS MUST BE ISSUED_x000a_AT THE APPLICABLE FARE FOR EACH PORTION OF THE_x000a_JOURNEY.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CHARGE_x000a_10 PERCENT OF THE FAR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TEXT BELOW NOT VALIDATED FOR AUTOPRICING_x000a_FOR INFANTS TURNING 2 YEARS ENROUTE- DUE TO_x000a_SAFETY REGULATIONS - A BOOKED SEAT WILL BE_x000a_REQUIRED FOR THE REMAINING PORTIONS OF THE_x000a_JOURNEY._x000a_WHEN A SEPARATE SEAT IS REQUIRED ON A PORTION OF_x000a_THE JOURNEY - CHILD FARE HAS TO BE USED FOR THE_x000a_ENTIRE JOURNEY OR SEPARATE TICKETS MUST BE ISSUED_x000a_AT THE APPLICABLE FARE FOR EACH PORTION OF THE_x000a_JOURNEY.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_x000a_CHARGE 10 PERCENT OF THE FAR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TEXT BELOW NOT VALIDATED FOR AUTOPRICING_x000a_FOR INFANTS TURNING 2 YEARS ENROUTE- DUE TO_x000a_SAFETY REGULATIONS - A BOOKED SEAT WILL BE_x000a_REQUIRED FOR THE REMAINING PORTIONS OF THE_x000a_JOURNEY._x000a_WHEN A SEPARATE SEAT IS REQUIRED ON A PORTION OF_x000a_THE JOURNEY - CHILD FARE HAS TO BE USED FOR THE_x000a_ENTIRE JOURNEY OR SEPARATE TICKETS MUST BE ISSUED_x000a_AT THE APPLICABLE FARE FOR EACH PORTION OF THE_x000a_JOURNEY.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TEXT BELOW NOT VALIDATED FOR AUTOPRICING_x000a_FOR INFANTS TURNING 2 YEARS ENROUTE- DUE TO_x000a_SAFETY REGULATIONS - A BOOKED SEAT WILL BE_x000a_REQUIRED FOR THE REMAINING PORTIONS OF THE_x000a_JOURNEY._x000a_WHEN A SEPARATE SEAT IS REQUIRED ON A PORTION OF_x000a_THE JOURNEY - CHILD FARE HAS TO BE USED FOR THE_x000a_ENTIRE JOURNEY OR SEPARATE TICKETS MUST BE ISSUED_x000a_AT THE APPLICABLE FARE FOR EACH PORTION OF THE_x000a_JOURNEY.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_x000a_CHARGE 10 PERCENT OF THE FAR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TEXT BELOW NOT VALIDATED FOR AUTOPRICING_x000a_FOR INFANTS TURNING 2 YEARS ENROUTE- DUE TO_x000a_SAFETY REGULATIONS - A BOOKED SEAT WILL BE_x000a_REQUIRED FOR THE REMAINING PORTIONS OF THE_x000a_JOURNEY._x000a_WHEN A SEPARATE SEAT IS REQUIRED ON A PORTION OF_x000a_THE JOURNEY - CHILD FARE HAS TO BE USED FOR THE_x000a_ENTIRE JOURNEY OR SEPARATE TICKETS MUST BE ISSUED_x000a_AT THE APPLICABLE FARE FOR EACH PORTION OF THE_x000a_JOURNEY.&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0"/>
    <n v="3318"/>
    <s v="YSLB"/>
    <n v="3356"/>
    <n v="3365"/>
    <s v="IPRWI/303"/>
    <n v="8376"/>
    <n v="11653"/>
    <x v="17"/>
    <n v="1499"/>
    <n v="1532"/>
    <n v="1556"/>
    <s v="RDANFLIM28OCTNLESLA9B-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5c58707-3b67-484e-937f-5fb76b4a2183&lt;/eb:ConversationId&gt;&lt;eb:Service&gt;OTA_AirRulesLLSRQ&lt;/eb:Service&gt;&lt;eb:Action&gt;OTA_AirRulesLLSRS&lt;/eb:Action&gt;&lt;eb:MessageData&gt;&lt;eb:MessageId&gt;8080503745688450294&lt;/eb:MessageId&gt;&lt;eb:Timestamp&gt;2019-09-05T20:42:49&lt;/eb:Timestamp&gt;&lt;eb:RefToMessageId&gt;f5c58707-3b67-484e-937f-5fb76b4a2183&lt;/eb:RefToMessageId&gt;&lt;/eb:MessageData&gt;&lt;/eb:MessageHeader&gt;&lt;wsse:Security xmlns:wsse=&quot;http://schemas.xmlsoap.org/ws/2002/12/secext&quot;&gt;&lt;wsse:BinarySecurityToken valueType=&quot;String&quot; EncodingType=&quot;wsse:Base64Binary&quot;&gt;Shared/IDL:IceSess\/SessMgr:1\.0.IDL/Common/!ICESMS\/RESF!ICESMSLB\/RES.LB!-2977360532894959989!3118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5:42:49-05:00&quot;&gt;_x000a_   &lt;stl:SystemSpecificResults&gt;_x000a_    &lt;stl:HostCommand LNIATA=&quot;222222&quot;&gt;RDLIMBOG28OCTQLESLD6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79"/>
    <s v="RDLIMBOG28OCTQLESLD6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44ccf2c-f88b-46ec-8376-f39afef365c6&lt;/eb:ConversationId&gt;&lt;eb:Service&gt;OTA_AirRulesLLSRQ&lt;/eb:Service&gt;&lt;eb:Action&gt;OTA_AirRulesLLSRS&lt;/eb:Action&gt;&lt;eb:MessageData&gt;&lt;eb:MessageId&gt;8504057789279270193&lt;/eb:MessageId&gt;&lt;eb:Timestamp&gt;2019-09-05T21:55:28&lt;/eb:Timestamp&gt;&lt;eb:RefToMessageId&gt;744ccf2c-f88b-46ec-8376-f39afef365c6&lt;/eb:RefToMessageId&gt;&lt;/eb:MessageData&gt;&lt;/eb:MessageHeader&gt;&lt;wsse:Security xmlns:wsse=&quot;http://schemas.xmlsoap.org/ws/2002/12/secext&quot;&gt;&lt;wsse:BinarySecurityToken valueType=&quot;String&quot; EncodingType=&quot;wsse:Base64Binary&quot;&gt;Shared/IDL:IceSess\/SessMgr:1\.0.IDL/Common/!ICESMS\/RESE!ICESMSLB\/RES.LB!-2977342667000024942!123072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6:55:28-05:00&quot;&gt;_x000a_   &lt;stl:SystemSpecificResults&gt;_x000a_    &lt;stl:HostCommand LNIATA=&quot;222222&quot;&gt;RDPHLORD27DECUAA7OY0N-U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PHLORD27DECUAA7OY0N-U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44ccf2c-f88b-46ec-8376-f39afef365c6&lt;/eb:ConversationId&gt;&lt;eb:Service&gt;OTA_AirRulesLLSRQ&lt;/eb:Service&gt;&lt;eb:Action&gt;OTA_AirRulesLLSRS&lt;/eb:Action&gt;&lt;eb:MessageData&gt;&lt;eb:MessageId&gt;7714595789283440820&lt;/eb:MessageId&gt;&lt;eb:Timestamp&gt;2019-09-05T21:55:28&lt;/eb:Timestamp&gt;&lt;eb:RefToMessageId&gt;744ccf2c-f88b-46ec-8376-f39afef365c6&lt;/eb:RefToMessageId&gt;&lt;/eb:MessageData&gt;&lt;/eb:MessageHeader&gt;&lt;wsse:Security xmlns:wsse=&quot;http://schemas.xmlsoap.org/ws/2002/12/secext&quot;&gt;&lt;wsse:BinarySecurityToken valueType=&quot;String&quot; EncodingType=&quot;wsse:Base64Binary&quot;&gt;Shared/IDL:IceSess\/SessMgr:1\.0.IDL/Common/!ICESMS\/RESE!ICESMSLB\/RES.LB!-2977342667000024942!123072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6:55:28-05:00&quot;&gt;_x000a_   &lt;stl:SystemSpecificResults&gt;_x000a_    &lt;stl:HostCommand LNIATA=&quot;222222&quot;&gt;RDPEIPTY24FEBSAA4OY0N-U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PEIPTY24FEBSAA4OY0N-U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4ac5ac3-d82d-4b6b-8564-c02334eaef06&lt;/eb:ConversationId&gt;&lt;eb:Service&gt;OTA_AirRulesLLSRQ&lt;/eb:Service&gt;&lt;eb:Action&gt;OTA_AirRulesLLSRS&lt;/eb:Action&gt;&lt;eb:MessageData&gt;&lt;eb:MessageId&gt;8708809811950960233&lt;/eb:MessageId&gt;&lt;eb:Timestamp&gt;2019-09-05T22:33:15&lt;/eb:Timestamp&gt;&lt;eb:RefToMessageId&gt;84ac5ac3-d82d-4b6b-8564-c02334eaef06&lt;/eb:RefToMessageId&gt;&lt;/eb:MessageData&gt;&lt;/eb:MessageHeader&gt;&lt;wsse:Security xmlns:wsse=&quot;http://schemas.xmlsoap.org/ws/2002/12/secext&quot;&gt;&lt;wsse:BinarySecurityToken valueType=&quot;String&quot; EncodingType=&quot;wsse:Base64Binary&quot;&gt;Shared/IDL:IceSess\/SessMgr:1\.0.IDL/Common/!ICESMS\/RESB!ICESMSLB\/RES.LB!-2977333380710569082!14642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7:33:15-05:00&quot;&gt;_x000a_   &lt;stl:SystemSpecificResults&gt;_x000a_    &lt;stl:HostCommand LNIATA=&quot;222222&quot;&gt;RDBOGIAH14OCTTL7RCEL-U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79"/>
    <s v="RDBOGIAH14OCTTL7RCEL-U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4ac5ac3-d82d-4b6b-8564-c02334eaef06&lt;/eb:ConversationId&gt;&lt;eb:Service&gt;OTA_AirRulesLLSRQ&lt;/eb:Service&gt;&lt;eb:Action&gt;OTA_AirRulesLLSRS&lt;/eb:Action&gt;&lt;eb:MessageData&gt;&lt;eb:MessageId&gt;8709449811955750591&lt;/eb:MessageId&gt;&lt;eb:Timestamp&gt;2019-09-05T22:33:15&lt;/eb:Timestamp&gt;&lt;eb:RefToMessageId&gt;84ac5ac3-d82d-4b6b-8564-c02334eaef06&lt;/eb:RefToMessageId&gt;&lt;/eb:MessageData&gt;&lt;/eb:MessageHeader&gt;&lt;wsse:Security xmlns:wsse=&quot;http://schemas.xmlsoap.org/ws/2002/12/secext&quot;&gt;&lt;wsse:BinarySecurityToken valueType=&quot;String&quot; EncodingType=&quot;wsse:Base64Binary&quot;&gt;Shared/IDL:IceSess\/SessMgr:1\.0.IDL/Common/!ICESMS\/RESB!ICESMSLB\/RES.LB!-2977333380710569082!14642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7:33:15-05:00&quot;&gt;_x000a_   &lt;stl:SystemSpecificResults&gt;_x000a_    &lt;stl:HostCommand LNIATA=&quot;222222&quot;&gt;RDOSLFRA28OCTLL8RCEL-U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79"/>
    <s v="RDOSLFRA28OCTLL8RCEL-U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cd0133e-10e6-47fc-8f6d-d70cd2280737&lt;/eb:ConversationId&gt;&lt;eb:Service&gt;OTA_AirRulesLLSRQ&lt;/eb:Service&gt;&lt;eb:Action&gt;OTA_AirRulesLLSRS&lt;/eb:Action&gt;&lt;eb:MessageData&gt;&lt;eb:MessageId&gt;8756045817417950220&lt;/eb:MessageId&gt;&lt;eb:Timestamp&gt;2019-09-05T22:42:22&lt;/eb:Timestamp&gt;&lt;eb:RefToMessageId&gt;0cd0133e-10e6-47fc-8f6d-d70cd2280737&lt;/eb:RefToMessageId&gt;&lt;/eb:MessageData&gt;&lt;/eb:MessageHeader&gt;&lt;wsse:Security xmlns:wsse=&quot;http://schemas.xmlsoap.org/ws/2002/12/secext&quot;&gt;&lt;wsse:BinarySecurityToken valueType=&quot;String&quot; EncodingType=&quot;wsse:Base64Binary&quot;&gt;Shared/IDL:IceSess\/SessMgr:1\.0.IDL/Common/!ICESMS\/RESC!ICESMSLB\/RES.LB!-2977331141455543158!53529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7:42:22-05:00&quot;&gt;_x000a_   &lt;stl:SystemSpecificResults&gt;_x000a_    &lt;stl:HostCommand LNIATA=&quot;222222&quot;&gt;RDMDEMAD24SEPQLYR7L-UX&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LYR7L         Q?R  1622300     ----      -/?  -/12M AT01&lt;/Text&gt;_x000a_   &lt;/Line&gt;_x000a_   &lt;Line Type=&quot;Passenger Type&quot;&gt;_x000a_    &lt;Text&gt;PASSENGER TYPE-ADT                 AUTO PRICE-YES&lt;/Text&gt;_x000a_   &lt;/Line&gt;_x000a_   &lt;Line Type=&quot;Origin Destination&quot;&gt;_x000a_    &lt;Text&gt;FROM-MDE TO-MAD    CXR-UX    TVL-24SEP19  RULE-AL11 IPRSAA2/27&lt;/Text&gt;_x000a_   &lt;/Line&gt;_x000a_   &lt;Line Type=&quot;Fare Basis&quot;&gt;_x000a_    &lt;Text&gt;FARE BASIS-QLYR7L            SPECIAL FARE  DIS-E   VENDOR-ATP&lt;/Text&gt;_x000a_   &lt;/Line&gt;_x000a_   &lt;Line Type=&quot;Fare Type&quot;&gt;_x000a_    &lt;Text&gt;FARE TYPE-ERU      RT-ECONOMY RT UNBUNDLED&lt;/Text&gt;_x000a_   &lt;/Line&gt;_x000a_   &lt;Line Type=&quot;Currency&quot;&gt;_x000a_    &lt;Text&gt;USD   477.00  CONS  E02SEP19 D-INFINITY   FC-QLYR7L  FN-&lt;/Text&gt;_x000a_   &lt;/Line&gt;_x000a_   &lt;Line Type=&quot;System Dates&quot;&gt;_x000a_    &lt;Text&gt;SYSTEM DATES - CREATED 02SEP19/0809  EXPIRES INFINITY&lt;/Text&gt;_x000a_   &lt;/Line&gt;_x000a_   &lt;ParsedData&gt;_x000a_    &lt;CurrencyLine&gt;_x000a_     &lt;Amount&gt;477.00&lt;/Amount&gt;_x000a_     &lt;CurrencyCode&gt;USD&lt;/CurrencyCode&gt;_x000a_     &lt;Discontinue&gt;INFINITY&lt;/Discontinue&gt;_x000a_     &lt;Effective&gt;2019-09-02&lt;/Effective&gt;_x000a_     &lt;FareClass&gt;QLYR7L&lt;/FareClass&gt;_x000a_     &lt;RoutingNumberOrMPM&gt;CONS&lt;/RoutingNumberOrMPM&gt;_x000a_    &lt;/CurrencyLine&gt;_x000a_    &lt;FareBasisLine&gt;_x000a_     &lt;DisplayType Code=&quot;E&quot;/&gt;_x000a_     &lt;FareBasis Code=&quot;QLYR7L&quot;/&gt;_x000a_     &lt;FareVendor&gt;ATP&lt;/FareVendor&gt;_x000a_     &lt;Text&gt;SPECIAL FARE&lt;/Text&gt;_x000a_    &lt;/FareBasisLine&gt;_x000a_    &lt;FareTypeLine&gt;_x000a_     &lt;FareDescription Code=&quot;RT&quot;&gt;ECONOMY RT UNBUNDLED&lt;/FareDescription&gt;_x000a_     &lt;FareType&gt;ERU&lt;/FareType&gt;_x000a_    &lt;/FareTypeLine&gt;_x000a_    &lt;OriginDestinationLine&gt;_x000a_     &lt;Airline Code=&quot;UX&quot;/&gt;_x000a_     &lt;DestinationLocation LocationCode=&quot;MAD&quot;/&gt;_x000a_     &lt;OriginLocation LocationCode=&quot;MDE&quot;/&gt;_x000a_     &lt;Rule&gt;AL11&lt;/Rule&gt;_x000a_     &lt;TariffDescriptionNumber&gt;IPRSAA2/27&lt;/TariffDescriptionNumber&gt;_x000a_     &lt;TravelDate&gt;2019-09-24&lt;/TravelDate&gt;_x000a_    &lt;/OriginDestinationLine&gt;_x000a_    &lt;PassengerTypeLine&gt;_x000a_     &lt;AutoPrice&gt;YES&lt;/AutoPrice&gt;_x000a_     &lt;PassengerType Code=&quot;ADT&quot;/&gt;_x000a_    &lt;/PassengerTypeLine&gt;_x000a_    &lt;SystemDatesLine&gt;_x000a_     &lt;CreateDateTime&gt;2019-09-02T0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UX ECONOMY LITE FARES_x000a_APPLICATION_x000a_AREA_x000a_THESE FARES APPLY_x000a_FROM AREA 1_x000a_TO AREA 2._x000a_CLASS OF SERVICE_x000a_THESE FARES APPLY FOR ECONOMY CLASS SERVICE._x000a_TYPES OF TRANSPORTATION_x000a_FARES GOVERNED BY THIS RULE CAN BE USED TO CREATE_x000a_ONE-WAY/ROUND-TRIP/SINGLE OPEN-JAW/DOUBLE_x000a_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COLOMBIA -_x000a_PERMITTED 04JUL THROUGH 01JAN OR 11JAN THROUGH 09JUN_x000a_FOR EACH TRANSATLANTIC SECTOR. SEASON IS BASED ON_x000a_TRIP DATE._x000a_TO COLOMBIA -_x000a_PERMITTED 06AUG THROUGH 14DEC OR 24DEC THROUGH 01JAN_x000a_OR 07JAN THROUGH 29JUN FOR EACH TRANSATLANTIC_x000a_SECTOR. SEASON IS BASED ON TRIP DATE.&lt;/Text&gt;_x000a_   &lt;/Paragraph&gt;_x000a_   &lt;Paragraph RPH=&quot;04&quot; Title=&quot;FLIGHT APPLICATION&quot;&gt;_x000a_    &lt;Text&gt;THE FARE COMPONENT MUST INCLUDE TRAVEL VIA_x000a_TRANSATLANTIC SECTORS ON_x000a_ONE OR MORE OF THE FOLLOWING_x000a_ANY UX FLIGHT OPERATED BY UX._x000a_AND_x000a_IF THE FARE COMPONENT INCLUDES TRAVEL WITHIN AREA 2_x000a_THEN THAT TRAVEL MUST BE ON_x000a_ONE OR MORE OF THE FOLLOWING_x000a_ANY UX FLIGHT OPERATED BY UX._x000a_AND_x000a_IF THE FARE COMPONENT INCLUDES TRAVEL WITHIN AREA 1_x000a_THEN THAT TRAVEL MUST BE ON_x000a_ONE OR MORE OF THE FOLLOWING_x000a_ANY UX FLIGHT OPERATED BY UX._x000a_AND_x000a_IF THE FARE COMPONENT INCLUDES TRAVEL BETWEEN MEX AND_x000a_MAD_x000a_BUT NOT ON NONSTOP FLIGHTS.&lt;/Text&gt;_x000a_   &lt;/Paragraph&gt;_x000a_   &lt;Paragraph RPH=&quot;05&quot; Title=&quot;ADVANCE RESERVATIONS/TICKETING&quot;&gt;_x000a_    &lt;Text&gt;CONFIRMED RESERVATIONS ARE REQUIRED FOR ALL SECTORS._x000a_TICKETING MUST BE COMPLETED WITHIN 3 DAYS AFTER_x000a_RESERVATIONS ARE MADE OR AT LEAST 3 DAYS BEFORE_x000a_DEPARTURE WHICHEVER IS EARLIER._x000a_OR - CONFIRMED RESERVATIONS FOR ALL SECTORS AND_x000a_TICKETING MUST BE COMPLETED AT THE SAME TIM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IF THE FARE COMPONENT IS ON_x000a_ONE OR MORE OF THE FOLLOWING_x000a_ANY UX FLIGHT._x000a_2 FREE STOPOVERS PERMITTED ON THE PRICING UNIT - 1_x000a_IN EACH DIRECTION._x000a_IF THE FARE COMPONENT IS ON_x000a_ONE OR MORE OF THE FOLLOWING_x000a_ANY UX FLIGHT._x000a_2 STOPOVERS PERMITTED ON THE PRICING UNIT - 1 IN_x000a_EACH DIRECTION AT EUR 70.00/USD 100.00 EACH._x000a_IF THE FARE COMPONENT IS NOT ON_x000a_ONE OR MORE OF THE FOLLOWING_x000a_ANY UX FLIGHT._x000a_NO STOPOVERS PERMITTED ON THE PRICING UNIT.&lt;/Text&gt;_x000a_   &lt;/Paragraph&gt;_x000a_   &lt;Paragraph RPH=&quot;09&quot; Title=&quot;TRANSFERS&quot;&gt;_x000a_    &lt;Text&gt;FARE BREAK SURFACE SECTORS NOT PERMITTED AND EMBEDDED_x000a_SURFACE SECTORS PERMITTED ON THE FARE COMPONENT._x000a_NOTE - TEXT BELOW NOT VALIDATED FOR AUTOPRICING._x000a_TRANSFERS LIMITTED TO THE ROUTING MAP INDICATED IN_x000a_THE FARE RECORD.&lt;/Text&gt;_x000a_   &lt;/Paragraph&gt;_x000a_   &lt;Paragraph RPH=&quot;10&quot; Title=&quot;COMBINATIONS&quot;&gt;_x000a_    &lt;Text&gt;CIRCLE TRIPS NOT PERMITTED._x000a_END-ON-END_x000a_END-ON-END COMBINATIONS PERMITTED WITH INTERNATIONAL_x000a_FARES BETWEEN AREA 2 AND AREA 3. VALIDATE ALL FARE_x000a_COMPONENTS. SIDE TRIPS PERMITTED WITH NO_x000a_RESTRICTIONS._x000a_PROVIDED -_x000a_COMBINATIONS ARE FOR CARRIER UX._x000a_OPEN JAWS/ROUND TRIPS_x000a_FARES MAY BE COMBINED ON A HALF ROUND TRIP BASIS_x000a_-TO FORM SINGLE OR DOUBLE OPEN JAWS_x000a_MILEAGE OF THE OPEN SEGMENT MUST BE EQUAL/LESS THAN_x000a_MILEAGE OF THE SHORTEST FLOWN FARE COMPONENT._x000a_-TO FORM ROUND TRIPS._x000a_PROVIDED -_x000a_COMBINATIONS ARE WITH ANY FARE FOR CARRIER UX IN_x000a_RULE UZ10/UZ11/UZ13/UZ14/UZ17/UZ25 IN TARIFF_x000a_FBRA12P - BETWEEN AREA 1/2 EXCEPT USA/CA_x000a_OR RULE UZ13/UZ14/UZ25 IN TARIFF_x000a_FBRINPV - BETWEEN USA/CA-AREA 1/2/3_x000a_OR ANY RULE IN TARIFF_x000a_IPRA    - BETWEEN USA/CA-AREA 2/3 AND GUAM-AREA 2_x000a_IPREUAF - BETWEEN EUROPE-AFRICA_x000a_IPREUME - BETWEEN EUROPE-THE MIDDLE EAST_x000a_IPREURP - WITHIN EUROPE-INTERNATIONAL_x000a_IPRSAA2 - BETWEEN THE WESTERN HEMISPHERE-AREA 2_x000a_VIA ATL_x000a_OR RULE UF22 IN TARIFF_x000a_SAR2RPV - BETWEEN WESTERN HEMISPHERE-AREA 2 VIA_x000a_ATL_x000a_TAPVR   - BETWEEN AREA 1-AREA 2/3 AND GUAM-AREA 2.&lt;/Text&gt;_x000a_   &lt;/Paragraph&gt;_x000a_   &lt;Paragraph RPH=&quot;11&quot; Title=&quot;BLACKOUT DATES&quot;&gt;_x000a_    &lt;Text&gt;NO BLACKOUT DATES APPLY.&lt;/Text&gt;_x000a_   &lt;/Paragraph&gt;_x000a_   &lt;Paragraph RPH=&quot;12&quot; Title=&quot;SURCHARGES&quot;&gt;_x000a_    &lt;Text&gt;IF THE FARE COMPONENT INCLUDES TRAVEL BETWEEN FOR AND_x000a_SSA._x000a_SECURITY SURCHARGE OF USD 80.00 PER FARE COMPONENT_x000a_WILL BE ADDED TO THE APPLICABLE FARE PER_x000a_ADULT,ALLOWING CHILD/INFANT DISCOUNTS._x000a_IF THE FARE COMPONENT INCLUDES TRAVEL BETWEEN FOR AND_x000a_BSB._x000a_OR_x000a_IF THE FARE COMPONENT INCLUDES TRAVEL BETWEEN FOR AND_x000a_GYN._x000a_OR_x000a_IF THE FARE COMPONENT INCLUDES TRAVEL BETWEEN FOR AND_x000a_BHZ._x000a_OR_x000a_IF THE FARE COMPONENT INCLUDES TRAVEL BETWEEN FOR AND_x000a_RIO._x000a_SECURITY SURCHARGE OF USD 20.00 PER FARE COMPONENT_x000a_WILL BE ADDED TO THE APPLICABLE FARE PER_x000a_ADULT,ALLOWING CHILD/INFANT DISCOUNTS._x000a_IF THE FARE COMPONENT INCLUDES TRAVEL BETWEEN VCE AND_x000a_ROM._x000a_OR_x000a_IF THE FARE COMPONENT INCLUDES TRAVEL BETWEEN AHO AND_x000a_ROM._x000a_SECURITY SURCHARGE OF EUR 90.00 PER FARE COMPONENT_x000a_WILL BE ADDED TO THE APPLICABLE FARE PER_x000a_ADULT,ALLOWING CHILD/INFANT DISCOUNTS._x000a_IF THE FARE COMPONENT INCLUDES TRAVEL BETWEEN SAO AND_x000a_SSA._x000a_OR_x000a_IF THE FARE COMPONENT INCLUDES TRAVEL BETWEEN SSA AND_x000a_REC._x000a_OR_x000a_IF THE FARE COMPONENT INCLUDES TRAVEL BETWEEN REC AND_x000a_SAO._x000a_SECURITY SURCHARGE OF USD 80.00 PER FARE COMPONENT_x000a_WILL BE ADDED TO THE APPLICABLE FARE PER_x000a_ADULT,ALLOWING CHILD/INFANT DISCOUNTS._x000a_IF THE FARE COMPONENT INCLUDES TRAVEL BETWEEN UIO AND_x000a_CUE._x000a_OR_x000a_IF THE FARE COMPONENT INCLUDES TRAVEL BETWEEN UIO AND_x000a_LOH._x000a_OR_x000a_IF THE FARE COMPONENT INCLUDES TRAVEL BETWEEN UIO AND_x000a_ESM._x000a_OR_x000a_IF THE FARE COMPONENT INCLUDES TRAVEL BETWEEN UIO AND_x000a_LGQ._x000a_OR_x000a_IF THE FARE COMPONENT INCLUDES TRAVEL BETWEEN UIO AND_x000a_OCC._x000a_OR_x000a_IF THE FARE COMPONENT INCLUDES TRAVEL BETWEEN UIO AND_x000a_SCY._x000a_OR_x000a_IF THE FARE COMPONENT INCLUDES TRAVEL BETWEEN UIO AND_x000a_GPS._x000a_OR_x000a_IF THE FARE COMPONENT INCLUDES TRAVEL BETWEEN UIO AND_x000a_MEC._x000a_SECURITY SURCHARGE OF EUR 30.00 PER FARE COMPONENT_x000a_WILL BE ADDED TO THE APPLICABLE FARE PER_x000a_ADULT,ALLOWING CHILD/INFANT DISCOUNTS._x000a_IF THE FARE COMPONENT INCLUDES TRAVEL BETWEEN SRZ AND_x000a_ASU._x000a_OR_x000a_IF THE FARE COMPONENT INCLUDES TRAVEL BETWEEN MVD AND_x000a_ASU._x000a_OR_x000a_IF THE FARE COMPONENT INCLUDES TRAVEL BETWEEN MVD AND_x000a_BUE._x000a_SECURITY SURCHARGE OF EUR 100.00 PER FARE COMPONENT_x000a_WILL BE ADDED TO THE APPLICABLE FARE PER_x000a_ADULT,ALLOWING CHILD/INFANT DISCOUNTS._x000a_IF THE FARE COMPONENT INCLUDES TRAVEL BETWEEN ASU AND_x000a_BUE._x000a_SECURITY SURCHARGE OF EUR 150.00 PER FARE COMPONENT_x000a_WILL BE ADDED TO THE APPLICABLE FARE PER_x000a_ADULT,ALLOWING CHILD/INFANT DISCOUNTS._x000a_IF THE FARE COMPONENT INCLUDES TRAVEL BETWEEN SDQ AND_x000a_HAV._x000a_OR_x000a_IF THE FARE COMPONENT INCLUDES TRAVEL BETWEEN SDQ AND_x000a_MIA._x000a_OR_x000a_IF THE FARE COMPONENT INCLUDES TRAVEL BETWEEN SDQ AND_x000a_SJU._x000a_SECURITY SURCHARGE OF USD 100.00 PER FARE COMPONENT_x000a_WILL BE ADDED TO THE APPLICABLE FARE PER_x000a_ADULT,ALLOWING CHILD/INFANT DISCOUNTS._x000a_IF THE FARE COMPONENT INCLUDES TRAVEL BETWEEN BUH AND_x000a_IAS._x000a_SECURITY SURCHARGE OF EUR 90.00 PER FARE COMPONENT_x000a_WILL BE ADDED TO THE APPLICABLE FARE PER_x000a_ADULT,ALLOWING CHILD/INFANT DISCOUNTS._x000a_IF THE FARE COMPONENT INCLUDES TRAVEL BETWEEN BUE AND_x000a_COR._x000a_OR_x000a_IF THE FARE COMPONENT INCLUDES TRAVEL BETWEEN BUE AND_x000a_IGR._x000a_OR_x000a_IF THE FARE COMPONENT INCLUDES TRAVEL BETWEEN IGR AND_x000a_COR._x000a_OR_x000a_IF THE FARE COMPONENT INCLUDES TRAVEL BETWEEN IGR AND_x000a_ROS._x000a_OR_x000a_IF THE FARE COMPONENT INCLUDES TRAVEL BETWEEN IGR AND_x000a_SLA._x000a_SECURITY SURCHARGE OF USD 80.00 PER FARE COMPONENT_x000a_WILL BE ADDED TO THE APPLICABLE FARE PER_x000a_ADULT,ALLOWING CHILD/INFANT DISCOUNTS._x000a_IF THE FARE COMPONENT INCLUDES TRAVEL BETWEEN TLV AND_x000a_AREA 2 ON_x000a_ONE OR MORE OF THE FOLLOWING_x000a_ANY LY FLIGHT._x000a_SECURITY SURCHARGE OF USD 25.00 PER FARE COMPONENT_x000a_WILL BE ADDED TO THE APPLICABLE FARE PER_x000a_ADULT,ALLOWING CHILD/INFANT DISCOUNTS._x000a_IF THE FARE COMPONENT INCLUDES TRAVEL BETWEEN PTY AND_x000a_CCS._x000a_OR_x000a_IF THE FARE COMPONENT INCLUDES TRAVEL BETWEEN PTY AND_x000a_SDQ._x000a_OR_x000a_IF THE FARE COMPONENT INCLUDES TRAVEL BETWEEN PTY AND_x000a_PUJ._x000a_OR_x000a_IF THE FARE COMPONENT INCLUDES TRAVEL BETWEEN PTY AND_x000a_HAV._x000a_OR_x000a_IF THE FARE COMPONENT INCLUDES TRAVEL BETWEEN PTY AND_x000a_GYE._x000a_OR_x000a_IF THE FARE COMPONENT INCLUDES TRAVEL BETWEEN PTY AND_x000a_UIO._x000a_OR_x000a_IF THE FARE COMPONENT INCLUDES TRAVEL BETWEEN PTY AND_x000a_BOG._x000a_SECURITY SURCHARGE OF USD 200.00 PER FARE COMPONENT_x000a_WILL BE ADDED TO THE APPLICABLE FARE PER_x000a_ADULT,ALLOWING CHILD/INFANT DISCOUNTS._x000a_IF THE FARE COMPONENT INCLUDES TRAVEL BETWEEN DUS AND_x000a_AMS._x000a_SECURITY SURCHARGE OF EUR 60.00 PER FARE COMPONENT_x000a_WILL BE ADDED TO THE APPLICABLE FARE PER_x000a_ADULT,ALLOWING CHILD/INFANT DISCOUNTS._x000a_IF THE FARE COMPONENT INCLUDES TRAVEL BETWEEN GUA AND_x000a_SAP._x000a_SECURITY SURCHARGE OF USD 75.00 PER FARE COMPONENT_x000a_WILL BE ADDED TO THE APPLICABLE FARE PER_x000a_ADULT,ALLOWING CHILD/INFANT DISCOUNTS._x000a_IF THE FARE COMPONENT INCLUDES TRAVEL BETWEEN UIO AND_x000a_LIM._x000a_OR_x000a_IF THE FARE COMPONENT INCLUDES TRAVEL BETWEEN UIO AND_x000a_BOG._x000a_OR_x000a_IF THE FARE COMPONENT INCLUDES TRAVEL BETWEEN UIO AND_x000a_CCS._x000a_SECURITY SURCHARGE OF USD 200.00 PER FARE COMPONENT_x000a_WILL BE ADDED TO THE APPLICABLE FARE PER_x000a_ADULT,ALLOWING CHILD/INFANT DISCOUNTS._x000a_IF THE FARE COMPONENT INCLUDES TRAVEL BETWEEN STO AND_x000a_AMS._x000a_OR_x000a_IF THE FARE COMPONENT INCLUDES TRAVEL BETWEEN CPH AND_x000a_AMS._x000a_OR_x000a_IF THE FARE COMPONENT INCLUDES TRAVEL BETWEEN ATH AND_x000a_ROM._x000a_OR_x000a_IF THE FARE COMPONENT INCLUDES TRAVEL BETWEEN ATH AND_x000a_MAD ON_x000a_ONE OR MORE OF THE FOLLOWING_x000a_ANY A3 FLIGHT._x000a_FOR TRAVEL ON/AFTER 15JUN19 AND ON/BEFORE 15SEP19_x000a_SECURITY SURCHARGE OF EUR 100.00 PER FARE_x000a_COMPONENT WILL BE ADDED TO THE APPLICABLE FARE PER_x000a_ADULT,ALLOWING CHILD/INFANT DISCOUNTS.&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UX AND MAY NOT_x000a_BE SOLD IN VENEZUELA. AND MAY ONLY BE SOLD IN AREA 1/_x000a_AREA 2/AREA 3._x000a_TICKETS MAY NOT BE ISSUED BY PTA. EXTENSION OF TICKET_x000a_VALIDITY IS NOT PERMITTED.&lt;/Text&gt;_x000a_   &lt;/Paragraph&gt;_x000a_   &lt;Paragraph RPH=&quot;16&quot; Title=&quot;PENALTIES&quot;&gt;_x000a_    &lt;Text&gt;CANCELLATIONS_x000a_ANY TIME_x000a_TICKET IS NON-REFUNDABLE._x000a_NOTE - TEXT BELOW NOT VALIDATED FOR AUTOPRICING._x000a_FARE COMPONENT IS NON-REFUNDABLE_x000a_---------------------------------_x000a_WAIVED FOR DEATH OF A PASSENGER AND_x000a_PASSENGERS_x000a_FAMILY MEMBERS UP TO 1ST DEGREE RELATIONS OR FOR_x000a_PASSENGER/S HOSPITAL ADMISSION_x000a_--------------------------------------------------_x000a_WHEN COMBINING NON-REFUNDABLE FARES WITH A_x000a_REFUNDABLE FARES_x000a_1- THE AMOUNT PAID ON EACH REFUNDABLE FARE_x000a_COMPONENT IS REFUNDED_x000a_2- THE AMOUNT PAID ON EACH NON-REFUNDABLE FARE_x000a_COMPONENT WILL NOT BE REFUNDED._x000a_3. WHEN COMBINING FARES CHARGE THE SUM OF THE_x000a_CANCELLATION FEES OF ALL CANCELLED FARE_x000a_COMPONENTS._x000a_--------------------------------------------------_x000a_REFUND OF UNUSED TAXES FEES AND CHARGES PAID TO_x000a_THIRD PARTIES PERMITTED. ASSOCIATED CARRIER_x000a_IMPOSED CHARGES WILL NOT BE REFUNDED._x000a_----------------------------------_x000a_REFUND PERMITTED WITHIN TICKET VALIDITY._x000a_----------------------------------_x000a_ANY NON-REFUNDABLE AMOUNT FROM A PREVIOUS TICKET_x000a_REMAINS NON-REFUNDABLE FOLLOWING A CHANGE._x000a_----------------------------------_x000a_-------CANCELLATION REPRICING CONDITIONS--------_x000a_FLOWN COUPONS MUST BE REPRICED USING HISTORICAL_x000a_FARES IN EFFECT ON THE PREVIOUS TICKETING DATE_x000a_THE FARE FOR THE JOURNEY TRAVELLED MUST BE CAPED_x000a_AT THE TOTAL FARE AMOUNT PLUS CARRIER IMPOSED_x000a_CHARGE PAID ON THE TICKET BEING PRESENTED FOR_x000a_REFUND_x000a_FULLY FLOWN FARE COMPONENTES MAY BE REPRICED_x000a_USING ANY BOOKING CODE WITHIN THE SAME CABIN_x000a_PROVIDED THE NEW FARE AMOUNT IS EQUAL OR HIGHER_x000a_THAN ORIGINAL_x000a_PARTIALLY FLOWN FARE COMPONENTS MUST BE REPRICED_x000a_USING THE SAME OR HIGHER BOOKING CODE._x000a_-----------------------------------------------_x000a_NEW TICKET MAY BE EQUAL OR HIGHER THAN PREVIOUS_x000a_AND MUST COMPLY WITH ALL PROVISIONS OF THE NEW_x000a_FARE BEING APPLIED._x000a_-----------------------------------------------_x000a_WHEN THE ITINERARY RESULT IN A HIGHER FARE THE_x000a_DIFFERENCE WILL BE COLLECTED. ANY APPLICABLE_x000a_CHANGE FEE STILL APPLIES._x000a_-----------------------------------------------_x000a_WHEN THE NEW ITINERARY RESULTS IN A LOWER FARE_x000a_THE CHANGE FEE APPLIES AND NO CREDIT OF THE_x000a_RESIDUAL AMOUNT WILL BE MADE._x000a_-----------------------------------------------_x000a_TICKET IS NOT TRANSFEREABLE TO ANOTHER PERSON_x000a_--------------------------------------------------_x000a_FOR NON REFUNDABLE FARES THE YQ/YR CARRIER_x000a_IMPOSED SURCHARGE WILL NOT BE REFUNDED_x000a_--------------------------------------------------_x000a_FOR SPANISH DOMESTIC 9B FLIGHTS FROM 4000_x000a_THROUGHT 4851 TO BE CANCELLED A PENALTY OF EUR_x000a_50.00 WILL BE APPLIED PER SECTOR CHILD/INFANT_x000a_DISCOUNTS APPLY THE ORIGINAL NON-REFUNDABLE_x000a_AMOUNT REMAINS NON REFUNDABLE_x000a_CHANGES_x000a_ANY TIME_x000a_CHARGE EUR 150.00/USD 190.00 FOR REISSUE/_x000a_REVALIDATION._x000a_CHILD/INFANT DISCOUNTS APPLY._x000a_NOTE - TEXT BELOW NOT VALIDATED FOR AUTOPRICING._x000a_THE CHANGE FEE APPLIES PER TRANSACTION-PER PERSON._x000a_CHILD AND INFANT DISCOUNTS APPLY._x000a_A CHANGE IS A ROUTING/OR DATE/OR FLIGHT MODIFICATI_x000a_ON._x000a_CHANGE IS PERMITTED WITHIN TICKET VALIDITY OF ORIG_x000a_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 CHANGED_x000a_THE HIGHEST PENALTY OF ALL CHANGED FARE COMPONENT_x000a_S WILL APPLY._x000a_---------------------------------_x000a_IN CASE OF UPGRADE TO A HIGHER FARE OR IF THE ITIN_x000a_ERARY RESULTS IN A HIGHER FARE THE DIFFERENCE_x000a_WILL BE COLLECTED -AND-THE CHANGE FEE WILL BE APPL_x000a_IED._x000a_---------------------------------_x000a_WHEN THE NEW ITINERARY RESULTS IN A LOWER AMOUNT_x000a_THE CHANGE FEE WILL BE APLIED -AND- NO REFUND_x000a_WILL BE MADE._x000a_---------------------------------_x000a_REISSUE/REVALIDATION MUST BE MADE AT THE SAME TIME_x000a_THE RESERVATION IS CHANGED OR PREVIOUS TO THE TIC_x000a_KETED FLIGHT DEPARTURE_x000a_---------------------------------_x000a_IN CASE OF NO-SHOW. CHANGE IS NOT PERMITTED._x000a_---------------------------------_x000a_WAIVED FOR DEATH OF A PASSENGER AND PASSENGER-S_x000a_INMEDIATE FAMILY MEMBER/1ST DEGREE RELATIONS_x000a_ONLY/OR FOR PASSENGER-S HOSPITAL ADMISSION._x000a_---------------------------------_x000a_//CHANGES BEFORE DEPARTURE//_x000a_THE ITINERARY MUST BE REPRICED USING CURRENT FARES_x000a_IN EFFECT ON THE DATE THE TICKET IS REISSUED._x000a_---------------------------------_x000a_//CHANGES AFTER DEPARTURE//_x000a_THE ITINERARY MUST BE REPRICED USING HISTORICAL FA_x000a_RES IN EFFECT ON THE PREVIOUS TICKETING DATE._x000a_THE NEW ITINERARY MUST MEET ALL RULE PROVISIONS OF_x000a_THE NEWLY TICKETED FARE -I.E ADVANCE RESERVATIONS_x000a_/TICKETING DEADLINE/MINIMUM/MAXIMUM STAY/BOOKING C_x000a_LASS/SESIONALITY/ETC-._x000a_---------------------------------_x000a_ANY TIME_x000a_DOWNGRADING IS NOT PERMITTED_x000a_THE NEW TOTAL FARE MAY ONLY BE EQUAL OR HIGHER THA_x000a_N PREVIOUS. ANY CHANGE WITHIN THE SAME TYPE OF FAR_x000a_E INVOLVING SEASONALITY OR DAY/TIME IS NOT CONSIDE_x000a_RED DOWNGRADE._x000a_---------------------------------&lt;/Text&gt;_x000a_   &lt;/Paragraph&gt;_x000a_   &lt;Paragraph RPH=&quot;17&quot; Title=&quot;HIP/MILEAGE EXCEPTIONS&quot;&gt;_x000a_    &lt;Text&gt;THE HIGHER INTERMEDIATE POINT RULE DOES NOT APPLY FOR_x000a_CONNECTIONS._x000a_NOTE -_x000a_DMC/HIP/EXCESS OF MILEAGE WILL NOT APPLY TO THESE_x000a_FARES._x000a_AND - THE HIGHER INTERMEDIATE POINT RULE DOES NOT APPLY_x000a_FOR STOPOVERS._x000a_NOTE -_x000a_DMC/HIP/EXCESS OF MILEAGE WILL NOT APPLY TO THESE_x000a_FARES.&lt;/Text&gt;_x000a_   &lt;/Paragraph&gt;_x000a_   &lt;Paragraph RPH=&quot;18&quot; Title=&quot;TICKET ENDORSEMENTS&quot;&gt;_x000a_    &lt;Text&gt;THE ORIGINAL AND THE REISSUED TICKET MUST BE ANNOTATED_x000a_- CHGS AND REF RESTRICTED - IN THE ENDORSEMENT BOX._x000a_AND - THE ORIGINAL AND THE REISSUED TICKET MUST BE_x000a_ANNOTATED - RESTRICTIONS APPLY - IN THE FORM OF_x000a_PAYMENT BOX.&lt;/Text&gt;_x000a_   &lt;/Paragraph&gt;_x000a_   &lt;Paragraph RPH=&quot;19&quot; Title=&quot;CHILDREN DISCOUNTS&quot;&gt;_x000a_    &lt;Text&gt;CNN/ACCOMPANIED CHILD PSGR 2-11 - CHARGE 75 PERCENT OF_x000a_THE FARE._x000a_TICKET DESIGNATOR - CH._x000a_MUST BE ACCOMPANIED ON ALL FLIGHTS IN THE SAME_x000a_COMPARTMENT BY ADULT PSGR 18 OR OLDER._x000a_OR - UNN/UNACCOMPANIED CHILD PSGR 5-11 - CHARGE 75_x000a_PERCENT OF THE FARE._x000a_TICKET DESIGNATOR - CH._x000a_NOTE - TEXT BELOW NOT VALIDATED FOR AUTOPRICING._x000a_AN ACCEPTANCE LIMIT ON THE NUMBER OF UNACCOMPANIED_x000a_CHILD WILL BE CONSIDER_x000a_OR - INS/INFANT WITH A SEAT PSGR UNDER 2 - CHARGE 75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CNE/NEGOTIATED CHILD PSGR 2-11 - CHARGE 75 PERCENT OF_x000a_THE FARE._x000a_TICKET DESIGNATOR - CH._x000a_MUST BE ACCOMPANIED ON ALL FLIGHTS IN THE SAME_x000a_COMPARTMENT BY NEG PSGR 18 OR OLDER._x000a_OR - UNN/UNACCOMPANIED CHILD PSGR 5-11 - CHARGE 75_x000a_PERCENT OF THE FARE._x000a_TICKET DESIGNATOR - CH._x000a_NOTE - TEXT BELOW NOT VALIDATED FOR AUTOPRICING._x000a_AN ACCEPTANCE LIMIT ON THE NUMBER OF UNACCOMPANIED_x000a_CHILD WILL BE CONSIDER_x000a_OR - INE/NEGOTIATED INFANT PSGR UNDER 2 - CHARGE 75_x000a_PERCENT OF THE FARE._x000a_TICKET DESIGNATOR - IN._x000a_MUST BE ACCOMPANIED ON ALL FLIGHTS IN THE SAME_x000a_COMPARTMENT BY NEG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NEG PSGR 18 OR OLDER._x000a_JNN/CONTRACT BULK CHILD PSGR 2-11 - CHARGE 75 PERCENT_x000a_OF THE FARE._x000a_TICKET DESIGNATOR - CH._x000a_MUST BE ACCOMPANIED ON ALL FLIGHTS IN THE SAME_x000a_COMPARTMENT BY ADULT PSGR 18 OR OLDER._x000a_OR - UNN/UNACCOMPANIED CHILD PSGR 5-11 - CHARGE 75_x000a_PERCENT OF THE FARE._x000a_TICKET DESIGNATOR - CH._x000a_NOTE - TEXT BELOW NOT VALIDATED FOR AUTOPRICING._x000a_AN ACCEPTANCE LIMIT ON THE NUMBER OF UNACCOMPANIED_x000a_CHILD WILL BE CONSIDER_x000a_OR - JNS/CONTRACT BULK INFANT WITH A SEAT PSGR UNDER 2_x000a_- CHARGE 75 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JNF/CONTRACT BULK INFANT PSGR UNDER 2 - CHARGE_x000a_10 PERCENT OF THE FARE._x000a_TICKET DESIGNATOR - IN._x000a_MUST BE ACCOMPANIED ON ALL FLIGHTS IN THE SAME_x000a_COMPARTMENT BY ADULT PSGR 18 OR OLDER._x000a_INN/INDIVIDUAL INCLUSIVE TOUR CHILD PSGR 2-11 - CHARGE_x000a_75 PERCENT OF THE FARE._x000a_TICKET DESIGNATOR - CH._x000a_MUST BE ACCOMPANIED ON ALL FLIGHTS IN THE SAME_x000a_COMPARTMENT BY INDIVIDUAL INCLUSIVE TOUR PSGR 18_x000a_OR OLDER._x000a_OR - ITU/INDIVIDUAL INCLUSIVE TOUR UNACCOMPANIED CHILD_x000a_5-11 - CHARGE 75 PERCENT OF THE FARE._x000a_TICKET DESIGNATOR - CH._x000a_NOTE - TEXT BELOW NOT VALIDATED FOR AUTOPRICING._x000a_AN ACCEPTANCE LIMIT ON THE NUMBER OF UNACCOMPANIED_x000a_CHILD WILL BE CONSIDER_x000a_OR - ITS/INCLUSIVE TOUR INFANT WITH A SEAT PSGR UNDER 2_x000a_- CHARGE 75 PERCENT OF THE FARE._x000a_TICKET DESIGNATOR - IN._x000a_MUST BE ACCOMPANIED ON ALL FLIGHTS IN THE SAME_x000a_COMPARTMENT BY INDIVIDUAL INCLUSIVE TOUR PSGR_x000a_18 OR OLDER._x000a_NOTE - TEXT BELOW NOT VALIDATED FOR AUTOPRICING._x000a_AN INFANT UNDER TWO YEARS WHO MAY TURN 2 YEARS_x000a_OF AGE BEFORE THE END OF THE TRIP MUST PAY A_x000a_CHILD FARE FOR THE ENTIRE JOURNEY_x000a_OR - 1ST ITF/INCLUSIVE TOUR INFANT WITHOUT A SEAT PSGR_x000a_UNDER 2 - CHARGE 10 PERCENT OF THE FARE._x000a_TICKET DESIGNATOR - IN._x000a_MUST BE ACCOMPANIED ON ALL FLIGHTS IN THE SAME_x000a_COMPARTMENT BY INDIVIDUAL INCLUSIVE TOUR PSGR_x000a_18 OR OLDER._x000a_VFN/VISIT FRIENDS/RELATIVES CHILD PSGR 2-11 - CHARGE_x000a_75 PERCENT OF THE FARE._x000a_TICKET DESIGNATOR - CH._x000a_MUST BE ACCOMPANIED ON ALL FLIGHTS IN THE SAME_x000a_COMPARTMENT BY VISIT FRIENDS/RELATIVES PSGR 18 OR_x000a_OLDER._x000a_OR - VFS/VISIT FRIENDS/RELATIVES INFANT WITH A SEAT_x000a_UNDER 2 - CHARGE 75 PERCENT OF THE FARE._x000a_TICKET DESIGNATOR - IN._x000a_MUST BE ACCOMPANIED ON ALL FLIGHTS IN THE SAME_x000a_COMPARTMENT BY VISIT FRIENDS/RELATIVES PSGR 18_x000a_OR OLDER._x000a_NOTE - TEXT BELOW NOT VALIDATED FOR AUTOPRICING._x000a_AN INFANT UNDER TWO YEARS WHO MAY TURN 2 YEARS_x000a_OF AGE BEFORE THE END OF THE TRIP MUST PAY A_x000a_CHILD FARE FOR THE ENTIRE JOURNEY_x000a_OR - 1ST VFF/VISIT FRIENDS/RELATIVES INFANT WITHOUT A_x000a_SEAT PSGR UNDER 2 - CHARGE 10 PERCENT OF THE_x000a_FARE._x000a_TICKET DESIGNATOR - IN._x000a_MUST BE ACCOMPANIED ON ALL FLIGHTS IN THE SAME_x000a_COMPARTMENT BY VISIT FRIENDS/RELATIVES PSGR 18_x000a_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 ADDONS FOR INFORMATION ONLY **_x000a_FARE--RT_x000a_PUBLISHED AMOUNT   CONVERTED AMOUNT_x000a_ADDON      CITIES  F/B      CUR                VIA NUC_x000a_ADDON ORG  MDE-BOG G*****   USD         0.00   USD        0.00_x000a_ATP ZONE 500     ADD-ON TARIFF WARBSAT/969_x000a_PUBLISHED  BOG-MAD QLYR7L   USD       477.00   USD      477.00_x000a_USD CONVERTED TO COP USING BSR 1 USD - 3401.04000000 COP&lt;/Text&gt;_x000a_   &lt;/Paragraph&gt;_x000a_  &lt;/Rules&gt;_x000a_ &lt;/FareRuleInfo&gt;_x000a_&lt;/OTA_AirRulesRS&gt;&lt;/soap-env:Body&gt;&lt;/soap-env:Envelope&gt;"/>
    <x v="30"/>
    <n v="3330"/>
    <s v="AL11"/>
    <n v="3368"/>
    <n v="3378"/>
    <s v="IPRSAA2/27"/>
    <n v="14411"/>
    <n v="19223"/>
    <x v="12"/>
    <n v="1500"/>
    <n v="1533"/>
    <n v="1555"/>
    <s v="RDMDEMAD24SEPQLYR7L-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cd0133e-10e6-47fc-8f6d-d70cd2280737&lt;/eb:ConversationId&gt;&lt;eb:Service&gt;OTA_AirRulesLLSRQ&lt;/eb:Service&gt;&lt;eb:Action&gt;OTA_AirRulesLLSRS&lt;/eb:Action&gt;&lt;eb:MessageData&gt;&lt;eb:MessageId&gt;8757063817422930203&lt;/eb:MessageId&gt;&lt;eb:Timestamp&gt;2019-09-05T22:42:22&lt;/eb:Timestamp&gt;&lt;eb:RefToMessageId&gt;0cd0133e-10e6-47fc-8f6d-d70cd2280737&lt;/eb:RefToMessageId&gt;&lt;/eb:MessageData&gt;&lt;/eb:MessageHeader&gt;&lt;wsse:Security xmlns:wsse=&quot;http://schemas.xmlsoap.org/ws/2002/12/secext&quot;&gt;&lt;wsse:BinarySecurityToken valueType=&quot;String&quot; EncodingType=&quot;wsse:Base64Binary&quot;&gt;Shared/IDL:IceSess\/SessMgr:1\.0.IDL/Common/!ICESMS\/RESC!ICESMSLB\/RES.LB!-2977331141455543158!53529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5T17:42:22-05:00&quot;&gt;_x000a_   &lt;stl:SystemSpecificResults&gt;_x000a_    &lt;stl:HostCommand LNIATA=&quot;222222&quot;&gt;RDMADMDE26NOVZVUELA5L-UX&lt;/stl:HostCommand&gt;_x000a_   &lt;/stl:SystemSpecificResults&gt;_x000a_  &lt;/stl:Success&gt;_x000a_  &lt;stl:Warning type=&quot;BusinessLogic&quot;&gt;_x000a_   &lt;stl:SystemSpecificResults&gt;_x000a_    &lt;stl:Message&gt;                                  C15JN                        &lt;/stl:Message&gt;_x000a_    &lt;stl:ShortText&gt;WARN.SWS.HOST.WARNING_RESPONSE&lt;/stl:ShortText&gt;_x000a_   &lt;/stl:SystemSpecificResults&gt;_x000a_  &lt;/stl:Warning&gt;_x000a_ &lt;/stl:ApplicationResults&gt;_x000a_ &lt;FareRuleInfo&gt;_x000a_  &lt;Header&gt;_x000a_   &lt;Line Type=&quot;Legend&quot;&gt;_x000a_    &lt;Text&gt;V FARE BASIS     BK    FARE   TRAVEL-TICKET AP  MINMAX  RTG&lt;/Text&gt;_x000a_   &lt;/Line&gt;_x000a_   &lt;Line Type=&quot;Fare&quot;&gt;_x000a_    &lt;Text&gt;1   ZVUELA5L       Z?R   525600 D31MR  T16SE  -/?  5/ 90 AT01&lt;/Text&gt;_x000a_   &lt;/Line&gt;_x000a_   &lt;Line Type=&quot;Passenger Type&quot;&gt;_x000a_    &lt;Text&gt;PASSENGER TYPE-ADT                 AUTO PRICE-YES&lt;/Text&gt;_x000a_   &lt;/Line&gt;_x000a_   &lt;Line Type=&quot;Origin Destination&quot;&gt;_x000a_    &lt;Text&gt;FROM-MAD TO-MDE    CXR-UX    TVL-26NOV19  RULE-OF01 IPRSAA2/27&lt;/Text&gt;_x000a_   &lt;/Line&gt;_x000a_   &lt;Line Type=&quot;Fare Basis&quot;&gt;_x000a_    &lt;Text&gt;FARE BASIS-ZVUELA5L          SPECIAL FARE  DIS-E   VENDOR-ATP&lt;/Text&gt;_x000a_   &lt;/Line&gt;_x000a_   &lt;Line Type=&quot;Fare Type&quot;&gt;_x000a_    &lt;Text&gt;FARE TYPE-ERU      RT-ECONOMY RT UNBUNDLED&lt;/Text&gt;_x000a_   &lt;/Line&gt;_x000a_   &lt;Line Type=&quot;Currency&quot;&gt;_x000a_    &lt;Text&gt;EUR   140.00  1001  E31AUG19 D31MAR20   FC-ZVUELA5L  FN-33&lt;/Text&gt;_x000a_   &lt;/Line&gt;_x000a_   &lt;Line Type=&quot;System Dates&quot;&gt;_x000a_    &lt;Text&gt;SYSTEM DATES - CREATED 02SEP19/0519  EXPIRES INFINITY&lt;/Text&gt;_x000a_   &lt;/Line&gt;_x000a_   &lt;ParsedData&gt;_x000a_    &lt;CurrencyLine&gt;_x000a_     &lt;Amount&gt;140.00&lt;/Amount&gt;_x000a_     &lt;CurrencyCode&gt;EUR&lt;/CurrencyCode&gt;_x000a_     &lt;Discontinue&gt;2020-03-31&lt;/Discontinue&gt;_x000a_     &lt;Effective&gt;2019-08-31&lt;/Effective&gt;_x000a_     &lt;FareClass&gt;ZVUELA5L&lt;/FareClass&gt;_x000a_     &lt;RoutingNumberOrMPM&gt;1001&lt;/RoutingNumberOrMPM&gt;_x000a_     &lt;TariffDescriptionNumber&gt;33&lt;/TariffDescriptionNumber&gt;_x000a_    &lt;/CurrencyLine&gt;_x000a_    &lt;FareBasisLine&gt;_x000a_     &lt;DisplayType Code=&quot;E&quot;/&gt;_x000a_     &lt;FareBasis Code=&quot;ZVUELA5L&quot;/&gt;_x000a_     &lt;FareVendor&gt;ATP&lt;/FareVendor&gt;_x000a_     &lt;Text&gt;SPECIAL FARE&lt;/Text&gt;_x000a_    &lt;/FareBasisLine&gt;_x000a_    &lt;FareTypeLine&gt;_x000a_     &lt;FareDescription Code=&quot;RT&quot;&gt;ECONOMY RT UNBUNDLED&lt;/FareDescription&gt;_x000a_     &lt;FareType&gt;ERU&lt;/FareType&gt;_x000a_    &lt;/FareTypeLine&gt;_x000a_    &lt;OriginDestinationLine&gt;_x000a_     &lt;Airline Code=&quot;UX&quot;/&gt;_x000a_     &lt;DestinationLocation LocationCode=&quot;MDE&quot;/&gt;_x000a_     &lt;OriginLocation LocationCode=&quot;MAD&quot;/&gt;_x000a_     &lt;Rule&gt;OF01&lt;/Rule&gt;_x000a_     &lt;TariffDescriptionNumber&gt;IPRSAA2/27&lt;/TariffDescriptionNumber&gt;_x000a_     &lt;TravelDate&gt;2019-11-26&lt;/TravelDate&gt;_x000a_    &lt;/OriginDestinationLine&gt;_x000a_    &lt;PassengerTypeLine&gt;_x000a_     &lt;AutoPrice&gt;YES&lt;/AutoPrice&gt;_x000a_     &lt;PassengerType Code=&quot;ADT&quot;/&gt;_x000a_    &lt;/PassengerTypeLine&gt;_x000a_    &lt;SystemDatesLine&gt;_x000a_     &lt;CreateDateTime&gt;2019-09-02T05: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PROMOTIONAL FARE_x000a_APPLICATION_x000a_AREA_x000a_THESE FARES APPLY_x000a_BETWEEN AREA 2 AND AREA 1._x000a_CLASS OF SERVICE_x000a_THESE FARES APPLY FOR ECONOMY CLASS SERVICE._x000a_TYPES OF TRANSPORTATION_x000a_THIS RULE GOVERNS ROUND-TRIP FARES._x000a_FARES GOVERNED BY THIS RULE CAN BE USED TO CREATE_x000a_ROUND-TRIP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INCLUDE TRAVEL VIA_x000a_TRANSATLANTIC SECTORS ON_x000a_ONE OR MORE OF THE FOLLOWING_x000a_ANY UX FLIGHT OPERATED BY UX._x000a_AND_x000a_IF THE FARE COMPONENT INCLUDES TRAVEL WITHIN AREA 2_x000a_THEN THAT TRAVEL MUST BE ON_x000a_ONE OR MORE OF THE FOLLOWING_x000a_ANY UX FLIGHT OPERATED BY UX._x000a_AND_x000a_IF THE FARE COMPONENT INCLUDES TRAVEL WITHIN AREA 1_x000a_THEN THAT TRAVEL MUST BE ON_x000a_ONE OR MORE OF THE FOLLOWING_x000a_ANY UX FLIGHT OPERATED BY UX._x000a_AND_x000a_IF THE FARE COMPONENT INCLUDES TRAVEL BETWEEN MEX AND_x000a_MAD_x000a_BUT NOT ON NONSTOP FLIGHTS.&lt;/Text&gt;_x000a_   &lt;/Paragraph&gt;_x000a_   &lt;Paragraph RPH=&quot;05&quot; Title=&quot;ADVANCE RESERVATIONS/TICKETING&quot;&gt;_x000a_    &lt;Text&gt;CONFIRMED RESERVATIONS ARE REQUIRED FOR ALL SECTORS._x000a_WHEN RESERVATIONS ARE MADE AT LEAST 2 DAYS BEFORE_x000a_DEPARTURE, TICKETING MUST BE COMPLETED WITHIN 72 HOURS_x000a_AFTER RESERVATIONS ARE MADE._x000a_OR - CONFIRMED RESERVATIONS FOR ALL SECTORS AND_x000a_TICKETING MUST BE COMPLETED AT THE SAME TIM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TRAVEL FROM LAST STOPOVER MUST COMMENCE NO EARLIER_x000a_THAN 5 DAYS AFTER DEPARTURE FROM FARE ORIGIN.&lt;/Text&gt;_x000a_   &lt;/Paragraph&gt;_x000a_   &lt;Paragraph RPH=&quot;07&quot; Title=&quot;MAXIMUM STAY&quot;&gt;_x000a_    &lt;Text&gt;TRAVEL FROM LAST STOPOVER MUST COMMENCE NO LATER THAN_x000a_90 DAYS AFTER DEPARTURE FROM FARE ORIGIN.&lt;/Text&gt;_x000a_   &lt;/Paragraph&gt;_x000a_   &lt;Paragraph RPH=&quot;08&quot; Title=&quot;STOPOVERS&quot;&gt;_x000a_    &lt;Text&gt;NO STOPOVERS PERMITTED ON THE PRICING UNIT.&lt;/Text&gt;_x000a_   &lt;/Paragraph&gt;_x000a_   &lt;Paragraph RPH=&quot;09&quot; Title=&quot;TRANSFERS&quot;&gt;_x000a_    &lt;Text&gt;FARE BREAK SURFACE SECTORS NOT PERMITTED AND EMBEDDED_x000a_SURFACE SECTORS PERMITTED ON THE FARE COMPONENT._x000a_NOTE - TEXT BELOW NOT VALIDATED FOR AUTOPRICING._x000a_TRANSFERS LIMITTED TO THE ROUTING MAP INDICATED IN_x000a_THE FARE RECOR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_x000a_MILEAGE OF THE OPEN SEGMENT MUST BE EQUAL/LESS THAN_x000a_MILEAGE OF THE SHORTEST FLOWN FARE COMPONENT._x000a_-TO FORM ROUND TRIPS._x000a_PROVIDED -_x000a_COMBINATIONS ARE WITH ANY FARE FOR CARRIER UX IN_x000a_RULE UP41/UP5L/UZ10/UZ11/UZ14/UZ17/UZ5L IN TARIFF_x000a_FBRA12P - BETWEEN AREA 1/2 EXCEPT USA/CA_x000a_OR RULE UP41/UP5L/UZ14/UZ5L IN TARIFF_x000a_FBRINPV - BETWEEN USA/CA-AREA 1/2/3_x000a_OR ANY RULE IN TARIFF_x000a_IPRA    - BETWEEN USA/CA-AREA 2/3 AND GUAM-AREA 2_x000a_IPREUAF - BETWEEN EUROPE-AFRICA_x000a_IPREUME - BETWEEN EUROPE-THE MIDDLE EAST_x000a_IPREURP - WITHIN EUROPE-INTERNATIONAL_x000a_IPRSAA2 - BETWEEN THE WESTERN HEMISPHERE-AREA 2_x000a_VIA ATL.&lt;/Text&gt;_x000a_   &lt;/Paragraph&gt;_x000a_   &lt;Paragraph RPH=&quot;11&quot; Title=&quot;BLACKOUT DATES&quot;&gt;_x000a_    &lt;Text&gt;ORIGINATING AREA 2 OUTBOUND -_x000a_TRAVEL IS NOT PERMITTED 14DEC19 THROUGH 30DEC19 OR_x000a_03APR20 THROUGH 08APR20._x000a_ORIGINATING AREA 2 INBOUND -_x000a_TRAVEL IS NOT PERMITTED 01JAN20 THROUGH 13JAN20 OR_x000a_10APR20 THROUGH 13APR20._x000a_ORIGINATING COLOMBIA OUTBOUND -_x000a_TRAVEL IS NOT PERMITTED 14DEC19 THROUGH 06JAN20 OR_x000a_10APR20 THROUGH 13APR20._x000a_ORIGINATING COLOMBIA INBOUND -_x000a_TRAVEL IS NOT PERMITTED 14DEC19 THROUGH 07JAN20 OR_x000a_03APR20 THROUGH 08APR20.&lt;/Text&gt;_x000a_   &lt;/Paragraph&gt;_x000a_   &lt;Paragraph RPH=&quot;12&quot; Title=&quot;SURCHARGES&quot;&gt;_x000a_    &lt;Text&gt;IF THE FARE COMPONENT INCLUDES TRAVEL BETWEEN FOR AND_x000a_SSA._x000a_SECURITY SURCHARGE OF USD 80.00 PER FARE COMPONENT_x000a_WILL BE ADDED TO THE APPLICABLE FARE PER_x000a_ADULT,ALLOWING CHILD/INFANT DISCOUNTS._x000a_IF THE FARE COMPONENT INCLUDES TRAVEL BETWEEN FOR AND_x000a_BSB._x000a_OR_x000a_IF THE FARE COMPONENT INCLUDES TRAVEL BETWEEN FOR AND_x000a_GYN._x000a_OR_x000a_IF THE FARE COMPONENT INCLUDES TRAVEL BETWEEN FOR AND_x000a_BHZ._x000a_OR_x000a_IF THE FARE COMPONENT INCLUDES TRAVEL BETWEEN FOR AND_x000a_RIO._x000a_SECURITY SURCHARGE OF USD 20.00 PER FARE COMPONENT_x000a_WILL BE ADDED TO THE APPLICABLE FARE PER_x000a_ADULT,ALLOWING CHILD/INFANT DISCOUNTS._x000a_IF THE FARE COMPONENT INCLUDES TRAVEL BETWEEN VCE AND_x000a_ROM._x000a_OR_x000a_IF THE FARE COMPONENT INCLUDES TRAVEL BETWEEN AHO AND_x000a_ROM._x000a_SECURITY SURCHARGE OF EUR 90.00 PER FARE COMPONENT_x000a_WILL BE ADDED TO THE APPLICABLE FARE PER_x000a_ADULT,ALLOWING CHILD/INFANT DISCOUNTS._x000a_IF THE FARE COMPONENT INCLUDES TRAVEL BETWEEN SAO AND_x000a_SSA._x000a_OR_x000a_IF THE FARE COMPONENT INCLUDES TRAVEL BETWEEN SSA AND_x000a_REC._x000a_OR_x000a_IF THE FARE COMPONENT INCLUDES TRAVEL BETWEEN REC AND_x000a_SAO._x000a_SECURITY SURCHARGE OF USD 80.00 PER FARE COMPONENT_x000a_WILL BE ADDED TO THE APPLICABLE FARE PER_x000a_ADULT,ALLOWING CHILD/INFANT DISCOUNTS._x000a_IF THE FARE COMPONENT INCLUDES TRAVEL BETWEEN UIO AND_x000a_CUE._x000a_OR_x000a_IF THE FARE COMPONENT INCLUDES TRAVEL BETWEEN UIO AND_x000a_LOH._x000a_OR_x000a_IF THE FARE COMPONENT INCLUDES TRAVEL BETWEEN UIO AND_x000a_ESM._x000a_OR_x000a_IF THE FARE COMPONENT INCLUDES TRAVEL BETWEEN UIO AND_x000a_LGQ._x000a_OR_x000a_IF THE FARE COMPONENT INCLUDES TRAVEL BETWEEN UIO AND_x000a_OCC._x000a_OR_x000a_IF THE FARE COMPONENT INCLUDES TRAVEL BETWEEN UIO AND_x000a_SCY._x000a_OR_x000a_IF THE FARE COMPONENT INCLUDES TRAVEL BETWEEN UIO AND_x000a_GPS._x000a_OR_x000a_IF THE FARE COMPONENT INCLUDES TRAVEL BETWEEN UIO AND_x000a_MEC._x000a_SECURITY SURCHARGE OF EUR 30.00 PER FARE COMPONENT_x000a_WILL BE ADDED TO THE APPLICABLE FARE PER_x000a_ADULT,ALLOWING CHILD/INFANT DISCOUNTS._x000a_IF THE FARE COMPONENT INCLUDES TRAVEL BETWEEN SRZ AND_x000a_ASU._x000a_OR_x000a_IF THE FARE COMPONENT INCLUDES TRAVEL BETWEEN MVD AND_x000a_ASU._x000a_OR_x000a_IF THE FARE COMPONENT INCLUDES TRAVEL BETWEEN MVD AND_x000a_BUE._x000a_SECURITY SURCHARGE OF EUR 100.00 PER FARE COMPONENT_x000a_WILL BE ADDED TO THE APPLICABLE FARE PER_x000a_ADULT,ALLOWING CHILD/INFANT DISCOUNTS._x000a_IF THE FARE COMPONENT INCLUDES TRAVEL BETWEEN ASU AND_x000a_BUE._x000a_SECURITY SURCHARGE OF EUR 150.00 PER FARE COMPONENT_x000a_WILL BE ADDED TO THE APPLICABLE FARE PER_x000a_ADULT,ALLOWING CHILD/INFANT DISCOUNTS._x000a_IF THE FARE COMPONENT INCLUDES TRAVEL BETWEEN SDQ AND_x000a_HAV._x000a_OR_x000a_IF THE FARE COMPONENT INCLUDES TRAVEL BETWEEN SDQ AND_x000a_MIA._x000a_OR_x000a_IF THE FARE COMPONENT INCLUDES TRAVEL BETWEEN SDQ AND_x000a_SJU._x000a_SECURITY SURCHARGE OF USD 100.00 PER FARE COMPONENT_x000a_WILL BE ADDED TO THE APPLICABLE FARE PER_x000a_ADULT,ALLOWING CHILD/INFANT DISCOUNTS._x000a_IF THE FARE COMPONENT INCLUDES TRAVEL BETWEEN BUH AND_x000a_IAS._x000a_SECURITY SURCHARGE OF EUR 90.00 PER FARE COMPONENT_x000a_WILL BE ADDED TO THE APPLICABLE FARE PER_x000a_ADULT,ALLOWING CHILD/INFANT DISCOUNTS._x000a_IF THE FARE COMPONENT INCLUDES TRAVEL BETWEEN BUE AND_x000a_COR._x000a_OR_x000a_IF THE FARE COMPONENT INCLUDES TRAVEL BETWEEN BUE AND_x000a_IGR._x000a_OR_x000a_IF THE FARE COMPONENT INCLUDES TRAVEL BETWEEN IGR AND_x000a_COR._x000a_OR_x000a_IF THE FARE COMPONENT INCLUDES TRAVEL BETWEEN IGR AND_x000a_ROS._x000a_OR_x000a_IF THE FARE COMPONENT INCLUDES TRAVEL BETWEEN IGR AND_x000a_SLA._x000a_SECURITY SURCHARGE OF USD 80.00 PER FARE COMPONENT_x000a_WILL BE ADDED TO THE APPLICABLE FARE PER_x000a_ADULT,ALLOWING CHILD/INFANT DISCOUNTS._x000a_IF THE FARE COMPONENT INCLUDES TRAVEL BETWEEN TLV AND_x000a_AREA 2 ON_x000a_ONE OR MORE OF THE FOLLOWING_x000a_ANY LY FLIGHT._x000a_SECURITY SURCHARGE OF USD 25.00 PER FARE COMPONENT_x000a_WILL BE ADDED TO THE APPLICABLE FARE PER_x000a_ADULT,ALLOWING CHILD/INFANT DISCOUNTS._x000a_IF THE FARE COMPONENT INCLUDES TRAVEL BETWEEN PTY AND_x000a_CCS._x000a_OR_x000a_IF THE FARE COMPONENT INCLUDES TRAVEL BETWEEN PTY AND_x000a_SDQ._x000a_OR_x000a_IF THE FARE COMPONENT INCLUDES TRAVEL BETWEEN PTY AND_x000a_PUJ._x000a_OR_x000a_IF THE FARE COMPONENT INCLUDES TRAVEL BETWEEN PTY AND_x000a_HAV._x000a_OR_x000a_IF THE FARE COMPONENT INCLUDES TRAVEL BETWEEN PTY AND_x000a_GYE._x000a_OR_x000a_IF THE FARE COMPONENT INCLUDES TRAVEL BETWEEN PTY AND_x000a_UIO._x000a_OR_x000a_IF THE FARE COMPONENT INCLUDES TRAVEL BETWEEN PTY AND_x000a_BOG._x000a_SECURITY SURCHARGE OF USD 200.00 PER FARE COMPONENT_x000a_WILL BE ADDED TO THE APPLICABLE FARE PER_x000a_ADULT,ALLOWING CHILD/INFANT DISCOUNTS._x000a_IF THE FARE COMPONENT INCLUDES TRAVEL BETWEEN DUS AND_x000a_AMS._x000a_SECURITY SURCHARGE OF EUR 60.00 PER FARE COMPONENT_x000a_WILL BE ADDED TO THE APPLICABLE FARE PER_x000a_ADULT,ALLOWING CHILD/INFANT DISCOUNTS._x000a_IF THE FARE COMPONENT INCLUDES TRAVEL BETWEEN GUA AND_x000a_SAP._x000a_SECURITY SURCHARGE OF USD 75.00 PER FARE COMPONENT_x000a_WILL BE ADDED TO THE APPLICABLE FARE PER_x000a_ADULT,ALLOWING CHILD/INFANT DISCOUNTS._x000a_IF THE FARE COMPONENT INCLUDES TRAVEL BETWEEN UIO AND_x000a_LIM._x000a_OR_x000a_IF THE FARE COMPONENT INCLUDES TRAVEL BETWEEN UIO AND_x000a_BOG._x000a_OR_x000a_IF THE FARE COMPONENT INCLUDES TRAVEL BETWEEN UIO AND_x000a_CCS._x000a_SECURITY SURCHARGE OF USD 200.00 PER FARE COMPONENT_x000a_WILL BE ADDED TO THE APPLICABLE FARE PER_x000a_ADULT,ALLOWING CHILD/INFANT DISCOUNTS._x000a_IF THE FARE COMPONENT INCLUDES TRAVEL BETWEEN STO AND_x000a_AMS._x000a_OR_x000a_IF THE FARE COMPONENT INCLUDES TRAVEL BETWEEN CPH AND_x000a_AMS._x000a_OR_x000a_IF THE FARE COMPONENT INCLUDES TRAVEL BETWEEN ATH AND_x000a_ROM._x000a_OR_x000a_IF THE FARE COMPONENT INCLUDES TRAVEL BETWEEN ATH AND_x000a_MAD ON_x000a_ONE OR MORE OF THE FOLLOWING_x000a_ANY A3 FLIGHT._x000a_FOR TRAVEL ON/AFTER 15JUN19 AND ON/BEFORE 15SEP19_x000a_SECURITY SURCHARGE OF EUR 100.00 PER FARE_x000a_COMPONENT WILL BE ADDED TO THE APPLICABLE FARE PER_x000a_ADULT,ALLOWING CHILD/INFANT DISCOUNTS.&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31AUG19 AND ON/_x000a_BEFORE 31MAR20. ALL TRAVEL MUST BE COMPLETED BY_x000a_MIDNIGHT ON 15JUN20.&lt;/Text&gt;_x000a_   &lt;/Paragraph&gt;_x000a_   &lt;Paragraph RPH=&quot;15&quot; Title=&quot;SALES RESTRICTIONS&quot;&gt;_x000a_    &lt;Text&gt;FOOTNOTE RULE_x000a_RESERVATIONS MUST BE MADE ON/AFTER 31AUG19 AND ON/_x000a_BEFORE 16SEP19._x000a_TICKETS MUST BE ISSUED ON/AFTER 31AUG19 AND ON/BEFORE_x000a_16SEP19._x000a_GENERAL RULE - APPLY UNLESS OTHERWISE SPECIFIED_x000a_TICKETS MUST BE ISSUED ON THE STOCK OF UX AND MAY NOT_x000a_BE SOLD IN VENEZUELA. AND MAY ONLY BE SOLD IN AREA 1/_x000a_AREA 2/AREA 3._x000a_TICKETS MAY NOT BE ISSUED BY PTA. EXTENSION OF TICKET_x000a_VALIDITY IS NOT PERMITTED.&lt;/Text&gt;_x000a_   &lt;/Paragraph&gt;_x000a_   &lt;Paragraph RPH=&quot;16&quot; Title=&quot;PENALTIES&quot;&gt;_x000a_    &lt;Text&gt;CANCELLATIONS_x000a_ANY TIME_x000a_TICKET IS NON-REFUNDABLE._x000a_NOTE - TEXT BELOW NOT VALIDATED FOR AUTOPRICING._x000a_FARE COMPONENT IS NON-REFUNDABLE_x000a_---------------------------------_x000a_WAIVED FOR DEATH OF A PASSENGER AND_x000a_PASSENGERS_x000a_FAMILY MEMBERS UP TO 1ST DEGREE RELATIONS OR FOR_x000a_PASSENGER/S HOSPITAL ADMISSION_x000a_--------------------------------------------------_x000a_WHEN COMBINING NON-REFUNDABLE FARES WITH A_x000a_REFUNDABLE FARES_x000a_1- THE AMOUNT PAID ON EACH REFUNDABLE FARE_x000a_COMPONENT IS REFUNDED_x000a_2- THE AMOUNT PAID ON EACH NON-REFUNDABLE FARE_x000a_COMPONENT WILL NOT BE REFUNDED._x000a_3. WHEN COMBINING FARES CHARGE THE SUM OF THE_x000a_CANCELLATION FEES OF ALL CANCELLED FARE_x000a_COMPONENTS._x000a_--------------------------------------------------_x000a_REFUND OF UNUSED TAXES FEES AND CHARGES PAID TO_x000a_THIRD PARTIES PERMITTED. ASSOCIATED CARRIER_x000a_IMPOSED CHARGES WILL NOT BE REFUNDED._x000a_----------------------------------_x000a_REFUND PERMITTED WITHIN TICKET VALIDITY._x000a_----------------------------------_x000a_ANY NON-REFUNDABLE AMOUNT FROM A PREVIOUS TICKET_x000a_REMAINS NON-REFUNDABLE FOLLOWING A CHANGE._x000a_----------------------------------_x000a_-------CANCELLATION REPRICING CONDITIONS--------_x000a_FLOWN COUPONS MUST BE REPRICED USING HISTORICAL_x000a_FARES IN EFFECT ON THE PREVIOUS TICKETING DATE_x000a_THE FARE FOR THE JOURNEY TRAVELLED MUST BE CAPED_x000a_AT THE TOTAL FARE AMOUNT PLUS CARRIER IMPOSED_x000a_CHARGE PAID ON THE TICKET BEING PRESENTED FOR_x000a_REFUND_x000a_FULLY FLOWN FARE COMPONENTES MAY BE REPRICED_x000a_USING ANY BOOKING CODE WITHIN THE SAME CABIN_x000a_PROVIDED THE NEW FARE AMOUNT IS EQUAL OR HIGHER_x000a_THAN ORIGINAL_x000a_PARTIALLY FLOWN FARE COMPONENTS MUST BE REPRICED_x000a_USING THE SAME OR HIGHER BOOKING CODE._x000a_-----------------------------------------------_x000a_NEW TICKET MAY BE EQUAL OR HIGHER THAN PREVIOUS_x000a_AND MUST COMPLY WITH ALL PROVISIONS OF THE NEW_x000a_FARE BEING APPLIED._x000a_-----------------------------------------------_x000a_WHEN THE ITINERARY RESULT IN A HIGHER FARE THE_x000a_DIFFERENCE WILL BE COLLECTED. ANY APPLICABLE_x000a_CHANGE FEE STILL APPLIES._x000a_-----------------------------------------------_x000a_WHEN THE NEW ITINERARY RESULTS IN A LOWER FARE_x000a_THE CHANGE FEE APPLIES AND NO CREDIT OF THE_x000a_RESIDUAL AMOUNT WILL BE MADE._x000a_-----------------------------------------------_x000a_TICKET IS NOT TRANSFEREABLE TO ANOTHER PERSON_x000a_--------------------------------------------------_x000a_FOR NON REFUNDABLE FARES THE YQ/YR CARRIER_x000a_IMPOSED SURCHARGE WILL NOT BE REFUNDED_x000a_--------------------------------------------------_x000a_FOR SPANISH DOMESTIC 9B FLIGHTS FROM 4000_x000a_THROUGHT 4851 TO BE CANCELLED A PENALTY OF EUR_x000a_50.00 WILL BE APPLIED PER SECTOR CHILD/INFANT_x000a_DISCOUNTS APPLY THE ORIGINAL NON-REFUNDABLE_x000a_AMOUNT REMAINS NON REFUNDABLE_x000a_CHANGES_x000a_ANY TIME_x000a_CHARGE EUR 150.00/USD 190.00 FOR REISSUE/_x000a_REVALIDATION._x000a_CHILD/INFANT DISCOUNTS APPLY._x000a_NOTE - TEXT BELOW NOT VALIDATED FOR AUTOPRICING._x000a_THE CHANGE FEE APPLIES PER TRANSACTION-PER PERSON._x000a_CHILD AND INFANT DISCOUNTS APPLY._x000a_A CHANGE IS A ROUTING/OR DATE/OR FLIGHT MODIFICATI_x000a_ON._x000a_CHANGE IS PERMITTED WITHIN TICKET VALIDITY OF ORIG_x000a_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 CHANGED_x000a_THE HIGHEST PENALTY OF ALL CHANGED FARE COMPONENT_x000a_S WILL APPLY._x000a_---------------------------------_x000a_IN CASE OF UPGRADE TO A HIGHER FARE OR IF THE ITIN_x000a_ERARY RESULTS IN A HIGHER FARE THE DIFFERENCE_x000a_WILL BE COLLECTED -AND-THE CHANGE FEE WILL BE APPL_x000a_IED._x000a_---------------------------------_x000a_WHEN THE NEW ITINERARY RESULTS IN A LOWER AMOUNT_x000a_THE CHANGE FEE WILL BE APLIED -AND- NO REFUND_x000a_WILL BE MADE._x000a_---------------------------------_x000a_REISSUE/REVALIDATION MUST BE MADE AT THE SAME TIME_x000a_THE RESERVATION IS CHANGED OR PREVIOUS TO THE TIC_x000a_KETED FLIGHT DEPARTURE_x000a_---------------------------------_x000a_IN CASE OF NO-SHOW. CHANGE IS NOT PERMITTED._x000a_---------------------------------_x000a_WAIVED FOR DEATH OF A PASSENGER AND PASSENGER-S_x000a_INMEDIATE FAMILY MEMBER/1ST DEGREE RELATIONS_x000a_ONLY/OR FOR PASSENGER-S HOSPITAL ADMISSION._x000a_---------------------------------_x000a_//CHANGES BEFORE DEPARTURE//_x000a_THE ITINERARY MUST BE REPRICED USING CURRENT FARES_x000a_IN EFFECT ON THE DATE THE TICKET IS REISSUED._x000a_---------------------------------_x000a_//CHANGES AFTER DEPARTURE//_x000a_THE ITINERARY MUST BE REPRICED USING HISTORICAL FA_x000a_RES IN EFFECT ON THE PREVIOUS TICKETING DATE._x000a_THE NEW ITINERARY MUST MEET ALL RULE PROVISIONS OF_x000a_THE NEWLY TICKETED FARE -I.E ADVANCE RESERVATIONS_x000a_/TICKETING DEADLINE/MINIMUM/MAXIMUM STAY/BOOKING C_x000a_LASS/SESIONALITY/ETC-._x000a_---------------------------------_x000a_ANY TIME_x000a_DOWNGRADING IS NOT PERMITTED_x000a_THE NEW TOTAL FARE MAY ONLY BE EQUAL OR HIGHER THA_x000a_N PREVIOUS. ANY CHANGE WITHIN THE SAME TYPE OF FAR_x000a_E INVOLVING SEASONALITY OR DAY/TIME IS NOT CONSIDE_x000a_RED DOWNGRADE._x000a_---------------------------------&lt;/Text&gt;_x000a_   &lt;/Paragraph&gt;_x000a_   &lt;Paragraph RPH=&quot;17&quot; Title=&quot;HIP/MILEAGE EXCEPTIONS&quot;&gt;_x000a_    &lt;Text&gt;THE HIGHER INTERMEDIATE POINT RULE DOES NOT APPLY FOR_x000a_CONNECTIONS._x000a_NOTE -_x000a_DMC/HIP/EXCESS OF MILEAGE WILL NOT APPLY TO THESE_x000a_FARES._x000a_AND - THE HIGHER INTERMEDIATE POINT RULE DOES NOT APPLY_x000a_FOR STOPOVERS._x000a_NOTE -_x000a_DMC/HIP/EXCESS OF MILEAGE WILL NOT APPLY TO THESE_x000a_FARES.&lt;/Text&gt;_x000a_   &lt;/Paragraph&gt;_x000a_   &lt;Paragraph RPH=&quot;18&quot; Title=&quot;TICKET ENDORSEMENTS&quot;&gt;_x000a_    &lt;Text&gt;THE ORIGINAL AND THE REISSUED TICKET MUST BE ANNOTATED_x000a_- CHGS AND REF RESTRICTED - IN THE ENDORSEMENT BOX._x000a_AND - THE ORIGINAL AND THE REISSUED TICKET MUST BE_x000a_ANNOTATED - RESTRICTIONS APPLY - IN THE FORM OF_x000a_PAYMENT BOX.&lt;/Text&gt;_x000a_   &lt;/Paragraph&gt;_x000a_   &lt;Paragraph RPH=&quot;19&quot; Title=&quot;CHILDREN DISCOUNTS&quot;&gt;_x000a_    &lt;Text&gt;CNN/ACCOMPANIED CHILD PSGR 2-11 - CHARGE 100 PERCENT_x000a_OF 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S/INFANT WITH A SEA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CNE/NEGOTIATED CHILD PSGR 2-11 - CHARGE 100 PERCENT OF_x000a_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E/NEGOTIATED INFAN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JNN/CONTRACT BULK CHILD PSGR 2-11 - CHARGE 100 PERCENT_x000a_OF 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S/INFANT WITH A SEA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JNF/CONTRACT BULK INFANT PSGR UNDER 2 - CHARGE_x000a_10 PERCENT OF THE FARE._x000a_TICKET DESIGNATOR - IN._x000a_MUST BE ACCOMPANIED ON ALL FLIGHTS IN THE SAME_x000a_COMPARTMENT BY ADULT PSGR 18 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1"/>
    <n v="3677"/>
    <s v="OF01"/>
    <n v="3715"/>
    <n v="3725"/>
    <s v="IPRSAA2/27"/>
    <n v="14603"/>
    <n v="19415"/>
    <x v="12"/>
    <n v="1500"/>
    <n v="1533"/>
    <n v="1557"/>
    <s v="RDMADMDE26NOVZVUELA5L-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defd390-1736-4057-a4db-8ba50dd13768&lt;/eb:ConversationId&gt;&lt;eb:Service&gt;OTA_AirRulesLLSRQ&lt;/eb:Service&gt;&lt;eb:Action&gt;OTA_AirRulesLLSRS&lt;/eb:Action&gt;&lt;eb:MessageData&gt;&lt;eb:MessageId&gt;8843009827412670232&lt;/eb:MessageId&gt;&lt;eb:Timestamp&gt;2019-09-05T22:59:01&lt;/eb:Timestamp&gt;&lt;eb:RefToMessageId&gt;bdefd390-1736-4057-a4db-8ba50dd13768&lt;/eb:RefToMessageId&gt;&lt;/eb:MessageData&gt;&lt;/eb:MessageHeader&gt;&lt;wsse:Security xmlns:wsse=&quot;http://schemas.xmlsoap.org/ws/2002/12/secext&quot;&gt;&lt;wsse:BinarySecurityToken valueType=&quot;String&quot; EncodingType=&quot;wsse:Base64Binary&quot;&gt;Shared/IDL:IceSess\/SessMgr:1\.0.IDL/Common/!ICESMS\/RESD!ICESMSLB\/RES.LB!-2977327047625844606!191489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5T17:59:01-05:00&quot;&gt;_x000a_   &lt;stl:SystemSpecificResults&gt;_x000a_    &lt;stl:HostCommand LNIATA=&quot;222222&quot;&gt;RDMDEPTY16OCTLAA2OZ2S-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MDEPTY16OCTLAA2OZ2S-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96d2236-f39a-45f9-a66f-568edd439434&lt;/eb:ConversationId&gt;&lt;eb:Service&gt;OTA_AirRulesLLSRQ&lt;/eb:Service&gt;&lt;eb:Action&gt;OTA_AirRulesLLSRS&lt;/eb:Action&gt;&lt;eb:MessageData&gt;&lt;eb:MessageId&gt;4877252515182350811&lt;/eb:MessageId&gt;&lt;eb:Timestamp&gt;2019-09-06T14:18:38&lt;/eb:Timestamp&gt;&lt;eb:RefToMessageId&gt;696d2236-f39a-45f9-a66f-568edd439434&lt;/eb:RefToMessageId&gt;&lt;/eb:MessageData&gt;&lt;/eb:MessageHeader&gt;&lt;wsse:Security xmlns:wsse=&quot;http://schemas.xmlsoap.org/ws/2002/12/secext&quot;&gt;&lt;wsse:BinarySecurityToken valueType=&quot;String&quot; EncodingType=&quot;wsse:Base64Binary&quot;&gt;Shared/IDL:IceSess\/SessMgr:1\.0.IDL/Common/!ICESMS\/RESB!ICESMSLB\/RES.LB!-2977101043315665792!1349129!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09:18:38-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9f1eeef-15d1-4f76-9e68-7e78c3e2b617&lt;/eb:ConversationId&gt;&lt;eb:Service&gt;OTA_AirRulesLLSRQ&lt;/eb:Service&gt;&lt;eb:Action&gt;OTA_AirRulesLLSRS&lt;/eb:Action&gt;&lt;eb:MessageData&gt;&lt;eb:MessageId&gt;5344110515181690290&lt;/eb:MessageId&gt;&lt;eb:Timestamp&gt;2019-09-06T14:18:38&lt;/eb:Timestamp&gt;&lt;eb:RefToMessageId&gt;59f1eeef-15d1-4f76-9e68-7e78c3e2b617&lt;/eb:RefToMessageId&gt;&lt;/eb:MessageData&gt;&lt;/eb:MessageHeader&gt;&lt;wsse:Security xmlns:wsse=&quot;http://schemas.xmlsoap.org/ws/2002/12/secext&quot;&gt;&lt;wsse:BinarySecurityToken valueType=&quot;String&quot; EncodingType=&quot;wsse:Base64Binary&quot;&gt;Shared/IDL:IceSess\/SessMgr:1\.0.IDL/Common/!ICESMS\/RESF!ICESMSLB\/RES.LB!-2977101043313186685!108265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18:38-05:00&quot;&gt;_x000a_   &lt;stl:SystemSpecificResults&gt;_x000a_    &lt;stl:HostCommand LNIATA=&quot;222222&quot;&gt;RDBOGATL18SEPXHNJ3NBQ-DL&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OGATL18SEPXHNJ3NBQ-DL"/>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27bc060-7979-42a9-98be-0b00d8b07b99&lt;/eb:ConversationId&gt;&lt;eb:Service&gt;OTA_AirRulesLLSRQ&lt;/eb:Service&gt;&lt;eb:Action&gt;OTA_AirRulesLLSRS&lt;/eb:Action&gt;&lt;eb:MessageData&gt;&lt;eb:MessageId&gt;5344595515184510214&lt;/eb:MessageId&gt;&lt;eb:Timestamp&gt;2019-09-06T14:18:38&lt;/eb:Timestamp&gt;&lt;eb:RefToMessageId&gt;b27bc060-7979-42a9-98be-0b00d8b07b99&lt;/eb:RefToMessageId&gt;&lt;/eb:MessageData&gt;&lt;/eb:MessageHeader&gt;&lt;wsse:Security xmlns:wsse=&quot;http://schemas.xmlsoap.org/ws/2002/12/secext&quot;&gt;&lt;wsse:BinarySecurityToken valueType=&quot;String&quot; EncodingType=&quot;wsse:Base64Binary&quot;&gt;Shared/IDL:IceSess\/SessMgr:1\.0.IDL/Common/!ICESMS\/RESE!ICESMSLB\/RES.LB!-2977101042051338613!10260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09:18:38-05:00&quot;&gt;_x000a_   &lt;stl:SystemSpecificResults&gt;_x000a_    &lt;stl:HostCommand LNIATA=&quot;222222&quot;&gt;RDMEXGDL06SEPG1ULL-4O&lt;/stl:HostCommand&gt;_x000a_   &lt;/stl:SystemSpecificResults&gt;_x000a_  &lt;/stl:Success&gt;_x000a_ &lt;/stl:ApplicationResults&gt;_x000a_ &lt;DuplicateFareInfo&gt;_x000a_  &lt;Text&gt;MEX-GDL       CXR-4O       FRI 06SEP19                     COP_x000a_THE FOLLOWING CARRIERS ALSO PUBLISH FARES MEX-GDL:_x000a_6A AM CM H1 K0 MX TA U0 VB VW Y4_x000a_//SEE FQHELP FOR INFORMATION ABOUT THE NEW FARE DISPLAYS//_x000a_ALL FEES/TAXES/SVC CHARGES INCLUDED WHEN ITINERARY PRICED_x000a_SURCHARGE FOR PAPER TICKET MAY BE ADDED WHEN ITIN PRICED_x000a_USD CONVERTED TO COP USING BSR 1 USD - 3377.39000000 COP_x000a_V FARE BASIS     BK    FARE   TRAVEL-TICKET AP  MINMAX  RTG_x000a_1   G1ULL          G X   109600 D11DE         -/?  -/  -    1_x000a_2   G1ULL          G X   133800 D11DE         -/?  -/  -    1_x000a_1*  4O ONLY_x000a_TRAVEL MUST BE DIRECT&lt;/Text&gt;_x000a_ &lt;/DuplicateFareInfo&gt;_x000a_&lt;/OTA_AirRulesRS&gt;&lt;/soap-env:Body&gt;&lt;/soap-env:Envelope&gt;"/>
    <x v="1"/>
    <e v="#VALUE!"/>
    <e v="#VALUE!"/>
    <e v="#VALUE!"/>
    <e v="#VALUE!"/>
    <e v="#VALUE!"/>
    <e v="#VALUE!"/>
    <e v="#VALUE!"/>
    <x v="1"/>
    <n v="1501"/>
    <n v="1534"/>
    <n v="1555"/>
    <s v="RDMEXGDL06SEPG1UL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9f1eeef-15d1-4f76-9e68-7e78c3e2b617&lt;/eb:ConversationId&gt;&lt;eb:Service&gt;OTA_AirRulesLLSRQ&lt;/eb:Service&gt;&lt;eb:Action&gt;OTA_AirRulesLLSRS&lt;/eb:Action&gt;&lt;eb:MessageData&gt;&lt;eb:MessageId&gt;5344044515188360231&lt;/eb:MessageId&gt;&lt;eb:Timestamp&gt;2019-09-06T14:18:39&lt;/eb:Timestamp&gt;&lt;eb:RefToMessageId&gt;59f1eeef-15d1-4f76-9e68-7e78c3e2b617&lt;/eb:RefToMessageId&gt;&lt;/eb:MessageData&gt;&lt;/eb:MessageHeader&gt;&lt;wsse:Security xmlns:wsse=&quot;http://schemas.xmlsoap.org/ws/2002/12/secext&quot;&gt;&lt;wsse:BinarySecurityToken valueType=&quot;String&quot; EncodingType=&quot;wsse:Base64Binary&quot;&gt;Shared/IDL:IceSess\/SessMgr:1\.0.IDL/Common/!ICESMS\/RESF!ICESMSLB\/RES.LB!-2977101043313186685!108265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18:39-05:00&quot;&gt;_x000a_   &lt;stl:SystemSpecificResults&gt;_x000a_    &lt;stl:HostCommand LNIATA=&quot;222222&quot;&gt;RDLEXATL22SEPXLNJ3NBQ-DL&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LEXATL22SEPXLNJ3NBQ-DL"/>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faa4ee5-2c84-49f5-8256-6dcea0a850e8&lt;/eb:ConversationId&gt;&lt;eb:Service&gt;OTA_AirRulesLLSRQ&lt;/eb:Service&gt;&lt;eb:Action&gt;OTA_AirRulesLLSRS&lt;/eb:Action&gt;&lt;eb:MessageData&gt;&lt;eb:MessageId&gt;5344848515192320590&lt;/eb:MessageId&gt;&lt;eb:Timestamp&gt;2019-09-06T14:18:39&lt;/eb:Timestamp&gt;&lt;eb:RefToMessageId&gt;bfaa4ee5-2c84-49f5-8256-6dcea0a850e8&lt;/eb:RefToMessageId&gt;&lt;/eb:MessageData&gt;&lt;/eb:MessageHeader&gt;&lt;wsse:Security xmlns:wsse=&quot;http://schemas.xmlsoap.org/ws/2002/12/secext&quot;&gt;&lt;wsse:BinarySecurityToken valueType=&quot;String&quot; EncodingType=&quot;wsse:Base64Binary&quot;&gt;Shared/IDL:IceSess\/SessMgr:1\.0.IDL/Common/!ICESMS\/RESC!ICESMSLB\/RES.LB!-2977101038891849337!169118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18:39-05:00&quot;&gt;_x000a_   &lt;stl:SystemSpecificResults&gt;_x000a_    &lt;stl:HostCommand LNIATA=&quot;222222&quot;&gt;RDPEIBOG06OCTZES00RI4-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PEIBOG06OCTZES00RI4-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faa4ee5-2c84-49f5-8256-6dcea0a850e8&lt;/eb:ConversationId&gt;&lt;eb:Service&gt;OTA_AirRulesLLSRQ&lt;/eb:Service&gt;&lt;eb:Action&gt;OTA_AirRulesLLSRS&lt;/eb:Action&gt;&lt;eb:MessageData&gt;&lt;eb:MessageId&gt;4877351515197050721&lt;/eb:MessageId&gt;&lt;eb:Timestamp&gt;2019-09-06T14:18:39&lt;/eb:Timestamp&gt;&lt;eb:RefToMessageId&gt;bfaa4ee5-2c84-49f5-8256-6dcea0a850e8&lt;/eb:RefToMessageId&gt;&lt;/eb:MessageData&gt;&lt;/eb:MessageHeader&gt;&lt;wsse:Security xmlns:wsse=&quot;http://schemas.xmlsoap.org/ws/2002/12/secext&quot;&gt;&lt;wsse:BinarySecurityToken valueType=&quot;String&quot; EncodingType=&quot;wsse:Base64Binary&quot;&gt;Shared/IDL:IceSess\/SessMgr:1\.0.IDL/Common/!ICESMS\/RESC!ICESMSLB\/RES.LB!-2977101038891849337!169118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18:39-05:00&quot;&gt;_x000a_   &lt;stl:SystemSpecificResults&gt;_x000a_    &lt;stl:HostCommand LNIATA=&quot;222222&quot;&gt;RDADZBOG11OCTLES00RI4-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ADZBOG11OCTLES00RI4-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faa4ee5-2c84-49f5-8256-6dcea0a850e8&lt;/eb:ConversationId&gt;&lt;eb:Service&gt;OTA_AirRulesLLSRQ&lt;/eb:Service&gt;&lt;eb:Action&gt;OTA_AirRulesLLSRS&lt;/eb:Action&gt;&lt;eb:MessageData&gt;&lt;eb:MessageId&gt;5344937515201410224&lt;/eb:MessageId&gt;&lt;eb:Timestamp&gt;2019-09-06T14:18:40&lt;/eb:Timestamp&gt;&lt;eb:RefToMessageId&gt;bfaa4ee5-2c84-49f5-8256-6dcea0a850e8&lt;/eb:RefToMessageId&gt;&lt;/eb:MessageData&gt;&lt;/eb:MessageHeader&gt;&lt;wsse:Security xmlns:wsse=&quot;http://schemas.xmlsoap.org/ws/2002/12/secext&quot;&gt;&lt;wsse:BinarySecurityToken valueType=&quot;String&quot; EncodingType=&quot;wsse:Base64Binary&quot;&gt;Shared/IDL:IceSess\/SessMgr:1\.0.IDL/Common/!ICESMS\/RESC!ICESMSLB\/RES.LB!-2977101038891849337!169118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18:40-05:00&quot;&gt;_x000a_   &lt;stl:SystemSpecificResults&gt;_x000a_    &lt;stl:HostCommand LNIATA=&quot;222222&quot;&gt;RDPEIBOG06OCTZES00RI4/CH33-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6"/>
    <s v="RDPEIBOG06OCTZES00RI4/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faa4ee5-2c84-49f5-8256-6dcea0a850e8&lt;/eb:ConversationId&gt;&lt;eb:Service&gt;OTA_AirRulesLLSRQ&lt;/eb:Service&gt;&lt;eb:Action&gt;OTA_AirRulesLLSRS&lt;/eb:Action&gt;&lt;eb:MessageData&gt;&lt;eb:MessageId&gt;4877527515206500820&lt;/eb:MessageId&gt;&lt;eb:Timestamp&gt;2019-09-06T14:18:40&lt;/eb:Timestamp&gt;&lt;eb:RefToMessageId&gt;bfaa4ee5-2c84-49f5-8256-6dcea0a850e8&lt;/eb:RefToMessageId&gt;&lt;/eb:MessageData&gt;&lt;/eb:MessageHeader&gt;&lt;wsse:Security xmlns:wsse=&quot;http://schemas.xmlsoap.org/ws/2002/12/secext&quot;&gt;&lt;wsse:BinarySecurityToken valueType=&quot;String&quot; EncodingType=&quot;wsse:Base64Binary&quot;&gt;Shared/IDL:IceSess\/SessMgr:1\.0.IDL/Common/!ICESMS\/RESC!ICESMSLB\/RES.LB!-2977101038891849337!169118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18:40-05:00&quot;&gt;_x000a_   &lt;stl:SystemSpecificResults&gt;_x000a_    &lt;stl:HostCommand LNIATA=&quot;222222&quot;&gt;RDADZBOG11OCTLES00RI4/CH33-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6"/>
    <s v="RDADZBOG11OCTLES00RI4/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a1ac6ec-d142-4306-9bd2-c30b15db3108&lt;/eb:ConversationId&gt;&lt;eb:Service&gt;OTA_AirRulesLLSRQ&lt;/eb:Service&gt;&lt;eb:Action&gt;OTA_AirRulesLLSRS&lt;/eb:Action&gt;&lt;eb:MessageData&gt;&lt;eb:MessageId&gt;5355875516138630201&lt;/eb:MessageId&gt;&lt;eb:Timestamp&gt;2019-09-06T14:20:14&lt;/eb:Timestamp&gt;&lt;eb:RefToMessageId&gt;6a1ac6ec-d142-4306-9bd2-c30b15db3108&lt;/eb:RefToMessageId&gt;&lt;/eb:MessageData&gt;&lt;/eb:MessageHeader&gt;&lt;wsse:Security xmlns:wsse=&quot;http://schemas.xmlsoap.org/ws/2002/12/secext&quot;&gt;&lt;wsse:BinarySecurityToken valueType=&quot;String&quot; EncodingType=&quot;wsse:Base64Binary&quot;&gt;Shared/IDL:IceSess\/SessMgr:1\.0.IDL/Common/!ICESMS\/RESC!ICESMSLB\/RES.LB!-2977100651242949498!1724986!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09:20:14-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b313b7b-a057-4e51-8a5e-01499064ad94&lt;/eb:ConversationId&gt;&lt;eb:Service&gt;OTA_AirRulesLLSRQ&lt;/eb:Service&gt;&lt;eb:Action&gt;OTA_AirRulesLLSRS&lt;/eb:Action&gt;&lt;eb:MessageData&gt;&lt;eb:MessageId&gt;5338548517053510863&lt;/eb:MessageId&gt;&lt;eb:Timestamp&gt;2019-09-06T14:21:45&lt;/eb:Timestamp&gt;&lt;eb:RefToMessageId&gt;cb313b7b-a057-4e51-8a5e-01499064ad94&lt;/eb:RefToMessageId&gt;&lt;/eb:MessageData&gt;&lt;/eb:MessageHeader&gt;&lt;wsse:Security xmlns:wsse=&quot;http://schemas.xmlsoap.org/ws/2002/12/secext&quot;&gt;&lt;wsse:BinarySecurityToken valueType=&quot;String&quot; EncodingType=&quot;wsse:Base64Binary&quot;&gt;Shared/IDL:IceSess\/SessMgr:1\.0.IDL/Common/!ICESMS\/RESB!ICESMSLB\/RES.LB!-2977100276317507702!1403297!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09:21:45-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e9bed57-7d01-42d8-8bed-4cf35ef9a942&lt;/eb:ConversationId&gt;&lt;eb:Service&gt;OTA_AirRulesLLSRQ&lt;/eb:Service&gt;&lt;eb:Action&gt;OTA_AirRulesLLSRS&lt;/eb:Action&gt;&lt;eb:MessageData&gt;&lt;eb:MessageId&gt;4907517517978140711&lt;/eb:MessageId&gt;&lt;eb:Timestamp&gt;2019-09-06T14:23:18&lt;/eb:Timestamp&gt;&lt;eb:RefToMessageId&gt;4e9bed57-7d01-42d8-8bed-4cf35ef9a942&lt;/eb:RefToMessageId&gt;&lt;/eb:MessageData&gt;&lt;/eb:MessageHeader&gt;&lt;wsse:Security xmlns:wsse=&quot;http://schemas.xmlsoap.org/ws/2002/12/secext&quot;&gt;&lt;wsse:BinarySecurityToken valueType=&quot;String&quot; EncodingType=&quot;wsse:Base64Binary&quot;&gt;Shared/IDL:IceSess\/SessMgr:1\.0.IDL/Common/!ICESMS\/RESH!ICESMSLB\/RES.LB!-2977099897724624245!800903!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09:23:18-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e5f9a6a-258e-4ac6-b14f-e10946e277d1&lt;/eb:ConversationId&gt;&lt;eb:Service&gt;OTA_AirRulesLLSRQ&lt;/eb:Service&gt;&lt;eb:Action&gt;OTA_AirRulesLLSRS&lt;/eb:Action&gt;&lt;eb:MessageData&gt;&lt;eb:MessageId&gt;5389317518903471222&lt;/eb:MessageId&gt;&lt;eb:Timestamp&gt;2019-09-06T14:24:50&lt;/eb:Timestamp&gt;&lt;eb:RefToMessageId&gt;9e5f9a6a-258e-4ac6-b14f-e10946e277d1&lt;/eb:RefToMessageId&gt;&lt;/eb:MessageData&gt;&lt;/eb:MessageHeader&gt;&lt;wsse:Security xmlns:wsse=&quot;http://schemas.xmlsoap.org/ws/2002/12/secext&quot;&gt;&lt;wsse:BinarySecurityToken valueType=&quot;String&quot; EncodingType=&quot;wsse:Base64Binary&quot;&gt;Shared/IDL:IceSess\/SessMgr:1\.0.IDL/Common/!ICESMS\/RESH!ICESMSLB\/RES.LB!-2977099518786161017!83341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09:24:50-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b6103a7-3509-4a75-b446-c28da99ddb36&lt;/eb:ConversationId&gt;&lt;eb:Service&gt;OTA_AirRulesLLSRQ&lt;/eb:Service&gt;&lt;eb:Action&gt;OTA_AirRulesLLSRS&lt;/eb:Action&gt;&lt;eb:MessageData&gt;&lt;eb:MessageId&gt;5400557519825761223&lt;/eb:MessageId&gt;&lt;eb:Timestamp&gt;2019-09-06T14:26:22&lt;/eb:Timestamp&gt;&lt;eb:RefToMessageId&gt;2b6103a7-3509-4a75-b446-c28da99ddb36&lt;/eb:RefToMessageId&gt;&lt;/eb:MessageData&gt;&lt;/eb:MessageHeader&gt;&lt;wsse:Security xmlns:wsse=&quot;http://schemas.xmlsoap.org/ws/2002/12/secext&quot;&gt;&lt;wsse:BinarySecurityToken valueType=&quot;String&quot; EncodingType=&quot;wsse:Base64Binary&quot;&gt;Shared/IDL:IceSess\/SessMgr:1\.0.IDL/Common/!ICESMS\/RESF!ICESMSLB\/RES.LB!-2977099140926781811!123544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09:26:22-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7528b4e-7b2f-47c1-bee6-e48243928991&lt;/eb:ConversationId&gt;&lt;eb:Service&gt;OTA_AirRulesLLSRQ&lt;/eb:Service&gt;&lt;eb:Action&gt;OTA_AirRulesLLSRS&lt;/eb:Action&gt;&lt;eb:MessageData&gt;&lt;eb:MessageId&gt;5445587523494821223&lt;/eb:MessageId&gt;&lt;eb:Timestamp&gt;2019-09-06T14:32:29&lt;/eb:Timestamp&gt;&lt;eb:RefToMessageId&gt;07528b4e-7b2f-47c1-bee6-e48243928991&lt;/eb:RefToMessageId&gt;&lt;/eb:MessageData&gt;&lt;/eb:MessageHeader&gt;&lt;wsse:Security xmlns:wsse=&quot;http://schemas.xmlsoap.org/ws/2002/12/secext&quot;&gt;&lt;wsse:BinarySecurityToken valueType=&quot;String&quot; EncodingType=&quot;wsse:Base64Binary&quot;&gt;Shared/IDL:IceSess\/SessMgr:1\.0.IDL/Common/!ICESMS\/RESF!ICESMSLB\/RES.LB!-2977097638566665855!137686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09:32:29-05:00&quot;&gt;_x000a_   &lt;stl:SystemSpecificResults&gt;_x000a_    &lt;stl:HostCommand LNIATA=&quot;222222&quot;&gt;RDBOGCTG30SEPG00QP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00QP5ZJ       G X    53800     ----      -/?  -/12M 8000&lt;/Text&gt;_x000a_   &lt;/Line&gt;_x000a_   &lt;Line Type=&quot;Passenger Type&quot;&gt;_x000a_    &lt;Text&gt;PASSENGER TYPE-ADT                 AUTO PRICE-YES&lt;/Text&gt;_x000a_   &lt;/Line&gt;_x000a_   &lt;Line Type=&quot;Origin Destination&quot;&gt;_x000a_    &lt;Text&gt;FROM-BOG TO-CTG    CXR-LA    TVL-30SEP19  RULE-QPDM IPRWD/17&lt;/Text&gt;_x000a_   &lt;/Line&gt;_x000a_   &lt;Line Type=&quot;Fare Basis&quot;&gt;_x000a_    &lt;Text&gt;FARE BASIS-G00QP5ZJ          SPECIAL FARE  DIS-E   VENDOR-ATP&lt;/Text&gt;_x000a_   &lt;/Line&gt;_x000a_   &lt;Line Type=&quot;Fare Type&quot;&gt;_x000a_    &lt;Text&gt;FARE TYPE-SBP      OW-OW BUDGET INSTANT PURCHASE&lt;/Text&gt;_x000a_   &lt;/Line&gt;_x000a_   &lt;Line Type=&quot;Currency&quot;&gt;_x000a_    &lt;Text&gt;COP    53752  8000  E26AUG19 D-INFINITY   FC-G00QP5ZJ  FN-9O&lt;/Text&gt;_x000a_   &lt;/Line&gt;_x000a_   &lt;Line Type=&quot;System Dates&quot;&gt;_x000a_    &lt;Text&gt;SYSTEM DATES - CREATED 25AUG19/1913  EXPIRES INFINITY&lt;/Text&gt;_x000a_   &lt;/Line&gt;_x000a_   &lt;ParsedData&gt;_x000a_    &lt;CurrencyLine&gt;_x000a_     &lt;Amount&gt;53752&lt;/Amount&gt;_x000a_     &lt;CurrencyCode&gt;COP&lt;/CurrencyCode&gt;_x000a_     &lt;Discontinue&gt;INFINITY&lt;/Discontinue&gt;_x000a_     &lt;Effective&gt;2019-08-26&lt;/Effective&gt;_x000a_     &lt;FareClass&gt;G00QP5ZJ&lt;/FareClass&gt;_x000a_     &lt;RoutingNumberOrMPM&gt;8000&lt;/RoutingNumberOrMPM&gt;_x000a_     &lt;TariffDescriptionNumber&gt;9O&lt;/TariffDescriptionNumber&gt;_x000a_    &lt;/CurrencyLine&gt;_x000a_    &lt;FareBasisLine&gt;_x000a_     &lt;DisplayType Code=&quot;E&quot;/&gt;_x000a_     &lt;FareBasis Code=&quot;G00QP5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CTG&quot;/&gt;_x000a_     &lt;OriginLocation LocationCode=&quot;BOG&quot;/&gt;_x000a_     &lt;Rule&gt;QPDM&lt;/Rule&gt;_x000a_     &lt;TariffDescriptionNumber&gt;IPRWD/17&lt;/TariffDescriptionNumber&gt;_x000a_     &lt;TravelDate&gt;2019-09-30&lt;/TravelDate&gt;_x000a_    &lt;/OriginDestinationLine&gt;_x000a_    &lt;PassengerTypeLine&gt;_x000a_     &lt;AutoPrice&gt;YES&lt;/AutoPrice&gt;_x000a_     &lt;PassengerType Code=&quot;ADT&quot;/&gt;_x000a_    &lt;/PassengerTypeLine&gt;_x000a_    &lt;SystemDatesLine&gt;_x000a_     &lt;CreateDateTime&gt;2019-08-25T19:1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FROM BOG -_x000a_TRAVEL IS NOT PERMITTED 28FEB THROUGH 03MAR OR ON_x000a_22MAR OR 11APR THROUGH 18APR OR ON 31MAY OR 03OCT_x000a_THROUGH 12OCT OR ON 01NOV OR ON 08NOV OR 29NOV_x000a_THROUGH 26JAN OF THE NEXT YEAR._x000a_TO BOG -_x000a_TRAVEL IS NOT PERMITTED 03MAR THROUGH 07MAR OR ON_x000a_25MAR OR 19APR THROUGH 23APR OR ON 03JUN OR 13OCT_x000a_THROUGH 15OCT OR ON 04NOV OR ON 11NOV OR 29NOV_x000a_THROUGH 26JAN OF THE NEXT YEAR.&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7"/>
    <n v="3409"/>
    <s v="QPDM"/>
    <n v="3447"/>
    <n v="3455"/>
    <s v="IPRWD/17"/>
    <n v="8213"/>
    <n v="10823"/>
    <x v="0"/>
    <n v="1501"/>
    <n v="1534"/>
    <n v="1558"/>
    <s v="RDBOGCTG30SEPG00QP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7528b4e-7b2f-47c1-bee6-e48243928991&lt;/eb:ConversationId&gt;&lt;eb:Service&gt;OTA_AirRulesLLSRQ&lt;/eb:Service&gt;&lt;eb:Action&gt;OTA_AirRulesLLSRS&lt;/eb:Action&gt;&lt;eb:MessageData&gt;&lt;eb:MessageId&gt;4968312523501820824&lt;/eb:MessageId&gt;&lt;eb:Timestamp&gt;2019-09-06T14:32:30&lt;/eb:Timestamp&gt;&lt;eb:RefToMessageId&gt;07528b4e-7b2f-47c1-bee6-e48243928991&lt;/eb:RefToMessageId&gt;&lt;/eb:MessageData&gt;&lt;/eb:MessageHeader&gt;&lt;wsse:Security xmlns:wsse=&quot;http://schemas.xmlsoap.org/ws/2002/12/secext&quot;&gt;&lt;wsse:BinarySecurityToken valueType=&quot;String&quot; EncodingType=&quot;wsse:Base64Binary&quot;&gt;Shared/IDL:IceSess\/SessMgr:1\.0.IDL/Common/!ICESMS\/RESF!ICESMSLB\/RES.LB!-2977097638566665855!137686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09:32:30-05:00&quot;&gt;_x000a_   &lt;stl:SystemSpecificResults&gt;_x000a_    &lt;stl:HostCommand LNIATA=&quot;222222&quot;&gt;RDCTGBOG04OCTO00QP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00QP5ZJ       O X    74300     ----      -/?  -/12M 8000&lt;/Text&gt;_x000a_   &lt;/Line&gt;_x000a_   &lt;Line Type=&quot;Passenger Type&quot;&gt;_x000a_    &lt;Text&gt;PASSENGER TYPE-ADT                 AUTO PRICE-YES&lt;/Text&gt;_x000a_   &lt;/Line&gt;_x000a_   &lt;Line Type=&quot;Origin Destination&quot;&gt;_x000a_    &lt;Text&gt;FROM-CTG TO-BOG    CXR-LA    TVL-04OCT19  RULE-QPDM IPRWD/17&lt;/Text&gt;_x000a_   &lt;/Line&gt;_x000a_   &lt;Line Type=&quot;Fare Basis&quot;&gt;_x000a_    &lt;Text&gt;FARE BASIS-O00QP5ZJ          SPECIAL FARE  DIS-E   VENDOR-ATP&lt;/Text&gt;_x000a_   &lt;/Line&gt;_x000a_   &lt;Line Type=&quot;Fare Type&quot;&gt;_x000a_    &lt;Text&gt;FARE TYPE-SBP      OW-OW BUDGET INSTANT PURCHASE&lt;/Text&gt;_x000a_   &lt;/Line&gt;_x000a_   &lt;Line Type=&quot;Currency&quot;&gt;_x000a_    &lt;Text&gt;COP    74279  8000  E26AUG19 D-INFINITY   FC-O00QP5ZJ  FN-9O&lt;/Text&gt;_x000a_   &lt;/Line&gt;_x000a_   &lt;Line Type=&quot;System Dates&quot;&gt;_x000a_    &lt;Text&gt;SYSTEM DATES - CREATED 25AUG19/1913  EXPIRES INFINITY&lt;/Text&gt;_x000a_   &lt;/Line&gt;_x000a_   &lt;ParsedData&gt;_x000a_    &lt;CurrencyLine&gt;_x000a_     &lt;Amount&gt;74279&lt;/Amount&gt;_x000a_     &lt;CurrencyCode&gt;COP&lt;/CurrencyCode&gt;_x000a_     &lt;Discontinue&gt;INFINITY&lt;/Discontinue&gt;_x000a_     &lt;Effective&gt;2019-08-26&lt;/Effective&gt;_x000a_     &lt;FareClass&gt;O00QP5ZJ&lt;/FareClass&gt;_x000a_     &lt;RoutingNumberOrMPM&gt;8000&lt;/RoutingNumberOrMPM&gt;_x000a_     &lt;TariffDescriptionNumber&gt;9O&lt;/TariffDescriptionNumber&gt;_x000a_    &lt;/CurrencyLine&gt;_x000a_    &lt;FareBasisLine&gt;_x000a_     &lt;DisplayType Code=&quot;E&quot;/&gt;_x000a_     &lt;FareBasis Code=&quot;O00QP5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BOG&quot;/&gt;_x000a_     &lt;OriginLocation LocationCode=&quot;CTG&quot;/&gt;_x000a_     &lt;Rule&gt;QPDM&lt;/Rule&gt;_x000a_     &lt;TariffDescriptionNumber&gt;IPRWD/17&lt;/TariffDescriptionNumber&gt;_x000a_     &lt;TravelDate&gt;2019-10-04&lt;/TravelDate&gt;_x000a_    &lt;/OriginDestinationLine&gt;_x000a_    &lt;PassengerTypeLine&gt;_x000a_     &lt;AutoPrice&gt;YES&lt;/AutoPrice&gt;_x000a_     &lt;PassengerType Code=&quot;ADT&quot;/&gt;_x000a_    &lt;/PassengerTypeLine&gt;_x000a_    &lt;SystemDatesLine&gt;_x000a_     &lt;CreateDateTime&gt;2019-08-25T19:1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7"/>
    <n v="3409"/>
    <s v="QPDM"/>
    <n v="3447"/>
    <n v="3455"/>
    <s v="IPRWD/17"/>
    <n v="7860"/>
    <n v="10470"/>
    <x v="0"/>
    <n v="1501"/>
    <n v="1534"/>
    <n v="1558"/>
    <s v="RDCTGBOG04OCTO00QP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268165a-bf56-4c00-9dea-34cbf545d6c9&lt;/eb:ConversationId&gt;&lt;eb:Service&gt;OTA_AirRulesLLSRQ&lt;/eb:Service&gt;&lt;eb:Action&gt;OTA_AirRulesLLSRS&lt;/eb:Action&gt;&lt;eb:MessageData&gt;&lt;eb:MessageId&gt;5479379526268170870&lt;/eb:MessageId&gt;&lt;eb:Timestamp&gt;2019-09-06T14:37:07&lt;/eb:Timestamp&gt;&lt;eb:RefToMessageId&gt;0268165a-bf56-4c00-9dea-34cbf545d6c9&lt;/eb:RefToMessageId&gt;&lt;/eb:MessageData&gt;&lt;/eb:MessageHeader&gt;&lt;wsse:Security xmlns:wsse=&quot;http://schemas.xmlsoap.org/ws/2002/12/secext&quot;&gt;&lt;wsse:BinarySecurityToken valueType=&quot;String&quot; EncodingType=&quot;wsse:Base64Binary&quot;&gt;Shared/IDL:IceSess\/SessMgr:1\.0.IDL/Common/!ICESMS\/RESD!ICESMSLB\/RES.LB!-2977096507099402875!113911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09:37:07-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3a45ff7-7e92-40a6-93cf-4d6b8d3532ce&lt;/eb:ConversationId&gt;&lt;eb:Service&gt;OTA_AirRulesLLSRQ&lt;/eb:Service&gt;&lt;eb:Action&gt;OTA_AirRulesLLSRS&lt;/eb:Action&gt;&lt;eb:MessageData&gt;&lt;eb:MessageId&gt;5489751527193460200&lt;/eb:MessageId&gt;&lt;eb:Timestamp&gt;2019-09-06T14:38:39&lt;/eb:Timestamp&gt;&lt;eb:RefToMessageId&gt;83a45ff7-7e92-40a6-93cf-4d6b8d3532ce&lt;/eb:RefToMessageId&gt;&lt;/eb:MessageData&gt;&lt;/eb:MessageHeader&gt;&lt;wsse:Security xmlns:wsse=&quot;http://schemas.xmlsoap.org/ws/2002/12/secext&quot;&gt;&lt;wsse:BinarySecurityToken valueType=&quot;String&quot; EncodingType=&quot;wsse:Base64Binary&quot;&gt;Shared/IDL:IceSess\/SessMgr:1\.0.IDL/Common/!ICESMS\/RESG!ICESMSLB\/RES.LB!-2977096123070653805!248278!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09:38:39-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cad2347-07b4-44ee-9ba3-b211b0ec2873&lt;/eb:ConversationId&gt;&lt;eb:Service&gt;OTA_AirRulesLLSRQ&lt;/eb:Service&gt;&lt;eb:Action&gt;OTA_AirRulesLLSRS&lt;/eb:Action&gt;&lt;eb:MessageData&gt;&lt;eb:MessageId&gt;5500969528115860252&lt;/eb:MessageId&gt;&lt;eb:Timestamp&gt;2019-09-06T14:40:11&lt;/eb:Timestamp&gt;&lt;eb:RefToMessageId&gt;3cad2347-07b4-44ee-9ba3-b211b0ec2873&lt;/eb:RefToMessageId&gt;&lt;/eb:MessageData&gt;&lt;/eb:MessageHeader&gt;&lt;wsse:Security xmlns:wsse=&quot;http://schemas.xmlsoap.org/ws/2002/12/secext&quot;&gt;&lt;wsse:BinarySecurityToken valueType=&quot;String&quot; EncodingType=&quot;wsse:Base64Binary&quot;&gt;Shared/IDL:IceSess\/SessMgr:1\.0.IDL/Common/!ICESMS\/RESH!ICESMSLB\/RES.LB!-2977095745326944893!113517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09:40:11-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5956fca-3542-4534-bced-10ad59aecad1&lt;/eb:ConversationId&gt;&lt;eb:Service&gt;OTA_AirRulesLLSRQ&lt;/eb:Service&gt;&lt;eb:Action&gt;OTA_AirRulesLLSRS&lt;/eb:Action&gt;&lt;eb:MessageData&gt;&lt;eb:MessageId&gt;5512144529042160293&lt;/eb:MessageId&gt;&lt;eb:Timestamp&gt;2019-09-06T14:41:44&lt;/eb:Timestamp&gt;&lt;eb:RefToMessageId&gt;85956fca-3542-4534-bced-10ad59aecad1&lt;/eb:RefToMessageId&gt;&lt;/eb:MessageData&gt;&lt;/eb:MessageHeader&gt;&lt;wsse:Security xmlns:wsse=&quot;http://schemas.xmlsoap.org/ws/2002/12/secext&quot;&gt;&lt;wsse:BinarySecurityToken valueType=&quot;String&quot; EncodingType=&quot;wsse:Base64Binary&quot;&gt;Shared/IDL:IceSess\/SessMgr:1\.0.IDL/Common/!ICESMS\/RESA!ICESMSLB\/RES.LB!-2977095366110063737!177864!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09:41:44-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114c7ad-3158-4b0b-b37b-c54a72365ba6&lt;/eb:ConversationId&gt;&lt;eb:Service&gt;OTA_AirRulesLLSRQ&lt;/eb:Service&gt;&lt;eb:Action&gt;OTA_AirRulesLLSRS&lt;/eb:Action&gt;&lt;eb:MessageData&gt;&lt;eb:MessageId&gt;5523227529982850233&lt;/eb:MessageId&gt;&lt;eb:Timestamp&gt;2019-09-06T14:43:18&lt;/eb:Timestamp&gt;&lt;eb:RefToMessageId&gt;d114c7ad-3158-4b0b-b37b-c54a72365ba6&lt;/eb:RefToMessageId&gt;&lt;/eb:MessageData&gt;&lt;/eb:MessageHeader&gt;&lt;wsse:Security xmlns:wsse=&quot;http://schemas.xmlsoap.org/ws/2002/12/secext&quot;&gt;&lt;wsse:BinarySecurityToken valueType=&quot;String&quot; EncodingType=&quot;wsse:Base64Binary&quot;&gt;Shared/IDL:IceSess\/SessMgr:1\.0.IDL/Common/!ICESMS\/RESD!ICESMSLB\/RES.LB!-2977094980669608305!1263451!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09:43:18-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746eea2-2a4b-476a-9f04-c0535f39e307&lt;/eb:ConversationId&gt;&lt;eb:Service&gt;OTA_AirRulesLLSRQ&lt;/eb:Service&gt;&lt;eb:Action&gt;OTA_AirRulesLLSRS&lt;/eb:Action&gt;&lt;eb:MessageData&gt;&lt;eb:MessageId&gt;5523968530002761393&lt;/eb:MessageId&gt;&lt;eb:Timestamp&gt;2019-09-06T14:43:20&lt;/eb:Timestamp&gt;&lt;eb:RefToMessageId&gt;1746eea2-2a4b-476a-9f04-c0535f39e307&lt;/eb:RefToMessageId&gt;&lt;/eb:MessageData&gt;&lt;/eb:MessageHeader&gt;&lt;wsse:Security xmlns:wsse=&quot;http://schemas.xmlsoap.org/ws/2002/12/secext&quot;&gt;&lt;wsse:BinarySecurityToken valueType=&quot;String&quot; EncodingType=&quot;wsse:Base64Binary&quot;&gt;Shared/IDL:IceSess\/SessMgr:1\.0.IDL/Common/!ICESMS\/RESG!ICESMSLB\/RES.LB!-2977094972610039409!33988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09:43:20-05:00&quot;&gt;_x000a_   &lt;stl:SystemSpecificResults&gt;_x000a_    &lt;stl:HostCommand LNIATA=&quot;222222&quot;&gt;RDMDECTG07NOVO00SE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00SE5ZJ       O X   102400     ----      -/?  -/12M 8000&lt;/Text&gt;_x000a_   &lt;/Line&gt;_x000a_   &lt;Line Type=&quot;Passenger Type&quot;&gt;_x000a_    &lt;Text&gt;PASSENGER TYPE-ADT                 AUTO PRICE-YES&lt;/Text&gt;_x000a_   &lt;/Line&gt;_x000a_   &lt;Line Type=&quot;Origin Destination&quot;&gt;_x000a_    &lt;Text&gt;FROM-MDE TO-CTG    CXR-LA    TVL-07NOV19  RULE-SEDM IPRWD/17&lt;/Text&gt;_x000a_   &lt;/Line&gt;_x000a_   &lt;Line Type=&quot;Fare Basis&quot;&gt;_x000a_    &lt;Text&gt;FARE BASIS-O00SE5ZJ          SPECIAL FARE  DIS-E   VENDOR-ATP&lt;/Text&gt;_x000a_   &lt;/Line&gt;_x000a_   &lt;Line Type=&quot;Fare Type&quot;&gt;_x000a_    &lt;Text&gt;FARE TYPE-XOX      OW-ECONOMY CLASS ONE WAY EXCURSION FARE&lt;/Text&gt;_x000a_   &lt;/Line&gt;_x000a_   &lt;Line Type=&quot;Currency&quot;&gt;_x000a_    &lt;Text&gt;COP   102400  8000  E26AUG19 D-INFINITY   FC-O00SE5ZJ  FN-9O&lt;/Text&gt;_x000a_   &lt;/Line&gt;_x000a_   &lt;Line Type=&quot;System Dates&quot;&gt;_x000a_    &lt;Text&gt;SYSTEM DATES - CREATED 25AUG19/1913  EXPIRES INFINITY&lt;/Text&gt;_x000a_   &lt;/Line&gt;_x000a_   &lt;ParsedData&gt;_x000a_    &lt;CurrencyLine&gt;_x000a_     &lt;Amount&gt;102400&lt;/Amount&gt;_x000a_     &lt;CurrencyCode&gt;COP&lt;/CurrencyCode&gt;_x000a_     &lt;Discontinue&gt;INFINITY&lt;/Discontinue&gt;_x000a_     &lt;Effective&gt;2019-08-26&lt;/Effective&gt;_x000a_     &lt;FareClass&gt;O00SE5ZJ&lt;/FareClass&gt;_x000a_     &lt;RoutingNumberOrMPM&gt;8000&lt;/RoutingNumberOrMPM&gt;_x000a_     &lt;TariffDescriptionNumber&gt;9O&lt;/TariffDescriptionNumber&gt;_x000a_    &lt;/CurrencyLine&gt;_x000a_    &lt;FareBasisLine&gt;_x000a_     &lt;DisplayType Code=&quot;E&quot;/&gt;_x000a_     &lt;FareBasis Code=&quot;O00SE5ZJ&quot;/&gt;_x000a_     &lt;FareVendor&gt;ATP&lt;/FareVendor&gt;_x000a_     &lt;Text&gt;SPECIAL FARE&lt;/Text&gt;_x000a_    &lt;/FareBasisLine&gt;_x000a_    &lt;FareTypeLine&gt;_x000a_     &lt;FareDescription Code=&quot;OW&quot;&gt;ECONOMY CLASS ONE WAY EXCURSION FARE&lt;/FareDescription&gt;_x000a_     &lt;FareType&gt;XOX&lt;/FareType&gt;_x000a_    &lt;/FareTypeLine&gt;_x000a_    &lt;OriginDestinationLine&gt;_x000a_     &lt;Airline Code=&quot;LA&quot;/&gt;_x000a_     &lt;DestinationLocation LocationCode=&quot;CTG&quot;/&gt;_x000a_     &lt;OriginLocation LocationCode=&quot;MDE&quot;/&gt;_x000a_     &lt;Rule&gt;SEDM&lt;/Rule&gt;_x000a_     &lt;TariffDescriptionNumber&gt;IPRWD/17&lt;/TariffDescriptionNumber&gt;_x000a_     &lt;TravelDate&gt;2019-11-07&lt;/TravelDate&gt;_x000a_    &lt;/OriginDestinationLine&gt;_x000a_    &lt;PassengerTypeLine&gt;_x000a_     &lt;AutoPrice&gt;YES&lt;/AutoPrice&gt;_x000a_     &lt;PassengerType Code=&quot;ADT&quot;/&gt;_x000a_    &lt;/PassengerTypeLine&gt;_x000a_    &lt;SystemDatesLine&gt;_x000a_     &lt;CreateDateTime&gt;2019-08-25T19:1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ECONOMY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E/-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RGE COP 70000 FOR REISSUE/REVALIDATION._x000a_ANY TIME_x000a_CHARGE COP 85000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ANY TIME_x000a_CHARGE 60 PERCENT FOR REFUND._x000a_NOTE - TEXT BELOW NOT VALIDATED FOR AUTOPRICING._x000a_REFUND MUST BE COMPLETED BEFORE DEPARTURE TIME OF_x000a_THE ORIGINAL FLIGHT -OTHERWISE- IT WILL BE_x000a_CONSIDERED NO-SHOW AND SUCH PENALTY/RESTRICTION_x000a_WILL APPLY._x000a_//_x000a_REFUND RULES APPLY PER FARE_x000a_COMPONENT._x000a_WHEN COMBINING REFUNDABLE FARES WITH NON_x000a_REFUNDABLE FARES PROVISIONS WILL APPLY AS FOLLOWS_x000a_- THE AMOUNT PAID ON THE REFUNDABLE FARE_x000a_COMPONENT WILL BE REFUNDED UPON PAYMENT OF THE_x000a_PENALTY AMOUNT IF APPLICABLE._x000a_- THE AMOUNT PAID ON THE NON REFUNDABLE FARE_x000a_COMPONENT WILL NOT BE REFUNDED._x000a_- WHEN COMBINING FARES CHARGE THE SUM OF THE_x000a_CANCELLATION FEES OF ALL CANCELLED FARE_x000a_COMPONENTS._x000a_//_x000a_DERECHO DE RETRACTO_x000a_SOLO PARA COMPRAS REALIZADAS Y ORIGINADAS EN_x000a_COLOMBIA A TRAVES DE LAN.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RIGHT OF WITHDRAWAL_x000a_ONLY FOR SALES MADE IN COLOMBIA VIA LAN.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_x000a_//&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REF/CHG FEE APPLIES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67_x000a_PERCENT OF THE FARE._x000a_TICKET DESIGNATOR - CH AND PERCENT APPLIED._x000a_MUST BE ACCOMPANIED ON ALL FLIGHTS IN THE SAME_x000a_COMPARTMENT BY CONTRACT BULK ADULT PSGR 12 OR_x000a_OLDER._x000a_OR - JNS/CONTRACT BULK INFANT WITH A SEAT PSGR UNDER 2_x000a_- CHARGE 67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E/NEGOTIATED CHILD PSGR 2-11 - CHARGE 67 PERCENT_x000a_OF THE FARE._x000a_TICKET DESIGNATOR - CH AND PERCENT APPLIED._x000a_MUST BE ACCOMPANIED ON ALL FLIGHTS IN THE SAME_x000a_COMPARTMENT BY NEG PSGR 12 OR OLDER._x000a_OR - INE/NEGOTIATED INFANT PSGR UNDER 2 - CHARGE 67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67 PERCENT OF THE FARE._x000a_TICKET DESIGNATOR - CH AND PERCENT APPLIED._x000a_MUST BE ACCOMPANIED ON ALL FLIGHTS IN THE SAME_x000a_COMPARTMENT BY INDIVIDUAL INCLUSIVE TOUR PSGR_x000a_12 OR OLDER._x000a_OR - ITS/INCLUSIVE TOUR INFANT WITH A SEAT PSGR UNDER 2_x000a_- CHARGE 67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N/ACCOMPANIED CHILD PSGR 2-11 - CHARGE 67_x000a_PERCENT OF THE FARE._x000a_TICKET DESIGNATOR - CH AND PERCENT APPLIED._x000a_MUST BE ACCOMPANIED ON ALL FLIGHTS IN THE SAME_x000a_COMPARTMENT BY PFA PSGR 12 OR OLDER._x000a_OR - INS/INFANT WITH A SEAT PSGR UNDER 2 - CHARGE 67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2"/>
    <n v="3429"/>
    <s v="SEDM"/>
    <n v="3467"/>
    <n v="3475"/>
    <s v="IPRWD/17"/>
    <n v="7930"/>
    <n v="13440"/>
    <x v="2"/>
    <n v="1500"/>
    <n v="1533"/>
    <n v="1557"/>
    <s v="RDMDECTG07NOVO00SE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291f748-5ea6-4fa9-aa47-afe5c82a9299&lt;/eb:ConversationId&gt;&lt;eb:Service&gt;OTA_AirRulesLLSRQ&lt;/eb:Service&gt;&lt;eb:Action&gt;OTA_AirRulesLLSRS&lt;/eb:Action&gt;&lt;eb:MessageData&gt;&lt;eb:MessageId&gt;5049148530958370702&lt;/eb:MessageId&gt;&lt;eb:Timestamp&gt;2019-09-06T14:44:56&lt;/eb:Timestamp&gt;&lt;eb:RefToMessageId&gt;6291f748-5ea6-4fa9-aa47-afe5c82a9299&lt;/eb:RefToMessageId&gt;&lt;/eb:MessageData&gt;&lt;/eb:MessageHeader&gt;&lt;wsse:Security xmlns:wsse=&quot;http://schemas.xmlsoap.org/ws/2002/12/secext&quot;&gt;&lt;wsse:BinarySecurityToken valueType=&quot;String&quot; EncodingType=&quot;wsse:Base64Binary&quot;&gt;Shared/IDL:IceSess\/SessMgr:1\.0.IDL/Common/!ICESMS\/RESH!ICESMSLB\/RES.LB!-2977094581097113467!123789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44:56-05:00&quot;&gt;_x000a_   &lt;stl:SystemSpecificResults&gt;_x000a_    &lt;stl:HostCommand LNIATA=&quot;222222&quot;&gt;RDBOGIAH07SEPPNA3A9EN-U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OGIAH07SEPPNA3A9EN-U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1096d69-f041-4675-be51-72cda54ef860&lt;/eb:ConversationId&gt;&lt;eb:Service&gt;OTA_AirRulesLLSRQ&lt;/eb:Service&gt;&lt;eb:Action&gt;OTA_AirRulesLLSRS&lt;/eb:Action&gt;&lt;eb:MessageData&gt;&lt;eb:MessageId&gt;5098781535556060713&lt;/eb:MessageId&gt;&lt;eb:Timestamp&gt;2019-09-06T14:52:35&lt;/eb:Timestamp&gt;&lt;eb:RefToMessageId&gt;01096d69-f041-4675-be51-72cda54ef860&lt;/eb:RefToMessageId&gt;&lt;/eb:MessageData&gt;&lt;/eb:MessageHeader&gt;&lt;wsse:Security xmlns:wsse=&quot;http://schemas.xmlsoap.org/ws/2002/12/secext&quot;&gt;&lt;wsse:BinarySecurityToken valueType=&quot;String&quot; EncodingType=&quot;wsse:Base64Binary&quot;&gt;Shared/IDL:IceSess\/SessMgr:1\.0.IDL/Common/!ICESMS\/RESC!ICESMSLB\/RES.LB!-2977092697904451950!36609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09:52:35-05:00&quot;&gt;_x000a_   &lt;stl:SystemSpecificResults&gt;_x000a_    &lt;stl:HostCommand LNIATA=&quot;222222&quot;&gt;RDBOGCUN23SEPZZF14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ZF14TCO       Z R   594500        T31DE 14/7 ??/ 30 WH01&lt;/Text&gt;_x000a_   &lt;/Line&gt;_x000a_   &lt;Line Type=&quot;Passenger Type&quot;&gt;_x000a_    &lt;Text&gt;PASSENGER TYPE-ITX                 AUTO PRICE-YES&lt;/Text&gt;_x000a_   &lt;/Line&gt;_x000a_   &lt;Line Type=&quot;Origin Destination&quot;&gt;_x000a_    &lt;Text&gt;FROM-BOG TO-CUN    CXR-AV    TVL-23SEP19  RULE-8YWW WHFIPVR/939&lt;/Text&gt;_x000a_   &lt;/Line&gt;_x000a_   &lt;Line Type=&quot;Fare Basis&quot;&gt;_x000a_    &lt;Text&gt;FARE BASIS-ZZF14TCO          NORMAL FARE  DIS-L   VENDOR-ATP&lt;/Text&gt;_x000a_   &lt;/Line&gt;_x000a_   &lt;Line Type=&quot;Fare Type&quot;&gt;_x000a_    &lt;Text&gt;FARE TYPE-PIT      RT-INDIVIDUAL INCLUSIVE TOUR FARE&lt;/Text&gt;_x000a_   &lt;/Line&gt;_x000a_   &lt;Line Type=&quot;Currency&quot;&gt;_x000a_    &lt;Text&gt;USD   176.00  0093  E03JAN19 D-INFINITY   FC-ZZF14TCO  FN-8&lt;/Text&gt;_x000a_   &lt;/Line&gt;_x000a_   &lt;Line Type=&quot;System Dates&quot;&gt;_x000a_    &lt;Text&gt;SYSTEM DATES - CREATED 02JAN19/0619  EXPIRES INFINITY&lt;/Text&gt;_x000a_   &lt;/Line&gt;_x000a_   &lt;ParsedData&gt;_x000a_    &lt;CurrencyLine&gt;_x000a_     &lt;Amount&gt;176.00&lt;/Amount&gt;_x000a_     &lt;CurrencyCode&gt;USD&lt;/CurrencyCode&gt;_x000a_     &lt;Discontinue&gt;INFINITY&lt;/Discontinue&gt;_x000a_     &lt;Effective&gt;2019-01-03&lt;/Effective&gt;_x000a_     &lt;FareClass&gt;ZZF14TCO&lt;/FareClass&gt;_x000a_     &lt;RoutingNumberOrMPM&gt;0093&lt;/RoutingNumberOrMPM&gt;_x000a_     &lt;TariffDescriptionNumber&gt;8&lt;/TariffDescriptionNumber&gt;_x000a_    &lt;/CurrencyLine&gt;_x000a_    &lt;FareBasisLine&gt;_x000a_     &lt;DisplayType Code=&quot;L&quot;/&gt;_x000a_     &lt;FareBasis Code=&quot;ZZF14TCO&quot;/&gt;_x000a_     &lt;FareVendor&gt;ATP&lt;/FareVendor&gt;_x000a_     &lt;Text&gt;NORM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CUN&quot;/&gt;_x000a_     &lt;OriginLocation LocationCode=&quot;BOG&quot;/&gt;_x000a_     &lt;Rule&gt;8YWW&lt;/Rule&gt;_x000a_     &lt;TariffDescriptionNumber&gt;WHFIPVR/939&lt;/TariffDescriptionNumber&gt;_x000a_     &lt;TravelDate&gt;2019-09-23&lt;/TravelDate&gt;_x000a_    &lt;/OriginDestinationLine&gt;_x000a_    &lt;PassengerTypeLine&gt;_x000a_     &lt;AutoPrice&gt;YES&lt;/AutoPrice&gt;_x000a_     &lt;PassengerType Code=&quot;ITX&quot;/&gt;_x000a_    &lt;/PassengerTypeLine&gt;_x000a_    &lt;SystemDatesLine&gt;_x000a_     &lt;CreateDateTime&gt;2019-01-02T06: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WITHIN_x000a_AREA 1_x000a_APPLICATION_x000a_CLASS OF SERVICE_x000a_THESE FARES APPLY FOR ECONOMY CLASS SERVICE._x000a_TYPES OF TRANSPORTATION_x000a_THIS RULE GOVERNS ONE-WAY AND ROUND-TRIP FARES._x000a_FARES GOVERNED BY THIS RULE CAN BE USED TO CREATE_x000a_ONE-WAY/ROUND-TRIP/SINGLE 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AV FLIGHT OPERATED BY AM.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CONFIRMED RESERVATIONS FOR ALL SECTORS ARE REQUIRED AT_x000a_LEAST 14 DAYS BEFORE DEPARTURE._x000a_TICKETING MUST BE COMPLETED WITHIN 168 HOURS AFTER_x000a_RESERVATIONS ARE MADE OR AT LEAST 14 DAYS BEFORE_x000a_DEPARTURE WHICHEVER IS EARLIER.&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UNLIMITED STOPOVERS PERMITTED ON THE PRICING UNIT_x000a_LIMITED TO 2 FREE AND UNLIMITED AT USD 65.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 AND MAXIMUM_x000a_STAY._x000a_PROVIDED -_x000a_COMBINATIONS ARE WITH ANY FARE FOR CARRIER AV/LR/_x000a_TA IN RULE 8YWW/AIRW IN ANY TARIFF.&lt;/Text&gt;_x000a_   &lt;/Paragraph&gt;_x000a_   &lt;Paragraph RPH=&quot;11&quot; Title=&quot;BLACKOUT DATES&quot;&gt;_x000a_    &lt;Text&gt;FROM CUN -_x000a_TRAVEL IS NOT PERMITTED 10OCT19 THROUGH 14OCT19 OR_x000a_08APR20 THROUGH 12APR20 OR 08OCT20 THROUGH 12OCT20_x000a_OR 06JUL THROUGH 28JUL OR 01JAN THROUGH 15JAN._x000a_TO CUN -_x000a_TRAVEL IS NOT PERMITTED 04OCT19 THROUGH 06OCT19 OR_x000a_02APR20 THROUGH 05APR20 OR 02OCT20 THROUGH 04OCT20_x000a_OR 30JUN THROUGH 20JUL OR 26DEC THROUGH 12JAN OF THE_x000a_NEXT YEAR.&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63.2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N -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BEFORE 31DEC19.&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INDIVIDUAL INCLUSIVE TOUR PSGR 12_x000a_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43"/>
    <n v="3416"/>
    <s v="8YWW"/>
    <n v="3454"/>
    <n v="3465"/>
    <s v="WHFIPVR/939"/>
    <n v="12495"/>
    <n v="13432"/>
    <x v="11"/>
    <n v="1500"/>
    <n v="1533"/>
    <n v="1557"/>
    <s v="RDBOGCUN23SEPZZF14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6549fb7-1025-450b-8b5b-9a6f7d2b9230&lt;/eb:ConversationId&gt;&lt;eb:Service&gt;OTA_AirRulesLLSRQ&lt;/eb:Service&gt;&lt;eb:Action&gt;OTA_AirRulesLLSRS&lt;/eb:Action&gt;&lt;eb:MessageData&gt;&lt;eb:MessageId&gt;5597553536119170201&lt;/eb:MessageId&gt;&lt;eb:Timestamp&gt;2019-09-06T14:53:32&lt;/eb:Timestamp&gt;&lt;eb:RefToMessageId&gt;a6549fb7-1025-450b-8b5b-9a6f7d2b9230&lt;/eb:RefToMessageId&gt;&lt;/eb:MessageData&gt;&lt;/eb:MessageHeader&gt;&lt;wsse:Security xmlns:wsse=&quot;http://schemas.xmlsoap.org/ws/2002/12/secext&quot;&gt;&lt;wsse:BinarySecurityToken valueType=&quot;String&quot; EncodingType=&quot;wsse:Base64Binary&quot;&gt;Shared/IDL:IceSess\/SessMgr:1\.0.IDL/Common/!ICESMS\/RESC!ICESMSLB\/RES.LB!-2977092466993682809!38652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53:32-05:00&quot;&gt;_x000a_   &lt;stl:SystemSpecificResults&gt;_x000a_    &lt;stl:HostCommand LNIATA=&quot;222222&quot;&gt;RDPEIBOG14MARAON0NQM3-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PEIBOG14MARAON0NQM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0796b0e-08cd-4c13-8473-e14d18463cb3&lt;/eb:ConversationId&gt;&lt;eb:Service&gt;OTA_AirRulesLLSRQ&lt;/eb:Service&gt;&lt;eb:Action&gt;OTA_AirRulesLLSRS&lt;/eb:Action&gt;&lt;eb:MessageData&gt;&lt;eb:MessageId&gt;5608108537038980203&lt;/eb:MessageId&gt;&lt;eb:Timestamp&gt;2019-09-06T14:55:04&lt;/eb:Timestamp&gt;&lt;eb:RefToMessageId&gt;60796b0e-08cd-4c13-8473-e14d18463cb3&lt;/eb:RefToMessageId&gt;&lt;/eb:MessageData&gt;&lt;/eb:MessageHeader&gt;&lt;wsse:Security xmlns:wsse=&quot;http://schemas.xmlsoap.org/ws/2002/12/secext&quot;&gt;&lt;wsse:BinarySecurityToken valueType=&quot;String&quot; EncodingType=&quot;wsse:Base64Binary&quot;&gt;Shared/IDL:IceSess\/SessMgr:1\.0.IDL/Common/!ICESMS\/RESG!ICESMSLB\/RES.LB!-2977092090271759487!58031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55:04-05:00&quot;&gt;_x000a_   &lt;stl:SystemSpecificResults&gt;_x000a_    &lt;stl:HostCommand LNIATA=&quot;222222&quot;&gt;RDCLOBOG29SEPSDL0NNM3U/TO-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4"/>
    <s v="RDCLOBOG29SEPSDL0NNM3U/T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0796b0e-08cd-4c13-8473-e14d18463cb3&lt;/eb:ConversationId&gt;&lt;eb:Service&gt;OTA_AirRulesLLSRQ&lt;/eb:Service&gt;&lt;eb:Action&gt;OTA_AirRulesLLSRS&lt;/eb:Action&gt;&lt;eb:MessageData&gt;&lt;eb:MessageId&gt;5607513537042960250&lt;/eb:MessageId&gt;&lt;eb:Timestamp&gt;2019-09-06T14:55:04&lt;/eb:Timestamp&gt;&lt;eb:RefToMessageId&gt;60796b0e-08cd-4c13-8473-e14d18463cb3&lt;/eb:RefToMessageId&gt;&lt;/eb:MessageData&gt;&lt;/eb:MessageHeader&gt;&lt;wsse:Security xmlns:wsse=&quot;http://schemas.xmlsoap.org/ws/2002/12/secext&quot;&gt;&lt;wsse:BinarySecurityToken valueType=&quot;String&quot; EncodingType=&quot;wsse:Base64Binary&quot;&gt;Shared/IDL:IceSess\/SessMgr:1\.0.IDL/Common/!ICESMS\/RESG!ICESMSLB\/RES.LB!-2977092090271759487!58031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55:04-05:00&quot;&gt;_x000a_   &lt;stl:SystemSpecificResults&gt;_x000a_    &lt;stl:HostCommand LNIATA=&quot;222222&quot;&gt;RDMADPTY09OCTAON0NQM3U/TO-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4"/>
    <s v="RDMADPTY09OCTAON0NQM3U/T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def45bc-a4f7-4ec2-ae5d-81b82afc90b5&lt;/eb:ConversationId&gt;&lt;eb:Service&gt;OTA_AirRulesLLSRQ&lt;/eb:Service&gt;&lt;eb:Action&gt;OTA_AirRulesLLSRS&lt;/eb:Action&gt;&lt;eb:MessageData&gt;&lt;eb:MessageId&gt;5123809537984860691&lt;/eb:MessageId&gt;&lt;eb:Timestamp&gt;2019-09-06T14:56:38&lt;/eb:Timestamp&gt;&lt;eb:RefToMessageId&gt;8def45bc-a4f7-4ec2-ae5d-81b82afc90b5&lt;/eb:RefToMessageId&gt;&lt;/eb:MessageData&gt;&lt;/eb:MessageHeader&gt;&lt;wsse:Security xmlns:wsse=&quot;http://schemas.xmlsoap.org/ws/2002/12/secext&quot;&gt;&lt;wsse:BinarySecurityToken valueType=&quot;String&quot; EncodingType=&quot;wsse:Base64Binary&quot;&gt;Shared/IDL:IceSess\/SessMgr:1\.0.IDL/Common/!ICESMS\/RESF!ICESMSLB\/RES.LB!-2977091702837045874!184790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56:38-05:00&quot;&gt;_x000a_   &lt;stl:SystemSpecificResults&gt;_x000a_    &lt;stl:HostCommand LNIATA=&quot;222222&quot;&gt;RDBGABOG17SEPOSXQP5ZJ-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GABOG17SEPOSXQP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def45bc-a4f7-4ec2-ae5d-81b82afc90b5&lt;/eb:ConversationId&gt;&lt;eb:Service&gt;OTA_AirRulesLLSRQ&lt;/eb:Service&gt;&lt;eb:Action&gt;OTA_AirRulesLLSRS&lt;/eb:Action&gt;&lt;eb:MessageData&gt;&lt;eb:MessageId&gt;5618417537989710240&lt;/eb:MessageId&gt;&lt;eb:Timestamp&gt;2019-09-06T14:56:39&lt;/eb:Timestamp&gt;&lt;eb:RefToMessageId&gt;8def45bc-a4f7-4ec2-ae5d-81b82afc90b5&lt;/eb:RefToMessageId&gt;&lt;/eb:MessageData&gt;&lt;/eb:MessageHeader&gt;&lt;wsse:Security xmlns:wsse=&quot;http://schemas.xmlsoap.org/ws/2002/12/secext&quot;&gt;&lt;wsse:BinarySecurityToken valueType=&quot;String&quot; EncodingType=&quot;wsse:Base64Binary&quot;&gt;Shared/IDL:IceSess\/SessMgr:1\.0.IDL/Common/!ICESMS\/RESF!ICESMSLB\/RES.LB!-2977091702837045874!184790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56:39-05:00&quot;&gt;_x000a_   &lt;stl:SystemSpecificResults&gt;_x000a_    &lt;stl:HostCommand LNIATA=&quot;222222&quot;&gt;RDCLOBOG21SEPGSXQP5ZJ-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CLOBOG21SEPGSXQP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60bc56b-1a61-492c-9a44-4874e9cce614&lt;/eb:ConversationId&gt;&lt;eb:Service&gt;OTA_AirRulesLLSRQ&lt;/eb:Service&gt;&lt;eb:Action&gt;OTA_AirRulesLLSRS&lt;/eb:Action&gt;&lt;eb:MessageData&gt;&lt;eb:MessageId&gt;5618735538004250230&lt;/eb:MessageId&gt;&lt;eb:Timestamp&gt;2019-09-06T14:56:40&lt;/eb:Timestamp&gt;&lt;eb:RefToMessageId&gt;360bc56b-1a61-492c-9a44-4874e9cce614&lt;/eb:RefToMessageId&gt;&lt;/eb:MessageData&gt;&lt;/eb:MessageHeader&gt;&lt;wsse:Security xmlns:wsse=&quot;http://schemas.xmlsoap.org/ws/2002/12/secext&quot;&gt;&lt;wsse:BinarySecurityToken valueType=&quot;String&quot; EncodingType=&quot;wsse:Base64Binary&quot;&gt;Shared/IDL:IceSess\/SessMgr:1\.0.IDL/Common/!ICESMS\/RESG!ICESMSLB\/RES.LB!-2977091694907303025!60559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09:56:40-05:00&quot;&gt;_x000a_   &lt;stl:SystemSpecificResults&gt;_x000a_    &lt;stl:HostCommand LNIATA=&quot;222222&quot;&gt;RDBOGFRA13OCTKNCZKO-LH&lt;/stl:HostCommand&gt;_x000a_   &lt;/stl:SystemSpecificResults&gt;_x000a_  &lt;/stl:Success&gt;_x000a_  &lt;stl:Warning type=&quot;BusinessLogic&quot;&gt;_x000a_   &lt;stl:SystemSpecificResults&gt;_x000a_    &lt;stl:Message&gt;                                  D30JN                        &lt;/stl:Message&gt;_x000a_    &lt;stl:ShortText&gt;WARN.SWS.HOST.WARNING_RESPONSE&lt;/stl:ShortText&gt;_x000a_   &lt;/stl:SystemSpecificResults&gt;_x000a_  &lt;/stl:Warning&gt;_x000a_ &lt;/stl:ApplicationResults&gt;_x000a_ &lt;FareRuleInfo&gt;_x000a_  &lt;Header&gt;_x000a_   &lt;Line Type=&quot;Legend&quot;&gt;_x000a_    &lt;Text&gt;V FARE BASIS     BK    FARE   TRAVEL-TICKET AP  MINMAX  RTG&lt;/Text&gt;_x000a_   &lt;/Line&gt;_x000a_   &lt;Line Type=&quot;Fare&quot;&gt;_x000a_    &lt;Text&gt;1   KNCZKO         K R  1347600 E01OC  T11SE  -/?  6/ 3M AT01&lt;/Text&gt;_x000a_   &lt;/Line&gt;_x000a_   &lt;Line Type=&quot;Passenger Type&quot;&gt;_x000a_    &lt;Text&gt;PASSENGER TYPE-ADT                 AUTO PRICE-YES&lt;/Text&gt;_x000a_   &lt;/Line&gt;_x000a_   &lt;Line Type=&quot;Origin Destination&quot;&gt;_x000a_    &lt;Text&gt;FROM-BOG TO-FRA    CXR-LH    TVL-13OCT19  RULE-APCO IPRSAA2/27&lt;/Text&gt;_x000a_   &lt;/Line&gt;_x000a_   &lt;Line Type=&quot;Fare Basis&quot;&gt;_x000a_    &lt;Text&gt;FARE BASIS-KNCZKO            SPECIAL FARE  DIS-E   VENDOR-ATP&lt;/Text&gt;_x000a_   &lt;/Line&gt;_x000a_   &lt;Line Type=&quot;Fare Type&quot;&gt;_x000a_    &lt;Text&gt;FARE TYPE-XPV      RT-2ND LEVEL INSTANT PURCHASE NONREF&lt;/Text&gt;_x000a_   &lt;/Line&gt;_x000a_   &lt;Line Type=&quot;Currency&quot;&gt;_x000a_    &lt;Text&gt;USD   399.00  6001  E01OCT19 D30JUN20   FC-KNCZKO  FN-8S&lt;/Text&gt;_x000a_   &lt;/Line&gt;_x000a_   &lt;Line Type=&quot;System Dates&quot;&gt;_x000a_    &lt;Text&gt;SYSTEM DATES - CREATED 31AUG19/0209  EXPIRES INFINITY&lt;/Text&gt;_x000a_   &lt;/Line&gt;_x000a_   &lt;ParsedData&gt;_x000a_    &lt;CurrencyLine&gt;_x000a_     &lt;Amount&gt;399.00&lt;/Amount&gt;_x000a_     &lt;CurrencyCode&gt;USD&lt;/CurrencyCode&gt;_x000a_     &lt;Discontinue&gt;2020-06-30&lt;/Discontinue&gt;_x000a_     &lt;Effective&gt;2019-10-01&lt;/Effective&gt;_x000a_     &lt;FareClass&gt;KNCZKO&lt;/FareClass&gt;_x000a_     &lt;RoutingNumberOrMPM&gt;6001&lt;/RoutingNumberOrMPM&gt;_x000a_     &lt;TariffDescriptionNumber&gt;8S&lt;/TariffDescriptionNumber&gt;_x000a_    &lt;/CurrencyLine&gt;_x000a_    &lt;FareBasisLine&gt;_x000a_     &lt;DisplayType Code=&quot;E&quot;/&gt;_x000a_     &lt;FareBasis Code=&quot;KNCZKO&quot;/&gt;_x000a_     &lt;FareVendor&gt;ATP&lt;/FareVendor&gt;_x000a_     &lt;Text&gt;SPECIAL FARE&lt;/Text&gt;_x000a_    &lt;/FareBasisLine&gt;_x000a_    &lt;FareTypeLine&gt;_x000a_     &lt;FareDescription Code=&quot;RT&quot;&gt;2ND LEVEL INSTANT PURCHASE NONREF&lt;/FareDescription&gt;_x000a_     &lt;FareType&gt;XPV&lt;/FareType&gt;_x000a_    &lt;/FareTypeLine&gt;_x000a_    &lt;OriginDestinationLine&gt;_x000a_     &lt;Airline Code=&quot;LH&quot;/&gt;_x000a_     &lt;DestinationLocation LocationCode=&quot;FRA&quot;/&gt;_x000a_     &lt;OriginLocation LocationCode=&quot;BOG&quot;/&gt;_x000a_     &lt;Rule&gt;APCO&lt;/Rule&gt;_x000a_     &lt;TariffDescriptionNumber&gt;IPRSAA2/27&lt;/TariffDescriptionNumber&gt;_x000a_     &lt;TravelDate&gt;2019-10-13&lt;/TravelDate&gt;_x000a_    &lt;/OriginDestinationLine&gt;_x000a_    &lt;PassengerTypeLine&gt;_x000a_     &lt;AutoPrice&gt;YES&lt;/AutoPrice&gt;_x000a_     &lt;PassengerType Code=&quot;ADT&quot;/&gt;_x000a_    &lt;/PassengerTypeLine&gt;_x000a_    &lt;SystemDatesLine&gt;_x000a_     &lt;CreateDateTime&gt;2019-08-31T02: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PROMOTION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THE NUMBER OF SEATS_x000a_WHICH THE CARRIER SHALL MAKE AVAILABLE ON A GIVEN_x000a_FLIGHT WILL BE DETERMINED BY THE CARRIERS BEST_x000a_JUDG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BETWEEN AREA 1_x000a_AND AREA 2_x000a_THEN THAT TRAVEL MUST BE ON_x000a_ONE OR MORE OF THE FOLLOWING_x000a_ANY LH FLIGHT OPERATED BY LH_x000a_ANY LH FLIGHT OPERATED BY LX_x000a_ANY LH FLIGHT OPERATED BY OS_x000a_ANY LH FLIGHT OPERATED BY EN_x000a_ANY LH FLIGHT OPERATED BY EW.&lt;/Text&gt;_x000a_   &lt;/Paragraph&gt;_x000a_   &lt;Paragraph RPH=&quot;05&quot; Title=&quot;ADVANCE RESERVATIONS/TICKETING&quot;&gt;_x000a_    &lt;Text&gt;CONFIRMED RESERVATIONS ARE REQUIRED FOR ALL SECTORS._x000a_WHEN RESERVATIONS ARE MADE AT LEAST 24 HOURS BEFORE_x000a_DEPARTURE, TICKETING MUST BE COMPLETED WITHIN 12 HOURS_x000a_AFTER RESERVATIONS ARE MADE._x000a_OR - CONFIRMED RESERVATIONS FOR ALL SECTORS AND_x000a_TICKETING MUST BE COMPLETED AT THE SAME TIME._x000a_NOTE - TEXT BELOW NOT VALIDATED FOR AUTOPRICING._x000a_V24_x000a_DUE TO AUTOMATED TICKETING DEADLINE CONTROL_x000a_DIFFERENCE COULD EXIST BETWEEN THE FARE RULE_x000a_LAST TICKETING DATE AND THE SYSTEM GENERATED_x000a_TICKETING DEADLINE MESSAGE._x000a_THE MORE RESTRICTIVE TICKETING DEADLINE APPLIES._x000a_--------------------------------------------------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TRAVEL FROM TURNAROUND MUST COMMENCE NO EARLIER THAN 6_x000a_DAYS AFTER DEPARTURE FROM FARE ORIGIN.&lt;/Text&gt;_x000a_   &lt;/Paragraph&gt;_x000a_   &lt;Paragraph RPH=&quot;07&quot; Title=&quot;MAXIMUM STAY&quot;&gt;_x000a_    &lt;Text&gt;TRAVEL FROM LAST STOPOVER MUST COMMENCE NO LATER THAN_x000a_3 MONTHS AFTER DEPARTURE FROM FARE ORIGIN.&lt;/Text&gt;_x000a_   &lt;/Paragraph&gt;_x000a_   &lt;Paragraph RPH=&quot;08&quot; Title=&quot;STOPOVERS&quot;&gt;_x000a_    &lt;Text&gt;STOPOVERS NOT PERMITTED ON THE FARE COMPONENT.&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OCT19 AND ON/_x000a_BEFORE 30JUN20.&lt;/Text&gt;_x000a_   &lt;/Paragraph&gt;_x000a_   &lt;Paragraph RPH=&quot;15&quot; Title=&quot;SALES RESTRICTIONS&quot;&gt;_x000a_    &lt;Text&gt;FOOTNOTE RULE_x000a_TICKETS MUST BE ISSUED ON/BEFORE 11SEP19._x000a_GENERAL RULE - APPLY UNLESS OTHERWISE SPECIFIED_x000a_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TICKET IS NON-REFUNDABLE.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REFUND RULES APPLY PER PRICING UNIT._x000a_-----------------------------------------------_x000a_WHEN COMBINING NON-REFUNDABLE FARES WITH_x000a_REFUNDABLE FARES -_x000a_1. THE MOST RESTRICTIVE CANCELLATION CONDITION_x000a_APPLIES TO THE ENTIRE PRICING UNIT._x000a_2. THE HIGHEST CANCELLATION PENALTY WITHIN THE_x000a_PRICING UNIT WILL BE CHARGED._x000a_-----------------------------------------------_x000a_REFUND FOR PARTLY USED TICKET - IF A RETURN_x000a_TICKET SHALL BE USED FOR ONE WAY TRAVEL - THE_x000a_DIFFERENCE BETWEEN THE RETURN FARE AND THE_x000a_APPLICABLE ONE 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_x000a_BE CARRIED FORWARD TO ANY REISSUED/EXCHANGED_x000a_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 NOT PERMITTED._x000a_-----------------------------------------------_x000a_GERMAN AVIATION SECURITY CHARGE IS POTENTIALLY_x000a_REFUNDABLE FOR TRANSFER PASSENGERS ARRIVING FROM_x000a_COUNTRIES US/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100 PERCENT_x000a_OF THE FARE._x000a_TICKET DESIGNATOR - CH AND PERCENT APPLIED._x000a_NOTE - TEXT BELOW NOT VALIDATED FOR AUTOPRICING._x000a_FOR CHILDREN TURNING 12 YEARS ENROUTE - ADULT FARE_x000a_HAS TO BE USED FOR THE ENTIRE JOURNEY._x000a_OR - INS/INFANT WITH A SEAT PSGR UNDER 2 - CHARGE 100_x000a_PERCENT OF THE FARE._x000a_TICKET DESIGNATOR - CH AND PERCENT APPLIED._x000a_OR - INF/INFANT WITHOUT A SEAT PSGR UNDER 2 - CHARGE 10_x000a_PERCENT OF THE FARE._x000a_TICKET DESIGNATOR - IN AND PERCENT APPLIED.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100 PERCENT OF THE FARE._x000a_TICKET DESIGNATOR - CH AND PERCENT APPLIED._x000a_NOTE - TEXT BELOW NOT VALIDATED FOR AUTOPRICING._x000a_UNACCOMPANIED CHILD UNDER 5 YEARS OF AGE WILL NOT_x000a_BE ACCEPTED FOR CARRIAGE. SERVICE CHARGE FOR_x000a_UNACCOMPANIED CHILD APPLIES.FOR FURTHER INFO_x000a_PLEASE CHECK GGAIRLHPT11INFO.&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4"/>
    <n v="3695"/>
    <s v="APCO"/>
    <n v="3733"/>
    <n v="3743"/>
    <s v="IPRSAA2/27"/>
    <n v="13477"/>
    <n v="18915"/>
    <x v="3"/>
    <n v="1500"/>
    <n v="1533"/>
    <n v="1555"/>
    <s v="RDBOGFRA13OCTKNCZKO-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7d61baa-6e55-4a17-933b-7893e15a1b1e&lt;/eb:ConversationId&gt;&lt;eb:Service&gt;OTA_AirRulesLLSRQ&lt;/eb:Service&gt;&lt;eb:Action&gt;OTA_AirRulesLLSRS&lt;/eb:Action&gt;&lt;eb:MessageData&gt;&lt;eb:MessageId&gt;5619492538020480294&lt;/eb:MessageId&gt;&lt;eb:Timestamp&gt;2019-09-06T14:56:42&lt;/eb:Timestamp&gt;&lt;eb:RefToMessageId&gt;17d61baa-6e55-4a17-933b-7893e15a1b1e&lt;/eb:RefToMessageId&gt;&lt;/eb:MessageData&gt;&lt;/eb:MessageHeader&gt;&lt;wsse:Security xmlns:wsse=&quot;http://schemas.xmlsoap.org/ws/2002/12/secext&quot;&gt;&lt;wsse:BinarySecurityToken valueType=&quot;String&quot; EncodingType=&quot;wsse:Base64Binary&quot;&gt;Shared/IDL:IceSess\/SessMgr:1\.0.IDL/Common/!ICESMS\/RESD!ICESMSLB\/RES.LB!-2977091688240485758!152971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56:42-05:00&quot;&gt;_x000a_   &lt;stl:SystemSpecificResults&gt;_x000a_    &lt;stl:HostCommand LNIATA=&quot;222222&quot;&gt;RDBGABOG17SEPOSXQP5ZJ-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GABOG17SEPOSXQP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7d61baa-6e55-4a17-933b-7893e15a1b1e&lt;/eb:ConversationId&gt;&lt;eb:Service&gt;OTA_AirRulesLLSRQ&lt;/eb:Service&gt;&lt;eb:Action&gt;OTA_AirRulesLLSRS&lt;/eb:Action&gt;&lt;eb:MessageData&gt;&lt;eb:MessageId&gt;5619454538024660213&lt;/eb:MessageId&gt;&lt;eb:Timestamp&gt;2019-09-06T14:56:42&lt;/eb:Timestamp&gt;&lt;eb:RefToMessageId&gt;17d61baa-6e55-4a17-933b-7893e15a1b1e&lt;/eb:RefToMessageId&gt;&lt;/eb:MessageData&gt;&lt;/eb:MessageHeader&gt;&lt;wsse:Security xmlns:wsse=&quot;http://schemas.xmlsoap.org/ws/2002/12/secext&quot;&gt;&lt;wsse:BinarySecurityToken valueType=&quot;String&quot; EncodingType=&quot;wsse:Base64Binary&quot;&gt;Shared/IDL:IceSess\/SessMgr:1\.0.IDL/Common/!ICESMS\/RESD!ICESMSLB\/RES.LB!-2977091688240485758!152971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09:56:42-05:00&quot;&gt;_x000a_   &lt;stl:SystemSpecificResults&gt;_x000a_    &lt;stl:HostCommand LNIATA=&quot;222222&quot;&gt;RDCLOBOG21SEPGSXQP5ZJ-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CLOBOG21SEPGSXQP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ab34373-b7a5-439d-a504-ff91fffcfae2&lt;/eb:ConversationId&gt;&lt;eb:Service&gt;OTA_AirRulesLLSRQ&lt;/eb:Service&gt;&lt;eb:Action&gt;OTA_AirRulesLLSRS&lt;/eb:Action&gt;&lt;eb:MessageData&gt;&lt;eb:MessageId&gt;5143839539886210810&lt;/eb:MessageId&gt;&lt;eb:Timestamp&gt;2019-09-06T14:59:49&lt;/eb:Timestamp&gt;&lt;eb:RefToMessageId&gt;cab34373-b7a5-439d-a504-ff91fffcfae2&lt;/eb:RefToMessageId&gt;&lt;/eb:MessageData&gt;&lt;/eb:MessageHeader&gt;&lt;wsse:Security xmlns:wsse=&quot;http://schemas.xmlsoap.org/ws/2002/12/secext&quot;&gt;&lt;wsse:BinarySecurityToken valueType=&quot;String&quot; EncodingType=&quot;wsse:Base64Binary&quot;&gt;Shared/IDL:IceSess\/SessMgr:1\.0.IDL/Common/!ICESMS\/RESE!ICESMSLB\/RES.LB!-2977090924106205299!184452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09:59:49-05:00&quot;&gt;_x000a_   &lt;stl:SystemSpecificResults&gt;_x000a_    &lt;stl:HostCommand LNIATA=&quot;222222&quot;&gt;RDMDEMEX08DECTU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UL            T X   282000 D11DE         -/?  -/  - WH01&lt;/Text&gt;_x000a_   &lt;/Line&gt;_x000a_   &lt;Line Type=&quot;Passenger Type&quot;&gt;_x000a_    &lt;Text&gt;PASSENGER TYPE-ADT                 AUTO PRICE-YES&lt;/Text&gt;_x000a_   &lt;/Line&gt;_x000a_   &lt;Line Type=&quot;Origin Destination&quot;&gt;_x000a_    &lt;Text&gt;FROM-MDE TO-MEX    CXR-4O    TVL-08DEC19  RULE-9660 IPRWI/303&lt;/Text&gt;_x000a_   &lt;/Line&gt;_x000a_   &lt;Line Type=&quot;Fare Basis&quot;&gt;_x000a_    &lt;Text&gt;FARE BASIS-TUL               SPECIAL FARE  DIS-N   VENDOR-ATP&lt;/Text&gt;_x000a_   &lt;/Line&gt;_x000a_   &lt;Line Type=&quot;Fare Type&quot;&gt;_x000a_    &lt;Text&gt;FARE TYPE-XPS      OW-2ND LEVEL INSTANT PURCHASE&lt;/Text&gt;_x000a_   &lt;/Line&gt;_x000a_   &lt;Line Type=&quot;Currency&quot;&gt;_x000a_    &lt;Text&gt;USD    83.48  0001  E10JUL19 D10JUL19   FC-TUL  FN-L&lt;/Text&gt;_x000a_   &lt;/Line&gt;_x000a_   &lt;Line Type=&quot;System Dates&quot;&gt;_x000a_    &lt;Text&gt;SYSTEM DATES - CREATED 09JUL19/2317  EXPIRES INFINITY&lt;/Text&gt;_x000a_   &lt;/Line&gt;_x000a_   &lt;ParsedData&gt;_x000a_    &lt;CurrencyLine&gt;_x000a_     &lt;Amount&gt;83.48&lt;/Amount&gt;_x000a_     &lt;CurrencyCode&gt;USD&lt;/CurrencyCode&gt;_x000a_     &lt;Discontinue&gt;2019-07-10&lt;/Discontinue&gt;_x000a_     &lt;Effective&gt;2019-07-10&lt;/Effective&gt;_x000a_     &lt;FareClass&gt;TUL&lt;/FareClass&gt;_x000a_     &lt;RoutingNumberOrMPM&gt;0001&lt;/RoutingNumberOrMPM&gt;_x000a_     &lt;TariffDescriptionNumber&gt;L&lt;/TariffDescriptionNumber&gt;_x000a_    &lt;/CurrencyLine&gt;_x000a_    &lt;FareBasisLine&gt;_x000a_     &lt;DisplayType Code=&quot;N&quot;/&gt;_x000a_     &lt;FareBasis Code=&quot;T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MEX&quot;/&gt;_x000a_     &lt;OriginLocation LocationCode=&quot;MDE&quot;/&gt;_x000a_     &lt;Rule&gt;9660&lt;/Rule&gt;_x000a_     &lt;TariffDescriptionNumber&gt;IPRWI/303&lt;/TariffDescriptionNumber&gt;_x000a_     &lt;TravelDate&gt;2019-12-08&lt;/TravelDate&gt;_x000a_    &lt;/OriginDestinationLine&gt;_x000a_    &lt;PassengerTypeLine&gt;_x000a_     &lt;AutoPrice&gt;YES&lt;/AutoPrice&gt;_x000a_     &lt;PassengerType Code=&quot;ADT&quot;/&gt;_x000a_    &lt;/PassengerTypeLine&gt;_x000a_    &lt;SystemDatesLine&gt;_x000a_     &lt;CreateDateTime&gt;2019-07-09T23:17&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5"/>
    <n v="3388"/>
    <s v="9660"/>
    <n v="3426"/>
    <n v="3435"/>
    <s v="IPRWI/303"/>
    <n v="7586"/>
    <n v="10538"/>
    <x v="7"/>
    <n v="1501"/>
    <n v="1534"/>
    <n v="1553"/>
    <s v="RDMDEMEX08DECTU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ab34373-b7a5-439d-a504-ff91fffcfae2&lt;/eb:ConversationId&gt;&lt;eb:Service&gt;OTA_AirRulesLLSRQ&lt;/eb:Service&gt;&lt;eb:Action&gt;OTA_AirRulesLLSRS&lt;/eb:Action&gt;&lt;eb:MessageData&gt;&lt;eb:MessageId&gt;5143878539895570843&lt;/eb:MessageId&gt;&lt;eb:Timestamp&gt;2019-09-06T14:59:49&lt;/eb:Timestamp&gt;&lt;eb:RefToMessageId&gt;cab34373-b7a5-439d-a504-ff91fffcfae2&lt;/eb:RefToMessageId&gt;&lt;/eb:MessageData&gt;&lt;/eb:MessageHeader&gt;&lt;wsse:Security xmlns:wsse=&quot;http://schemas.xmlsoap.org/ws/2002/12/secext&quot;&gt;&lt;wsse:BinarySecurityToken valueType=&quot;String&quot; EncodingType=&quot;wsse:Base64Binary&quot;&gt;Shared/IDL:IceSess\/SessMgr:1\.0.IDL/Common/!ICESMS\/RESE!ICESMSLB\/RES.LB!-2977090924106205299!184452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09:59:49-05:00&quot;&gt;_x000a_   &lt;stl:SystemSpecificResults&gt;_x000a_    &lt;stl:HostCommand LNIATA=&quot;222222&quot;&gt;RDMEXGDL09DECFUUL-4O&lt;/stl:HostCommand&gt;_x000a_   &lt;/stl:SystemSpecificResults&gt;_x000a_  &lt;/stl:Success&gt;_x000a_ &lt;/stl:ApplicationResults&gt;_x000a_ &lt;DuplicateFareInfo&gt;_x000a_  &lt;Text&gt;MEX-GDL       CXR-4O       MON 09DEC19                     COP_x000a_THE FOLLOWING CARRIERS ALSO PUBLISH FARES MEX-GDL:_x000a_6A AM CM H1 K0 MX TA U0 VB VW Y4_x000a_//SEE FQHELP FOR INFORMATION ABOUT THE NEW FARE DISPLAYS//_x000a_ALL FEES/TAXES/SVC CHARGES INCLUDED WHEN ITINERARY PRICED_x000a_SURCHARGE FOR PAPER TICKET MAY BE ADDED WHEN ITIN PRICED_x000a_USD CONVERTED TO COP USING BSR 1 USD - 3377.39000000 COP_x000a_V FARE BASIS     BK    FARE   TRAVEL-TICKET AP  MINMAX  RTG_x000a_1   FUUL           F X    29900 D11DE         -/?  -/  -    1_x000a_2   FUUL           F X    56800 D11DE         -/?  -/  -    1_x000a_1*  4O ONLY_x000a_TRAVEL MUST BE DIRECT&lt;/Text&gt;_x000a_ &lt;/DuplicateFareInfo&gt;_x000a_&lt;/OTA_AirRulesRS&gt;&lt;/soap-env:Body&gt;&lt;/soap-env:Envelope&gt;"/>
    <x v="1"/>
    <e v="#VALUE!"/>
    <e v="#VALUE!"/>
    <e v="#VALUE!"/>
    <e v="#VALUE!"/>
    <e v="#VALUE!"/>
    <e v="#VALUE!"/>
    <e v="#VALUE!"/>
    <x v="1"/>
    <n v="1501"/>
    <n v="1534"/>
    <n v="1554"/>
    <s v="RDMEXGDL09DECFUU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ab34373-b7a5-439d-a504-ff91fffcfae2&lt;/eb:ConversationId&gt;&lt;eb:Service&gt;OTA_AirRulesLLSRQ&lt;/eb:Service&gt;&lt;eb:Action&gt;OTA_AirRulesLLSRS&lt;/eb:Action&gt;&lt;eb:MessageData&gt;&lt;eb:MessageId&gt;5143881539899810722&lt;/eb:MessageId&gt;&lt;eb:Timestamp&gt;2019-09-06T14:59:50&lt;/eb:Timestamp&gt;&lt;eb:RefToMessageId&gt;cab34373-b7a5-439d-a504-ff91fffcfae2&lt;/eb:RefToMessageId&gt;&lt;/eb:MessageData&gt;&lt;/eb:MessageHeader&gt;&lt;wsse:Security xmlns:wsse=&quot;http://schemas.xmlsoap.org/ws/2002/12/secext&quot;&gt;&lt;wsse:BinarySecurityToken valueType=&quot;String&quot; EncodingType=&quot;wsse:Base64Binary&quot;&gt;Shared/IDL:IceSess\/SessMgr:1\.0.IDL/Common/!ICESMS\/RESE!ICESMSLB\/RES.LB!-2977090924106205299!184452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09:59:50-05:00&quot;&gt;_x000a_   &lt;stl:SystemSpecificResults&gt;_x000a_    &lt;stl:HostCommand LNIATA=&quot;222222&quot;&gt;RDMEXBOG16DECOHL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HLL           O X   543800 E12DE  D07JA  -/?  -/  - WH01&lt;/Text&gt;_x000a_   &lt;/Line&gt;_x000a_   &lt;Line Type=&quot;Passenger Type&quot;&gt;_x000a_    &lt;Text&gt;PASSENGER TYPE-ADT                 AUTO PRICE-YES&lt;/Text&gt;_x000a_   &lt;/Line&gt;_x000a_   &lt;Line Type=&quot;Origin Destination&quot;&gt;_x000a_    &lt;Text&gt;FROM-MEX TO-BOG    CXR-4O    TVL-16DEC19  RULE-9440 IPRWI/303&lt;/Text&gt;_x000a_   &lt;/Line&gt;_x000a_   &lt;Line Type=&quot;Fare Basis&quot;&gt;_x000a_    &lt;Text&gt;FARE BASIS-OHLL              SPECIAL FARE  DIS-E   VENDOR-ATP&lt;/Text&gt;_x000a_   &lt;/Line&gt;_x000a_   &lt;Line Type=&quot;Fare Type&quot;&gt;_x000a_    &lt;Text&gt;FARE TYPE-XPN      OW-INSTANT PURCHASE NONREFUNDABLE-TYPE FARES&lt;/Text&gt;_x000a_   &lt;/Line&gt;_x000a_   &lt;Line Type=&quot;Currency&quot;&gt;_x000a_    &lt;Text&gt;USD   161.00  0001  E16MAR19 D11AUG19   FC-OHLL  FN-3H&lt;/Text&gt;_x000a_   &lt;/Line&gt;_x000a_   &lt;Line Type=&quot;System Dates&quot;&gt;_x000a_    &lt;Text&gt;SYSTEM DATES - CREATED 15MAR19/1219  EXPIRES INFINITY&lt;/Text&gt;_x000a_   &lt;/Line&gt;_x000a_   &lt;ParsedData&gt;_x000a_    &lt;CurrencyLine&gt;_x000a_     &lt;Amount&gt;161.00&lt;/Amount&gt;_x000a_     &lt;CurrencyCode&gt;USD&lt;/CurrencyCode&gt;_x000a_     &lt;Discontinue&gt;2019-08-11&lt;/Discontinue&gt;_x000a_     &lt;Effective&gt;2019-03-16&lt;/Effective&gt;_x000a_     &lt;FareClass&gt;OHLL&lt;/FareClass&gt;_x000a_     &lt;RoutingNumberOrMPM&gt;0001&lt;/RoutingNumberOrMPM&gt;_x000a_     &lt;TariffDescriptionNumber&gt;3H&lt;/TariffDescriptionNumber&gt;_x000a_    &lt;/CurrencyLine&gt;_x000a_    &lt;FareBasisLine&gt;_x000a_     &lt;DisplayType Code=&quot;E&quot;/&gt;_x000a_     &lt;FareBasis Code=&quot;OHLL&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BOG&quot;/&gt;_x000a_     &lt;OriginLocation LocationCode=&quot;MEX&quot;/&gt;_x000a_     &lt;Rule&gt;9440&lt;/Rule&gt;_x000a_     &lt;TariffDescriptionNumber&gt;IPRWI/303&lt;/TariffDescriptionNumber&gt;_x000a_     &lt;TravelDate&gt;2019-12-16&lt;/TravelDate&gt;_x000a_    &lt;/OriginDestinationLine&gt;_x000a_    &lt;PassengerTypeLine&gt;_x000a_     &lt;AutoPrice&gt;YES&lt;/AutoPrice&gt;_x000a_     &lt;PassengerType Code=&quot;ADT&quot;/&gt;_x000a_    &lt;/PassengerTypeLine&gt;_x000a_    &lt;SystemDatesLine&gt;_x000a_     &lt;CreateDateTime&gt;2019-03-15T12: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HIGH SEASON FARES_x000a_APPLICATION_x000a_AREA_x000a_THESE FARES APPLY AREA 1._x000a_CLASS OF SERVICE_x000a_THESE FARES APPLY FOR ECONOMY CLASS SERVICE._x000a_TYPES OF TRANSPORTATION_x000a_THIS RULE GOVERNS ONE-WAY FARES.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1AUG19_x000a_OR - VALID FOR TRAVEL COMMENCING ON EACH TRIP ON/AFTER_x000a_12DEC19 AND ON/BEFORE 07JAN20_x000a_OR - VALID FOR TRAVEL COMMENCING ON EACH TRIP ON/AFTER_x000a_02APR20 AND ON/BEFORE 21APR20_x000a_OR - VALID FOR TRAVEL COMMENCING ON EACH TRIP ON/AFTER_x000a_02JUL20 AND ON/BEFORE 16AUG20_x000a_OR - VALID FOR TRAVEL COMMENCING ON EACH TRIP ON/AFTER_x000a_10DEC20 AND ON/BEFORE 31DEC20.&lt;/Text&gt;_x000a_   &lt;/Paragraph&gt;_x000a_   &lt;Paragraph RPH=&quot;15&quot; Title=&quot;SALES RESTRICTIONS&quot;&gt;_x000a_    &lt;Text&gt;NO SALES RESTRICTIONS APPLY.&lt;/Text&gt;_x000a_   &lt;/Paragraph&gt;_x000a_   &lt;Paragraph RPH=&quot;16&quot; Title=&quot;PENALTIES&quot;&gt;_x000a_    &lt;Text&gt;CONFIRMED RESERVATIONS FOR ALL SECTORS ARE REQUIRED AT_x000a_LEAST 24 HOURS BEFORE DEPARTURE._x000a_WAITLIST AND STANDBY NOT PERMITTED._x000a_ANY TIME_x000a_TICKET IS NON-REFUNDABLE._x000a_CHANGES_x000a_ANY TIME_x000a_CHARGE USD 69.00/CAD 79.00 FOR REISSUE/_x000a_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WAITLIST AND STANDBY NOT PERMITTED._x000a_ANY TIME_x000a_TICKET IS NON-REFUNDABLE._x000a_CHANGES_x000a_ANY TIME_x000a_CHARGE USD 89.00/CAD 115.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_x000a_NOTE - TEXT BELOW NOT VALIDATED FOR AUTOPRICING._x000a_PROOF OF AGE MUST BE PRESENTED AT TIME_x000a_OF TICKETING AND DURING TRAVEL._x000a_ALL TRAVEL MUST BE VIA 4O SERVICE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7"/>
    <n v="3425"/>
    <s v="9440"/>
    <n v="3463"/>
    <n v="3472"/>
    <s v="IPRWI/303"/>
    <n v="7657"/>
    <n v="9331"/>
    <x v="9"/>
    <n v="1501"/>
    <n v="1534"/>
    <n v="1554"/>
    <s v="RDMEXBOG16DECOHL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71467e4-4d06-4e72-96d8-be8c9cf7d6cd&lt;/eb:ConversationId&gt;&lt;eb:Service&gt;OTA_AirRulesLLSRQ&lt;/eb:Service&gt;&lt;eb:Action&gt;OTA_AirRulesLLSRS&lt;/eb:Action&gt;&lt;eb:MessageData&gt;&lt;eb:MessageId&gt;5675121542661830191&lt;/eb:MessageId&gt;&lt;eb:Timestamp&gt;2019-09-06T15:04:26&lt;/eb:Timestamp&gt;&lt;eb:RefToMessageId&gt;d71467e4-4d06-4e72-96d8-be8c9cf7d6cd&lt;/eb:RefToMessageId&gt;&lt;/eb:MessageData&gt;&lt;/eb:MessageHeader&gt;&lt;wsse:Security xmlns:wsse=&quot;http://schemas.xmlsoap.org/ws/2002/12/secext&quot;&gt;&lt;wsse:BinarySecurityToken valueType=&quot;String&quot; EncodingType=&quot;wsse:Base64Binary&quot;&gt;Shared/IDL:IceSess\/SessMgr:1\.0.IDL/Common/!ICESMS\/RESH!ICESMSLB\/RES.LB!-2977089787358304892!1638303!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10:04:26-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e05979a-8905-42bf-8658-0c77ef932caa&lt;/eb:ConversationId&gt;&lt;eb:Service&gt;OTA_AirRulesLLSRQ&lt;/eb:Service&gt;&lt;eb:Action&gt;OTA_AirRulesLLSRS&lt;/eb:Action&gt;&lt;eb:MessageData&gt;&lt;eb:MessageId&gt;5675313542677500203&lt;/eb:MessageId&gt;&lt;eb:Timestamp&gt;2019-09-06T15:04:28&lt;/eb:Timestamp&gt;&lt;eb:RefToMessageId&gt;2e05979a-8905-42bf-8658-0c77ef932caa&lt;/eb:RefToMessageId&gt;&lt;/eb:MessageData&gt;&lt;/eb:MessageHeader&gt;&lt;wsse:Security xmlns:wsse=&quot;http://schemas.xmlsoap.org/ws/2002/12/secext&quot;&gt;&lt;wsse:BinarySecurityToken valueType=&quot;String&quot; EncodingType=&quot;wsse:Base64Binary&quot;&gt;Shared/IDL:IceSess\/SessMgr:1\.0.IDL/Common/!ICESMS\/RESD!ICESMSLB\/RES.LB!-2977089780849099380!169105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4:28-05:00&quot;&gt;_x000a_   &lt;stl:SystemSpecificResults&gt;_x000a_    &lt;stl:HostCommand LNIATA=&quot;222222&quot;&gt;RDBOGCLO06SEPQ00QP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00QP5ZJ       Q X    59000     ----      -/?  -/12M 8000&lt;/Text&gt;_x000a_   &lt;/Line&gt;_x000a_   &lt;Line Type=&quot;Passenger Type&quot;&gt;_x000a_    &lt;Text&gt;PASSENGER TYPE-ADT                 AUTO PRICE-YES&lt;/Text&gt;_x000a_   &lt;/Line&gt;_x000a_   &lt;Line Type=&quot;Origin Destination&quot;&gt;_x000a_    &lt;Text&gt;FROM-BOG TO-CLO    CXR-LA    TVL-06SEP19  RULE-QPDM IPRWD/17&lt;/Text&gt;_x000a_   &lt;/Line&gt;_x000a_   &lt;Line Type=&quot;Fare Basis&quot;&gt;_x000a_    &lt;Text&gt;FARE BASIS-Q00QP5ZJ          SPECIAL FARE  DIS-E   VENDOR-ATP&lt;/Text&gt;_x000a_   &lt;/Line&gt;_x000a_   &lt;Line Type=&quot;Fare Type&quot;&gt;_x000a_    &lt;Text&gt;FARE TYPE-SBP      OW-OW BUDGET INSTANT PURCHASE&lt;/Text&gt;_x000a_   &lt;/Line&gt;_x000a_   &lt;Line Type=&quot;Currency&quot;&gt;_x000a_    &lt;Text&gt;COP    58920  8000  E03SEP19 D-INFINITY   FC-Q00QP5ZJ  FN-9O&lt;/Text&gt;_x000a_   &lt;/Line&gt;_x000a_   &lt;Line Type=&quot;System Dates&quot;&gt;_x000a_    &lt;Text&gt;SYSTEM DATES - CREATED 02SEP19/1809  EXPIRES INFINITY&lt;/Text&gt;_x000a_   &lt;/Line&gt;_x000a_   &lt;ParsedData&gt;_x000a_    &lt;CurrencyLine&gt;_x000a_     &lt;Amount&gt;58920&lt;/Amount&gt;_x000a_     &lt;CurrencyCode&gt;COP&lt;/CurrencyCode&gt;_x000a_     &lt;Discontinue&gt;INFINITY&lt;/Discontinue&gt;_x000a_     &lt;Effective&gt;2019-09-03&lt;/Effective&gt;_x000a_     &lt;FareClass&gt;Q00QP5ZJ&lt;/FareClass&gt;_x000a_     &lt;RoutingNumberOrMPM&gt;8000&lt;/RoutingNumberOrMPM&gt;_x000a_     &lt;TariffDescriptionNumber&gt;9O&lt;/TariffDescriptionNumber&gt;_x000a_    &lt;/CurrencyLine&gt;_x000a_    &lt;FareBasisLine&gt;_x000a_     &lt;DisplayType Code=&quot;E&quot;/&gt;_x000a_     &lt;FareBasis Code=&quot;Q00QP5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CLO&quot;/&gt;_x000a_     &lt;OriginLocation LocationCode=&quot;BOG&quot;/&gt;_x000a_     &lt;Rule&gt;QPDM&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7"/>
    <n v="3409"/>
    <s v="QPDM"/>
    <n v="3447"/>
    <n v="3455"/>
    <s v="IPRWD/17"/>
    <n v="7860"/>
    <n v="10470"/>
    <x v="0"/>
    <n v="1501"/>
    <n v="1534"/>
    <n v="1558"/>
    <s v="RDBOGCLO06SEPQ00QP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e05979a-8905-42bf-8658-0c77ef932caa&lt;/eb:ConversationId&gt;&lt;eb:Service&gt;OTA_AirRulesLLSRQ&lt;/eb:Service&gt;&lt;eb:Action&gt;OTA_AirRulesLLSRS&lt;/eb:Action&gt;&lt;eb:MessageData&gt;&lt;eb:MessageId&gt;5174499542682710810&lt;/eb:MessageId&gt;&lt;eb:Timestamp&gt;2019-09-06T15:04:28&lt;/eb:Timestamp&gt;&lt;eb:RefToMessageId&gt;2e05979a-8905-42bf-8658-0c77ef932caa&lt;/eb:RefToMessageId&gt;&lt;/eb:MessageData&gt;&lt;/eb:MessageHeader&gt;&lt;wsse:Security xmlns:wsse=&quot;http://schemas.xmlsoap.org/ws/2002/12/secext&quot;&gt;&lt;wsse:BinarySecurityToken valueType=&quot;String&quot; EncodingType=&quot;wsse:Base64Binary&quot;&gt;Shared/IDL:IceSess\/SessMgr:1\.0.IDL/Common/!ICESMS\/RESD!ICESMSLB\/RES.LB!-2977089780849099380!169105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4:28-05:00&quot;&gt;_x000a_   &lt;stl:SystemSpecificResults&gt;_x000a_    &lt;stl:HostCommand LNIATA=&quot;222222&quot;&gt;RDCLOBOG09SEPO00QP8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00QP8ZJ       O X    45000     ----      3/?  -/12M 8000&lt;/Text&gt;_x000a_   &lt;/Line&gt;_x000a_   &lt;Line Type=&quot;Passenger Type&quot;&gt;_x000a_    &lt;Text&gt;PASSENGER TYPE-ADT                 AUTO PRICE-YES&lt;/Text&gt;_x000a_   &lt;/Line&gt;_x000a_   &lt;Line Type=&quot;Origin Destination&quot;&gt;_x000a_    &lt;Text&gt;FROM-CLO TO-BOG    CXR-LA    TVL-09SEP19  RULE-QPDM IPRWD/17&lt;/Text&gt;_x000a_   &lt;/Line&gt;_x000a_   &lt;Line Type=&quot;Fare Basis&quot;&gt;_x000a_    &lt;Text&gt;FARE BASIS-O00QP8ZJ          SPECIAL FARE  DIS-E   VENDOR-ATP&lt;/Text&gt;_x000a_   &lt;/Line&gt;_x000a_   &lt;Line Type=&quot;Fare Type&quot;&gt;_x000a_    &lt;Text&gt;FARE TYPE-SBP      OW-OW BUDGET INSTANT PURCHASE&lt;/Text&gt;_x000a_   &lt;/Line&gt;_x000a_   &lt;Line Type=&quot;Currency&quot;&gt;_x000a_    &lt;Text&gt;COP    45000  8000  E03SEP19 D-INFINITY   FC-O00QP8ZJ  FN-9O&lt;/Text&gt;_x000a_   &lt;/Line&gt;_x000a_   &lt;Line Type=&quot;System Dates&quot;&gt;_x000a_    &lt;Text&gt;SYSTEM DATES - CREATED 02SEP19/1810  EXPIRES INFINITY&lt;/Text&gt;_x000a_   &lt;/Line&gt;_x000a_   &lt;ParsedData&gt;_x000a_    &lt;CurrencyLine&gt;_x000a_     &lt;Amount&gt;45000&lt;/Amount&gt;_x000a_     &lt;CurrencyCode&gt;COP&lt;/CurrencyCode&gt;_x000a_     &lt;Discontinue&gt;INFINITY&lt;/Discontinue&gt;_x000a_     &lt;Effective&gt;2019-09-03&lt;/Effective&gt;_x000a_     &lt;FareClass&gt;O00QP8ZJ&lt;/FareClass&gt;_x000a_     &lt;RoutingNumberOrMPM&gt;8000&lt;/RoutingNumberOrMPM&gt;_x000a_     &lt;TariffDescriptionNumber&gt;9O&lt;/TariffDescriptionNumber&gt;_x000a_    &lt;/CurrencyLine&gt;_x000a_    &lt;FareBasisLine&gt;_x000a_     &lt;DisplayType Code=&quot;E&quot;/&gt;_x000a_     &lt;FareBasis Code=&quot;O00QP8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BOG&quot;/&gt;_x000a_     &lt;OriginLocation LocationCode=&quot;CLO&quot;/&gt;_x000a_     &lt;Rule&gt;QPDM&lt;/Rule&gt;_x000a_     &lt;TariffDescriptionNumber&gt;IPRWD/17&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9-02T18: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FOR EACH SECTOR ON THE FARE COMPONENT ARE_x000a_REQUIRED AT LEAST 3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3 DAYS BEFORE DEPARTURE FROM_x000a_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7"/>
    <n v="3409"/>
    <s v="QPDM"/>
    <n v="3447"/>
    <n v="3455"/>
    <s v="IPRWD/17"/>
    <n v="8024"/>
    <n v="10634"/>
    <x v="0"/>
    <n v="1501"/>
    <n v="1534"/>
    <n v="1558"/>
    <s v="RDCLOBOG09SEPO00QP8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ce83603-58af-4a03-b95c-c2a2d1b4ecb1&lt;/eb:ConversationId&gt;&lt;eb:Service&gt;OTA_AirRulesLLSRQ&lt;/eb:Service&gt;&lt;eb:Action&gt;OTA_AirRulesLLSRS&lt;/eb:Action&gt;&lt;eb:MessageData&gt;&lt;eb:MessageId&gt;5174617542700900722&lt;/eb:MessageId&gt;&lt;eb:Timestamp&gt;2019-09-06T15:04:30&lt;/eb:Timestamp&gt;&lt;eb:RefToMessageId&gt;1ce83603-58af-4a03-b95c-c2a2d1b4ecb1&lt;/eb:RefToMessageId&gt;&lt;/eb:MessageData&gt;&lt;/eb:MessageHeader&gt;&lt;wsse:Security xmlns:wsse=&quot;http://schemas.xmlsoap.org/ws/2002/12/secext&quot;&gt;&lt;wsse:BinarySecurityToken valueType=&quot;String&quot; EncodingType=&quot;wsse:Base64Binary&quot;&gt;Shared/IDL:IceSess\/SessMgr:1\.0.IDL/Common/!ICESMS\/RESC!ICESMSLB\/RES.LB!-2977089771278362490!60794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4:30-05:00&quot;&gt;_x000a_   &lt;stl:SystemSpecificResults&gt;_x000a_    &lt;stl:HostCommand LNIATA=&quot;222222&quot;&gt;RDBOGCLO06SEPQ00QP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00QP5ZJ       Q X    59000     ----      -/?  -/12M 8000&lt;/Text&gt;_x000a_   &lt;/Line&gt;_x000a_   &lt;Line Type=&quot;Passenger Type&quot;&gt;_x000a_    &lt;Text&gt;PASSENGER TYPE-ADT                 AUTO PRICE-YES&lt;/Text&gt;_x000a_   &lt;/Line&gt;_x000a_   &lt;Line Type=&quot;Origin Destination&quot;&gt;_x000a_    &lt;Text&gt;FROM-BOG TO-CLO    CXR-LA    TVL-06SEP19  RULE-QPDM IPRWD/17&lt;/Text&gt;_x000a_   &lt;/Line&gt;_x000a_   &lt;Line Type=&quot;Fare Basis&quot;&gt;_x000a_    &lt;Text&gt;FARE BASIS-Q00QP5ZJ          SPECIAL FARE  DIS-E   VENDOR-ATP&lt;/Text&gt;_x000a_   &lt;/Line&gt;_x000a_   &lt;Line Type=&quot;Fare Type&quot;&gt;_x000a_    &lt;Text&gt;FARE TYPE-SBP      OW-OW BUDGET INSTANT PURCHASE&lt;/Text&gt;_x000a_   &lt;/Line&gt;_x000a_   &lt;Line Type=&quot;Currency&quot;&gt;_x000a_    &lt;Text&gt;COP    58920  8000  E03SEP19 D-INFINITY   FC-Q00QP5ZJ  FN-9O&lt;/Text&gt;_x000a_   &lt;/Line&gt;_x000a_   &lt;Line Type=&quot;System Dates&quot;&gt;_x000a_    &lt;Text&gt;SYSTEM DATES - CREATED 02SEP19/1809  EXPIRES INFINITY&lt;/Text&gt;_x000a_   &lt;/Line&gt;_x000a_   &lt;ParsedData&gt;_x000a_    &lt;CurrencyLine&gt;_x000a_     &lt;Amount&gt;58920&lt;/Amount&gt;_x000a_     &lt;CurrencyCode&gt;COP&lt;/CurrencyCode&gt;_x000a_     &lt;Discontinue&gt;INFINITY&lt;/Discontinue&gt;_x000a_     &lt;Effective&gt;2019-09-03&lt;/Effective&gt;_x000a_     &lt;FareClass&gt;Q00QP5ZJ&lt;/FareClass&gt;_x000a_     &lt;RoutingNumberOrMPM&gt;8000&lt;/RoutingNumberOrMPM&gt;_x000a_     &lt;TariffDescriptionNumber&gt;9O&lt;/TariffDescriptionNumber&gt;_x000a_    &lt;/CurrencyLine&gt;_x000a_    &lt;FareBasisLine&gt;_x000a_     &lt;DisplayType Code=&quot;E&quot;/&gt;_x000a_     &lt;FareBasis Code=&quot;Q00QP5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CLO&quot;/&gt;_x000a_     &lt;OriginLocation LocationCode=&quot;BOG&quot;/&gt;_x000a_     &lt;Rule&gt;QPDM&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6"/>
    <n v="3408"/>
    <s v="QPDM"/>
    <n v="3446"/>
    <n v="3454"/>
    <s v="IPRWD/17"/>
    <n v="7859"/>
    <n v="10469"/>
    <x v="0"/>
    <n v="1500"/>
    <n v="1533"/>
    <n v="1557"/>
    <s v="RDBOGCLO06SEPQ00QP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ce83603-58af-4a03-b95c-c2a2d1b4ecb1&lt;/eb:ConversationId&gt;&lt;eb:Service&gt;OTA_AirRulesLLSRQ&lt;/eb:Service&gt;&lt;eb:Action&gt;OTA_AirRulesLLSRS&lt;/eb:Action&gt;&lt;eb:MessageData&gt;&lt;eb:MessageId&gt;5675676542706640540&lt;/eb:MessageId&gt;&lt;eb:Timestamp&gt;2019-09-06T15:04:30&lt;/eb:Timestamp&gt;&lt;eb:RefToMessageId&gt;1ce83603-58af-4a03-b95c-c2a2d1b4ecb1&lt;/eb:RefToMessageId&gt;&lt;/eb:MessageData&gt;&lt;/eb:MessageHeader&gt;&lt;wsse:Security xmlns:wsse=&quot;http://schemas.xmlsoap.org/ws/2002/12/secext&quot;&gt;&lt;wsse:BinarySecurityToken valueType=&quot;String&quot; EncodingType=&quot;wsse:Base64Binary&quot;&gt;Shared/IDL:IceSess\/SessMgr:1\.0.IDL/Common/!ICESMS\/RESC!ICESMSLB\/RES.LB!-2977089771278362490!60794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4:30-05:00&quot;&gt;_x000a_   &lt;stl:SystemSpecificResults&gt;_x000a_    &lt;stl:HostCommand LNIATA=&quot;222222&quot;&gt;RDCLOBOG09SEPO00QP8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00QP8ZJ       O X    45000     ----      3/?  -/12M 8000&lt;/Text&gt;_x000a_   &lt;/Line&gt;_x000a_   &lt;Line Type=&quot;Passenger Type&quot;&gt;_x000a_    &lt;Text&gt;PASSENGER TYPE-ADT                 AUTO PRICE-YES&lt;/Text&gt;_x000a_   &lt;/Line&gt;_x000a_   &lt;Line Type=&quot;Origin Destination&quot;&gt;_x000a_    &lt;Text&gt;FROM-CLO TO-BOG    CXR-LA    TVL-09SEP19  RULE-QPDM IPRWD/17&lt;/Text&gt;_x000a_   &lt;/Line&gt;_x000a_   &lt;Line Type=&quot;Fare Basis&quot;&gt;_x000a_    &lt;Text&gt;FARE BASIS-O00QP8ZJ          SPECIAL FARE  DIS-E   VENDOR-ATP&lt;/Text&gt;_x000a_   &lt;/Line&gt;_x000a_   &lt;Line Type=&quot;Fare Type&quot;&gt;_x000a_    &lt;Text&gt;FARE TYPE-SBP      OW-OW BUDGET INSTANT PURCHASE&lt;/Text&gt;_x000a_   &lt;/Line&gt;_x000a_   &lt;Line Type=&quot;Currency&quot;&gt;_x000a_    &lt;Text&gt;COP    45000  8000  E03SEP19 D-INFINITY   FC-O00QP8ZJ  FN-9O&lt;/Text&gt;_x000a_   &lt;/Line&gt;_x000a_   &lt;Line Type=&quot;System Dates&quot;&gt;_x000a_    &lt;Text&gt;SYSTEM DATES - CREATED 02SEP19/1810  EXPIRES INFINITY&lt;/Text&gt;_x000a_   &lt;/Line&gt;_x000a_   &lt;ParsedData&gt;_x000a_    &lt;CurrencyLine&gt;_x000a_     &lt;Amount&gt;45000&lt;/Amount&gt;_x000a_     &lt;CurrencyCode&gt;COP&lt;/CurrencyCode&gt;_x000a_     &lt;Discontinue&gt;INFINITY&lt;/Discontinue&gt;_x000a_     &lt;Effective&gt;2019-09-03&lt;/Effective&gt;_x000a_     &lt;FareClass&gt;O00QP8ZJ&lt;/FareClass&gt;_x000a_     &lt;RoutingNumberOrMPM&gt;8000&lt;/RoutingNumberOrMPM&gt;_x000a_     &lt;TariffDescriptionNumber&gt;9O&lt;/TariffDescriptionNumber&gt;_x000a_    &lt;/CurrencyLine&gt;_x000a_    &lt;FareBasisLine&gt;_x000a_     &lt;DisplayType Code=&quot;E&quot;/&gt;_x000a_     &lt;FareBasis Code=&quot;O00QP8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BOG&quot;/&gt;_x000a_     &lt;OriginLocation LocationCode=&quot;CLO&quot;/&gt;_x000a_     &lt;Rule&gt;QPDM&lt;/Rule&gt;_x000a_     &lt;TariffDescriptionNumber&gt;IPRWD/17&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9-02T18: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FOR EACH SECTOR ON THE FARE COMPONENT ARE_x000a_REQUIRED AT LEAST 3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3 DAYS BEFORE DEPARTURE FROM_x000a_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6"/>
    <n v="3408"/>
    <s v="QPDM"/>
    <n v="3446"/>
    <n v="3454"/>
    <s v="IPRWD/17"/>
    <n v="8023"/>
    <n v="10633"/>
    <x v="0"/>
    <n v="1500"/>
    <n v="1533"/>
    <n v="1557"/>
    <s v="RDCLOBOG09SEPO00QP8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263cce5-2e9e-454f-a4a6-d9aac45c9bf8&lt;/eb:ConversationId&gt;&lt;eb:Service&gt;OTA_AirRulesLLSRQ&lt;/eb:Service&gt;&lt;eb:Action&gt;OTA_AirRulesLLSRS&lt;/eb:Action&gt;&lt;eb:MessageData&gt;&lt;eb:MessageId&gt;5675836542727671391&lt;/eb:MessageId&gt;&lt;eb:Timestamp&gt;2019-09-06T15:04:33&lt;/eb:Timestamp&gt;&lt;eb:RefToMessageId&gt;2263cce5-2e9e-454f-a4a6-d9aac45c9bf8&lt;/eb:RefToMessageId&gt;&lt;/eb:MessageData&gt;&lt;/eb:MessageHeader&gt;&lt;wsse:Security xmlns:wsse=&quot;http://schemas.xmlsoap.org/ws/2002/12/secext&quot;&gt;&lt;wsse:BinarySecurityToken valueType=&quot;String&quot; EncodingType=&quot;wsse:Base64Binary&quot;&gt;Shared/IDL:IceSess\/SessMgr:1\.0.IDL/Common/!ICESMS\/RESB!ICESMSLB\/RES.LB!-2977089760869631866!26780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4:33-05:00&quot;&gt;_x000a_   &lt;stl:SystemSpecificResults&gt;_x000a_    &lt;stl:HostCommand LNIATA=&quot;222222&quot;&gt;RDBOGCLO06SEPQ00QP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00QP5ZJ       Q X    59000     ----      -/?  -/12M 8000&lt;/Text&gt;_x000a_   &lt;/Line&gt;_x000a_   &lt;Line Type=&quot;Passenger Type&quot;&gt;_x000a_    &lt;Text&gt;PASSENGER TYPE-ADT                 AUTO PRICE-YES&lt;/Text&gt;_x000a_   &lt;/Line&gt;_x000a_   &lt;Line Type=&quot;Origin Destination&quot;&gt;_x000a_    &lt;Text&gt;FROM-BOG TO-CLO    CXR-LA    TVL-06SEP19  RULE-QPDM IPRWD/17&lt;/Text&gt;_x000a_   &lt;/Line&gt;_x000a_   &lt;Line Type=&quot;Fare Basis&quot;&gt;_x000a_    &lt;Text&gt;FARE BASIS-Q00QP5ZJ          SPECIAL FARE  DIS-E   VENDOR-ATP&lt;/Text&gt;_x000a_   &lt;/Line&gt;_x000a_   &lt;Line Type=&quot;Fare Type&quot;&gt;_x000a_    &lt;Text&gt;FARE TYPE-SBP      OW-OW BUDGET INSTANT PURCHASE&lt;/Text&gt;_x000a_   &lt;/Line&gt;_x000a_   &lt;Line Type=&quot;Currency&quot;&gt;_x000a_    &lt;Text&gt;COP    58920  8000  E03SEP19 D-INFINITY   FC-Q00QP5ZJ  FN-9O&lt;/Text&gt;_x000a_   &lt;/Line&gt;_x000a_   &lt;Line Type=&quot;System Dates&quot;&gt;_x000a_    &lt;Text&gt;SYSTEM DATES - CREATED 02SEP19/1809  EXPIRES INFINITY&lt;/Text&gt;_x000a_   &lt;/Line&gt;_x000a_   &lt;ParsedData&gt;_x000a_    &lt;CurrencyLine&gt;_x000a_     &lt;Amount&gt;58920&lt;/Amount&gt;_x000a_     &lt;CurrencyCode&gt;COP&lt;/CurrencyCode&gt;_x000a_     &lt;Discontinue&gt;INFINITY&lt;/Discontinue&gt;_x000a_     &lt;Effective&gt;2019-09-03&lt;/Effective&gt;_x000a_     &lt;FareClass&gt;Q00QP5ZJ&lt;/FareClass&gt;_x000a_     &lt;RoutingNumberOrMPM&gt;8000&lt;/RoutingNumberOrMPM&gt;_x000a_     &lt;TariffDescriptionNumber&gt;9O&lt;/TariffDescriptionNumber&gt;_x000a_    &lt;/CurrencyLine&gt;_x000a_    &lt;FareBasisLine&gt;_x000a_     &lt;DisplayType Code=&quot;E&quot;/&gt;_x000a_     &lt;FareBasis Code=&quot;Q00QP5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CLO&quot;/&gt;_x000a_     &lt;OriginLocation LocationCode=&quot;BOG&quot;/&gt;_x000a_     &lt;Rule&gt;QPDM&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9-02T18:0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6"/>
    <n v="3408"/>
    <s v="QPDM"/>
    <n v="3446"/>
    <n v="3454"/>
    <s v="IPRWD/17"/>
    <n v="7859"/>
    <n v="10469"/>
    <x v="0"/>
    <n v="1500"/>
    <n v="1533"/>
    <n v="1557"/>
    <s v="RDBOGCLO06SEPQ00QP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263cce5-2e9e-454f-a4a6-d9aac45c9bf8&lt;/eb:ConversationId&gt;&lt;eb:Service&gt;OTA_AirRulesLLSRQ&lt;/eb:Service&gt;&lt;eb:Action&gt;OTA_AirRulesLLSRS&lt;/eb:Action&gt;&lt;eb:MessageData&gt;&lt;eb:MessageId&gt;5676015542734180540&lt;/eb:MessageId&gt;&lt;eb:Timestamp&gt;2019-09-06T15:04:33&lt;/eb:Timestamp&gt;&lt;eb:RefToMessageId&gt;2263cce5-2e9e-454f-a4a6-d9aac45c9bf8&lt;/eb:RefToMessageId&gt;&lt;/eb:MessageData&gt;&lt;/eb:MessageHeader&gt;&lt;wsse:Security xmlns:wsse=&quot;http://schemas.xmlsoap.org/ws/2002/12/secext&quot;&gt;&lt;wsse:BinarySecurityToken valueType=&quot;String&quot; EncodingType=&quot;wsse:Base64Binary&quot;&gt;Shared/IDL:IceSess\/SessMgr:1\.0.IDL/Common/!ICESMS\/RESB!ICESMSLB\/RES.LB!-2977089760869631866!26780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4:33-05:00&quot;&gt;_x000a_   &lt;stl:SystemSpecificResults&gt;_x000a_    &lt;stl:HostCommand LNIATA=&quot;222222&quot;&gt;RDCLOBOG09SEPO00QP8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00QP8ZJ       O X    45000     ----      3/?  -/12M 8000&lt;/Text&gt;_x000a_   &lt;/Line&gt;_x000a_   &lt;Line Type=&quot;Passenger Type&quot;&gt;_x000a_    &lt;Text&gt;PASSENGER TYPE-ADT                 AUTO PRICE-YES&lt;/Text&gt;_x000a_   &lt;/Line&gt;_x000a_   &lt;Line Type=&quot;Origin Destination&quot;&gt;_x000a_    &lt;Text&gt;FROM-CLO TO-BOG    CXR-LA    TVL-09SEP19  RULE-QPDM IPRWD/17&lt;/Text&gt;_x000a_   &lt;/Line&gt;_x000a_   &lt;Line Type=&quot;Fare Basis&quot;&gt;_x000a_    &lt;Text&gt;FARE BASIS-O00QP8ZJ          SPECIAL FARE  DIS-E   VENDOR-ATP&lt;/Text&gt;_x000a_   &lt;/Line&gt;_x000a_   &lt;Line Type=&quot;Fare Type&quot;&gt;_x000a_    &lt;Text&gt;FARE TYPE-SBP      OW-OW BUDGET INSTANT PURCHASE&lt;/Text&gt;_x000a_   &lt;/Line&gt;_x000a_   &lt;Line Type=&quot;Currency&quot;&gt;_x000a_    &lt;Text&gt;COP    45000  8000  E03SEP19 D-INFINITY   FC-O00QP8ZJ  FN-9O&lt;/Text&gt;_x000a_   &lt;/Line&gt;_x000a_   &lt;Line Type=&quot;System Dates&quot;&gt;_x000a_    &lt;Text&gt;SYSTEM DATES - CREATED 02SEP19/1810  EXPIRES INFINITY&lt;/Text&gt;_x000a_   &lt;/Line&gt;_x000a_   &lt;ParsedData&gt;_x000a_    &lt;CurrencyLine&gt;_x000a_     &lt;Amount&gt;45000&lt;/Amount&gt;_x000a_     &lt;CurrencyCode&gt;COP&lt;/CurrencyCode&gt;_x000a_     &lt;Discontinue&gt;INFINITY&lt;/Discontinue&gt;_x000a_     &lt;Effective&gt;2019-09-03&lt;/Effective&gt;_x000a_     &lt;FareClass&gt;O00QP8ZJ&lt;/FareClass&gt;_x000a_     &lt;RoutingNumberOrMPM&gt;8000&lt;/RoutingNumberOrMPM&gt;_x000a_     &lt;TariffDescriptionNumber&gt;9O&lt;/TariffDescriptionNumber&gt;_x000a_    &lt;/CurrencyLine&gt;_x000a_    &lt;FareBasisLine&gt;_x000a_     &lt;DisplayType Code=&quot;E&quot;/&gt;_x000a_     &lt;FareBasis Code=&quot;O00QP8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BOG&quot;/&gt;_x000a_     &lt;OriginLocation LocationCode=&quot;CLO&quot;/&gt;_x000a_     &lt;Rule&gt;QPDM&lt;/Rule&gt;_x000a_     &lt;TariffDescriptionNumber&gt;IPRWD/17&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9-02T18: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FOR EACH SECTOR ON THE FARE COMPONENT ARE_x000a_REQUIRED AT LEAST 3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3 DAYS BEFORE DEPARTURE FROM_x000a_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6"/>
    <n v="3408"/>
    <s v="QPDM"/>
    <n v="3446"/>
    <n v="3454"/>
    <s v="IPRWD/17"/>
    <n v="8023"/>
    <n v="10633"/>
    <x v="0"/>
    <n v="1500"/>
    <n v="1533"/>
    <n v="1557"/>
    <s v="RDCLOBOG09SEPO00QP8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7846726-2d35-4d44-95b1-bdc04e71348e&lt;/eb:ConversationId&gt;&lt;eb:Service&gt;OTA_AirRulesLLSRQ&lt;/eb:Service&gt;&lt;eb:Action&gt;OTA_AirRulesLLSRS&lt;/eb:Action&gt;&lt;eb:MessageData&gt;&lt;eb:MessageId&gt;5686955543669220551&lt;/eb:MessageId&gt;&lt;eb:Timestamp&gt;2019-09-06T15:06:07&lt;/eb:Timestamp&gt;&lt;eb:RefToMessageId&gt;a7846726-2d35-4d44-95b1-bdc04e71348e&lt;/eb:RefToMessageId&gt;&lt;/eb:MessageData&gt;&lt;/eb:MessageHeader&gt;&lt;wsse:Security xmlns:wsse=&quot;http://schemas.xmlsoap.org/ws/2002/12/secext&quot;&gt;&lt;wsse:BinarySecurityToken valueType=&quot;String&quot; EncodingType=&quot;wsse:Base64Binary&quot;&gt;Shared/IDL:IceSess\/SessMgr:1\.0.IDL/Common/!ICESMS\/RESF!ICESMSLB\/RES.LB!-2977089374677827197!48101!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10:06:07-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4a51d37-077a-48e9-ba02-d0db04ea8823&lt;/eb:ConversationId&gt;&lt;eb:Service&gt;OTA_AirRulesLLSRQ&lt;/eb:Service&gt;&lt;eb:Action&gt;OTA_AirRulesLLSRS&lt;/eb:Action&gt;&lt;eb:MessageData&gt;&lt;eb:MessageId&gt;5185004543684230692&lt;/eb:MessageId&gt;&lt;eb:Timestamp&gt;2019-09-06T15:06:08&lt;/eb:Timestamp&gt;&lt;eb:RefToMessageId&gt;64a51d37-077a-48e9-ba02-d0db04ea8823&lt;/eb:RefToMessageId&gt;&lt;/eb:MessageData&gt;&lt;/eb:MessageHeader&gt;&lt;wsse:Security xmlns:wsse=&quot;http://schemas.xmlsoap.org/ws/2002/12/secext&quot;&gt;&lt;wsse:BinarySecurityToken valueType=&quot;String&quot; EncodingType=&quot;wsse:Base64Binary&quot;&gt;Shared/IDL:IceSess\/SessMgr:1\.0.IDL/Common/!ICESMS\/RESC!ICESMSLB\/RES.LB!-2977089368608748672!64583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6:08-05:00&quot;&gt;_x000a_   &lt;stl:SystemSpecificResults&gt;_x000a_    &lt;stl:HostCommand LNIATA=&quot;222222&quot;&gt;RDBOGBAQ06SEPZ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I  ZES00RIQ       Z X   112700 DC31DE T31MR  -/1  -/365  200&lt;/Text&gt;_x000a_   &lt;/Line&gt;_x000a_   &lt;Line Type=&quot;Passenger Type&quot;&gt;_x000a_    &lt;Text&gt;PASSENGER TYPE-ADT                 AUTO PRICE-YES&lt;/Text&gt;_x000a_   &lt;/Line&gt;_x000a_   &lt;Line Type=&quot;Origin Destination&quot;&gt;_x000a_    &lt;Text&gt;FROM-BOG TO-BAQ    CXR-AV    TVL-06SEP19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112700  0200  E06SEP19 D31DEC20   FC-ZES00RIQ  FN-11&lt;/Text&gt;_x000a_   &lt;/Line&gt;_x000a_   &lt;Line Type=&quot;System Dates&quot;&gt;_x000a_    &lt;Text&gt;SYSTEM DATES - CREATED 05SEP19/1517  EXPIRES INFINITY&lt;/Text&gt;_x000a_   &lt;/Line&gt;_x000a_   &lt;ParsedData&gt;_x000a_    &lt;CurrencyLine&gt;_x000a_     &lt;Amount&gt;112700&lt;/Amount&gt;_x000a_     &lt;CurrencyCode&gt;COP&lt;/CurrencyCode&gt;_x000a_     &lt;Discontinue&gt;2020-12-31&lt;/Discontinue&gt;_x000a_     &lt;Effective&gt;2019-09-06&lt;/Effective&gt;_x000a_     &lt;FareClass&gt;ZES00RIQ&lt;/FareClass&gt;_x000a_     &lt;RoutingNumberOrMPM&gt;0200&lt;/RoutingNumberOrMPM&gt;_x000a_     &lt;TariffDescriptionNumber&gt;11&lt;/TariffDescriptionNumber&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AQ&quot;/&gt;_x000a_     &lt;OriginLocation LocationCode=&quot;BOG&quot;/&gt;_x000a_     &lt;Rule&gt;DOEC&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9-05T15:17&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OR_x000a_430AM TO 459AM OR 500AM TO 529AM OR 530AM TO 559AM_x000a_OR 600AM TO 629AM SAT/SUN OR 630AM TO 659AM SAT/SUN_x000a_OR 700AM TO 729AM SAT/SUN OR 730AM TO 759AM SAT/SUN_x000a_OR 800AM TO 829AM OR 830AM TO 859AM OR 900AM TO_x000a_929AM OR 930AM TO 959AM OR 1000AM TO 1029AM OR_x000a_1030AM TO 1059AM OR 1100AM TO 1129AM OR 1130AM TO_x000a_1159AM OR NOON TO 1229PM OR 1230PM TO 1259PM SAT/SUN/_x000a_MON/TUE/WED OR 100PM TO 129PM SAT/SUN/MON/TUE/WED OR_x000a_130PM TO 159PM SAT/SUN/MON/TUE/WED OR 200PM TO 229PM_x000a_SAT/SUN/MON/TUE/WED OR 230PM TO 259PM SAT/SUN/MON/_x000a_TUE/WED OR 300PM TO 329PM SAT/SUN/MON/TUE OR 330PM_x000a_TO 359PM SAT/SUN/MON/TUE OR 400PM TO 429PM SAT/SUN/_x000a_MON/TUE OR 430PM TO 459PM SAT/SUN/MON/TUE OR 500PM_x000a_TO 529PM SAT/SUN/MON/TUE OR 530PM TO 559PM SAT/SUN/_x000a_MON/TUE OR 600PM TO 629PM SAT/SUN/MON/TUE OR 630PM_x000a_TO 659PM SAT/SUN/MON/TUE OR 700PM TO 729PM SAT/SUN/_x000a_MON/TUE OR 730PM TO 759PM SAT/SUN/MON/TUE OR 800PM_x000a_TO 829PM SAT/SUN/MON/TUE OR 830PM TO 859PM SAT/SUN/_x000a_MON/TUE OR 900PM TO 929PM SAT/SUN/MON/TUE OR 930PM_x000a_TO 959PM SAT/SUN/MON/TUE OR 1000PM TO 1029PM OR_x000a_1030PM TO 1059PM OR 1100PM TO 1129PM OR 1130PM TO_x000a_1159PM DAILY._x000a_TO BOG -_x000a_PERMITTED MIDNIGHT TO 359AM OR 400AM TO 429AM OR_x000a_430AM TO 459AM OR 500AM TO 529AM OR 530AM TO 559AM_x000a_OR 600AM TO 629AM OR 630AM TO 659AM OR 700AM TO_x000a_729AM TUE/WED/THU/FRI/SAT/SUN OR 730AM TO 759AM TUE/_x000a_WED/THU/FRI/SAT/SUN OR 800AM TO 829AM TUE/WED/THU/_x000a_FRI/SAT/SUN OR 830AM TO 859AM OR 900AM TO 929AM OR_x000a_930AM TO 959AM OR 1000AM TO 1029AM OR 1030AM TO_x000a_1059AM OR 1100AM TO 1129AM OR 1130AM TO 1159AM OR_x000a_NOON TO 1229PM OR 1230PM TO 1259PM OR 100PM TO 129PM_x000a_OR 130PM TO 159PM SAT/SUN/MON OR 200PM TO 229PM SAT/_x000a_SUN/MON OR 230PM TO 259PM SAT/SUN/MON OR 300PM TO_x000a_329PM SAT/SUN/MON OR 330PM TO 359PM SAT/SUN/MON OR_x000a_400PM TO 429PM SAT/SUN/MON OR 430PM TO 459PM SAT/SUN/_x000a_MON OR 500PM TO 529PM SAT/SUN/MON OR 530PM TO 559PM_x000a_SAT/SUN/MON OR 600PM TO 629PM SAT/SUN/MON OR 630PM_x000a_TO 659PM SAT/SUN/MON OR 700PM TO 729PM SAT/SUN/MON_x000a_OR 730PM TO 759PM SAT/SUN/MON OR 800PM TO 829PM OR_x000a_830PM TO 859PM OR 900PM TO 929PM OR 930PM TO 959PM_x000a_OR 1000PM TO 1029PM OR 1030PM TO 1059PM OR 1100PM TO_x000a_1129PM OR 1130PM TO 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DOEC"/>
    <n v="3429"/>
    <n v="3437"/>
    <s v="IPRWD/17"/>
    <n v="9986"/>
    <n v="10521"/>
    <x v="5"/>
    <n v="1500"/>
    <n v="1533"/>
    <n v="1557"/>
    <s v="RDBOGBAQ06SEPZ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4a51d37-077a-48e9-ba02-d0db04ea8823&lt;/eb:ConversationId&gt;&lt;eb:Service&gt;OTA_AirRulesLLSRQ&lt;/eb:Service&gt;&lt;eb:Action&gt;OTA_AirRulesLLSRS&lt;/eb:Action&gt;&lt;eb:MessageData&gt;&lt;eb:MessageId&gt;5687217543690090202&lt;/eb:MessageId&gt;&lt;eb:Timestamp&gt;2019-09-06T15:06:09&lt;/eb:Timestamp&gt;&lt;eb:RefToMessageId&gt;64a51d37-077a-48e9-ba02-d0db04ea8823&lt;/eb:RefToMessageId&gt;&lt;/eb:MessageData&gt;&lt;/eb:MessageHeader&gt;&lt;wsse:Security xmlns:wsse=&quot;http://schemas.xmlsoap.org/ws/2002/12/secext&quot;&gt;&lt;wsse:BinarySecurityToken valueType=&quot;String&quot; EncodingType=&quot;wsse:Base64Binary&quot;&gt;Shared/IDL:IceSess\/SessMgr:1\.0.IDL/Common/!ICESMS\/RESC!ICESMSLB\/RES.LB!-2977089368608748672!64583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6:09-05:00&quot;&gt;_x000a_   &lt;stl:SystemSpecificResults&gt;_x000a_    &lt;stl:HostCommand LNIATA=&quot;222222&quot;&gt;RDBAQBOG08SEPSZ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I  SZS00RIQ       S X    79100 DC31DE T31MR  -/0  -/365  200&lt;/Text&gt;_x000a_   &lt;/Line&gt;_x000a_   &lt;Line Type=&quot;Passenger Type&quot;&gt;_x000a_    &lt;Text&gt;PASSENGER TYPE-ADT                 AUTO PRICE-YES&lt;/Text&gt;_x000a_   &lt;/Line&gt;_x000a_   &lt;Line Type=&quot;Origin Destination&quot;&gt;_x000a_    &lt;Text&gt;FROM-BAQ TO-BOG    CXR-AV    TVL-08SEP19  RULE-DOSP IPRWD/17&lt;/Text&gt;_x000a_   &lt;/Line&gt;_x000a_   &lt;Line Type=&quot;Fare Basis&quot;&gt;_x000a_    &lt;Text&gt;FARE BASIS-SZS00RIQ          SPECIAL FARE  DIS-E   VENDOR-ATP&lt;/Text&gt;_x000a_   &lt;/Line&gt;_x000a_   &lt;Line Type=&quot;Fare Type&quot;&gt;_x000a_    &lt;Text&gt;FARE TYPE-XEX      OW-REGULAR EXCURSION&lt;/Text&gt;_x000a_   &lt;/Line&gt;_x000a_   &lt;Line Type=&quot;Currency&quot;&gt;_x000a_    &lt;Text&gt;COP    79100  0200  E06SEP19 D31DEC20   FC-SZS00RIQ  FN-V&lt;/Text&gt;_x000a_   &lt;/Line&gt;_x000a_   &lt;Line Type=&quot;System Dates&quot;&gt;_x000a_    &lt;Text&gt;SYSTEM DATES - CREATED 05SEP19/1517  EXPIRES INFINITY&lt;/Text&gt;_x000a_   &lt;/Line&gt;_x000a_   &lt;ParsedData&gt;_x000a_    &lt;CurrencyLine&gt;_x000a_     &lt;Amount&gt;79100&lt;/Amount&gt;_x000a_     &lt;CurrencyCode&gt;COP&lt;/CurrencyCode&gt;_x000a_     &lt;Discontinue&gt;2020-12-31&lt;/Discontinue&gt;_x000a_     &lt;Effective&gt;2019-09-06&lt;/Effective&gt;_x000a_     &lt;FareClass&gt;SZS00RIQ&lt;/FareClass&gt;_x000a_     &lt;RoutingNumberOrMPM&gt;0200&lt;/RoutingNumberOrMPM&gt;_x000a_     &lt;TariffDescriptionNumber&gt;V&lt;/TariffDescriptionNumber&gt;_x000a_    &lt;/CurrencyLine&gt;_x000a_    &lt;FareBasisLine&gt;_x000a_     &lt;DisplayType Code=&quot;E&quot;/&gt;_x000a_     &lt;FareBasis Code=&quot;SZ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BAQ&quot;/&gt;_x000a_     &lt;Rule&gt;DOSP&lt;/Rule&gt;_x000a_     &lt;TariffDescriptionNumber&gt;IPRWD/17&lt;/TariffDescriptionNumber&gt;_x000a_     &lt;TravelDate&gt;2019-09-08&lt;/TravelDate&gt;_x000a_    &lt;/OriginDestinationLine&gt;_x000a_    &lt;PassengerTypeLine&gt;_x000a_     &lt;AutoPrice&gt;YES&lt;/AutoPrice&gt;_x000a_     &lt;PassengerType Code=&quot;ADT&quot;/&gt;_x000a_    &lt;/PassengerTypeLine&gt;_x000a_    &lt;SystemDatesLine&gt;_x000a_     &lt;CreateDateTime&gt;2019-09-05T15:17&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UN OR_x000a_430AM TO 459AM SUN OR 500AM TO 529AM SUN OR 530AM TO_x000a_559AM SUN OR 600AM TO 629AM SUN OR 630AM TO 659AM_x000a_SUN OR 700AM TO 729AM SUN OR 730AM TO 759AM SUN OR_x000a_800AM TO 829AM SUN OR 830AM TO 859AM SUN OR 900AM TO_x000a_929AM SUN OR 930AM TO 959AM SUN OR 1000AM TO 1029AM_x000a_SAT/SUN/MON/TUE/WED OR 1030AM TO 1059AM SAT/SUN/MON/_x000a_TUE/WED OR 1100AM TO 1129AM SAT/SUN/MON/TUE/WED OR_x000a_1130AM TO 1159AM SAT/SUN/MON/TUE/WED OR NOON TO_x000a_1229PM SAT/SUN/MON/TUE/WED OR 1230PM TO 1259PM SAT/_x000a_SUN/MON/TUE/WED OR 100PM TO 129PM SAT/SUN/MON/TUE/_x000a_WED OR 130PM TO 159PM SAT/SUN/MON/TUE/WED OR 200PM_x000a_TO 229PM SAT/SUN/MON/TUE/WED OR 230PM TO 259PM SAT/_x000a_SUN/MON/TUE/WED OR 730PM TO 759PM SAT/SUN/MON/TUE OR_x000a_800PM TO 829PM SAT/SUN/MON/TUE OR 830PM TO 859PM SAT/_x000a_SUN/MON/TUE OR 900PM TO 929PM SAT/SUN/MON/TUE OR_x000a_930PM TO 959PM SAT/SUN/MON/TUE OR 1000PM TO 1029PM_x000a_SAT/SUN/MON/TUE/WED OR 1030PM TO 1059PM SAT/SUN/MON/_x000a_TUE/WED OR 1100PM TO 1129PM SAT/SUN/MON/TUE/WED OR_x000a_1130PM TO 1159PM SAT/SUN/MON/TUE/WED._x000a_TO BOG -_x000a_PERMITTED MIDNIGHT TO 359AM OR 400AM TO 429AM OR_x000a_430AM TO 459AM SAT/SUN OR 500AM TO 529AM SAT/SUN OR_x000a_530AM TO 559AM SAT/SUN OR 600AM TO 629AM SAT/SUN OR_x000a_630AM TO 659AM SAT/SUN OR 700AM TO 729AM SAT/SUN OR_x000a_730AM TO 759AM SAT/SUN OR 800AM TO 829AM SAT/SUN OR_x000a_830AM TO 859AM TUE/WED/THU/FRI/SAT/SUN OR 900AM TO_x000a_929AM TUE/WED/THU/FRI/SAT/SUN OR 930AM TO 959AM TUE/_x000a_WED/THU/FRI/SAT/SUN OR 1000AM TO 1029AM TUE/WED/THU/_x000a_FRI/SAT/SUN OR 1030AM TO 1059AM TUE/WED/THU/FRI/SAT/_x000a_SUN OR 1100AM TO 1129AM TUE/WED/THU/FRI/SAT/SUN OR_x000a_800PM TO 829PM OR 830PM TO 859PM OR 900PM TO 929PM_x000a_OR 930PM TO 959PM OR 1000PM TO 1029PM OR 1030PM TO_x000a_1059PM OR 1100PM TO 1129PM OR 1130PM TO 1159PM_x000a_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FROM BOG -_x000a_TRAVEL IS NOT PERMITTED ON 16AUG19 OR 04OCT19_x000a_THROUGH 05OCT19 OR ON 11OCT19 OR ON 01NOV19 OR ON_x000a_08NOV19 OR 15DEC19 THROUGH 31DEC19 OR ON 03JAN20 OR_x000a_21FEB20 THROUGH 22FEB20 OR ON 20MAR20 OR ON 03APR20_x000a_OR ON 08APR20 OR ON 30APR20 OR ON 22MAY20 OR ON_x000a_12JUN20 OR ON 19JUN20 OR ON 26JUN20 OR ON 17JUL20 OR_x000a_ON 06AUG20 OR ON 14AUG20 OR ON 02OCT20 OR ON 09OCT20_x000a_OR ON 30OCT20 OR ON 13NOV20 OR 15DEC20 THROUGH_x000a_31DEC20._x000a_TO BOG -_x000a_TRAVEL IS NOT PERMITTED ON 19AUG19 OR 11OCT19_x000a_THROUGH 14OCT19 OR ON 04NOV19 OR ON 11NOV19 OR ON_x000a_01JAN20 OR ON 06JAN20 OR 23FEB20 THROUGH 27FEB20 OR_x000a_ON 12APR20 OR ON 03MAY20 OR ON 15JUN20 OR ON 22JUN20_x000a_OR ON 29JUN20 OR ON 20JUL20 OR ON 09AUG20 OR ON_x000a_17AUG20 OR 11OCT20 THROUGH 12OCT20 OR ON 02NOV20 OR_x000a_ON 16NOV20 OR 15DEC20 THROUGH 31DEC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5"/>
    <n v="3388"/>
    <s v="DOSP"/>
    <n v="3426"/>
    <n v="3434"/>
    <s v="IPRWD/17"/>
    <n v="10266"/>
    <n v="10875"/>
    <x v="6"/>
    <n v="1500"/>
    <n v="1533"/>
    <n v="1557"/>
    <s v="RDBAQBOG08SEPSZ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7076400-a735-44ec-bfc6-0181a432d95b&lt;/eb:ConversationId&gt;&lt;eb:Service&gt;OTA_AirRulesLLSRQ&lt;/eb:Service&gt;&lt;eb:Action&gt;OTA_AirRulesLLSRS&lt;/eb:Action&gt;&lt;eb:MessageData&gt;&lt;eb:MessageId&gt;5195240544662620812&lt;/eb:MessageId&gt;&lt;eb:Timestamp&gt;2019-09-06T15:07:46&lt;/eb:Timestamp&gt;&lt;eb:RefToMessageId&gt;47076400-a735-44ec-bfc6-0181a432d95b&lt;/eb:RefToMessageId&gt;&lt;/eb:MessageData&gt;&lt;/eb:MessageHeader&gt;&lt;wsse:Security xmlns:wsse=&quot;http://schemas.xmlsoap.org/ws/2002/12/secext&quot;&gt;&lt;wsse:BinarySecurityToken valueType=&quot;String&quot; EncodingType=&quot;wsse:Base64Binary&quot;&gt;Shared/IDL:IceSess\/SessMgr:1\.0.IDL/Common/!ICESMS\/RESD!ICESMSLB\/RES.LB!-2977088967822838908!175023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10:07:46-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8e83d4c-bb93-4e63-a580-95704e077199&lt;/eb:ConversationId&gt;&lt;eb:Service&gt;OTA_AirRulesLLSRQ&lt;/eb:Service&gt;&lt;eb:Action&gt;OTA_AirRulesLLSRS&lt;/eb:Action&gt;&lt;eb:MessageData&gt;&lt;eb:MessageId&gt;5698973544681000723&lt;/eb:MessageId&gt;&lt;eb:Timestamp&gt;2019-09-06T15:07:48&lt;/eb:Timestamp&gt;&lt;eb:RefToMessageId&gt;a8e83d4c-bb93-4e63-a580-95704e077199&lt;/eb:RefToMessageId&gt;&lt;/eb:MessageData&gt;&lt;/eb:MessageHeader&gt;&lt;wsse:Security xmlns:wsse=&quot;http://schemas.xmlsoap.org/ws/2002/12/secext&quot;&gt;&lt;wsse:BinarySecurityToken valueType=&quot;String&quot; EncodingType=&quot;wsse:Base64Binary&quot;&gt;Shared/IDL:IceSess\/SessMgr:1\.0.IDL/Common/!ICESMS\/RESE!ICESMSLB\/RES.LB!-2977088960309759867!1202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7:48-05:00&quot;&gt;_x000a_   &lt;stl:SystemSpecificResults&gt;_x000a_    &lt;stl:HostCommand LNIATA=&quot;222222&quot;&gt;RDBOGHAV08OCTZEF07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7TCO       Z R   418800        T31DE  7/? ??/ 30 WH01&lt;/Text&gt;_x000a_   &lt;/Line&gt;_x000a_   &lt;Line Type=&quot;Passenger Type&quot;&gt;_x000a_    &lt;Text&gt;PASSENGER TYPE-ITX                 AUTO PRICE-YES&lt;/Text&gt;_x000a_   &lt;/Line&gt;_x000a_   &lt;Line Type=&quot;Origin Destination&quot;&gt;_x000a_    &lt;Text&gt;FROM-BOG TO-HAV    CXR-AV    TVL-08OCT19  RULE-8YWW WHFIPVR/939&lt;/Text&gt;_x000a_   &lt;/Line&gt;_x000a_   &lt;Line Type=&quot;Fare Basis&quot;&gt;_x000a_    &lt;Text&gt;FARE BASIS-ZEF07TCO          NORMAL FARE  DIS-L   VENDOR-ATP&lt;/Text&gt;_x000a_   &lt;/Line&gt;_x000a_   &lt;Line Type=&quot;Fare Type&quot;&gt;_x000a_    &lt;Text&gt;FARE TYPE-PIT      RT-INDIVIDUAL INCLUSIVE TOUR FARE&lt;/Text&gt;_x000a_   &lt;/Line&gt;_x000a_   &lt;Line Type=&quot;Currency&quot;&gt;_x000a_    &lt;Text&gt;USD   124.00  0093  E03JAN19 D-INFINITY   FC-ZEF07TCO  FN-8&lt;/Text&gt;_x000a_   &lt;/Line&gt;_x000a_   &lt;Line Type=&quot;System Dates&quot;&gt;_x000a_    &lt;Text&gt;SYSTEM DATES - CREATED 02JAN19/0619  EXPIRES INFINITY&lt;/Text&gt;_x000a_   &lt;/Line&gt;_x000a_   &lt;ParsedData&gt;_x000a_    &lt;CurrencyLine&gt;_x000a_     &lt;Amount&gt;124.00&lt;/Amount&gt;_x000a_     &lt;CurrencyCode&gt;USD&lt;/CurrencyCode&gt;_x000a_     &lt;Discontinue&gt;INFINITY&lt;/Discontinue&gt;_x000a_     &lt;Effective&gt;2019-01-03&lt;/Effective&gt;_x000a_     &lt;FareClass&gt;ZEF07TCO&lt;/FareClass&gt;_x000a_     &lt;RoutingNumberOrMPM&gt;0093&lt;/RoutingNumberOrMPM&gt;_x000a_     &lt;TariffDescriptionNumber&gt;8&lt;/TariffDescriptionNumber&gt;_x000a_    &lt;/CurrencyLine&gt;_x000a_    &lt;FareBasisLine&gt;_x000a_     &lt;DisplayType Code=&quot;L&quot;/&gt;_x000a_     &lt;FareBasis Code=&quot;ZEF07TCO&quot;/&gt;_x000a_     &lt;FareVendor&gt;ATP&lt;/FareVendor&gt;_x000a_     &lt;Text&gt;NORM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HAV&quot;/&gt;_x000a_     &lt;OriginLocation LocationCode=&quot;BOG&quot;/&gt;_x000a_     &lt;Rule&gt;8YWW&lt;/Rule&gt;_x000a_     &lt;TariffDescriptionNumber&gt;WHFIPVR/939&lt;/TariffDescriptionNumber&gt;_x000a_     &lt;TravelDate&gt;2019-10-08&lt;/TravelDate&gt;_x000a_    &lt;/OriginDestinationLine&gt;_x000a_    &lt;PassengerTypeLine&gt;_x000a_     &lt;AutoPrice&gt;YES&lt;/AutoPrice&gt;_x000a_     &lt;PassengerType Code=&quot;ITX&quot;/&gt;_x000a_    &lt;/PassengerTypeLine&gt;_x000a_    &lt;SystemDatesLine&gt;_x000a_     &lt;CreateDateTime&gt;2019-01-02T06: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WITHIN_x000a_AREA 1_x000a_APPLICATION_x000a_CLASS OF SERVICE_x000a_THESE FARES APPLY FOR ECONOMY CLASS SERVICE._x000a_TYPES OF TRANSPORTATION_x000a_THIS RULE GOVERNS ONE-WAY AND ROUND-TRIP FARES._x000a_FARES GOVERNED BY THIS RULE CAN BE USED TO CREATE_x000a_ONE-WAY/ROUND-TRIP/SINGLE 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CONFIRMED RESERVATIONS FOR ALL SECTORS ARE REQUIRED AT_x000a_LEAST 7 DAYS BEFORE DEPARTURE._x000a_WHEN RESERVATIONS ARE MADE AT LEAST 14 DAYS BEFORE_x000a_DEPARTURE, TICKETING MUST BE COMPLETED WITHIN 168_x000a_HOURS AFTER RESERVATIONS ARE MADE OR AT LEAST 7 DAYS_x000a_BEFORE DEPARTURE WHICHEVER IS EARLIER._x000a_OR - CONFIRMED RESERVATIONS FOR ALL SECTORS ARE_x000a_REQUIRED AT LEAST 7 DAYS BEFORE DEPARTURE._x000a_WHEN RESERVATIONS ARE MADE AT LEAST 7 DAYS BEFORE_x000a_DEPARTURE, TICKETING MUST BE COMPLETED WITHIN 72_x000a_HOURS AFTER RESERVATIONS ARE MADE OR AT LEAST 7_x000a_DAYS BEFORE DEPARTURE WHICHEVER IS EARLIER.&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UNLIMITED STOPOVERS PERMITTED ON THE PRICING UNIT_x000a_LIMITED TO 2 FREE AND UNLIMITED AT USD 65.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 AND MAXIMUM_x000a_STAY._x000a_PROVIDED -_x000a_COMBINATIONS ARE WITH ANY FARE FOR CARRIER AV/LR/_x000a_TA IN RULE 8YWW/AIRW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93.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BA -_x000a_FUEL SURCHARGE OF USD 83.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BEFORE 31DEC19.&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INDIVIDUAL INCLUSIVE TOUR PSGR 12_x000a_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47"/>
    <n v="3415"/>
    <s v="8YWW"/>
    <n v="3453"/>
    <n v="3464"/>
    <s v="WHFIPVR/939"/>
    <n v="12429"/>
    <n v="13366"/>
    <x v="11"/>
    <n v="1499"/>
    <n v="1532"/>
    <n v="1556"/>
    <s v="RDBOGHAV08OCTZEF07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8e83d4c-bb93-4e63-a580-95704e077199&lt;/eb:ConversationId&gt;&lt;eb:Service&gt;OTA_AirRulesLLSRQ&lt;/eb:Service&gt;&lt;eb:Action&gt;OTA_AirRulesLLSRS&lt;/eb:Action&gt;&lt;eb:MessageData&gt;&lt;eb:MessageId&gt;5698969544686490211&lt;/eb:MessageId&gt;&lt;eb:Timestamp&gt;2019-09-06T15:07:48&lt;/eb:Timestamp&gt;&lt;eb:RefToMessageId&gt;a8e83d4c-bb93-4e63-a580-95704e077199&lt;/eb:RefToMessageId&gt;&lt;/eb:MessageData&gt;&lt;/eb:MessageHeader&gt;&lt;wsse:Security xmlns:wsse=&quot;http://schemas.xmlsoap.org/ws/2002/12/secext&quot;&gt;&lt;wsse:BinarySecurityToken valueType=&quot;String&quot; EncodingType=&quot;wsse:Base64Binary&quot;&gt;Shared/IDL:IceSess\/SessMgr:1\.0.IDL/Common/!ICESMS\/RESE!ICESMSLB\/RES.LB!-2977088960309759867!1202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10:07:48-05:00&quot;&gt;_x000a_   &lt;stl:SystemSpecificResults&gt;_x000a_    &lt;stl:HostCommand LNIATA=&quot;222222&quot;&gt;RDHAVBOG13OCTOEF00TCO-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79"/>
    <s v="RDHAVBOG13OCTOE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8dba937-2111-4066-9680-ed2f036f6110&lt;/eb:ConversationId&gt;&lt;eb:Service&gt;OTA_AirRulesLLSRQ&lt;/eb:Service&gt;&lt;eb:Action&gt;OTA_AirRulesLLSRS&lt;/eb:Action&gt;&lt;eb:MessageData&gt;&lt;eb:MessageId&gt;5699161544706740235&lt;/eb:MessageId&gt;&lt;eb:Timestamp&gt;2019-09-06T15:07:51&lt;/eb:Timestamp&gt;&lt;eb:RefToMessageId&gt;a8dba937-2111-4066-9680-ed2f036f6110&lt;/eb:RefToMessageId&gt;&lt;/eb:MessageData&gt;&lt;/eb:MessageHeader&gt;&lt;wsse:Security xmlns:wsse=&quot;http://schemas.xmlsoap.org/ws/2002/12/secext&quot;&gt;&lt;wsse:BinarySecurityToken valueType=&quot;String&quot; EncodingType=&quot;wsse:Base64Binary&quot;&gt;Shared/IDL:IceSess\/SessMgr:1\.0.IDL/Common/!ICESMS\/RESE!ICESMSLB\/RES.LB!-2977088949795905141!868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7:51-05:00&quot;&gt;_x000a_   &lt;stl:SystemSpecificResults&gt;_x000a_    &lt;stl:HostCommand LNIATA=&quot;222222&quot;&gt;RDBOGHAV08OCTZEF07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7TCO       Z R   418800        T31DE  7/? ??/ 30 WH01&lt;/Text&gt;_x000a_   &lt;/Line&gt;_x000a_   &lt;Line Type=&quot;Passenger Type&quot;&gt;_x000a_    &lt;Text&gt;PASSENGER TYPE-ITX                 AUTO PRICE-YES&lt;/Text&gt;_x000a_   &lt;/Line&gt;_x000a_   &lt;Line Type=&quot;Origin Destination&quot;&gt;_x000a_    &lt;Text&gt;FROM-BOG TO-HAV    CXR-AV    TVL-08OCT19  RULE-8YWW WHFIPVR/939&lt;/Text&gt;_x000a_   &lt;/Line&gt;_x000a_   &lt;Line Type=&quot;Fare Basis&quot;&gt;_x000a_    &lt;Text&gt;FARE BASIS-ZEF07TCO          NORMAL FARE  DIS-L   VENDOR-ATP&lt;/Text&gt;_x000a_   &lt;/Line&gt;_x000a_   &lt;Line Type=&quot;Fare Type&quot;&gt;_x000a_    &lt;Text&gt;FARE TYPE-PIT      RT-INDIVIDUAL INCLUSIVE TOUR FARE&lt;/Text&gt;_x000a_   &lt;/Line&gt;_x000a_   &lt;Line Type=&quot;Currency&quot;&gt;_x000a_    &lt;Text&gt;USD   124.00  0093  E03JAN19 D-INFINITY   FC-ZEF07TCO  FN-8&lt;/Text&gt;_x000a_   &lt;/Line&gt;_x000a_   &lt;Line Type=&quot;System Dates&quot;&gt;_x000a_    &lt;Text&gt;SYSTEM DATES - CREATED 02JAN19/0619  EXPIRES INFINITY&lt;/Text&gt;_x000a_   &lt;/Line&gt;_x000a_   &lt;ParsedData&gt;_x000a_    &lt;CurrencyLine&gt;_x000a_     &lt;Amount&gt;124.00&lt;/Amount&gt;_x000a_     &lt;CurrencyCode&gt;USD&lt;/CurrencyCode&gt;_x000a_     &lt;Discontinue&gt;INFINITY&lt;/Discontinue&gt;_x000a_     &lt;Effective&gt;2019-01-03&lt;/Effective&gt;_x000a_     &lt;FareClass&gt;ZEF07TCO&lt;/FareClass&gt;_x000a_     &lt;RoutingNumberOrMPM&gt;0093&lt;/RoutingNumberOrMPM&gt;_x000a_     &lt;TariffDescriptionNumber&gt;8&lt;/TariffDescriptionNumber&gt;_x000a_    &lt;/CurrencyLine&gt;_x000a_    &lt;FareBasisLine&gt;_x000a_     &lt;DisplayType Code=&quot;L&quot;/&gt;_x000a_     &lt;FareBasis Code=&quot;ZEF07TCO&quot;/&gt;_x000a_     &lt;FareVendor&gt;ATP&lt;/FareVendor&gt;_x000a_     &lt;Text&gt;NORM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HAV&quot;/&gt;_x000a_     &lt;OriginLocation LocationCode=&quot;BOG&quot;/&gt;_x000a_     &lt;Rule&gt;8YWW&lt;/Rule&gt;_x000a_     &lt;TariffDescriptionNumber&gt;WHFIPVR/939&lt;/TariffDescriptionNumber&gt;_x000a_     &lt;TravelDate&gt;2019-10-08&lt;/TravelDate&gt;_x000a_    &lt;/OriginDestinationLine&gt;_x000a_    &lt;PassengerTypeLine&gt;_x000a_     &lt;AutoPrice&gt;YES&lt;/AutoPrice&gt;_x000a_     &lt;PassengerType Code=&quot;ITX&quot;/&gt;_x000a_    &lt;/PassengerTypeLine&gt;_x000a_    &lt;SystemDatesLine&gt;_x000a_     &lt;CreateDateTime&gt;2019-01-02T06: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WITHIN_x000a_AREA 1_x000a_APPLICATION_x000a_CLASS OF SERVICE_x000a_THESE FARES APPLY FOR ECONOMY CLASS SERVICE._x000a_TYPES OF TRANSPORTATION_x000a_THIS RULE GOVERNS ONE-WAY AND ROUND-TRIP FARES._x000a_FARES GOVERNED BY THIS RULE CAN BE USED TO CREATE_x000a_ONE-WAY/ROUND-TRIP/SINGLE 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CONFIRMED RESERVATIONS FOR ALL SECTORS ARE REQUIRED AT_x000a_LEAST 7 DAYS BEFORE DEPARTURE._x000a_WHEN RESERVATIONS ARE MADE AT LEAST 14 DAYS BEFORE_x000a_DEPARTURE, TICKETING MUST BE COMPLETED WITHIN 168_x000a_HOURS AFTER RESERVATIONS ARE MADE OR AT LEAST 7 DAYS_x000a_BEFORE DEPARTURE WHICHEVER IS EARLIER._x000a_OR - CONFIRMED RESERVATIONS FOR ALL SECTORS ARE_x000a_REQUIRED AT LEAST 7 DAYS BEFORE DEPARTURE._x000a_WHEN RESERVATIONS ARE MADE AT LEAST 7 DAYS BEFORE_x000a_DEPARTURE, TICKETING MUST BE COMPLETED WITHIN 72_x000a_HOURS AFTER RESERVATIONS ARE MADE OR AT LEAST 7_x000a_DAYS BEFORE DEPARTURE WHICHEVER IS EARLIER.&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UNLIMITED STOPOVERS PERMITTED ON THE PRICING UNIT_x000a_LIMITED TO 2 FREE AND UNLIMITED AT USD 65.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 AND MAXIMUM_x000a_STAY._x000a_PROVIDED -_x000a_COMBINATIONS ARE WITH ANY FARE FOR CARRIER AV/LR/_x000a_TA IN RULE 8YWW/AIRW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93.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BA -_x000a_FUEL SURCHARGE OF USD 83.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BEFORE 31DEC19.&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INDIVIDUAL INCLUSIVE TOUR PSGR 12_x000a_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48"/>
    <n v="3414"/>
    <s v="8YWW"/>
    <n v="3452"/>
    <n v="3463"/>
    <s v="WHFIPVR/939"/>
    <n v="12428"/>
    <n v="13365"/>
    <x v="11"/>
    <n v="1498"/>
    <n v="1531"/>
    <n v="1555"/>
    <s v="RDBOGHAV08OCTZEF07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8dba937-2111-4066-9680-ed2f036f6110&lt;/eb:ConversationId&gt;&lt;eb:Service&gt;OTA_AirRulesLLSRQ&lt;/eb:Service&gt;&lt;eb:Action&gt;OTA_AirRulesLLSRS&lt;/eb:Action&gt;&lt;eb:MessageData&gt;&lt;eb:MessageId&gt;5699327544713080691&lt;/eb:MessageId&gt;&lt;eb:Timestamp&gt;2019-09-06T15:07:51&lt;/eb:Timestamp&gt;&lt;eb:RefToMessageId&gt;a8dba937-2111-4066-9680-ed2f036f6110&lt;/eb:RefToMessageId&gt;&lt;/eb:MessageData&gt;&lt;/eb:MessageHeader&gt;&lt;wsse:Security xmlns:wsse=&quot;http://schemas.xmlsoap.org/ws/2002/12/secext&quot;&gt;&lt;wsse:BinarySecurityToken valueType=&quot;String&quot; EncodingType=&quot;wsse:Base64Binary&quot;&gt;Shared/IDL:IceSess\/SessMgr:1\.0.IDL/Common/!ICESMS\/RESE!ICESMSLB\/RES.LB!-2977088949795905141!868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10:07:51-05:00&quot;&gt;_x000a_   &lt;stl:SystemSpecificResults&gt;_x000a_    &lt;stl:HostCommand LNIATA=&quot;222222&quot;&gt;RDHAVBOG13OCTOEF00TCO-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1"/>
    <n v="1554"/>
    <n v="1578"/>
    <s v="RDHAVBOG13OCTOE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ad95621-5aa9-45b9-8f9a-4e76f28f9e09&lt;/eb:ConversationId&gt;&lt;eb:Service&gt;OTA_AirRulesLLSRQ&lt;/eb:Service&gt;&lt;eb:Action&gt;OTA_AirRulesLLSRS&lt;/eb:Action&gt;&lt;eb:MessageData&gt;&lt;eb:MessageId&gt;5699568544730620720&lt;/eb:MessageId&gt;&lt;eb:Timestamp&gt;2019-09-06T15:07:53&lt;/eb:Timestamp&gt;&lt;eb:RefToMessageId&gt;fad95621-5aa9-45b9-8f9a-4e76f28f9e09&lt;/eb:RefToMessageId&gt;&lt;/eb:MessageData&gt;&lt;/eb:MessageHeader&gt;&lt;wsse:Security xmlns:wsse=&quot;http://schemas.xmlsoap.org/ws/2002/12/secext&quot;&gt;&lt;wsse:BinarySecurityToken valueType=&quot;String&quot; EncodingType=&quot;wsse:Base64Binary&quot;&gt;Shared/IDL:IceSess\/SessMgr:1\.0.IDL/Common/!ICESMS\/RESG!ICESMSLB\/RES.LB!-2977088939975919488!82504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7:53-05:00&quot;&gt;_x000a_   &lt;stl:SystemSpecificResults&gt;_x000a_    &lt;stl:HostCommand LNIATA=&quot;222222&quot;&gt;RDBOGHAV08OCTZEF07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7TCO       Z R   418800        T31DE  7/? ??/ 30 WH01&lt;/Text&gt;_x000a_   &lt;/Line&gt;_x000a_   &lt;Line Type=&quot;Passenger Type&quot;&gt;_x000a_    &lt;Text&gt;PASSENGER TYPE-ITX                 AUTO PRICE-YES&lt;/Text&gt;_x000a_   &lt;/Line&gt;_x000a_   &lt;Line Type=&quot;Origin Destination&quot;&gt;_x000a_    &lt;Text&gt;FROM-BOG TO-HAV    CXR-AV    TVL-08OCT19  RULE-8YWW WHFIPVR/939&lt;/Text&gt;_x000a_   &lt;/Line&gt;_x000a_   &lt;Line Type=&quot;Fare Basis&quot;&gt;_x000a_    &lt;Text&gt;FARE BASIS-ZEF07TCO          NORMAL FARE  DIS-L   VENDOR-ATP&lt;/Text&gt;_x000a_   &lt;/Line&gt;_x000a_   &lt;Line Type=&quot;Fare Type&quot;&gt;_x000a_    &lt;Text&gt;FARE TYPE-PIT      RT-INDIVIDUAL INCLUSIVE TOUR FARE&lt;/Text&gt;_x000a_   &lt;/Line&gt;_x000a_   &lt;Line Type=&quot;Currency&quot;&gt;_x000a_    &lt;Text&gt;USD   124.00  0093  E03JAN19 D-INFINITY   FC-ZEF07TCO  FN-8&lt;/Text&gt;_x000a_   &lt;/Line&gt;_x000a_   &lt;Line Type=&quot;System Dates&quot;&gt;_x000a_    &lt;Text&gt;SYSTEM DATES - CREATED 02JAN19/0619  EXPIRES INFINITY&lt;/Text&gt;_x000a_   &lt;/Line&gt;_x000a_   &lt;ParsedData&gt;_x000a_    &lt;CurrencyLine&gt;_x000a_     &lt;Amount&gt;124.00&lt;/Amount&gt;_x000a_     &lt;CurrencyCode&gt;USD&lt;/CurrencyCode&gt;_x000a_     &lt;Discontinue&gt;INFINITY&lt;/Discontinue&gt;_x000a_     &lt;Effective&gt;2019-01-03&lt;/Effective&gt;_x000a_     &lt;FareClass&gt;ZEF07TCO&lt;/FareClass&gt;_x000a_     &lt;RoutingNumberOrMPM&gt;0093&lt;/RoutingNumberOrMPM&gt;_x000a_     &lt;TariffDescriptionNumber&gt;8&lt;/TariffDescriptionNumber&gt;_x000a_    &lt;/CurrencyLine&gt;_x000a_    &lt;FareBasisLine&gt;_x000a_     &lt;DisplayType Code=&quot;L&quot;/&gt;_x000a_     &lt;FareBasis Code=&quot;ZEF07TCO&quot;/&gt;_x000a_     &lt;FareVendor&gt;ATP&lt;/FareVendor&gt;_x000a_     &lt;Text&gt;NORM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HAV&quot;/&gt;_x000a_     &lt;OriginLocation LocationCode=&quot;BOG&quot;/&gt;_x000a_     &lt;Rule&gt;8YWW&lt;/Rule&gt;_x000a_     &lt;TariffDescriptionNumber&gt;WHFIPVR/939&lt;/TariffDescriptionNumber&gt;_x000a_     &lt;TravelDate&gt;2019-10-08&lt;/TravelDate&gt;_x000a_    &lt;/OriginDestinationLine&gt;_x000a_    &lt;PassengerTypeLine&gt;_x000a_     &lt;AutoPrice&gt;YES&lt;/AutoPrice&gt;_x000a_     &lt;PassengerType Code=&quot;ITX&quot;/&gt;_x000a_    &lt;/PassengerTypeLine&gt;_x000a_    &lt;SystemDatesLine&gt;_x000a_     &lt;CreateDateTime&gt;2019-01-02T06: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WITHIN_x000a_AREA 1_x000a_APPLICATION_x000a_CLASS OF SERVICE_x000a_THESE FARES APPLY FOR ECONOMY CLASS SERVICE._x000a_TYPES OF TRANSPORTATION_x000a_THIS RULE GOVERNS ONE-WAY AND ROUND-TRIP FARES._x000a_FARES GOVERNED BY THIS RULE CAN BE USED TO CREATE_x000a_ONE-WAY/ROUND-TRIP/SINGLE 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CONFIRMED RESERVATIONS FOR ALL SECTORS ARE REQUIRED AT_x000a_LEAST 7 DAYS BEFORE DEPARTURE._x000a_WHEN RESERVATIONS ARE MADE AT LEAST 14 DAYS BEFORE_x000a_DEPARTURE, TICKETING MUST BE COMPLETED WITHIN 168_x000a_HOURS AFTER RESERVATIONS ARE MADE OR AT LEAST 7 DAYS_x000a_BEFORE DEPARTURE WHICHEVER IS EARLIER._x000a_OR - CONFIRMED RESERVATIONS FOR ALL SECTORS ARE_x000a_REQUIRED AT LEAST 7 DAYS BEFORE DEPARTURE._x000a_WHEN RESERVATIONS ARE MADE AT LEAST 7 DAYS BEFORE_x000a_DEPARTURE, TICKETING MUST BE COMPLETED WITHIN 72_x000a_HOURS AFTER RESERVATIONS ARE MADE OR AT LEAST 7_x000a_DAYS BEFORE DEPARTURE WHICHEVER IS EARLIER.&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UNLIMITED STOPOVERS PERMITTED ON THE PRICING UNIT_x000a_LIMITED TO 2 FREE AND UNLIMITED AT USD 65.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 AND MAXIMUM_x000a_STAY._x000a_PROVIDED -_x000a_COMBINATIONS ARE WITH ANY FARE FOR CARRIER AV/LR/_x000a_TA IN RULE 8YWW/AIRW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ORIGINATING COLOMBIA -_x000a_FUEL SURCHARGE OF USD 93.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CUBA -_x000a_FUEL SURCHARGE OF USD 83.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BEFORE 31DEC19.&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1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INDIVIDUAL INCLUSIVE TOUR PSGR 12_x000a_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43"/>
    <n v="3416"/>
    <s v="8YWW"/>
    <n v="3454"/>
    <n v="3465"/>
    <s v="WHFIPVR/939"/>
    <n v="12430"/>
    <n v="13367"/>
    <x v="11"/>
    <n v="1500"/>
    <n v="1533"/>
    <n v="1557"/>
    <s v="RDBOGHAV08OCTZEF07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ad95621-5aa9-45b9-8f9a-4e76f28f9e09&lt;/eb:ConversationId&gt;&lt;eb:Service&gt;OTA_AirRulesLLSRQ&lt;/eb:Service&gt;&lt;eb:Action&gt;OTA_AirRulesLLSRS&lt;/eb:Action&gt;&lt;eb:MessageData&gt;&lt;eb:MessageId&gt;5699512544735780591&lt;/eb:MessageId&gt;&lt;eb:Timestamp&gt;2019-09-06T15:07:53&lt;/eb:Timestamp&gt;&lt;eb:RefToMessageId&gt;fad95621-5aa9-45b9-8f9a-4e76f28f9e09&lt;/eb:RefToMessageId&gt;&lt;/eb:MessageData&gt;&lt;/eb:MessageHeader&gt;&lt;wsse:Security xmlns:wsse=&quot;http://schemas.xmlsoap.org/ws/2002/12/secext&quot;&gt;&lt;wsse:BinarySecurityToken valueType=&quot;String&quot; EncodingType=&quot;wsse:Base64Binary&quot;&gt;Shared/IDL:IceSess\/SessMgr:1\.0.IDL/Common/!ICESMS\/RESG!ICESMSLB\/RES.LB!-2977088939975919488!82504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10:07:53-05:00&quot;&gt;_x000a_   &lt;stl:SystemSpecificResults&gt;_x000a_    &lt;stl:HostCommand LNIATA=&quot;222222&quot;&gt;RDHAVBOG13OCTOEF00TCO-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HAVBOG13OCTOE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8c72d97-64b8-4ace-9590-7b30561a4e7e&lt;/eb:ConversationId&gt;&lt;eb:Service&gt;OTA_AirRulesLLSRQ&lt;/eb:Service&gt;&lt;eb:Action&gt;OTA_AirRulesLLSRS&lt;/eb:Action&gt;&lt;eb:MessageData&gt;&lt;eb:MessageId&gt;5205778545672800832&lt;/eb:MessageId&gt;&lt;eb:Timestamp&gt;2019-09-06T15:09:28&lt;/eb:Timestamp&gt;&lt;eb:RefToMessageId&gt;58c72d97-64b8-4ace-9590-7b30561a4e7e&lt;/eb:RefToMessageId&gt;&lt;/eb:MessageData&gt;&lt;/eb:MessageHeader&gt;&lt;wsse:Security xmlns:wsse=&quot;http://schemas.xmlsoap.org/ws/2002/12/secext&quot;&gt;&lt;wsse:BinarySecurityToken valueType=&quot;String&quot; EncodingType=&quot;wsse:Base64Binary&quot;&gt;Shared/IDL:IceSess\/SessMgr:1\.0.IDL/Common/!ICESMS\/RESE!ICESMSLB\/RES.LB!-2977088554045604974!49716!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10:09:27-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c3a3b13-fe5f-49a4-a76f-48e387bc117d&lt;/eb:ConversationId&gt;&lt;eb:Service&gt;OTA_AirRulesLLSRQ&lt;/eb:Service&gt;&lt;eb:Action&gt;OTA_AirRulesLLSRS&lt;/eb:Action&gt;&lt;eb:MessageData&gt;&lt;eb:MessageId&gt;5206049545693790830&lt;/eb:MessageId&gt;&lt;eb:Timestamp&gt;2019-09-06T15:09:29&lt;/eb:Timestamp&gt;&lt;eb:RefToMessageId&gt;1c3a3b13-fe5f-49a4-a76f-48e387bc117d&lt;/eb:RefToMessageId&gt;&lt;/eb:MessageData&gt;&lt;/eb:MessageHeader&gt;&lt;wsse:Security xmlns:wsse=&quot;http://schemas.xmlsoap.org/ws/2002/12/secext&quot;&gt;&lt;wsse:BinarySecurityToken valueType=&quot;String&quot; EncodingType=&quot;wsse:Base64Binary&quot;&gt;Shared/IDL:IceSess\/SessMgr:1\.0.IDL/Common/!ICESMS\/RESC!ICESMSLB\/RES.LB!-2977088545510582895!72444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10:09:29-05:00&quot;&gt;_x000a_   &lt;stl:SystemSpecificResults&gt;_x000a_    &lt;stl:HostCommand LNIATA=&quot;222222&quot;&gt;RDCLOMAD08OCTSZP2MKIR-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CLOMAD08OCTSZP2MKI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c3a3b13-fe5f-49a4-a76f-48e387bc117d&lt;/eb:ConversationId&gt;&lt;eb:Service&gt;OTA_AirRulesLLSRQ&lt;/eb:Service&gt;&lt;eb:Action&gt;OTA_AirRulesLLSRS&lt;/eb:Action&gt;&lt;eb:MessageData&gt;&lt;eb:MessageId&gt;5710800545699440552&lt;/eb:MessageId&gt;&lt;eb:Timestamp&gt;2019-09-06T15:09:30&lt;/eb:Timestamp&gt;&lt;eb:RefToMessageId&gt;1c3a3b13-fe5f-49a4-a76f-48e387bc117d&lt;/eb:RefToMessageId&gt;&lt;/eb:MessageData&gt;&lt;/eb:MessageHeader&gt;&lt;wsse:Security xmlns:wsse=&quot;http://schemas.xmlsoap.org/ws/2002/12/secext&quot;&gt;&lt;wsse:BinarySecurityToken valueType=&quot;String&quot; EncodingType=&quot;wsse:Base64Binary&quot;&gt;Shared/IDL:IceSess\/SessMgr:1\.0.IDL/Common/!ICESMS\/RESC!ICESMSLB\/RES.LB!-2977088545510582895!72444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10:09:30-05:00&quot;&gt;_x000a_   &lt;stl:SystemSpecificResults&gt;_x000a_    &lt;stl:HostCommand LNIATA=&quot;222222&quot;&gt;RDMADCLO31OCTUZP2MZGR-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MADCLO31OCTUZP2M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f35ae3a-58d5-4e80-ad76-6646f3365d70&lt;/eb:ConversationId&gt;&lt;eb:Service&gt;OTA_AirRulesLLSRQ&lt;/eb:Service&gt;&lt;eb:Action&gt;OTA_AirRulesLLSRS&lt;/eb:Action&gt;&lt;eb:MessageData&gt;&lt;eb:MessageId&gt;5710434545718180221&lt;/eb:MessageId&gt;&lt;eb:Timestamp&gt;2019-09-06T15:09:32&lt;/eb:Timestamp&gt;&lt;eb:RefToMessageId&gt;ef35ae3a-58d5-4e80-ad76-6646f3365d70&lt;/eb:RefToMessageId&gt;&lt;/eb:MessageData&gt;&lt;/eb:MessageHeader&gt;&lt;wsse:Security xmlns:wsse=&quot;http://schemas.xmlsoap.org/ws/2002/12/secext&quot;&gt;&lt;wsse:BinarySecurityToken valueType=&quot;String&quot; EncodingType=&quot;wsse:Base64Binary&quot;&gt;Shared/IDL:IceSess\/SessMgr:1\.0.IDL/Common/!ICESMS\/RESG!ICESMSLB\/RES.LB!-2977088535548677746!86326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9:32-05:00&quot;&gt;_x000a_   &lt;stl:SystemSpecificResults&gt;_x000a_    &lt;stl:HostCommand LNIATA=&quot;222222&quot;&gt;RDBOGMAD10NOVZVUELA-UX&lt;/stl:HostCommand&gt;_x000a_   &lt;/stl:SystemSpecificResults&gt;_x000a_  &lt;/stl:Success&gt;_x000a_  &lt;stl:Warning type=&quot;BusinessLogic&quot;&gt;_x000a_   &lt;stl:SystemSpecificResults&gt;_x000a_    &lt;stl:Message&gt;                                  C15JN                        &lt;/stl:Message&gt;_x000a_    &lt;stl:ShortText&gt;WARN.SWS.HOST.WARNING_RESPONSE&lt;/stl:ShortText&gt;_x000a_   &lt;/stl:SystemSpecificResults&gt;_x000a_  &lt;/stl:Warning&gt;_x000a_ &lt;/stl:ApplicationResults&gt;_x000a_ &lt;FareRuleInfo&gt;_x000a_  &lt;Header&gt;_x000a_   &lt;Line Type=&quot;Legend&quot;&gt;_x000a_    &lt;Text&gt;V FARE BASIS     BK    FARE   TRAVEL-TICKET AP  MINMAX  RTG&lt;/Text&gt;_x000a_   &lt;/Line&gt;_x000a_   &lt;Line Type=&quot;Fare&quot;&gt;_x000a_    &lt;Text&gt;1   ZVUELA         Z?R   689000 D31MR  T16SE  -/?  5/ 90 AT01&lt;/Text&gt;_x000a_   &lt;/Line&gt;_x000a_   &lt;Line Type=&quot;Passenger Type&quot;&gt;_x000a_    &lt;Text&gt;PASSENGER TYPE-ADT                 AUTO PRICE-YES&lt;/Text&gt;_x000a_   &lt;/Line&gt;_x000a_   &lt;Line Type=&quot;Origin Destination&quot;&gt;_x000a_    &lt;Text&gt;FROM-BOG TO-MAD    CXR-UX    TVL-10NOV19  RULE-OF01 IPRSAA2/27&lt;/Text&gt;_x000a_   &lt;/Line&gt;_x000a_   &lt;Line Type=&quot;Fare Basis&quot;&gt;_x000a_    &lt;Text&gt;FARE BASIS-ZVUELA            SPECIAL FARE  DIS-E   VENDOR-ATP&lt;/Text&gt;_x000a_   &lt;/Line&gt;_x000a_   &lt;Line Type=&quot;Fare Type&quot;&gt;_x000a_    &lt;Text&gt;FARE TYPE-XPX      RT-INSTANT PURCHASE FARE&lt;/Text&gt;_x000a_   &lt;/Line&gt;_x000a_   &lt;Line Type=&quot;Currency&quot;&gt;_x000a_    &lt;Text&gt;USD   204.00  1001  E31AUG19 D31MAR20   FC-ZVUELA  FN-33&lt;/Text&gt;_x000a_   &lt;/Line&gt;_x000a_   &lt;Line Type=&quot;System Dates&quot;&gt;_x000a_    &lt;Text&gt;SYSTEM DATES - CREATED 30AUG19/0614  EXPIRES INFINITY&lt;/Text&gt;_x000a_   &lt;/Line&gt;_x000a_   &lt;ParsedData&gt;_x000a_    &lt;CurrencyLine&gt;_x000a_     &lt;Amount&gt;204.00&lt;/Amount&gt;_x000a_     &lt;CurrencyCode&gt;USD&lt;/CurrencyCode&gt;_x000a_     &lt;Discontinue&gt;2020-03-31&lt;/Discontinue&gt;_x000a_     &lt;Effective&gt;2019-08-31&lt;/Effective&gt;_x000a_     &lt;FareClass&gt;ZVUELA&lt;/FareClass&gt;_x000a_     &lt;RoutingNumberOrMPM&gt;1001&lt;/RoutingNumberOrMPM&gt;_x000a_     &lt;TariffDescriptionNumber&gt;33&lt;/TariffDescriptionNumber&gt;_x000a_    &lt;/CurrencyLine&gt;_x000a_    &lt;FareBasisLine&gt;_x000a_     &lt;DisplayType Code=&quot;E&quot;/&gt;_x000a_     &lt;FareBasis Code=&quot;ZVUELA&quot;/&gt;_x000a_     &lt;FareVendor&gt;ATP&lt;/FareVendor&gt;_x000a_     &lt;Text&gt;SPECIAL FARE&lt;/Text&gt;_x000a_    &lt;/FareBasisLine&gt;_x000a_    &lt;FareTypeLine&gt;_x000a_     &lt;FareDescription Code=&quot;RT&quot;&gt;INSTANT PURCHASE FARE&lt;/FareDescription&gt;_x000a_     &lt;FareType&gt;XPX&lt;/FareType&gt;_x000a_    &lt;/FareTypeLine&gt;_x000a_    &lt;OriginDestinationLine&gt;_x000a_     &lt;Airline Code=&quot;UX&quot;/&gt;_x000a_     &lt;DestinationLocation LocationCode=&quot;MAD&quot;/&gt;_x000a_     &lt;OriginLocation LocationCode=&quot;BOG&quot;/&gt;_x000a_     &lt;Rule&gt;OF01&lt;/Rule&gt;_x000a_     &lt;TariffDescriptionNumber&gt;IPRSAA2/27&lt;/TariffDescriptionNumber&gt;_x000a_     &lt;TravelDate&gt;2019-11-10&lt;/TravelDate&gt;_x000a_    &lt;/OriginDestinationLine&gt;_x000a_    &lt;PassengerTypeLine&gt;_x000a_     &lt;AutoPrice&gt;YES&lt;/AutoPrice&gt;_x000a_     &lt;PassengerType Code=&quot;ADT&quot;/&gt;_x000a_    &lt;/PassengerTypeLine&gt;_x000a_    &lt;SystemDatesLine&gt;_x000a_     &lt;CreateDateTime&gt;2019-08-30T06: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PROMOTIONAL FARE_x000a_APPLICATION_x000a_AREA_x000a_THESE FARES APPLY_x000a_BETWEEN AREA 2 AND AREA 1._x000a_CLASS OF SERVICE_x000a_THESE FARES APPLY FOR ECONOMY CLASS SERVICE._x000a_TYPES OF TRANSPORTATION_x000a_THIS RULE GOVERNS ROUND-TRIP FARES._x000a_FARES GOVERNED BY THIS RULE CAN BE USED TO CREATE_x000a_ROUND-TRIP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BETWEEN MAD AND_x000a_ROM_x000a_THEN THAT TRAVEL MUST BE ON_x000a_ONE OR MORE OF THE FOLLOWING_x000a_ANY UX FLIGHT OPERATED BY UX._x000a_AND_x000a_THE FARE COMPONENT MUST INCLUDE TRAVEL VIA_x000a_TRANSATLANTIC SECTORS ON_x000a_ONE OR MORE OF THE FOLLOWING_x000a_ANY UX FLIGHT OPERATED BY UX._x000a_AND_x000a_IF THE FARE COMPONENT INCLUDES TRAVEL WITHIN AREA 2_x000a_THEN THAT TRAVEL MUST BE ON_x000a_ONE OR MORE OF THE FOLLOWING_x000a_ANY UX FLIGHT_x000a_ANY 9B FLIGHT_x000a_ANY A3 FLIGHT_x000a_ANY AB FLIGHT_x000a_ANY AZ FLIGHT_x000a_ANY KL FLIGHT_x000a_ANY LG FLIGHT_x000a_ANY LO FLIGHT_x000a_ANY ME FLIGHT_x000a_ANY SK FLIGHT_x000a_ANY SU FLIGHT_x000a_ANY TK FLIGHT_x000a_ANY ET FLIGHT_x000a_LY FLIGHTS 0300 THROUGH 0399_x000a_OK FLIGHTS 0700 THROUGH 0799._x000a_AND_x000a_IF THE FARE COMPONENT INCLUDES TRAVEL WITHIN AREA 1_x000a_THEN THAT TRAVEL MUST BE ON_x000a_ONE OR MORE OF THE FOLLOWING_x000a_ANY UX FLIGHT_x000a_ANY 5Q FLIGHT_x000a_ANY 5U FLIGHT_x000a_ANY AD FLIGHT_x000a_ANY AR FLIGHT_x000a_ANY CC FLIGHT_x000a_ANY CM FLIGHT_x000a_ANY CU FLIGHT_x000a_ANY EQ FLIGHT_x000a_ANY G3 FLIGHT_x000a_ANY P9 FLIGHT_x000a_ANY Z8 FLIGHT_x000a_ANY DL FLIGHT_x000a_ANY BB FLIGHT_x000a_ANY 7N FLIGHT._x000a_AND_x000a_IF THE FARE COMPONENT INCLUDES TRAVEL BETWEEN MEX AND_x000a_MAD_x000a_BUT NOT ON NONSTOP FLIGHTS.&lt;/Text&gt;_x000a_   &lt;/Paragraph&gt;_x000a_   &lt;Paragraph RPH=&quot;05&quot; Title=&quot;ADVANCE RESERVATIONS/TICKETING&quot;&gt;_x000a_    &lt;Text&gt;CONFIRMED RESERVATIONS ARE REQUIRED FOR ALL SECTORS._x000a_WHEN RESERVATIONS ARE MADE AT LEAST 2 DAYS BEFORE_x000a_DEPARTURE, TICKETING MUST BE COMPLETED WITHIN 72 HOURS_x000a_AFTER RESERVATIONS ARE MADE._x000a_OR - CONFIRMED RESERVATIONS FOR ALL SECTORS AND_x000a_TICKETING MUST BE COMPLETED AT THE SAME TIM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TRAVEL FROM LAST STOPOVER MUST COMMENCE NO EARLIER_x000a_THAN 5 DAYS AFTER DEPARTURE FROM FARE ORIGIN.&lt;/Text&gt;_x000a_   &lt;/Paragraph&gt;_x000a_   &lt;Paragraph RPH=&quot;07&quot; Title=&quot;MAXIMUM STAY&quot;&gt;_x000a_    &lt;Text&gt;TRAVEL FROM LAST STOPOVER MUST COMMENCE NO LATER THAN_x000a_90 DAYS AFTER DEPARTURE FROM FARE ORIGIN.&lt;/Text&gt;_x000a_   &lt;/Paragraph&gt;_x000a_   &lt;Paragraph RPH=&quot;08&quot; Title=&quot;STOPOVERS&quot;&gt;_x000a_    &lt;Text&gt;NO STOPOVERS PERMITTED ON THE PRICING UNIT.&lt;/Text&gt;_x000a_   &lt;/Paragraph&gt;_x000a_   &lt;Paragraph RPH=&quot;09&quot; Title=&quot;TRANSFERS&quot;&gt;_x000a_    &lt;Text&gt;FARE BREAK SURFACE SECTORS NOT PERMITTED AND EMBEDDED_x000a_SURFACE SECTORS PERMITTED ON THE FARE COMPONENT._x000a_NOTE - TEXT BELOW NOT VALIDATED FOR AUTOPRICING._x000a_TRANSFERS LIMITTED TO THE ROUTING MAP INDICATED IN_x000a_THE FARE RECOR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_x000a_MILEAGE OF THE OPEN SEGMENT MUST BE EQUAL/LESS THAN_x000a_MILEAGE OF THE SHORTEST FLOWN FARE COMPONENT._x000a_-TO FORM ROUND TRIPS._x000a_PROVIDED -_x000a_COMBINATIONS ARE WITH ANY FARE FOR CARRIER UX IN_x000a_RULE UP41/UP5L/UZ10/UZ11/UZ14/UZ17/UZ5L IN TARIFF_x000a_FBRA12P - BETWEEN AREA 1/2 EXCEPT USA/CA_x000a_OR RULE UP41/UP5L/UZ14/UZ5L IN TARIFF_x000a_FBRINPV - BETWEEN USA/CA-AREA 1/2/3_x000a_OR ANY RULE IN TARIFF_x000a_IPRA    - BETWEEN USA/CA-AREA 2/3 AND GUAM-AREA 2_x000a_IPREUAF - BETWEEN EUROPE-AFRICA_x000a_IPREUME - BETWEEN EUROPE-THE MIDDLE EAST_x000a_IPREURP - WITHIN EUROPE-INTERNATIONAL_x000a_IPRSAA2 - BETWEEN THE WESTERN HEMISPHERE-AREA 2_x000a_VIA ATL.&lt;/Text&gt;_x000a_   &lt;/Paragraph&gt;_x000a_   &lt;Paragraph RPH=&quot;11&quot; Title=&quot;BLACKOUT DATES&quot;&gt;_x000a_    &lt;Text&gt;ORIGINATING AREA 2 OUTBOUND -_x000a_TRAVEL IS NOT PERMITTED 14DEC19 THROUGH 30DEC19 OR_x000a_03APR20 THROUGH 08APR20._x000a_ORIGINATING AREA 2 INBOUND -_x000a_TRAVEL IS NOT PERMITTED 01JAN20 THROUGH 13JAN20 OR_x000a_10APR20 THROUGH 13APR20._x000a_ORIGINATING COLOMBIA OUTBOUND -_x000a_TRAVEL IS NOT PERMITTED 14DEC19 THROUGH 06JAN20 OR_x000a_10APR20 THROUGH 13APR20._x000a_ORIGINATING COLOMBIA INBOUND -_x000a_TRAVEL IS NOT PERMITTED 14DEC19 THROUGH 07JAN20 OR_x000a_03APR20 THROUGH 08APR20.&lt;/Text&gt;_x000a_   &lt;/Paragraph&gt;_x000a_   &lt;Paragraph RPH=&quot;12&quot; Title=&quot;SURCHARGES&quot;&gt;_x000a_    &lt;Text&gt;IF THE FARE COMPONENT INCLUDES TRAVEL BETWEEN FOR AND_x000a_SSA._x000a_SECURITY SURCHARGE OF USD 80.00 PER FARE COMPONENT_x000a_WILL BE ADDED TO THE APPLICABLE FARE PER_x000a_ADULT,ALLOWING CHILD/INFANT DISCOUNTS._x000a_IF THE FARE COMPONENT INCLUDES TRAVEL BETWEEN FOR AND_x000a_BSB._x000a_OR_x000a_IF THE FARE COMPONENT INCLUDES TRAVEL BETWEEN FOR AND_x000a_GYN._x000a_OR_x000a_IF THE FARE COMPONENT INCLUDES TRAVEL BETWEEN FOR AND_x000a_BHZ._x000a_OR_x000a_IF THE FARE COMPONENT INCLUDES TRAVEL BETWEEN FOR AND_x000a_RIO._x000a_SECURITY SURCHARGE OF USD 20.00 PER FARE COMPONENT_x000a_WILL BE ADDED TO THE APPLICABLE FARE PER_x000a_ADULT,ALLOWING CHILD/INFANT DISCOUNTS._x000a_IF THE FARE COMPONENT INCLUDES TRAVEL BETWEEN VCE AND_x000a_ROM._x000a_OR_x000a_IF THE FARE COMPONENT INCLUDES TRAVEL BETWEEN AHO AND_x000a_ROM._x000a_SECURITY SURCHARGE OF EUR 90.00 PER FARE COMPONENT_x000a_WILL BE ADDED TO THE APPLICABLE FARE PER_x000a_ADULT,ALLOWING CHILD/INFANT DISCOUNTS._x000a_IF THE FARE COMPONENT INCLUDES TRAVEL BETWEEN SAO AND_x000a_SSA._x000a_OR_x000a_IF THE FARE COMPONENT INCLUDES TRAVEL BETWEEN SSA AND_x000a_REC._x000a_OR_x000a_IF THE FARE COMPONENT INCLUDES TRAVEL BETWEEN REC AND_x000a_SAO._x000a_SECURITY SURCHARGE OF USD 80.00 PER FARE COMPONENT_x000a_WILL BE ADDED TO THE APPLICABLE FARE PER_x000a_ADULT,ALLOWING CHILD/INFANT DISCOUNTS._x000a_IF THE FARE COMPONENT INCLUDES TRAVEL BETWEEN UIO AND_x000a_CUE._x000a_OR_x000a_IF THE FARE COMPONENT INCLUDES TRAVEL BETWEEN UIO AND_x000a_LOH._x000a_OR_x000a_IF THE FARE COMPONENT INCLUDES TRAVEL BETWEEN UIO AND_x000a_ESM._x000a_OR_x000a_IF THE FARE COMPONENT INCLUDES TRAVEL BETWEEN UIO AND_x000a_LGQ._x000a_OR_x000a_IF THE FARE COMPONENT INCLUDES TRAVEL BETWEEN UIO AND_x000a_OCC._x000a_OR_x000a_IF THE FARE COMPONENT INCLUDES TRAVEL BETWEEN UIO AND_x000a_SCY._x000a_OR_x000a_IF THE FARE COMPONENT INCLUDES TRAVEL BETWEEN UIO AND_x000a_GPS._x000a_OR_x000a_IF THE FARE COMPONENT INCLUDES TRAVEL BETWEEN UIO AND_x000a_MEC._x000a_SECURITY SURCHARGE OF EUR 30.00 PER FARE COMPONENT_x000a_WILL BE ADDED TO THE APPLICABLE FARE PER_x000a_ADULT,ALLOWING CHILD/INFANT DISCOUNTS._x000a_IF THE FARE COMPONENT INCLUDES TRAVEL BETWEEN SRZ AND_x000a_ASU._x000a_SECURITY SURCHARGE OF USD 150.00 PER FARE COMPONENT_x000a_WILL BE ADDED TO THE APPLICABLE FARE PER_x000a_ADULT,ALLOWING CHILD/INFANT DISCOUNTS._x000a_IF THE FARE COMPONENT INCLUDES TRAVEL BETWEEN MVD AND_x000a_ASU._x000a_SECURITY SURCHARGE OF USD 200.00 PER FARE COMPONENT_x000a_WILL BE ADDED TO THE APPLICABLE FARE PER_x000a_ADULT,ALLOWING CHILD/INFANT DISCOUNTS._x000a_IF THE FARE COMPONENT INCLUDES TRAVEL BETWEEN MVD AND_x000a_BUE._x000a_SECURITY SURCHARGE OF USD 100.00 PER FARE COMPONENT_x000a_WILL BE ADDED TO THE APPLICABLE FARE PER_x000a_ADULT,ALLOWING CHILD/INFANT DISCOUNTS._x000a_IF THE FARE COMPONENT INCLUDES TRAVEL BETWEEN ASU AND_x000a_BUE._x000a_SECURITY SURCHARGE OF USD 150.00 PER FARE COMPONENT_x000a_WILL BE ADDED TO THE APPLICABLE FARE PER_x000a_ADULT,ALLOWING CHILD/INFANT DISCOUNTS._x000a_IF THE FARE COMPONENT INCLUDES TRAVEL BETWEEN MVD AND_x000a_SAO._x000a_SECURITY SURCHARGE OF USD 175.00 PER FARE COMPONENT_x000a_WILL BE ADDED TO THE APPLICABLE FARE PER_x000a_ADULT,ALLOWING CHILD/INFANT DISCOUNTS._x000a_IF THE FARE COMPONENT INCLUDES TRAVEL BETWEEN SDQ AND_x000a_HAV._x000a_OR_x000a_IF THE FARE COMPONENT INCLUDES TRAVEL BETWEEN SDQ AND_x000a_MIA._x000a_OR_x000a_IF THE FARE COMPONENT INCLUDES TRAVEL BETWEEN SDQ AND_x000a_SJU._x000a_SECURITY SURCHARGE OF USD 100.00 PER FARE COMPONENT_x000a_WILL BE ADDED TO THE APPLICABLE FARE PER_x000a_ADULT,ALLOWING CHILD/INFANT DISCOUNTS._x000a_IF THE FARE COMPONENT INCLUDES TRAVEL BETWEEN BUH AND_x000a_IAS._x000a_SECURITY SURCHARGE OF EUR 90.00 PER FARE COMPONENT_x000a_WILL BE ADDED TO THE APPLICABLE FARE PER_x000a_ADULT,ALLOWING CHILD/INFANT DISCOUNTS._x000a_IF THE FARE COMPONENT INCLUDES TRAVEL BETWEEN BUE AND_x000a_COR._x000a_OR_x000a_IF THE FARE COMPONENT INCLUDES TRAVEL BETWEEN BUE AND_x000a_IGR._x000a_OR_x000a_IF THE FARE COMPONENT INCLUDES TRAVEL BETWEEN IGR AND_x000a_COR._x000a_OR_x000a_IF THE FARE COMPONENT INCLUDES TRAVEL BETWEEN IGR AND_x000a_ROS._x000a_OR_x000a_IF THE FARE COMPONENT INCLUDES TRAVEL BETWEEN IGR AND_x000a_SLA._x000a_SECURITY SURCHARGE OF USD 80.00 PER FARE COMPONENT_x000a_WILL BE ADDED TO THE APPLICABLE FARE PER_x000a_ADULT,ALLOWING CHILD/INFANT DISCOUNTS._x000a_IF THE FARE COMPONENT INCLUDES TRAVEL BETWEEN TLV AND_x000a_AREA 2 ON_x000a_ONE OR MORE OF THE FOLLOWING_x000a_ANY LY FLIGHT._x000a_SECURITY SURCHARGE OF USD 25.00 PER FARE COMPONENT_x000a_WILL BE ADDED TO THE APPLICABLE FARE PER_x000a_ADULT,ALLOWING CHILD/INFANT DISCOUNTS._x000a_IF THE FARE COMPONENT INCLUDES TRAVEL BETWEEN PTY AND_x000a_CCS._x000a_OR_x000a_IF THE FARE COMPONENT INCLUDES TRAVEL BETWEEN PTY AND_x000a_SDQ._x000a_OR_x000a_IF THE FARE COMPONENT INCLUDES TRAVEL BETWEEN PTY AND_x000a_PUJ._x000a_OR_x000a_IF THE FARE COMPONENT INCLUDES TRAVEL BETWEEN PTY AND_x000a_HAV._x000a_OR_x000a_IF THE FARE COMPONENT INCLUDES TRAVEL BETWEEN PTY AND_x000a_GYE._x000a_OR_x000a_IF THE FARE COMPONENT INCLUDES TRAVEL BETWEEN PTY AND_x000a_UIO._x000a_OR_x000a_IF THE FARE COMPONENT INCLUDES TRAVEL BETWEEN PTY AND_x000a_BOG._x000a_SECURITY SURCHARGE OF USD 200.00 PER FARE COMPONENT_x000a_WILL BE ADDED TO THE APPLICABLE FARE PER_x000a_ADULT,ALLOWING CHILD/INFANT DISCOUNTS._x000a_IF THE FARE COMPONENT INCLUDES TRAVEL BETWEEN DUS AND_x000a_AMS._x000a_SECURITY SURCHARGE OF EUR 60.00 PER FARE COMPONENT_x000a_WILL BE ADDED TO THE APPLICABLE FARE PER_x000a_ADULT,ALLOWING CHILD/INFANT DISCOUNTS._x000a_IF THE FARE COMPONENT INCLUDES TRAVEL BETWEEN GUA AND_x000a_SAP._x000a_SECURITY SURCHARGE OF USD 75.00 PER FARE COMPONENT_x000a_WILL BE ADDED TO THE APPLICABLE FARE PER_x000a_ADULT,ALLOWING CHILD/INFANT DISCOUNTS._x000a_IF THE FARE COMPONENT INCLUDES TRAVEL BETWEEN UIO AND_x000a_LIM._x000a_OR_x000a_IF THE FARE COMPONENT INCLUDES TRAVEL BETWEEN UIO AND_x000a_BOG._x000a_OR_x000a_IF THE FARE COMPONENT INCLUDES TRAVEL BETWEEN UIO AND_x000a_CCS._x000a_SECURITY SURCHARGE OF USD 200.00 PER FARE COMPONENT_x000a_WILL BE ADDED TO THE APPLICABLE FARE PER_x000a_ADULT,ALLOWING CHILD/INFANT DISCOUNTS._x000a_IF THE FARE COMPONENT INCLUDES TRAVEL BETWEEN STO AND_x000a_AMS._x000a_OR_x000a_IF THE FARE COMPONENT INCLUDES TRAVEL BETWEEN CPH AND_x000a_AMS._x000a_OR_x000a_IF THE FARE COMPONENT INCLUDES TRAVEL BETWEEN ATH AND_x000a_ROM._x000a_OR_x000a_IF THE FARE COMPONENT INCLUDES TRAVEL BETWEEN ATH AND_x000a_MAD ON_x000a_ONE OR MORE OF THE FOLLOWING_x000a_ANY A3 FLIGHT._x000a_FOR TRAVEL ON/AFTER 15JUN19 AND ON/BEFORE 15SEP19_x000a_SECURITY SURCHARGE OF EUR 100.00 PER FARE_x000a_COMPONENT WILL BE ADDED TO THE APPLICABLE FARE PER_x000a_ADULT,ALLOWING CHILD/INFANT DISCOUNTS.&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31AUG19 AND ON/_x000a_BEFORE 31MAR20. ALL TRAVEL MUST BE COMPLETED BY_x000a_MIDNIGHT ON 15JUN20.&lt;/Text&gt;_x000a_   &lt;/Paragraph&gt;_x000a_   &lt;Paragraph RPH=&quot;15&quot; Title=&quot;SALES RESTRICTIONS&quot;&gt;_x000a_    &lt;Text&gt;FOOTNOTE RULE_x000a_RESERVATIONS MUST BE MADE ON/AFTER 31AUG19 AND ON/_x000a_BEFORE 16SEP19._x000a_TICKETS MUST BE ISSUED ON/AFTER 31AUG19 AND ON/BEFORE_x000a_16SEP19._x000a_GENERAL RULE - APPLY UNLESS OTHERWISE SPECIFIED_x000a_TICKETS MUST BE ISSUED ON THE STOCK OF UX AND MAY NOT_x000a_BE SOLD IN VENEZUELA. AND MAY ONLY BE SOLD IN AREA 1/_x000a_AREA 2/AREA 3._x000a_TICKETS MAY NOT BE ISSUED BY PTA. EXTENSION OF TICKET_x000a_VALIDITY IS NOT PERMITTED.&lt;/Text&gt;_x000a_   &lt;/Paragraph&gt;_x000a_   &lt;Paragraph RPH=&quot;16&quot; Title=&quot;PENALTIES&quot;&gt;_x000a_    &lt;Text&gt;CANCELLATIONS_x000a_ANY TIME_x000a_TICKET IS NON-REFUNDABLE._x000a_NOTE - TEXT BELOW NOT VALIDATED FOR AUTOPRICING._x000a_FARE COMPONENT IS NON-REFUNDABLE_x000a_---------------------------------_x000a_WAIVED FOR DEATH OF A PASSENGER AND_x000a_PASSENGERS_x000a_FAMILY MEMBERS UP TO 1ST DEGREE RELATIONS OR FOR_x000a_PASSENGER/S HOSPITAL ADMISSION_x000a_--------------------------------------------------_x000a_WHEN COMBINING NON-REFUNDABLE FARES WITH A_x000a_REFUNDABLE FARES_x000a_1- THE AMOUNT PAID ON EACH REFUNDABLE FARE_x000a_COMPONENT IS REFUNDED_x000a_2- THE AMOUNT PAID ON EACH NON-REFUNDABLE FARE_x000a_COMPONENT WILL NOT BE REFUNDED._x000a_3. WHEN COMBINING FARES CHARGE THE SUM OF THE_x000a_CANCELLATION FEES OF ALL CANCELLED FARE_x000a_COMPONENTS._x000a_--------------------------------------------------_x000a_REFUND OF UNUSED TAXES FEES AND CHARGES PAID TO_x000a_THIRD PARTIES PERMITTED. ASSOCIATED CARRIER_x000a_IMPOSED CHARGES WILL NOT BE REFUNDED._x000a_----------------------------------_x000a_REFUND PERMITTED WITHIN TICKET VALIDITY._x000a_----------------------------------_x000a_ANY NON-REFUNDABLE AMOUNT FROM A PREVIOUS TICKET_x000a_REMAINS NON-REFUNDABLE FOLLOWING A CHANGE._x000a_----------------------------------_x000a_-------CANCELLATION REPRICING CONDITIONS--------_x000a_FLOWN COUPONS MUST BE REPRICED USING HISTORICAL_x000a_FARES IN EFFECT ON THE PREVIOUS TICKETING DATE_x000a_THE FARE FOR THE JOURNEY TRAVELLED MUST BE CAPED_x000a_AT THE TOTAL FARE AMOUNT PLUS CARRIER IMPOSED_x000a_CHARGE PAID ON THE TICKET BEING PRESENTED FOR_x000a_REFUND_x000a_FULLY FLOWN FARE COMPONENTES MAY BE REPRICED_x000a_USING ANY BOOKING CODE WITHIN THE SAME CABIN_x000a_PROVIDED THE NEW FARE AMOUNT IS EQUAL OR HIGHER_x000a_THAN ORIGINAL_x000a_PARTIALLY FLOWN FARE COMPONENTS MUST BE REPRICED_x000a_USING THE SAME OR HIGHER BOOKING CODE._x000a_-----------------------------------------------_x000a_NEW TICKET MAY BE EQUAL OR HIGHER THAN PREVIOUS_x000a_AND MUST COMPLY WITH ALL PROVISIONS OF THE NEW_x000a_FARE BEING APPLIED._x000a_-----------------------------------------------_x000a_WHEN THE ITINERARY RESULT IN A HIGHER FARE THE_x000a_DIFFERENCE WILL BE COLLECTED. ANY APPLICABLE_x000a_CHANGE FEE STILL APPLIES._x000a_-----------------------------------------------_x000a_WHEN THE NEW ITINERARY RESULTS IN A LOWER FARE_x000a_THE CHANGE FEE APPLIES AND NO CREDIT OF THE_x000a_RESIDUAL AMOUNT WILL BE MADE._x000a_-----------------------------------------------_x000a_TICKET IS NOT TRANSFEREABLE TO ANOTHER PERSON_x000a_--------------------------------------------------_x000a_FOR NON REFUNDABLE FARES THE YQ/YR CARRIER_x000a_IMPOSED SURCHARGE WILL NOT BE REFUNDED_x000a_--------------------------------------------------_x000a_FOR SPANISH DOMESTIC 9B FLIGHTS FROM 4000_x000a_THROUGHT 4851 TO BE CANCELLED A PENALTY OF EUR_x000a_50.00 WILL BE APPLIED PER SECTOR CHILD/INFANT_x000a_DISCOUNTS APPLY THE ORIGINAL NON-REFUNDABLE_x000a_AMOUNT REMAINS NON REFUNDABLE_x000a_CHANGES_x000a_ANY TIME_x000a_CHARGE EUR 150.00/USD 190.00 FOR REISSUE/_x000a_REVALIDATION._x000a_CHILD/INFANT DISCOUNTS APPLY._x000a_NOTE - TEXT BELOW NOT VALIDATED FOR AUTOPRICING._x000a_THE CHANGE FEE APPLIES PER TRANSACTION-PER PERSON._x000a_CHILD AND INFANT DISCOUNTS APPLY._x000a_A CHANGE IS A ROUTING/OR DATE/OR FLIGHT MODIFICATI_x000a_ON._x000a_CHANGE IS PERMITTED WITHIN TICKET VALIDITY OF ORIG_x000a_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 CHANGED_x000a_THE HIGHEST PENALTY OF ALL CHANGED FARE COMPONENT_x000a_S WILL APPLY._x000a_---------------------------------_x000a_IN CASE OF UPGRADE TO A HIGHER FARE OR IF THE ITIN_x000a_ERARY RESULTS IN A HIGHER FARE THE DIFFERENCE_x000a_WILL BE COLLECTED -AND-THE CHANGE FEE WILL BE APPL_x000a_IED._x000a_---------------------------------_x000a_WHEN THE NEW ITINERARY RESULTS IN A LOWER AMOUNT_x000a_THE CHANGE FEE WILL BE APLIED -AND- NO REFUND_x000a_WILL BE MADE._x000a_---------------------------------_x000a_REISSUE/REVALIDATION MUST BE MADE AT THE SAME TIME_x000a_THE RESERVATION IS CHANGED OR PREVIOUS TO THE TIC_x000a_KETED FLIGHT DEPARTURE_x000a_---------------------------------_x000a_IN CASE OF NO-SHOW. CHANGE IS NOT PERMITTED._x000a_---------------------------------_x000a_WAIVED FOR DEATH OF A PASSENGER AND PASSENGER-S_x000a_INMEDIATE FAMILY MEMBER/1ST DEGREE RELATIONS_x000a_ONLY/OR FOR PASSENGER-S HOSPITAL ADMISSION._x000a_---------------------------------_x000a_//CHANGES BEFORE DEPARTURE//_x000a_THE ITINERARY MUST BE REPRICED USING CURRENT FARES_x000a_IN EFFECT ON THE DATE THE TICKET IS REISSUED._x000a_---------------------------------_x000a_//CHANGES AFTER DEPARTURE//_x000a_THE ITINERARY MUST BE REPRICED USING HISTORICAL FA_x000a_RES IN EFFECT ON THE PREVIOUS TICKETING DATE._x000a_THE NEW ITINERARY MUST MEET ALL RULE PROVISIONS OF_x000a_THE NEWLY TICKETED FARE -I.E ADVANCE RESERVATIONS_x000a_/TICKETING DEADLINE/MINIMUM/MAXIMUM STAY/BOOKING C_x000a_LASS/SESIONALITY/ETC-._x000a_---------------------------------_x000a_ANY TIME_x000a_DOWNGRADING IS NOT PERMITTED_x000a_THE NEW TOTAL FARE MAY ONLY BE EQUAL OR HIGHER THA_x000a_N PREVIOUS. ANY CHANGE WITHIN THE SAME TYPE OF FAR_x000a_E INVOLVING SEASONALITY OR DAY/TIME IS NOT CONSIDE_x000a_RED DOWNGRADE._x000a_---------------------------------&lt;/Text&gt;_x000a_   &lt;/Paragraph&gt;_x000a_   &lt;Paragraph RPH=&quot;17&quot; Title=&quot;HIP/MILEAGE EXCEPTIONS&quot;&gt;_x000a_    &lt;Text&gt;THE HIGHER INTERMEDIATE POINT RULE DOES NOT APPLY FOR_x000a_CONNECTIONS._x000a_NOTE -_x000a_DMC/HIP/EXCESS OF MILEAGE WILL NOT APPLY TO THESE_x000a_FARES._x000a_AND - THE HIGHER INTERMEDIATE POINT RULE DOES NOT APPLY_x000a_FOR STOPOVERS._x000a_NOTE -_x000a_DMC/HIP/EXCESS OF MILEAGE WILL NOT APPLY TO THESE_x000a_FARES.&lt;/Text&gt;_x000a_   &lt;/Paragraph&gt;_x000a_   &lt;Paragraph RPH=&quot;18&quot; Title=&quot;TICKET ENDORSEMENTS&quot;&gt;_x000a_    &lt;Text&gt;THE ORIGINAL AND THE REISSUED TICKET MUST BE ANNOTATED_x000a_- CHGS AND REF RESTRICTED - IN THE ENDORSEMENT BOX._x000a_AND - THE ORIGINAL AND THE REISSUED TICKET MUST BE_x000a_ANNOTATED - RESTRICTIONS APPLY - IN THE FORM OF_x000a_PAYMENT BOX.&lt;/Text&gt;_x000a_   &lt;/Paragraph&gt;_x000a_   &lt;Paragraph RPH=&quot;19&quot; Title=&quot;CHILDREN DISCOUNTS&quot;&gt;_x000a_    &lt;Text&gt;CNN/ACCOMPANIED CHILD PSGR 2-11 - CHARGE 100 PERCENT_x000a_OF 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S/INFANT WITH A SEA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CNE/NEGOTIATED CHILD PSGR 2-11 - CHARGE 100 PERCENT OF_x000a_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E/NEGOTIATED INFAN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JNN/CONTRACT BULK CHILD PSGR 2-11 - CHARGE 100 PERCENT_x000a_OF 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S/INFANT WITH A SEA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JNF/CONTRACT BULK INFANT PSGR UNDER 2 - CHARGE_x000a_10 PERCENT OF THE FARE._x000a_TICKET DESIGNATOR - IN._x000a_MUST BE ACCOMPANIED ON ALL FLIGHTS IN THE SAME_x000a_COMPARTMENT BY ADULT PSGR 18 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9"/>
    <n v="3671"/>
    <s v="OF01"/>
    <n v="3709"/>
    <n v="3719"/>
    <s v="IPRSAA2/27"/>
    <n v="15587"/>
    <n v="20399"/>
    <x v="12"/>
    <n v="1500"/>
    <n v="1533"/>
    <n v="1555"/>
    <s v="RDBOGMAD10NOVZVUELA-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f35ae3a-58d5-4e80-ad76-6646f3365d70&lt;/eb:ConversationId&gt;&lt;eb:Service&gt;OTA_AirRulesLLSRQ&lt;/eb:Service&gt;&lt;eb:Action&gt;OTA_AirRulesLLSRS&lt;/eb:Action&gt;&lt;eb:MessageData&gt;&lt;eb:MessageId&gt;5710428545724440192&lt;/eb:MessageId&gt;&lt;eb:Timestamp&gt;2019-09-06T15:09:32&lt;/eb:Timestamp&gt;&lt;eb:RefToMessageId&gt;ef35ae3a-58d5-4e80-ad76-6646f3365d70&lt;/eb:RefToMessageId&gt;&lt;/eb:MessageData&gt;&lt;/eb:MessageHeader&gt;&lt;wsse:Security xmlns:wsse=&quot;http://schemas.xmlsoap.org/ws/2002/12/secext&quot;&gt;&lt;wsse:BinarySecurityToken valueType=&quot;String&quot; EncodingType=&quot;wsse:Base64Binary&quot;&gt;Shared/IDL:IceSess\/SessMgr:1\.0.IDL/Common/!ICESMS\/RESG!ICESMSLB\/RES.LB!-2977088535548677746!86326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0:09:32-05:00&quot;&gt;_x000a_   &lt;stl:SystemSpecificResults&gt;_x000a_    &lt;stl:HostCommand LNIATA=&quot;222222&quot;&gt;RDMADBOG21NOVNVUELA-UX&lt;/stl:HostCommand&gt;_x000a_   &lt;/stl:SystemSpecificResults&gt;_x000a_  &lt;/stl:Success&gt;_x000a_  &lt;stl:Warning type=&quot;BusinessLogic&quot;&gt;_x000a_   &lt;stl:SystemSpecificResults&gt;_x000a_    &lt;stl:Message&gt;                                  C15JN                        &lt;/stl:Message&gt;_x000a_    &lt;stl:ShortText&gt;WARN.SWS.HOST.WARNING_RESPONSE&lt;/stl:ShortText&gt;_x000a_   &lt;/stl:SystemSpecificResults&gt;_x000a_  &lt;/stl:Warning&gt;_x000a_ &lt;/stl:ApplicationResults&gt;_x000a_ &lt;FareRuleInfo&gt;_x000a_  &lt;Header&gt;_x000a_   &lt;Line Type=&quot;Legend&quot;&gt;_x000a_    &lt;Text&gt;V FARE BASIS     BK    FARE   TRAVEL-TICKET AP  MINMAX  RTG&lt;/Text&gt;_x000a_   &lt;/Line&gt;_x000a_   &lt;Line Type=&quot;Fare&quot;&gt;_x000a_    &lt;Text&gt;1   NVUELA         N?R  1085800 D31MR  T16SE  -/?  5/ 90 AT01&lt;/Text&gt;_x000a_   &lt;/Line&gt;_x000a_   &lt;Line Type=&quot;Passenger Type&quot;&gt;_x000a_    &lt;Text&gt;PASSENGER TYPE-ADT                 AUTO PRICE-YES&lt;/Text&gt;_x000a_   &lt;/Line&gt;_x000a_   &lt;Line Type=&quot;Origin Destination&quot;&gt;_x000a_    &lt;Text&gt;FROM-MAD TO-BOG    CXR-UX    TVL-21NOV19  RULE-OF01 IPRSAA2/27&lt;/Text&gt;_x000a_   &lt;/Line&gt;_x000a_   &lt;Line Type=&quot;Fare Basis&quot;&gt;_x000a_    &lt;Text&gt;FARE BASIS-NVUELA            SPECIAL FARE  DIS-E   VENDOR-ATP&lt;/Text&gt;_x000a_   &lt;/Line&gt;_x000a_   &lt;Line Type=&quot;Fare Type&quot;&gt;_x000a_    &lt;Text&gt;FARE TYPE-XPX      RT-INSTANT PURCHASE FARE&lt;/Text&gt;_x000a_   &lt;/Line&gt;_x000a_   &lt;Line Type=&quot;Currency&quot;&gt;_x000a_    &lt;Text&gt;EUR   290.00  1001  E31AUG19 D31MAR20   FC-NVUELA  FN-33&lt;/Text&gt;_x000a_   &lt;/Line&gt;_x000a_   &lt;Line Type=&quot;System Dates&quot;&gt;_x000a_    &lt;Text&gt;SYSTEM DATES - CREATED 02SEP19/1014  EXPIRES INFINITY&lt;/Text&gt;_x000a_   &lt;/Line&gt;_x000a_   &lt;ParsedData&gt;_x000a_    &lt;CurrencyLine&gt;_x000a_     &lt;Amount&gt;290.00&lt;/Amount&gt;_x000a_     &lt;CurrencyCode&gt;EUR&lt;/CurrencyCode&gt;_x000a_     &lt;Discontinue&gt;2020-03-31&lt;/Discontinue&gt;_x000a_     &lt;Effective&gt;2019-08-31&lt;/Effective&gt;_x000a_     &lt;FareClass&gt;NVUELA&lt;/FareClass&gt;_x000a_     &lt;RoutingNumberOrMPM&gt;1001&lt;/RoutingNumberOrMPM&gt;_x000a_     &lt;TariffDescriptionNumber&gt;33&lt;/TariffDescriptionNumber&gt;_x000a_    &lt;/CurrencyLine&gt;_x000a_    &lt;FareBasisLine&gt;_x000a_     &lt;DisplayType Code=&quot;E&quot;/&gt;_x000a_     &lt;FareBasis Code=&quot;NVUELA&quot;/&gt;_x000a_     &lt;FareVendor&gt;ATP&lt;/FareVendor&gt;_x000a_     &lt;Text&gt;SPECIAL FARE&lt;/Text&gt;_x000a_    &lt;/FareBasisLine&gt;_x000a_    &lt;FareTypeLine&gt;_x000a_     &lt;FareDescription Code=&quot;RT&quot;&gt;INSTANT PURCHASE FARE&lt;/FareDescription&gt;_x000a_     &lt;FareType&gt;XPX&lt;/FareType&gt;_x000a_    &lt;/FareTypeLine&gt;_x000a_    &lt;OriginDestinationLine&gt;_x000a_     &lt;Airline Code=&quot;UX&quot;/&gt;_x000a_     &lt;DestinationLocation LocationCode=&quot;BOG&quot;/&gt;_x000a_     &lt;OriginLocation LocationCode=&quot;MAD&quot;/&gt;_x000a_     &lt;Rule&gt;OF01&lt;/Rule&gt;_x000a_     &lt;TariffDescriptionNumber&gt;IPRSAA2/27&lt;/TariffDescriptionNumber&gt;_x000a_     &lt;TravelDate&gt;2019-11-21&lt;/TravelDate&gt;_x000a_    &lt;/OriginDestinationLine&gt;_x000a_    &lt;PassengerTypeLine&gt;_x000a_     &lt;AutoPrice&gt;YES&lt;/AutoPrice&gt;_x000a_     &lt;PassengerType Code=&quot;ADT&quot;/&gt;_x000a_    &lt;/PassengerTypeLine&gt;_x000a_    &lt;SystemDatesLine&gt;_x000a_     &lt;CreateDateTime&gt;2019-09-02T10: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PROMOTIONAL FARE_x000a_APPLICATION_x000a_AREA_x000a_THESE FARES APPLY_x000a_BETWEEN AREA 2 AND AREA 1._x000a_CLASS OF SERVICE_x000a_THESE FARES APPLY FOR ECONOMY CLASS SERVICE._x000a_TYPES OF TRANSPORTATION_x000a_THIS RULE GOVERNS ROUND-TRIP FARES._x000a_FARES GOVERNED BY THIS RULE CAN BE USED TO CREATE_x000a_ROUND-TRIP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BETWEEN MAD AND_x000a_ROM_x000a_THEN THAT TRAVEL MUST BE ON_x000a_ONE OR MORE OF THE FOLLOWING_x000a_ANY UX FLIGHT OPERATED BY UX._x000a_AND_x000a_THE FARE COMPONENT MUST INCLUDE TRAVEL VIA_x000a_TRANSATLANTIC SECTORS ON_x000a_ONE OR MORE OF THE FOLLOWING_x000a_ANY UX FLIGHT OPERATED BY UX._x000a_AND_x000a_IF THE FARE COMPONENT INCLUDES TRAVEL WITHIN AREA 2_x000a_THEN THAT TRAVEL MUST BE ON_x000a_ONE OR MORE OF THE FOLLOWING_x000a_ANY UX FLIGHT_x000a_ANY 9B FLIGHT_x000a_ANY A3 FLIGHT_x000a_ANY AB FLIGHT_x000a_ANY AZ FLIGHT_x000a_ANY KL FLIGHT_x000a_ANY LG FLIGHT_x000a_ANY LO FLIGHT_x000a_ANY ME FLIGHT_x000a_ANY SK FLIGHT_x000a_ANY SU FLIGHT_x000a_ANY TK FLIGHT_x000a_ANY ET FLIGHT_x000a_LY FLIGHTS 0300 THROUGH 0399_x000a_OK FLIGHTS 0700 THROUGH 0799._x000a_AND_x000a_IF THE FARE COMPONENT INCLUDES TRAVEL WITHIN AREA 1_x000a_THEN THAT TRAVEL MUST BE ON_x000a_ONE OR MORE OF THE FOLLOWING_x000a_ANY UX FLIGHT_x000a_ANY 5Q FLIGHT_x000a_ANY 5U FLIGHT_x000a_ANY AD FLIGHT_x000a_ANY AR FLIGHT_x000a_ANY CC FLIGHT_x000a_ANY CM FLIGHT_x000a_ANY CU FLIGHT_x000a_ANY EQ FLIGHT_x000a_ANY G3 FLIGHT_x000a_ANY P9 FLIGHT_x000a_ANY Z8 FLIGHT_x000a_ANY DL FLIGHT_x000a_ANY BB FLIGHT_x000a_ANY 7N FLIGHT._x000a_AND_x000a_IF THE FARE COMPONENT INCLUDES TRAVEL BETWEEN MEX AND_x000a_MAD_x000a_BUT NOT ON NONSTOP FLIGHTS.&lt;/Text&gt;_x000a_   &lt;/Paragraph&gt;_x000a_   &lt;Paragraph RPH=&quot;05&quot; Title=&quot;ADVANCE RESERVATIONS/TICKETING&quot;&gt;_x000a_    &lt;Text&gt;CONFIRMED RESERVATIONS ARE REQUIRED FOR ALL SECTORS._x000a_WHEN RESERVATIONS ARE MADE AT LEAST 2 DAYS BEFORE_x000a_DEPARTURE, TICKETING MUST BE COMPLETED WITHIN 72 HOURS_x000a_AFTER RESERVATIONS ARE MADE._x000a_OR - CONFIRMED RESERVATIONS FOR ALL SECTORS AND_x000a_TICKETING MUST BE COMPLETED AT THE SAME TIM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TRAVEL FROM LAST STOPOVER MUST COMMENCE NO EARLIER_x000a_THAN 5 DAYS AFTER DEPARTURE FROM FARE ORIGIN.&lt;/Text&gt;_x000a_   &lt;/Paragraph&gt;_x000a_   &lt;Paragraph RPH=&quot;07&quot; Title=&quot;MAXIMUM STAY&quot;&gt;_x000a_    &lt;Text&gt;TRAVEL FROM LAST STOPOVER MUST COMMENCE NO LATER THAN_x000a_90 DAYS AFTER DEPARTURE FROM FARE ORIGIN.&lt;/Text&gt;_x000a_   &lt;/Paragraph&gt;_x000a_   &lt;Paragraph RPH=&quot;08&quot; Title=&quot;STOPOVERS&quot;&gt;_x000a_    &lt;Text&gt;NO STOPOVERS PERMITTED ON THE PRICING UNIT.&lt;/Text&gt;_x000a_   &lt;/Paragraph&gt;_x000a_   &lt;Paragraph RPH=&quot;09&quot; Title=&quot;TRANSFERS&quot;&gt;_x000a_    &lt;Text&gt;FARE BREAK SURFACE SECTORS NOT PERMITTED AND EMBEDDED_x000a_SURFACE SECTORS PERMITTED ON THE FARE COMPONENT._x000a_NOTE - TEXT BELOW NOT VALIDATED FOR AUTOPRICING._x000a_TRANSFERS LIMITTED TO THE ROUTING MAP INDICATED IN_x000a_THE FARE RECOR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_x000a_MILEAGE OF THE OPEN SEGMENT MUST BE EQUAL/LESS THAN_x000a_MILEAGE OF THE SHORTEST FLOWN FARE COMPONENT._x000a_-TO FORM ROUND TRIPS._x000a_PROVIDED -_x000a_COMBINATIONS ARE WITH ANY FARE FOR CARRIER UX IN_x000a_RULE UP41/UP5L/UZ10/UZ11/UZ14/UZ17/UZ5L IN TARIFF_x000a_FBRA12P - BETWEEN AREA 1/2 EXCEPT USA/CA_x000a_OR RULE UP41/UP5L/UZ14/UZ5L IN TARIFF_x000a_FBRINPV - BETWEEN USA/CA-AREA 1/2/3_x000a_OR ANY RULE IN TARIFF_x000a_IPRA    - BETWEEN USA/CA-AREA 2/3 AND GUAM-AREA 2_x000a_IPREUAF - BETWEEN EUROPE-AFRICA_x000a_IPREUME - BETWEEN EUROPE-THE MIDDLE EAST_x000a_IPREURP - WITHIN EUROPE-INTERNATIONAL_x000a_IPRSAA2 - BETWEEN THE WESTERN HEMISPHERE-AREA 2_x000a_VIA ATL.&lt;/Text&gt;_x000a_   &lt;/Paragraph&gt;_x000a_   &lt;Paragraph RPH=&quot;11&quot; Title=&quot;BLACKOUT DATES&quot;&gt;_x000a_    &lt;Text&gt;ORIGINATING AREA 2 OUTBOUND -_x000a_TRAVEL IS NOT PERMITTED 14DEC19 THROUGH 30DEC19 OR_x000a_03APR20 THROUGH 08APR20._x000a_ORIGINATING AREA 2 INBOUND -_x000a_TRAVEL IS NOT PERMITTED 01JAN20 THROUGH 13JAN20 OR_x000a_10APR20 THROUGH 13APR20._x000a_ORIGINATING COLOMBIA OUTBOUND -_x000a_TRAVEL IS NOT PERMITTED 14DEC19 THROUGH 06JAN20 OR_x000a_10APR20 THROUGH 13APR20._x000a_ORIGINATING COLOMBIA INBOUND -_x000a_TRAVEL IS NOT PERMITTED 14DEC19 THROUGH 07JAN20 OR_x000a_03APR20 THROUGH 08APR20.&lt;/Text&gt;_x000a_   &lt;/Paragraph&gt;_x000a_   &lt;Paragraph RPH=&quot;12&quot; Title=&quot;SURCHARGES&quot;&gt;_x000a_    &lt;Text&gt;IF THE FARE COMPONENT INCLUDES TRAVEL BETWEEN FOR AND_x000a_SSA._x000a_SECURITY SURCHARGE OF USD 80.00 PER FARE COMPONENT_x000a_WILL BE ADDED TO THE APPLICABLE FARE PER_x000a_ADULT,ALLOWING CHILD/INFANT DISCOUNTS._x000a_IF THE FARE COMPONENT INCLUDES TRAVEL BETWEEN FOR AND_x000a_BSB._x000a_OR_x000a_IF THE FARE COMPONENT INCLUDES TRAVEL BETWEEN FOR AND_x000a_GYN._x000a_OR_x000a_IF THE FARE COMPONENT INCLUDES TRAVEL BETWEEN FOR AND_x000a_BHZ._x000a_OR_x000a_IF THE FARE COMPONENT INCLUDES TRAVEL BETWEEN FOR AND_x000a_RIO._x000a_SECURITY SURCHARGE OF USD 20.00 PER FARE COMPONENT_x000a_WILL BE ADDED TO THE APPLICABLE FARE PER_x000a_ADULT,ALLOWING CHILD/INFANT DISCOUNTS._x000a_IF THE FARE COMPONENT INCLUDES TRAVEL BETWEEN VCE AND_x000a_ROM._x000a_OR_x000a_IF THE FARE COMPONENT INCLUDES TRAVEL BETWEEN AHO AND_x000a_ROM._x000a_SECURITY SURCHARGE OF EUR 90.00 PER FARE COMPONENT_x000a_WILL BE ADDED TO THE APPLICABLE FARE PER_x000a_ADULT,ALLOWING CHILD/INFANT DISCOUNTS._x000a_IF THE FARE COMPONENT INCLUDES TRAVEL BETWEEN SAO AND_x000a_SSA._x000a_OR_x000a_IF THE FARE COMPONENT INCLUDES TRAVEL BETWEEN SSA AND_x000a_REC._x000a_OR_x000a_IF THE FARE COMPONENT INCLUDES TRAVEL BETWEEN REC AND_x000a_SAO._x000a_SECURITY SURCHARGE OF USD 80.00 PER FARE COMPONENT_x000a_WILL BE ADDED TO THE APPLICABLE FARE PER_x000a_ADULT,ALLOWING CHILD/INFANT DISCOUNTS._x000a_IF THE FARE COMPONENT INCLUDES TRAVEL BETWEEN UIO AND_x000a_CUE._x000a_OR_x000a_IF THE FARE COMPONENT INCLUDES TRAVEL BETWEEN UIO AND_x000a_LOH._x000a_OR_x000a_IF THE FARE COMPONENT INCLUDES TRAVEL BETWEEN UIO AND_x000a_ESM._x000a_OR_x000a_IF THE FARE COMPONENT INCLUDES TRAVEL BETWEEN UIO AND_x000a_LGQ._x000a_OR_x000a_IF THE FARE COMPONENT INCLUDES TRAVEL BETWEEN UIO AND_x000a_OCC._x000a_OR_x000a_IF THE FARE COMPONENT INCLUDES TRAVEL BETWEEN UIO AND_x000a_SCY._x000a_OR_x000a_IF THE FARE COMPONENT INCLUDES TRAVEL BETWEEN UIO AND_x000a_GPS._x000a_OR_x000a_IF THE FARE COMPONENT INCLUDES TRAVEL BETWEEN UIO AND_x000a_MEC._x000a_SECURITY SURCHARGE OF EUR 30.00 PER FARE COMPONENT_x000a_WILL BE ADDED TO THE APPLICABLE FARE PER_x000a_ADULT,ALLOWING CHILD/INFANT DISCOUNTS._x000a_IF THE FARE COMPONENT INCLUDES TRAVEL BETWEEN SRZ AND_x000a_ASU._x000a_SECURITY SURCHARGE OF USD 150.00 PER FARE COMPONENT_x000a_WILL BE ADDED TO THE APPLICABLE FARE PER_x000a_ADULT,ALLOWING CHILD/INFANT DISCOUNTS._x000a_IF THE FARE COMPONENT INCLUDES TRAVEL BETWEEN MVD AND_x000a_ASU._x000a_SECURITY SURCHARGE OF USD 200.00 PER FARE COMPONENT_x000a_WILL BE ADDED TO THE APPLICABLE FARE PER_x000a_ADULT,ALLOWING CHILD/INFANT DISCOUNTS._x000a_IF THE FARE COMPONENT INCLUDES TRAVEL BETWEEN MVD AND_x000a_BUE._x000a_SECURITY SURCHARGE OF USD 100.00 PER FARE COMPONENT_x000a_WILL BE ADDED TO THE APPLICABLE FARE PER_x000a_ADULT,ALLOWING CHILD/INFANT DISCOUNTS._x000a_IF THE FARE COMPONENT INCLUDES TRAVEL BETWEEN ASU AND_x000a_BUE._x000a_SECURITY SURCHARGE OF USD 150.00 PER FARE COMPONENT_x000a_WILL BE ADDED TO THE APPLICABLE FARE PER_x000a_ADULT,ALLOWING CHILD/INFANT DISCOUNTS._x000a_IF THE FARE COMPONENT INCLUDES TRAVEL BETWEEN MVD AND_x000a_SAO._x000a_SECURITY SURCHARGE OF USD 175.00 PER FARE COMPONENT_x000a_WILL BE ADDED TO THE APPLICABLE FARE PER_x000a_ADULT,ALLOWING CHILD/INFANT DISCOUNTS._x000a_IF THE FARE COMPONENT INCLUDES TRAVEL BETWEEN SDQ AND_x000a_HAV._x000a_OR_x000a_IF THE FARE COMPONENT INCLUDES TRAVEL BETWEEN SDQ AND_x000a_MIA._x000a_OR_x000a_IF THE FARE COMPONENT INCLUDES TRAVEL BETWEEN SDQ AND_x000a_SJU._x000a_SECURITY SURCHARGE OF USD 100.00 PER FARE COMPONENT_x000a_WILL BE ADDED TO THE APPLICABLE FARE PER_x000a_ADULT,ALLOWING CHILD/INFANT DISCOUNTS._x000a_IF THE FARE COMPONENT INCLUDES TRAVEL BETWEEN BUH AND_x000a_IAS._x000a_SECURITY SURCHARGE OF EUR 90.00 PER FARE COMPONENT_x000a_WILL BE ADDED TO THE APPLICABLE FARE PER_x000a_ADULT,ALLOWING CHILD/INFANT DISCOUNTS._x000a_IF THE FARE COMPONENT INCLUDES TRAVEL BETWEEN BUE AND_x000a_COR._x000a_OR_x000a_IF THE FARE COMPONENT INCLUDES TRAVEL BETWEEN BUE AND_x000a_IGR._x000a_OR_x000a_IF THE FARE COMPONENT INCLUDES TRAVEL BETWEEN IGR AND_x000a_COR._x000a_OR_x000a_IF THE FARE COMPONENT INCLUDES TRAVEL BETWEEN IGR AND_x000a_ROS._x000a_OR_x000a_IF THE FARE COMPONENT INCLUDES TRAVEL BETWEEN IGR AND_x000a_SLA._x000a_SECURITY SURCHARGE OF USD 80.00 PER FARE COMPONENT_x000a_WILL BE ADDED TO THE APPLICABLE FARE PER_x000a_ADULT,ALLOWING CHILD/INFANT DISCOUNTS._x000a_IF THE FARE COMPONENT INCLUDES TRAVEL BETWEEN TLV AND_x000a_AREA 2 ON_x000a_ONE OR MORE OF THE FOLLOWING_x000a_ANY LY FLIGHT._x000a_SECURITY SURCHARGE OF USD 25.00 PER FARE COMPONENT_x000a_WILL BE ADDED TO THE APPLICABLE FARE PER_x000a_ADULT,ALLOWING CHILD/INFANT DISCOUNTS._x000a_IF THE FARE COMPONENT INCLUDES TRAVEL BETWEEN PTY AND_x000a_CCS._x000a_OR_x000a_IF THE FARE COMPONENT INCLUDES TRAVEL BETWEEN PTY AND_x000a_SDQ._x000a_OR_x000a_IF THE FARE COMPONENT INCLUDES TRAVEL BETWEEN PTY AND_x000a_PUJ._x000a_OR_x000a_IF THE FARE COMPONENT INCLUDES TRAVEL BETWEEN PTY AND_x000a_HAV._x000a_OR_x000a_IF THE FARE COMPONENT INCLUDES TRAVEL BETWEEN PTY AND_x000a_GYE._x000a_OR_x000a_IF THE FARE COMPONENT INCLUDES TRAVEL BETWEEN PTY AND_x000a_UIO._x000a_OR_x000a_IF THE FARE COMPONENT INCLUDES TRAVEL BETWEEN PTY AND_x000a_BOG._x000a_SECURITY SURCHARGE OF USD 200.00 PER FARE COMPONENT_x000a_WILL BE ADDED TO THE APPLICABLE FARE PER_x000a_ADULT,ALLOWING CHILD/INFANT DISCOUNTS._x000a_IF THE FARE COMPONENT INCLUDES TRAVEL BETWEEN DUS AND_x000a_AMS._x000a_SECURITY SURCHARGE OF EUR 60.00 PER FARE COMPONENT_x000a_WILL BE ADDED TO THE APPLICABLE FARE PER_x000a_ADULT,ALLOWING CHILD/INFANT DISCOUNTS._x000a_IF THE FARE COMPONENT INCLUDES TRAVEL BETWEEN GUA AND_x000a_SAP._x000a_SECURITY SURCHARGE OF USD 75.00 PER FARE COMPONENT_x000a_WILL BE ADDED TO THE APPLICABLE FARE PER_x000a_ADULT,ALLOWING CHILD/INFANT DISCOUNTS._x000a_IF THE FARE COMPONENT INCLUDES TRAVEL BETWEEN UIO AND_x000a_LIM._x000a_OR_x000a_IF THE FARE COMPONENT INCLUDES TRAVEL BETWEEN UIO AND_x000a_BOG._x000a_OR_x000a_IF THE FARE COMPONENT INCLUDES TRAVEL BETWEEN UIO AND_x000a_CCS._x000a_SECURITY SURCHARGE OF USD 200.00 PER FARE COMPONENT_x000a_WILL BE ADDED TO THE APPLICABLE FARE PER_x000a_ADULT,ALLOWING CHILD/INFANT DISCOUNTS._x000a_IF THE FARE COMPONENT INCLUDES TRAVEL BETWEEN STO AND_x000a_AMS._x000a_OR_x000a_IF THE FARE COMPONENT INCLUDES TRAVEL BETWEEN CPH AND_x000a_AMS._x000a_OR_x000a_IF THE FARE COMPONENT INCLUDES TRAVEL BETWEEN ATH AND_x000a_ROM._x000a_OR_x000a_IF THE FARE COMPONENT INCLUDES TRAVEL BETWEEN ATH AND_x000a_MAD ON_x000a_ONE OR MORE OF THE FOLLOWING_x000a_ANY A3 FLIGHT._x000a_FOR TRAVEL ON/AFTER 15JUN19 AND ON/BEFORE 15SEP19_x000a_SECURITY SURCHARGE OF EUR 100.00 PER FARE_x000a_COMPONENT WILL BE ADDED TO THE APPLICABLE FARE PER_x000a_ADULT,ALLOWING CHILD/INFANT DISCOUNTS.&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31AUG19 AND ON/_x000a_BEFORE 31MAR20. ALL TRAVEL MUST BE COMPLETED BY_x000a_MIDNIGHT ON 15JUN20.&lt;/Text&gt;_x000a_   &lt;/Paragraph&gt;_x000a_   &lt;Paragraph RPH=&quot;15&quot; Title=&quot;SALES RESTRICTIONS&quot;&gt;_x000a_    &lt;Text&gt;FOOTNOTE RULE_x000a_RESERVATIONS MUST BE MADE ON/AFTER 31AUG19 AND ON/_x000a_BEFORE 16SEP19._x000a_TICKETS MUST BE ISSUED ON/AFTER 31AUG19 AND ON/BEFORE_x000a_16SEP19._x000a_GENERAL RULE - APPLY UNLESS OTHERWISE SPECIFIED_x000a_TICKETS MUST BE ISSUED ON THE STOCK OF UX AND MAY NOT_x000a_BE SOLD IN VENEZUELA. AND MAY ONLY BE SOLD IN AREA 1/_x000a_AREA 2/AREA 3._x000a_TICKETS MAY NOT BE ISSUED BY PTA. EXTENSION OF TICKET_x000a_VALIDITY IS NOT PERMITTED.&lt;/Text&gt;_x000a_   &lt;/Paragraph&gt;_x000a_   &lt;Paragraph RPH=&quot;16&quot; Title=&quot;PENALTIES&quot;&gt;_x000a_    &lt;Text&gt;CANCELLATIONS_x000a_ANY TIME_x000a_TICKET IS NON-REFUNDABLE._x000a_NOTE - TEXT BELOW NOT VALIDATED FOR AUTOPRICING._x000a_FARE COMPONENT IS NON-REFUNDABLE_x000a_---------------------------------_x000a_WAIVED FOR DEATH OF A PASSENGER AND_x000a_PASSENGERS_x000a_FAMILY MEMBERS UP TO 1ST DEGREE RELATIONS OR FOR_x000a_PASSENGER/S HOSPITAL ADMISSION_x000a_--------------------------------------------------_x000a_WHEN COMBINING NON-REFUNDABLE FARES WITH A_x000a_REFUNDABLE FARES_x000a_1- THE AMOUNT PAID ON EACH REFUNDABLE FARE_x000a_COMPONENT IS REFUNDED_x000a_2- THE AMOUNT PAID ON EACH NON-REFUNDABLE FARE_x000a_COMPONENT WILL NOT BE REFUNDED._x000a_3. WHEN COMBINING FARES CHARGE THE SUM OF THE_x000a_CANCELLATION FEES OF ALL CANCELLED FARE_x000a_COMPONENTS._x000a_--------------------------------------------------_x000a_REFUND OF UNUSED TAXES FEES AND CHARGES PAID TO_x000a_THIRD PARTIES PERMITTED. ASSOCIATED CARRIER_x000a_IMPOSED CHARGES WILL NOT BE REFUNDED._x000a_----------------------------------_x000a_REFUND PERMITTED WITHIN TICKET VALIDITY._x000a_----------------------------------_x000a_ANY NON-REFUNDABLE AMOUNT FROM A PREVIOUS TICKET_x000a_REMAINS NON-REFUNDABLE FOLLOWING A CHANGE._x000a_----------------------------------_x000a_-------CANCELLATION REPRICING CONDITIONS--------_x000a_FLOWN COUPONS MUST BE REPRICED USING HISTORICAL_x000a_FARES IN EFFECT ON THE PREVIOUS TICKETING DATE_x000a_THE FARE FOR THE JOURNEY TRAVELLED MUST BE CAPED_x000a_AT THE TOTAL FARE AMOUNT PLUS CARRIER IMPOSED_x000a_CHARGE PAID ON THE TICKET BEING PRESENTED FOR_x000a_REFUND_x000a_FULLY FLOWN FARE COMPONENTES MAY BE REPRICED_x000a_USING ANY BOOKING CODE WITHIN THE SAME CABIN_x000a_PROVIDED THE NEW FARE AMOUNT IS EQUAL OR HIGHER_x000a_THAN ORIGINAL_x000a_PARTIALLY FLOWN FARE COMPONENTS MUST BE REPRICED_x000a_USING THE SAME OR HIGHER BOOKING CODE._x000a_-----------------------------------------------_x000a_NEW TICKET MAY BE EQUAL OR HIGHER THAN PREVIOUS_x000a_AND MUST COMPLY WITH ALL PROVISIONS OF THE NEW_x000a_FARE BEING APPLIED._x000a_-----------------------------------------------_x000a_WHEN THE ITINERARY RESULT IN A HIGHER FARE THE_x000a_DIFFERENCE WILL BE COLLECTED. ANY APPLICABLE_x000a_CHANGE FEE STILL APPLIES._x000a_-----------------------------------------------_x000a_WHEN THE NEW ITINERARY RESULTS IN A LOWER FARE_x000a_THE CHANGE FEE APPLIES AND NO CREDIT OF THE_x000a_RESIDUAL AMOUNT WILL BE MADE._x000a_-----------------------------------------------_x000a_TICKET IS NOT TRANSFEREABLE TO ANOTHER PERSON_x000a_--------------------------------------------------_x000a_FOR NON REFUNDABLE FARES THE YQ/YR CARRIER_x000a_IMPOSED SURCHARGE WILL NOT BE REFUNDED_x000a_--------------------------------------------------_x000a_FOR SPANISH DOMESTIC 9B FLIGHTS FROM 4000_x000a_THROUGHT 4851 TO BE CANCELLED A PENALTY OF EUR_x000a_50.00 WILL BE APPLIED PER SECTOR CHILD/INFANT_x000a_DISCOUNTS APPLY THE ORIGINAL NON-REFUNDABLE_x000a_AMOUNT REMAINS NON REFUNDABLE_x000a_CHANGES_x000a_ANY TIME_x000a_CHARGE EUR 150.00/USD 190.00 FOR REISSUE/_x000a_REVALIDATION._x000a_CHILD/INFANT DISCOUNTS APPLY._x000a_NOTE - TEXT BELOW NOT VALIDATED FOR AUTOPRICING._x000a_THE CHANGE FEE APPLIES PER TRANSACTION-PER PERSON._x000a_CHILD AND INFANT DISCOUNTS APPLY._x000a_A CHANGE IS A ROUTING/OR DATE/OR FLIGHT MODIFICATI_x000a_ON._x000a_CHANGE IS PERMITTED WITHIN TICKET VALIDITY OF ORIG_x000a_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 CHANGED_x000a_THE HIGHEST PENALTY OF ALL CHANGED FARE COMPONENT_x000a_S WILL APPLY._x000a_---------------------------------_x000a_IN CASE OF UPGRADE TO A HIGHER FARE OR IF THE ITIN_x000a_ERARY RESULTS IN A HIGHER FARE THE DIFFERENCE_x000a_WILL BE COLLECTED -AND-THE CHANGE FEE WILL BE APPL_x000a_IED._x000a_---------------------------------_x000a_WHEN THE NEW ITINERARY RESULTS IN A LOWER AMOUNT_x000a_THE CHANGE FEE WILL BE APLIED -AND- NO REFUND_x000a_WILL BE MADE._x000a_---------------------------------_x000a_REISSUE/REVALIDATION MUST BE MADE AT THE SAME TIME_x000a_THE RESERVATION IS CHANGED OR PREVIOUS TO THE TIC_x000a_KETED FLIGHT DEPARTURE_x000a_---------------------------------_x000a_IN CASE OF NO-SHOW. CHANGE IS NOT PERMITTED._x000a_---------------------------------_x000a_WAIVED FOR DEATH OF A PASSENGER AND PASSENGER-S_x000a_INMEDIATE FAMILY MEMBER/1ST DEGREE RELATIONS_x000a_ONLY/OR FOR PASSENGER-S HOSPITAL ADMISSION._x000a_---------------------------------_x000a_//CHANGES BEFORE DEPARTURE//_x000a_THE ITINERARY MUST BE REPRICED USING CURRENT FARES_x000a_IN EFFECT ON THE DATE THE TICKET IS REISSUED._x000a_---------------------------------_x000a_//CHANGES AFTER DEPARTURE//_x000a_THE ITINERARY MUST BE REPRICED USING HISTORICAL FA_x000a_RES IN EFFECT ON THE PREVIOUS TICKETING DATE._x000a_THE NEW ITINERARY MUST MEET ALL RULE PROVISIONS OF_x000a_THE NEWLY TICKETED FARE -I.E ADVANCE RESERVATIONS_x000a_/TICKETING DEADLINE/MINIMUM/MAXIMUM STAY/BOOKING C_x000a_LASS/SESIONALITY/ETC-._x000a_---------------------------------_x000a_ANY TIME_x000a_DOWNGRADING IS NOT PERMITTED_x000a_THE NEW TOTAL FARE MAY ONLY BE EQUAL OR HIGHER THA_x000a_N PREVIOUS. ANY CHANGE WITHIN THE SAME TYPE OF FAR_x000a_E INVOLVING SEASONALITY OR DAY/TIME IS NOT CONSIDE_x000a_RED DOWNGRADE._x000a_---------------------------------&lt;/Text&gt;_x000a_   &lt;/Paragraph&gt;_x000a_   &lt;Paragraph RPH=&quot;17&quot; Title=&quot;HIP/MILEAGE EXCEPTIONS&quot;&gt;_x000a_    &lt;Text&gt;THE HIGHER INTERMEDIATE POINT RULE DOES NOT APPLY FOR_x000a_CONNECTIONS._x000a_NOTE -_x000a_DMC/HIP/EXCESS OF MILEAGE WILL NOT APPLY TO THESE_x000a_FARES._x000a_AND - THE HIGHER INTERMEDIATE POINT RULE DOES NOT APPLY_x000a_FOR STOPOVERS._x000a_NOTE -_x000a_DMC/HIP/EXCESS OF MILEAGE WILL NOT APPLY TO THESE_x000a_FARES.&lt;/Text&gt;_x000a_   &lt;/Paragraph&gt;_x000a_   &lt;Paragraph RPH=&quot;18&quot; Title=&quot;TICKET ENDORSEMENTS&quot;&gt;_x000a_    &lt;Text&gt;THE ORIGINAL AND THE REISSUED TICKET MUST BE ANNOTATED_x000a_- CHGS AND REF RESTRICTED - IN THE ENDORSEMENT BOX._x000a_AND - THE ORIGINAL AND THE REISSUED TICKET MUST BE_x000a_ANNOTATED - RESTRICTIONS APPLY - IN THE FORM OF_x000a_PAYMENT BOX.&lt;/Text&gt;_x000a_   &lt;/Paragraph&gt;_x000a_   &lt;Paragraph RPH=&quot;19&quot; Title=&quot;CHILDREN DISCOUNTS&quot;&gt;_x000a_    &lt;Text&gt;CNN/ACCOMPANIED CHILD PSGR 2-11 - CHARGE 100 PERCENT_x000a_OF 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S/INFANT WITH A SEA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CNE/NEGOTIATED CHILD PSGR 2-11 - CHARGE 100 PERCENT OF_x000a_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E/NEGOTIATED INFAN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JNN/CONTRACT BULK CHILD PSGR 2-11 - CHARGE 100 PERCENT_x000a_OF 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S/INFANT WITH A SEA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JNF/CONTRACT BULK INFANT PSGR UNDER 2 - CHARGE_x000a_10 PERCENT OF THE FARE._x000a_TICKET DESIGNATOR - IN._x000a_MUST BE ACCOMPANIED ON ALL FLIGHTS IN THE SAME_x000a_COMPARTMENT BY ADULT PSGR 18 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9"/>
    <n v="3671"/>
    <s v="OF01"/>
    <n v="3709"/>
    <n v="3719"/>
    <s v="IPRSAA2/27"/>
    <n v="15587"/>
    <n v="20399"/>
    <x v="12"/>
    <n v="1500"/>
    <n v="1533"/>
    <n v="1555"/>
    <s v="RDMADBOG21NOVNVUELA-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600fcfb-9c13-4528-b5ab-f758327b1cf9&lt;/eb:ConversationId&gt;&lt;eb:Service&gt;OTA_AirRulesLLSRQ&lt;/eb:Service&gt;&lt;eb:Action&gt;OTA_AirRulesLLSRS&lt;/eb:Action&gt;&lt;eb:MessageData&gt;&lt;eb:MessageId&gt;5721856546657190621&lt;/eb:MessageId&gt;&lt;eb:Timestamp&gt;2019-09-06T15:11:05&lt;/eb:Timestamp&gt;&lt;eb:RefToMessageId&gt;f600fcfb-9c13-4528-b5ab-f758327b1cf9&lt;/eb:RefToMessageId&gt;&lt;/eb:MessageData&gt;&lt;/eb:MessageHeader&gt;&lt;wsse:Security xmlns:wsse=&quot;http://schemas.xmlsoap.org/ws/2002/12/secext&quot;&gt;&lt;wsse:BinarySecurityToken valueType=&quot;String&quot; EncodingType=&quot;wsse:Base64Binary&quot;&gt;Shared/IDL:IceSess\/SessMgr:1\.0.IDL/Common/!ICESMS\/RESH!ICESMSLB\/RES.LB!-2977088150833658227!1780335!0&lt;/wsse:BinarySecurityToken&gt;&lt;/wsse:Security&gt;&lt;/soap-env:Header&gt;&lt;soap-env:Body&gt;&lt;soap-env:Fault&gt;&lt;faultcode&gt;soap-env:Client.Validation&lt;/faultcode&gt;&lt;faultstring&gt;ERR.SWS.CLIENT.VALIDATION_FAILED&lt;/faultstring&gt;&lt;detail&gt;&lt;stl:ApplicationResults xmlns:stl=&quot;http://services.sabre.com/STL/v01&quot; status=&quot;NotProcessed&quot;&gt;&lt;stl:Error timeStamp=&quot;2019-09-06T10:11:05-05:00&quot; type=&quot;Validation&quot;&gt;&lt;stl:SystemSpecificResults&gt;&lt;stl:Message&gt;cvc-complex-type.2.3: Element 'PricingQualifiers' cannot have character [children], because the type's content type is element-only.&lt;/stl:Message&gt;&lt;stl:ShortText&gt;ERR.SWS.CLIENT.VALIDATION_FAILED&lt;/stl:ShortText&gt;&lt;/stl:SystemSpecificResults&gt;&lt;/stl:Error&gt;&lt;/stl:ApplicationResults&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e33dcbb-f54f-4713-a432-cdeef5220531&lt;/eb:ConversationId&gt;&lt;eb:Service&gt;OTA_AirRulesLLSRQ&lt;/eb:Service&gt;&lt;eb:Action&gt;OTA_AirRulesLLSRS&lt;/eb:Action&gt;&lt;eb:MessageData&gt;&lt;eb:MessageId&gt;7912810752781030590&lt;/eb:MessageId&gt;&lt;eb:Timestamp&gt;2019-09-06T20:54:38&lt;/eb:Timestamp&gt;&lt;eb:RefToMessageId&gt;0e33dcbb-f54f-4713-a432-cdeef5220531&lt;/eb:RefToMessageId&gt;&lt;/eb:MessageData&gt;&lt;/eb:MessageHeader&gt;&lt;wsse:Security xmlns:wsse=&quot;http://schemas.xmlsoap.org/ws/2002/12/secext&quot;&gt;&lt;wsse:BinarySecurityToken valueType=&quot;String&quot; EncodingType=&quot;wsse:Base64Binary&quot;&gt;Shared/IDL:IceSess\/SessMgr:1\.0.IDL/Common/!ICESMS\/RESC!ICESMSLB\/RES.LB!-2977003722333241201!122657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5:54:38-05:00&quot;&gt;_x000a_   &lt;stl:SystemSpecificResults&gt;_x000a_    &lt;stl:HostCommand LNIATA=&quot;222222&quot;&gt;RDBOGPEI06SEPZ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A  ZES00RIQ       Z X   149000 DC31DE T31MR  -/1  -/365  200&lt;/Text&gt;_x000a_   &lt;/Line&gt;_x000a_   &lt;Line Type=&quot;Passenger Type&quot;&gt;_x000a_    &lt;Text&gt;PASSENGER TYPE-ADT                 AUTO PRICE-YES&lt;/Text&gt;_x000a_   &lt;/Line&gt;_x000a_   &lt;Line Type=&quot;Origin Destination&quot;&gt;_x000a_    &lt;Text&gt;FROM-BOG TO-PEI    CXR-AV    TVL-06SEP19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149000  0200  E06SEP19 D31DEC20   FC-ZES00RIQ  FN-11&lt;/Text&gt;_x000a_   &lt;/Line&gt;_x000a_   &lt;Line Type=&quot;System Dates&quot;&gt;_x000a_    &lt;Text&gt;SYSTEM DATES - CREATED 05SEP19/1612  EXPIRES INFINITY&lt;/Text&gt;_x000a_   &lt;/Line&gt;_x000a_   &lt;ParsedData&gt;_x000a_    &lt;CurrencyLine&gt;_x000a_     &lt;Amount&gt;149000&lt;/Amount&gt;_x000a_     &lt;CurrencyCode&gt;COP&lt;/CurrencyCode&gt;_x000a_     &lt;Discontinue&gt;2020-12-31&lt;/Discontinue&gt;_x000a_     &lt;Effective&gt;2019-09-06&lt;/Effective&gt;_x000a_     &lt;FareClass&gt;ZES00RIQ&lt;/FareClass&gt;_x000a_     &lt;RoutingNumberOrMPM&gt;0200&lt;/RoutingNumberOrMPM&gt;_x000a_     &lt;TariffDescriptionNumber&gt;11&lt;/TariffDescriptionNumber&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PEI&quot;/&gt;_x000a_     &lt;OriginLocation LocationCode=&quot;BOG&quot;/&gt;_x000a_     &lt;Rule&gt;DOEC&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9-05T16: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AT/_x000a_SUN OR 430AM TO 459AM SAT/SUN OR 500AM TO 529AM SAT/_x000a_SUN OR 530AM TO 559AM SAT/SUN OR 600AM TO 629AM SAT/_x000a_SUN OR 630AM TO 659AM SAT/SUN OR 700AM TO 729AM SAT/_x000a_SUN OR 730AM TO 759AM SAT/SUN OR 800AM TO 829AM OR_x000a_830AM TO 859AM OR 900AM TO 929AM OR 930AM TO 959AM_x000a_OR 1000AM TO 1029AM OR 1030AM TO 1059AM OR 1100AM TO_x000a_1129AM OR 1130AM TO 1159AM OR NOON TO 1229PM OR_x000a_1230PM TO 1259PM OR 100PM TO 129PM OR 130PM TO 159PM_x000a_OR 200PM TO 229PM OR 230PM TO 259PM OR 300PM TO_x000a_329PM OR 330PM TO 359PM OR 400PM TO 429PM OR 430PM_x000a_TO 459PM OR 500PM TO 529PM OR 530PM TO 559PM OR_x000a_600PM TO 629PM OR 630PM TO 659PM OR 700PM TO 729PM_x000a_OR 730PM TO 759PM OR 800PM TO 829PM OR 830PM TO_x000a_859PM OR 900PM TO 929PM OR 930PM TO 959PM OR 1000PM_x000a_TO 1029PM OR 1030PM TO 1059PM OR 1100PM TO 1129PM OR_x000a_1130PM TO 1159PM DAILY._x000a_TO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SAT/SUN/_x000a_MON/TUE/WED/THU OR 430PM TO 459PM SAT/SUN/MON/TUE/_x000a_WED/THU OR 500PM TO 529PM SAT/SUN/MON/TUE/WED/THU OR_x000a_530PM TO 559PM SAT/SUN/MON/TUE/WED/THU OR 600PM TO_x000a_629PM SAT/SUN/MON/TUE/WED/THU OR 630PM TO 659PM SAT/_x000a_SUN/MON/TUE/WED/THU OR 700PM TO 729PM OR 730PM TO_x000a_759PM OR 800PM TO 829PM OR 830PM TO 859PM OR 900PM_x000a_TO 929PM OR 930PM TO 959PM OR 1000PM TO 1029PM OR_x000a_1030PM TO 1059PM OR 1100PM TO 1129PM OR 1130PM TO_x000a_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ANY CARRIER IN ANY RULE IN_x000a_THIS TARIFF._x000a_OPEN JAWS_x000a_FARES MAY BE COMBINED ON A HALF ROUND TRIP BASIS_x000a_-TO FORM SINGLE OPEN JAWS_x000a_MILEAGE OF THE OPEN SEGMENT MUST BE EQUAL/LESS THAN_x000a_MILEAGE OF THE SHORTEST FLOWN FARE COMPONENT._x000a_OPEN JAWS NOTE -_x000a_WHEN COMBINED WITH OTHER FARES TO FORM ROUND /_x000a_OPEN JAW TRIPS THE MOST RESTRICTIVE CONDITIONS_x000a_APPLY.THESE INCLUDE ADVANCE RESERVATION/_x000a_TICKETING REQUIREMENTS/MINIMUM STAY/MAXIMUM STAY/_x000a_AND STOPOVERS._x000a_PROVIDED -_x000a_THE OPEN SEGMENT MUST BE_x000a_-BETWEEN POINTS IN ANY TWO OF THE FOLLOWING_x000a_LOCALES-_x000a_AXM/MZL/PEI COMBINATIONS ARE WITH ANY FARE FOR_x000a_CARRIER AV/LR/TA IN ANY RULE IN TARIFF_x000a_IPRWD   - WITHIN AREA 1 - CENTRAL/SOUTH AMERICA/_x000a_MEXICO AND CARIBBEAN._x000a_ROUND TRIPS/CIRCLE TRIPS_x000a_FARES MAY BE COMBINED ON A HALF ROUND TRIP BASIS_x000a_/ROUND TRIPS_x000a_-TO FORM CIRCLE TRIPS._x000a_ROUND TRIPS NOTE -_x000a_WHEN COMBINED WITH OTHER FARES TO FORM ROUND /_x000a_OPEN JAW TRIPS THE MOST RESTRICTIVE CONDITIONS_x000a_APPLY.THESE INCLUDE ADVANCE RESERVATION/_x000a_TICKETING REQUIREMENTS/MINIMUM STAY/MAXIMUM STAY/_x000a_AND STOPOVERS._x000a_PROVIDED -_x000a_COMBINATIONS ARE WITH ANY FARE FOR CARRIER AV/LR/_x000a_TA IN ANY RULE IN TARIFF_x000a_IPRWD   - WITHIN AREA 1 - CENTRAL/SOUTH AMERICA/_x000a_MEXICO AND CARIBBEAN.&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DOEC"/>
    <n v="3430"/>
    <n v="3438"/>
    <s v="IPRWD/17"/>
    <n v="10529"/>
    <n v="11064"/>
    <x v="5"/>
    <n v="1501"/>
    <n v="1534"/>
    <n v="1558"/>
    <s v="RDBOGPEI06SEPZ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a96fdee-933a-4701-aaf6-ef896151a5cf&lt;/eb:ConversationId&gt;&lt;eb:Service&gt;OTA_AirRulesLLSRQ&lt;/eb:Service&gt;&lt;eb:Action&gt;OTA_AirRulesLLSRS&lt;/eb:Action&gt;&lt;eb:MessageData&gt;&lt;eb:MessageId&gt;7938824755589480191&lt;/eb:MessageId&gt;&lt;eb:Timestamp&gt;2019-09-06T20:59:19&lt;/eb:Timestamp&gt;&lt;eb:RefToMessageId&gt;da96fdee-933a-4701-aaf6-ef896151a5cf&lt;/eb:RefToMessageId&gt;&lt;/eb:MessageData&gt;&lt;/eb:MessageHeader&gt;&lt;wsse:Security xmlns:wsse=&quot;http://schemas.xmlsoap.org/ws/2002/12/secext&quot;&gt;&lt;wsse:BinarySecurityToken valueType=&quot;String&quot; EncodingType=&quot;wsse:Base64Binary&quot;&gt;Shared/IDL:IceSess\/SessMgr:1\.0.IDL/Common/!ICESMS\/RESG!ICESMSLB\/RES.LB!-2977002571944599679!125645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5:59:19-05:00&quot;&gt;_x000a_   &lt;stl:SystemSpecificResults&gt;_x000a_    &lt;stl:HostCommand LNIATA=&quot;222222&quot;&gt;RDBOGPEI06SEPZ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A  ZES00RIQ       Z X   149000 DC31DE T31MR  -/1  -/365  200&lt;/Text&gt;_x000a_   &lt;/Line&gt;_x000a_   &lt;Line Type=&quot;Passenger Type&quot;&gt;_x000a_    &lt;Text&gt;PASSENGER TYPE-ADT                 AUTO PRICE-YES&lt;/Text&gt;_x000a_   &lt;/Line&gt;_x000a_   &lt;Line Type=&quot;Origin Destination&quot;&gt;_x000a_    &lt;Text&gt;FROM-BOG TO-PEI    CXR-AV    TVL-06SEP19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149000  0200  E06SEP19 D31DEC20   FC-ZES00RIQ  FN-11&lt;/Text&gt;_x000a_   &lt;/Line&gt;_x000a_   &lt;Line Type=&quot;System Dates&quot;&gt;_x000a_    &lt;Text&gt;SYSTEM DATES - CREATED 05SEP19/1612  EXPIRES INFINITY&lt;/Text&gt;_x000a_   &lt;/Line&gt;_x000a_   &lt;ParsedData&gt;_x000a_    &lt;CurrencyLine&gt;_x000a_     &lt;Amount&gt;149000&lt;/Amount&gt;_x000a_     &lt;CurrencyCode&gt;COP&lt;/CurrencyCode&gt;_x000a_     &lt;Discontinue&gt;2020-12-31&lt;/Discontinue&gt;_x000a_     &lt;Effective&gt;2019-09-06&lt;/Effective&gt;_x000a_     &lt;FareClass&gt;ZES00RIQ&lt;/FareClass&gt;_x000a_     &lt;RoutingNumberOrMPM&gt;0200&lt;/RoutingNumberOrMPM&gt;_x000a_     &lt;TariffDescriptionNumber&gt;11&lt;/TariffDescriptionNumber&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PEI&quot;/&gt;_x000a_     &lt;OriginLocation LocationCode=&quot;BOG&quot;/&gt;_x000a_     &lt;Rule&gt;DOEC&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9-05T16: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AT/_x000a_SUN OR 430AM TO 459AM SAT/SUN OR 500AM TO 529AM SAT/_x000a_SUN OR 530AM TO 559AM SAT/SUN OR 600AM TO 629AM SAT/_x000a_SUN OR 630AM TO 659AM SAT/SUN OR 700AM TO 729AM SAT/_x000a_SUN OR 730AM TO 759AM SAT/SUN OR 800AM TO 829AM OR_x000a_830AM TO 859AM OR 900AM TO 929AM OR 930AM TO 959AM_x000a_OR 1000AM TO 1029AM OR 1030AM TO 1059AM OR 1100AM TO_x000a_1129AM OR 1130AM TO 1159AM OR NOON TO 1229PM OR_x000a_1230PM TO 1259PM OR 100PM TO 129PM OR 130PM TO 159PM_x000a_OR 200PM TO 229PM OR 230PM TO 259PM OR 300PM TO_x000a_329PM OR 330PM TO 359PM OR 400PM TO 429PM OR 430PM_x000a_TO 459PM OR 500PM TO 529PM OR 530PM TO 559PM OR_x000a_600PM TO 629PM OR 630PM TO 659PM OR 700PM TO 729PM_x000a_OR 730PM TO 759PM OR 800PM TO 829PM OR 830PM TO_x000a_859PM OR 900PM TO 929PM OR 930PM TO 959PM OR 1000PM_x000a_TO 1029PM OR 1030PM TO 1059PM OR 1100PM TO 1129PM OR_x000a_1130PM TO 1159PM DAILY._x000a_TO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SAT/SUN/_x000a_MON/TUE/WED/THU OR 430PM TO 459PM SAT/SUN/MON/TUE/_x000a_WED/THU OR 500PM TO 529PM SAT/SUN/MON/TUE/WED/THU OR_x000a_530PM TO 559PM SAT/SUN/MON/TUE/WED/THU OR 600PM TO_x000a_629PM SAT/SUN/MON/TUE/WED/THU OR 630PM TO 659PM SAT/_x000a_SUN/MON/TUE/WED/THU OR 700PM TO 729PM OR 730PM TO_x000a_759PM OR 800PM TO 829PM OR 830PM TO 859PM OR 900PM_x000a_TO 929PM OR 930PM TO 959PM OR 1000PM TO 1029PM OR_x000a_1030PM TO 1059PM OR 1100PM TO 1129PM OR 1130PM TO_x000a_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ANY CARRIER IN ANY RULE IN_x000a_THIS TARIFF._x000a_OPEN JAWS_x000a_FARES MAY BE COMBINED ON A HALF ROUND TRIP BASIS_x000a_-TO FORM SINGLE OPEN JAWS_x000a_MILEAGE OF THE OPEN SEGMENT MUST BE EQUAL/LESS THAN_x000a_MILEAGE OF THE SHORTEST FLOWN FARE COMPONENT._x000a_OPEN JAWS NOTE -_x000a_WHEN COMBINED WITH OTHER FARES TO FORM ROUND /_x000a_OPEN JAW TRIPS THE MOST RESTRICTIVE CONDITIONS_x000a_APPLY.THESE INCLUDE ADVANCE RESERVATION/_x000a_TICKETING REQUIREMENTS/MINIMUM STAY/MAXIMUM STAY/_x000a_AND STOPOVERS._x000a_PROVIDED -_x000a_THE OPEN SEGMENT MUST BE_x000a_-BETWEEN POINTS IN ANY TWO OF THE FOLLOWING_x000a_LOCALES-_x000a_AXM/MZL/PEI COMBINATIONS ARE WITH ANY FARE FOR_x000a_CARRIER AV/LR/TA IN ANY RULE IN TARIFF_x000a_IPRWD   - WITHIN AREA 1 - CENTRAL/SOUTH AMERICA/_x000a_MEXICO AND CARIBBEAN._x000a_ROUND TRIPS/CIRCLE TRIPS_x000a_FARES MAY BE COMBINED ON A HALF ROUND TRIP BASIS_x000a_/ROUND TRIPS_x000a_-TO FORM CIRCLE TRIPS._x000a_ROUND TRIPS NOTE -_x000a_WHEN COMBINED WITH OTHER FARES TO FORM ROUND /_x000a_OPEN JAW TRIPS THE MOST RESTRICTIVE CONDITIONS_x000a_APPLY.THESE INCLUDE ADVANCE RESERVATION/_x000a_TICKETING REQUIREMENTS/MINIMUM STAY/MAXIMUM STAY/_x000a_AND STOPOVERS._x000a_PROVIDED -_x000a_COMBINATIONS ARE WITH ANY FARE FOR CARRIER AV/LR/_x000a_TA IN ANY RULE IN TARIFF_x000a_IPRWD   - WITHIN AREA 1 - CENTRAL/SOUTH AMERICA/_x000a_MEXICO AND CARIBBEAN.&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DOEC"/>
    <n v="3430"/>
    <n v="3438"/>
    <s v="IPRWD/17"/>
    <n v="10529"/>
    <n v="11064"/>
    <x v="5"/>
    <n v="1501"/>
    <n v="1534"/>
    <n v="1558"/>
    <s v="RDBOGPEI06SEPZ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d3a4c43-b1fe-435f-bdda-a8cf4265eae5&lt;/eb:ConversationId&gt;&lt;eb:Service&gt;OTA_AirRulesLLSRQ&lt;/eb:Service&gt;&lt;eb:Action&gt;OTA_AirRulesLLSRS&lt;/eb:Action&gt;&lt;eb:MessageData&gt;&lt;eb:MessageId&gt;7939025755612450624&lt;/eb:MessageId&gt;&lt;eb:Timestamp&gt;2019-09-06T20:59:21&lt;/eb:Timestamp&gt;&lt;eb:RefToMessageId&gt;fd3a4c43-b1fe-435f-bdda-a8cf4265eae5&lt;/eb:RefToMessageId&gt;&lt;/eb:MessageData&gt;&lt;/eb:MessageHeader&gt;&lt;wsse:Security xmlns:wsse=&quot;http://schemas.xmlsoap.org/ws/2002/12/secext&quot;&gt;&lt;wsse:BinarySecurityToken valueType=&quot;String&quot; EncodingType=&quot;wsse:Base64Binary&quot;&gt;Shared/IDL:IceSess\/SessMgr:1\.0.IDL/Common/!ICESMS\/RESG!ICESMSLB\/RES.LB!-2977002562600295796!125056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5:59:21-05:00&quot;&gt;_x000a_   &lt;stl:SystemSpecificResults&gt;_x000a_    &lt;stl:HostCommand LNIATA=&quot;222222&quot;&gt;RDBOGPEI06SEPZ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A  ZES00RIQ       Z X   149000 DC31DE T31MR  -/1  -/365  200&lt;/Text&gt;_x000a_   &lt;/Line&gt;_x000a_   &lt;Line Type=&quot;Passenger Type&quot;&gt;_x000a_    &lt;Text&gt;PASSENGER TYPE-ADT                 AUTO PRICE-YES&lt;/Text&gt;_x000a_   &lt;/Line&gt;_x000a_   &lt;Line Type=&quot;Origin Destination&quot;&gt;_x000a_    &lt;Text&gt;FROM-BOG TO-PEI    CXR-AV    TVL-06SEP19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149000  0200  E06SEP19 D31DEC20   FC-ZES00RIQ  FN-11&lt;/Text&gt;_x000a_   &lt;/Line&gt;_x000a_   &lt;Line Type=&quot;System Dates&quot;&gt;_x000a_    &lt;Text&gt;SYSTEM DATES - CREATED 05SEP19/1612  EXPIRES INFINITY&lt;/Text&gt;_x000a_   &lt;/Line&gt;_x000a_   &lt;ParsedData&gt;_x000a_    &lt;CurrencyLine&gt;_x000a_     &lt;Amount&gt;149000&lt;/Amount&gt;_x000a_     &lt;CurrencyCode&gt;COP&lt;/CurrencyCode&gt;_x000a_     &lt;Discontinue&gt;2020-12-31&lt;/Discontinue&gt;_x000a_     &lt;Effective&gt;2019-09-06&lt;/Effective&gt;_x000a_     &lt;FareClass&gt;ZES00RIQ&lt;/FareClass&gt;_x000a_     &lt;RoutingNumberOrMPM&gt;0200&lt;/RoutingNumberOrMPM&gt;_x000a_     &lt;TariffDescriptionNumber&gt;11&lt;/TariffDescriptionNumber&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PEI&quot;/&gt;_x000a_     &lt;OriginLocation LocationCode=&quot;BOG&quot;/&gt;_x000a_     &lt;Rule&gt;DOEC&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9-05T16: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AT/_x000a_SUN OR 430AM TO 459AM SAT/SUN OR 500AM TO 529AM SAT/_x000a_SUN OR 530AM TO 559AM SAT/SUN OR 600AM TO 629AM SAT/_x000a_SUN OR 630AM TO 659AM SAT/SUN OR 700AM TO 729AM SAT/_x000a_SUN OR 730AM TO 759AM SAT/SUN OR 800AM TO 829AM OR_x000a_830AM TO 859AM OR 900AM TO 929AM OR 930AM TO 959AM_x000a_OR 1000AM TO 1029AM OR 1030AM TO 1059AM OR 1100AM TO_x000a_1129AM OR 1130AM TO 1159AM OR NOON TO 1229PM OR_x000a_1230PM TO 1259PM OR 100PM TO 129PM OR 130PM TO 159PM_x000a_OR 200PM TO 229PM OR 230PM TO 259PM OR 300PM TO_x000a_329PM OR 330PM TO 359PM OR 400PM TO 429PM OR 430PM_x000a_TO 459PM OR 500PM TO 529PM OR 530PM TO 559PM OR_x000a_600PM TO 629PM OR 630PM TO 659PM OR 700PM TO 729PM_x000a_OR 730PM TO 759PM OR 800PM TO 829PM OR 830PM TO_x000a_859PM OR 900PM TO 929PM OR 930PM TO 959PM OR 1000PM_x000a_TO 1029PM OR 1030PM TO 1059PM OR 1100PM TO 1129PM OR_x000a_1130PM TO 1159PM DAILY._x000a_TO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SAT/SUN/_x000a_MON/TUE/WED/THU OR 430PM TO 459PM SAT/SUN/MON/TUE/_x000a_WED/THU OR 500PM TO 529PM SAT/SUN/MON/TUE/WED/THU OR_x000a_530PM TO 559PM SAT/SUN/MON/TUE/WED/THU OR 600PM TO_x000a_629PM SAT/SUN/MON/TUE/WED/THU OR 630PM TO 659PM SAT/_x000a_SUN/MON/TUE/WED/THU OR 700PM TO 729PM OR 730PM TO_x000a_759PM OR 800PM TO 829PM OR 830PM TO 859PM OR 900PM_x000a_TO 929PM OR 930PM TO 959PM OR 1000PM TO 1029PM OR_x000a_1030PM TO 1059PM OR 1100PM TO 1129PM OR 1130PM TO_x000a_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ANY CARRIER IN ANY RULE IN_x000a_THIS TARIFF._x000a_OPEN JAWS_x000a_FARES MAY BE COMBINED ON A HALF ROUND TRIP BASIS_x000a_-TO FORM SINGLE OPEN JAWS_x000a_MILEAGE OF THE OPEN SEGMENT MUST BE EQUAL/LESS THAN_x000a_MILEAGE OF THE SHORTEST FLOWN FARE COMPONENT._x000a_OPEN JAWS NOTE -_x000a_WHEN COMBINED WITH OTHER FARES TO FORM ROUND /_x000a_OPEN JAW TRIPS THE MOST RESTRICTIVE CONDITIONS_x000a_APPLY.THESE INCLUDE ADVANCE RESERVATION/_x000a_TICKETING REQUIREMENTS/MINIMUM STAY/MAXIMUM STAY/_x000a_AND STOPOVERS._x000a_PROVIDED -_x000a_THE OPEN SEGMENT MUST BE_x000a_-BETWEEN POINTS IN ANY TWO OF THE FOLLOWING_x000a_LOCALES-_x000a_AXM/MZL/PEI COMBINATIONS ARE WITH ANY FARE FOR_x000a_CARRIER AV/LR/TA IN ANY RULE IN TARIFF_x000a_IPRWD   - WITHIN AREA 1 - CENTRAL/SOUTH AMERICA/_x000a_MEXICO AND CARIBBEAN._x000a_ROUND TRIPS/CIRCLE TRIPS_x000a_FARES MAY BE COMBINED ON A HALF ROUND TRIP BASIS_x000a_/ROUND TRIPS_x000a_-TO FORM CIRCLE TRIPS._x000a_ROUND TRIPS NOTE -_x000a_WHEN COMBINED WITH OTHER FARES TO FORM ROUND /_x000a_OPEN JAW TRIPS THE MOST RESTRICTIVE CONDITIONS_x000a_APPLY.THESE INCLUDE ADVANCE RESERVATION/_x000a_TICKETING REQUIREMENTS/MINIMUM STAY/MAXIMUM STAY/_x000a_AND STOPOVERS._x000a_PROVIDED -_x000a_COMBINATIONS ARE WITH ANY FARE FOR CARRIER AV/LR/_x000a_TA IN ANY RULE IN TARIFF_x000a_IPRWD   - WITHIN AREA 1 - CENTRAL/SOUTH AMERICA/_x000a_MEXICO AND CARIBBEAN.&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DOEC"/>
    <n v="3430"/>
    <n v="3438"/>
    <s v="IPRWD/17"/>
    <n v="10529"/>
    <n v="11064"/>
    <x v="5"/>
    <n v="1501"/>
    <n v="1534"/>
    <n v="1558"/>
    <s v="RDBOGPEI06SEPZ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2596bce-8376-4ed1-bc92-e9e4433eb70c&lt;/eb:ConversationId&gt;&lt;eb:Service&gt;OTA_AirRulesLLSRQ&lt;/eb:Service&gt;&lt;eb:Action&gt;OTA_AirRulesLLSRS&lt;/eb:Action&gt;&lt;eb:MessageData&gt;&lt;eb:MessageId&gt;7957962757484330870&lt;/eb:MessageId&gt;&lt;eb:Timestamp&gt;2019-09-06T21:02:28&lt;/eb:Timestamp&gt;&lt;eb:RefToMessageId&gt;52596bce-8376-4ed1-bc92-e9e4433eb70c&lt;/eb:RefToMessageId&gt;&lt;/eb:MessageData&gt;&lt;/eb:MessageHeader&gt;&lt;wsse:Security xmlns:wsse=&quot;http://schemas.xmlsoap.org/ws/2002/12/secext&quot;&gt;&lt;wsse:BinarySecurityToken valueType=&quot;String&quot; EncodingType=&quot;wsse:Base64Binary&quot;&gt;Shared/IDL:IceSess\/SessMgr:1\.0.IDL/Common/!ICESMS\/RESB!ICESMSLB\/RES.LB!-2977001795882410368!90443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6:02:28-05:00&quot;&gt;_x000a_   &lt;stl:SystemSpecificResults&gt;_x000a_    &lt;stl:HostCommand LNIATA=&quot;222222&quot;&gt;RDBOGPEI06SEPZ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A  ZES00RIQ       Z X   149000 DC31DE T31MR  -/1  -/365  200&lt;/Text&gt;_x000a_   &lt;/Line&gt;_x000a_   &lt;Line Type=&quot;Passenger Type&quot;&gt;_x000a_    &lt;Text&gt;PASSENGER TYPE-ADT                 AUTO PRICE-YES&lt;/Text&gt;_x000a_   &lt;/Line&gt;_x000a_   &lt;Line Type=&quot;Origin Destination&quot;&gt;_x000a_    &lt;Text&gt;FROM-BOG TO-PEI    CXR-AV    TVL-06SEP19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149000  0200  E06SEP19 D31DEC20   FC-ZES00RIQ  FN-11&lt;/Text&gt;_x000a_   &lt;/Line&gt;_x000a_   &lt;Line Type=&quot;System Dates&quot;&gt;_x000a_    &lt;Text&gt;SYSTEM DATES - CREATED 05SEP19/1612  EXPIRES INFINITY&lt;/Text&gt;_x000a_   &lt;/Line&gt;_x000a_   &lt;ParsedData&gt;_x000a_    &lt;CurrencyLine&gt;_x000a_     &lt;Amount&gt;149000&lt;/Amount&gt;_x000a_     &lt;CurrencyCode&gt;COP&lt;/CurrencyCode&gt;_x000a_     &lt;Discontinue&gt;2020-12-31&lt;/Discontinue&gt;_x000a_     &lt;Effective&gt;2019-09-06&lt;/Effective&gt;_x000a_     &lt;FareClass&gt;ZES00RIQ&lt;/FareClass&gt;_x000a_     &lt;RoutingNumberOrMPM&gt;0200&lt;/RoutingNumberOrMPM&gt;_x000a_     &lt;TariffDescriptionNumber&gt;11&lt;/TariffDescriptionNumber&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PEI&quot;/&gt;_x000a_     &lt;OriginLocation LocationCode=&quot;BOG&quot;/&gt;_x000a_     &lt;Rule&gt;DOEC&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9-05T16: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AT/_x000a_SUN OR 430AM TO 459AM SAT/SUN OR 500AM TO 529AM SAT/_x000a_SUN OR 530AM TO 559AM SAT/SUN OR 600AM TO 629AM SAT/_x000a_SUN OR 630AM TO 659AM SAT/SUN OR 700AM TO 729AM SAT/_x000a_SUN OR 730AM TO 759AM SAT/SUN OR 800AM TO 829AM OR_x000a_830AM TO 859AM OR 900AM TO 929AM OR 930AM TO 959AM_x000a_OR 1000AM TO 1029AM OR 1030AM TO 1059AM OR 1100AM TO_x000a_1129AM OR 1130AM TO 1159AM OR NOON TO 1229PM OR_x000a_1230PM TO 1259PM OR 100PM TO 129PM OR 130PM TO 159PM_x000a_OR 200PM TO 229PM OR 230PM TO 259PM OR 300PM TO_x000a_329PM OR 330PM TO 359PM OR 400PM TO 429PM OR 430PM_x000a_TO 459PM OR 500PM TO 529PM OR 530PM TO 559PM OR_x000a_600PM TO 629PM OR 630PM TO 659PM OR 700PM TO 729PM_x000a_OR 730PM TO 759PM OR 800PM TO 829PM OR 830PM TO_x000a_859PM OR 900PM TO 929PM OR 930PM TO 959PM OR 1000PM_x000a_TO 1029PM OR 1030PM TO 1059PM OR 1100PM TO 1129PM OR_x000a_1130PM TO 1159PM DAILY._x000a_TO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SAT/SUN/_x000a_MON/TUE/WED/THU OR 430PM TO 459PM SAT/SUN/MON/TUE/_x000a_WED/THU OR 500PM TO 529PM SAT/SUN/MON/TUE/WED/THU OR_x000a_530PM TO 559PM SAT/SUN/MON/TUE/WED/THU OR 600PM TO_x000a_629PM SAT/SUN/MON/TUE/WED/THU OR 630PM TO 659PM SAT/_x000a_SUN/MON/TUE/WED/THU OR 700PM TO 729PM OR 730PM TO_x000a_759PM OR 800PM TO 829PM OR 830PM TO 859PM OR 900PM_x000a_TO 929PM OR 930PM TO 959PM OR 1000PM TO 1029PM OR_x000a_1030PM TO 1059PM OR 1100PM TO 1129PM OR 1130PM TO_x000a_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ANY CARRIER IN ANY RULE IN_x000a_THIS TARIFF._x000a_OPEN JAWS_x000a_FARES MAY BE COMBINED ON A HALF ROUND TRIP BASIS_x000a_-TO FORM SINGLE OPEN JAWS_x000a_MILEAGE OF THE OPEN SEGMENT MUST BE EQUAL/LESS THAN_x000a_MILEAGE OF THE SHORTEST FLOWN FARE COMPONENT._x000a_OPEN JAWS NOTE -_x000a_WHEN COMBINED WITH OTHER FARES TO FORM ROUND /_x000a_OPEN JAW TRIPS THE MOST RESTRICTIVE CONDITIONS_x000a_APPLY.THESE INCLUDE ADVANCE RESERVATION/_x000a_TICKETING REQUIREMENTS/MINIMUM STAY/MAXIMUM STAY/_x000a_AND STOPOVERS._x000a_PROVIDED -_x000a_THE OPEN SEGMENT MUST BE_x000a_-BETWEEN POINTS IN ANY TWO OF THE FOLLOWING_x000a_LOCALES-_x000a_AXM/MZL/PEI COMBINATIONS ARE WITH ANY FARE FOR_x000a_CARRIER AV/LR/TA IN ANY RULE IN TARIFF_x000a_IPRWD   - WITHIN AREA 1 - CENTRAL/SOUTH AMERICA/_x000a_MEXICO AND CARIBBEAN._x000a_ROUND TRIPS/CIRCLE TRIPS_x000a_FARES MAY BE COMBINED ON A HALF ROUND TRIP BASIS_x000a_/ROUND TRIPS_x000a_-TO FORM CIRCLE TRIPS._x000a_ROUND TRIPS NOTE -_x000a_WHEN COMBINED WITH OTHER FARES TO FORM ROUND /_x000a_OPEN JAW TRIPS THE MOST RESTRICTIVE CONDITIONS_x000a_APPLY.THESE INCLUDE ADVANCE RESERVATION/_x000a_TICKETING REQUIREMENTS/MINIMUM STAY/MAXIMUM STAY/_x000a_AND STOPOVERS._x000a_PROVIDED -_x000a_COMBINATIONS ARE WITH ANY FARE FOR CARRIER AV/LR/_x000a_TA IN ANY RULE IN TARIFF_x000a_IPRWD   - WITHIN AREA 1 - CENTRAL/SOUTH AMERICA/_x000a_MEXICO AND CARIBBEAN.&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DOEC"/>
    <n v="3429"/>
    <n v="3437"/>
    <s v="IPRWD/17"/>
    <n v="10528"/>
    <n v="11063"/>
    <x v="5"/>
    <n v="1500"/>
    <n v="1533"/>
    <n v="1557"/>
    <s v="RDBOGPEI06SEPZ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de95d5c-9ab1-4a1b-9be7-4762d84eb2fa&lt;/eb:ConversationId&gt;&lt;eb:Service&gt;OTA_AirRulesLLSRQ&lt;/eb:Service&gt;&lt;eb:Action&gt;OTA_AirRulesLLSRS&lt;/eb:Action&gt;&lt;eb:MessageData&gt;&lt;eb:MessageId&gt;8063348768488280200&lt;/eb:MessageId&gt;&lt;eb:Timestamp&gt;2019-09-06T21:20:49&lt;/eb:Timestamp&gt;&lt;eb:RefToMessageId&gt;4de95d5c-9ab1-4a1b-9be7-4762d84eb2fa&lt;/eb:RefToMessageId&gt;&lt;/eb:MessageData&gt;&lt;/eb:MessageHeader&gt;&lt;wsse:Security xmlns:wsse=&quot;http://schemas.xmlsoap.org/ws/2002/12/secext&quot;&gt;&lt;wsse:BinarySecurityToken valueType=&quot;String&quot; EncodingType=&quot;wsse:Base64Binary&quot;&gt;Shared/IDL:IceSess\/SessMgr:1\.0.IDL/Common/!ICESMS\/RESD!ICESMSLB\/RES.LB!-2976997288665347697!57648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6:20:49-05:00&quot;&gt;_x000a_   &lt;stl:SystemSpecificResults&gt;_x000a_    &lt;stl:HostCommand LNIATA=&quot;222222&quot;&gt;RDBOGPEI06SEPZ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S00RIQ       Z X   149000 DC31DE T31MR  -/1  -/365  200&lt;/Text&gt;_x000a_   &lt;/Line&gt;_x000a_   &lt;Line Type=&quot;Passenger Type&quot;&gt;_x000a_    &lt;Text&gt;PASSENGER TYPE-ADT                 AUTO PRICE-YES&lt;/Text&gt;_x000a_   &lt;/Line&gt;_x000a_   &lt;Line Type=&quot;Origin Destination&quot;&gt;_x000a_    &lt;Text&gt;FROM-BOG TO-PEI    CXR-AV    TVL-06SEP19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149000  0200  E06SEP19 D31DEC20   FC-ZES00RIQ  FN-11&lt;/Text&gt;_x000a_   &lt;/Line&gt;_x000a_   &lt;Line Type=&quot;System Dates&quot;&gt;_x000a_    &lt;Text&gt;SYSTEM DATES - CREATED 05SEP19/1612  EXPIRES INFINITY&lt;/Text&gt;_x000a_   &lt;/Line&gt;_x000a_   &lt;ParsedData&gt;_x000a_    &lt;CurrencyLine&gt;_x000a_     &lt;Amount&gt;149000&lt;/Amount&gt;_x000a_     &lt;CurrencyCode&gt;COP&lt;/CurrencyCode&gt;_x000a_     &lt;Discontinue&gt;2020-12-31&lt;/Discontinue&gt;_x000a_     &lt;Effective&gt;2019-09-06&lt;/Effective&gt;_x000a_     &lt;FareClass&gt;ZES00RIQ&lt;/FareClass&gt;_x000a_     &lt;RoutingNumberOrMPM&gt;0200&lt;/RoutingNumberOrMPM&gt;_x000a_     &lt;TariffDescriptionNumber&gt;11&lt;/TariffDescriptionNumber&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PEI&quot;/&gt;_x000a_     &lt;OriginLocation LocationCode=&quot;BOG&quot;/&gt;_x000a_     &lt;Rule&gt;DOEC&lt;/Rule&gt;_x000a_     &lt;TariffDescriptionNumber&gt;IPRWD/17&lt;/TariffDescriptionNumber&gt;_x000a_     &lt;TravelDate&gt;2019-09-06&lt;/TravelDate&gt;_x000a_    &lt;/OriginDestinationLine&gt;_x000a_    &lt;PassengerTypeLine&gt;_x000a_     &lt;AutoPrice&gt;YES&lt;/AutoPrice&gt;_x000a_     &lt;PassengerType Code=&quot;ADT&quot;/&gt;_x000a_    &lt;/PassengerTypeLine&gt;_x000a_    &lt;SystemDatesLine&gt;_x000a_     &lt;CreateDateTime&gt;2019-09-05T16:12&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AT/_x000a_SUN OR 430AM TO 459AM SAT/SUN OR 500AM TO 529AM SAT/_x000a_SUN OR 530AM TO 559AM SAT/SUN OR 600AM TO 629AM SAT/_x000a_SUN OR 630AM TO 659AM SAT/SUN OR 700AM TO 729AM SAT/_x000a_SUN OR 730AM TO 759AM SAT/SUN OR 800AM TO 829AM OR_x000a_830AM TO 859AM OR 900AM TO 929AM OR 930AM TO 959AM_x000a_OR 1000AM TO 1029AM OR 1030AM TO 1059AM OR 1100AM TO_x000a_1129AM OR 1130AM TO 1159AM OR NOON TO 1229PM OR_x000a_1230PM TO 1259PM OR 100PM TO 129PM OR 130PM TO 159PM_x000a_OR 200PM TO 229PM OR 230PM TO 259PM OR 300PM TO_x000a_329PM OR 330PM TO 359PM OR 400PM TO 429PM OR 430PM_x000a_TO 459PM OR 500PM TO 529PM OR 530PM TO 559PM OR_x000a_600PM TO 629PM OR 630PM TO 659PM OR 700PM TO 729PM_x000a_OR 730PM TO 759PM OR 800PM TO 829PM OR 830PM TO_x000a_859PM OR 900PM TO 929PM OR 930PM TO 959PM OR 1000PM_x000a_TO 1029PM OR 1030PM TO 1059PM OR 1100PM TO 1129PM OR_x000a_1130PM TO 1159PM DAILY._x000a_TO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SAT/SUN/_x000a_MON/TUE/WED/THU OR 430PM TO 459PM SAT/SUN/MON/TUE/_x000a_WED/THU OR 500PM TO 529PM SAT/SUN/MON/TUE/WED/THU OR_x000a_530PM TO 559PM SAT/SUN/MON/TUE/WED/THU OR 600PM TO_x000a_629PM SAT/SUN/MON/TUE/WED/THU OR 630PM TO 659PM SAT/_x000a_SUN/MON/TUE/WED/THU OR 700PM TO 729PM OR 730PM TO_x000a_759PM OR 800PM TO 829PM OR 830PM TO 859PM OR 900PM_x000a_TO 929PM OR 930PM TO 959PM OR 1000PM TO 1029PM OR_x000a_1030PM TO 1059PM OR 1100PM TO 1129PM OR 1130PM TO_x000a_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ANY CARRIER IN ANY RULE IN_x000a_THIS TARIFF._x000a_OPEN JAWS_x000a_FARES MAY BE COMBINED ON A HALF ROUND TRIP BASIS_x000a_-TO FORM SINGLE OPEN JAWS_x000a_MILEAGE OF THE OPEN SEGMENT MUST BE EQUAL/LESS THAN_x000a_MILEAGE OF THE SHORTEST FLOWN FARE COMPONENT._x000a_OPEN JAWS NOTE -_x000a_WHEN COMBINED WITH OTHER FARES TO FORM ROUND /_x000a_OPEN JAW TRIPS THE MOST RESTRICTIVE CONDITIONS_x000a_APPLY.THESE INCLUDE ADVANCE RESERVATION/_x000a_TICKETING REQUIREMENTS/MINIMUM STAY/MAXIMUM STAY/_x000a_AND STOPOVERS._x000a_PROVIDED -_x000a_THE OPEN SEGMENT MUST BE_x000a_-BETWEEN POINTS IN ANY TWO OF THE FOLLOWING_x000a_LOCALES-_x000a_AXM/MZL/PEI COMBINATIONS ARE WITH ANY FARE FOR_x000a_CARRIER AV/LR/TA IN ANY RULE IN TARIFF_x000a_IPRWD   - WITHIN AREA 1 - CENTRAL/SOUTH AMERICA/_x000a_MEXICO AND CARIBBEAN._x000a_ROUND TRIPS/CIRCLE TRIPS_x000a_FARES MAY BE COMBINED ON A HALF ROUND TRIP BASIS_x000a_/ROUND TRIPS_x000a_-TO FORM CIRCLE TRIPS._x000a_ROUND TRIPS NOTE -_x000a_WHEN COMBINED WITH OTHER FARES TO FORM ROUND /_x000a_OPEN JAW TRIPS THE MOST RESTRICTIVE CONDITIONS_x000a_APPLY.THESE INCLUDE ADVANCE RESERVATION/_x000a_TICKETING REQUIREMENTS/MINIMUM STAY/MAXIMUM STAY/_x000a_AND STOPOVERS._x000a_PROVIDED -_x000a_COMBINATIONS ARE WITH ANY FARE FOR CARRIER AV/LR/_x000a_TA IN ANY RULE IN TARIFF_x000a_IPRWD   - WITHIN AREA 1 - CENTRAL/SOUTH AMERICA/_x000a_MEXICO AND CARIBBEAN.&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DOEC"/>
    <n v="3429"/>
    <n v="3437"/>
    <s v="IPRWD/17"/>
    <n v="10528"/>
    <n v="11063"/>
    <x v="5"/>
    <n v="1500"/>
    <n v="1533"/>
    <n v="1557"/>
    <s v="RDBOGPEI06SEPZ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d68d9ee-a18c-4360-aef0-b5f021c97104&lt;/eb:ConversationId&gt;&lt;eb:Service&gt;OTA_AirRulesLLSRQ&lt;/eb:Service&gt;&lt;eb:Action&gt;OTA_AirRulesLLSRS&lt;/eb:Action&gt;&lt;eb:MessageData&gt;&lt;eb:MessageId&gt;8089519771372200242&lt;/eb:MessageId&gt;&lt;eb:Timestamp&gt;2019-09-06T21:25:37&lt;/eb:Timestamp&gt;&lt;eb:RefToMessageId&gt;fd68d9ee-a18c-4360-aef0-b5f021c97104&lt;/eb:RefToMessageId&gt;&lt;/eb:MessageData&gt;&lt;/eb:MessageHeader&gt;&lt;wsse:Security xmlns:wsse=&quot;http://schemas.xmlsoap.org/ws/2002/12/secext&quot;&gt;&lt;wsse:BinarySecurityToken valueType=&quot;String&quot; EncodingType=&quot;wsse:Base64Binary&quot;&gt;Shared/IDL:IceSess\/SessMgr:1\.0.IDL/Common/!ICESMS\/RESG!ICESMSLB\/RES.LB!-2976996107373788532!166574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6:25:37-05:00&quot;&gt;_x000a_   &lt;stl:SystemSpecificResults&gt;_x000a_    &lt;stl:HostCommand LNIATA=&quot;222222&quot;&gt;RDBOGMAD04NOVTZA00ZGR/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TAV   T R   736300 DC31MR T10SE  -/? ??/ 30 AT01&lt;/Text&gt;_x000a_   &lt;/Line&gt;_x000a_   &lt;Line Type=&quot;Passenger Type&quot;&gt;_x000a_    &lt;Text&gt;PASSENGER TYPE-ITX                 AUTO PRICE-YES&lt;/Text&gt;_x000a_   &lt;/Line&gt;_x000a_   &lt;Line Type=&quot;Origin Destination&quot;&gt;_x000a_    &lt;Text&gt;FROM-BOG TO-MAD    CXR-AV    TVL-04NOV19  RULE-8YWW FBRA12P/878&lt;/Text&gt;_x000a_   &lt;/Line&gt;_x000a_   &lt;Line Type=&quot;Fare Basis&quot;&gt;_x000a_    &lt;Text&gt;FARE BASIS-TZA00ZGR/TAV      SPECIAL FARE  DIS-L   VENDOR-ATP&lt;/Text&gt;_x000a_   &lt;/Line&gt;_x000a_   &lt;Line Type=&quot;Fare Type&quot;&gt;_x000a_    &lt;Text&gt;FARE TYPE-PIT      RT-INDIVIDUAL INCLUSIVE TOUR FARE&lt;/Text&gt;_x000a_   &lt;/Line&gt;_x000a_   &lt;Line Type=&quot;Currency&quot;&gt;_x000a_    &lt;Text&gt;USD   218.00  0101  E01FEB19 D-INFINITY   FC-TZA00ZGR  FN-2D&lt;/Text&gt;_x000a_   &lt;/Line&gt;_x000a_   &lt;Line Type=&quot;System Dates&quot;&gt;_x000a_    &lt;Text&gt;SYSTEM DATES - CREATED 03SEP19/0816  EXPIRES INFINITY&lt;/Text&gt;_x000a_   &lt;/Line&gt;_x000a_   &lt;ParsedData&gt;_x000a_    &lt;CurrencyLine&gt;_x000a_     &lt;Amount&gt;218.00&lt;/Amount&gt;_x000a_     &lt;CurrencyCode&gt;USD&lt;/CurrencyCode&gt;_x000a_     &lt;Discontinue&gt;INFINITY&lt;/Discontinue&gt;_x000a_     &lt;Effective&gt;2019-02-01&lt;/Effective&gt;_x000a_     &lt;FareClass&gt;TZA00ZGR&lt;/FareClass&gt;_x000a_     &lt;RoutingNumberOrMPM&gt;0101&lt;/RoutingNumberOrMPM&gt;_x000a_     &lt;TariffDescriptionNumber&gt;2D&lt;/TariffDescriptionNumber&gt;_x000a_    &lt;/CurrencyLine&gt;_x000a_    &lt;FareBasisLine&gt;_x000a_     &lt;DisplayType Code=&quot;L&quot;/&gt;_x000a_     &lt;FareBasis Code=&quot;TZA00ZGR/TAV&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FBRA12P/878&lt;/TariffDescriptionNumber&gt;_x000a_     &lt;TravelDate&gt;2019-11-04&lt;/TravelDate&gt;_x000a_    &lt;/OriginDestinationLine&gt;_x000a_    &lt;PassengerTypeLine&gt;_x000a_     &lt;AutoPrice&gt;YES&lt;/AutoPrice&gt;_x000a_     &lt;PassengerType Code=&quot;ITX&quot;/&gt;_x000a_    &lt;/PassengerTypeLine&gt;_x000a_    &lt;SystemDatesLine&gt;_x000a_     &lt;CreateDateTime&gt;2019-09-03T08:16&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FARE RULE_x000a_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ORIGINATING AREA 1 -_x000a_CONFIRMED RESERVATIONS ARE REQUIRED FOR ALL SECTORS._x000a_WHEN RESERVATIONS ARE MADE AT LEAST 14 DAYS BEFORE_x000a_DEPARTURE, TICKETING MUST BE COMPLETED WITHIN 168_x000a_HOURS AFTER RESERVATIONS ARE MADE._x000a_OR - RESERVATIONS ARE REQUIRED FOR EACH SECTOR.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ADDITIONALLY, THE FOLLOWING RULES APPLY-_x000a_**BASE FARE**_x000a_FARE RULE_x000a_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TO COLOMBIA -_x000a_UNLIMITED STOPOVERS PERMITTED ON THE PRICING UNIT_x000a_LIMITED TO 2 FREE AND UNLIMITED AT USD 65.00_x000a_EACH._x000a_NO STOPOVER OCCURS IF PASSENGER TAKES NEXT_x000a_AVAILABLE FLIGHT WITHIN 24 HOURS._x000a_FROM COLOMBIA -_x000a_4 STOPOVERS PERMITTED ON THE PRICING UNIT_x000a_LIMITED TO 1 FREE AND 3 AT EUR 60.00 EACH_x000a_CHILD/INFANT DISCOUNTS APPLY.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 IN TARIFF_x000a_SAR2RPV - BETWEEN WESTERN HEMISPHERE-AREA 2 VIA_x000a_ATL_x000a_OR RULE 8YWW/AIRW IN TARIFF_x000a_WHFIPVR - WESTERN HEMISPHERE-INTERNATIONAL_x000a_OR RULE 8YWW/AIRW IN TARIFF_x000a_WHFPV1R - BETWEEN THE USA/CANADA-AREA 1_x000a_OR RULE 8YWW IN TARIFF_x000a_FBRA12P - BETWEEN AREA 1/2 EXCEPT USA/CA_x000a_FBRA1P  - WITHIN AREA 1 EXCEPT NO.AMERICA_x000a_FBRINPV - BETWEEN USA/CA-AREA 1/2/3.&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R20. ALL_x000a_TRAVEL MUST BE COMPLETED BY MIDNIGHT ON 31MAR20.&lt;/Text&gt;_x000a_   &lt;/Paragraph&gt;_x000a_   &lt;Paragraph RPH=&quot;15&quot; Title=&quot;SALES RESTRICTIONS&quot;&gt;_x000a_    &lt;Text&gt;TICKETS MUST BE ISSUED ON/BEFORE 10SEP19.&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ORIGINATING  -_x000a_FOR TICKETING ON/BEFORE 31JAN20_x000a_VALID FOR INDIVIDUAL INCLUSIVE TOUR PSGR._x000a_THE FARE WAS CALCULATED AS 97 PERCENT OF THE ROUND-TRIP_x000a_TZA00ZGR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42"/>
    <n v="3429"/>
    <s v="8YWW"/>
    <n v="3467"/>
    <n v="3478"/>
    <s v="FBRA12P/878"/>
    <n v="15235"/>
    <n v="17131"/>
    <x v="4"/>
    <n v="1501"/>
    <n v="1534"/>
    <n v="1562"/>
    <s v="RDBOGMAD04NOVTZA00ZGR/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2ddf93e-6a27-4db1-8c9d-f6ca8707000f&lt;/eb:ConversationId&gt;&lt;eb:Service&gt;OTA_AirRulesLLSRQ&lt;/eb:Service&gt;&lt;eb:Action&gt;OTA_AirRulesLLSRS&lt;/eb:Action&gt;&lt;eb:MessageData&gt;&lt;eb:MessageId&gt;7339474771395270831&lt;/eb:MessageId&gt;&lt;eb:Timestamp&gt;2019-09-06T21:25:39&lt;/eb:Timestamp&gt;&lt;eb:RefToMessageId&gt;62ddf93e-6a27-4db1-8c9d-f6ca8707000f&lt;/eb:RefToMessageId&gt;&lt;/eb:MessageData&gt;&lt;/eb:MessageHeader&gt;&lt;wsse:Security xmlns:wsse=&quot;http://schemas.xmlsoap.org/ws/2002/12/secext&quot;&gt;&lt;wsse:BinarySecurityToken valueType=&quot;String&quot; EncodingType=&quot;wsse:Base64Binary&quot;&gt;Shared/IDL:IceSess\/SessMgr:1\.0.IDL/Common/!ICESMS\/RESG!ICESMSLB\/RES.LB!-2976996097911411825!166475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6:25:39-05:00&quot;&gt;_x000a_   &lt;stl:SystemSpecificResults&gt;_x000a_    &lt;stl:HostCommand LNIATA=&quot;222222&quot;&gt;RDBOGMAD04NOVTZA00ZGR/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TAV   T R   736300 DC31MR T10SE  -/? ??/ 30 AT01&lt;/Text&gt;_x000a_   &lt;/Line&gt;_x000a_   &lt;Line Type=&quot;Passenger Type&quot;&gt;_x000a_    &lt;Text&gt;PASSENGER TYPE-ITX                 AUTO PRICE-YES&lt;/Text&gt;_x000a_   &lt;/Line&gt;_x000a_   &lt;Line Type=&quot;Origin Destination&quot;&gt;_x000a_    &lt;Text&gt;FROM-BOG TO-MAD    CXR-AV    TVL-04NOV19  RULE-8YWW FBRA12P/878&lt;/Text&gt;_x000a_   &lt;/Line&gt;_x000a_   &lt;Line Type=&quot;Fare Basis&quot;&gt;_x000a_    &lt;Text&gt;FARE BASIS-TZA00ZGR/TAV      SPECIAL FARE  DIS-L   VENDOR-ATP&lt;/Text&gt;_x000a_   &lt;/Line&gt;_x000a_   &lt;Line Type=&quot;Fare Type&quot;&gt;_x000a_    &lt;Text&gt;FARE TYPE-PIT      RT-INDIVIDUAL INCLUSIVE TOUR FARE&lt;/Text&gt;_x000a_   &lt;/Line&gt;_x000a_   &lt;Line Type=&quot;Currency&quot;&gt;_x000a_    &lt;Text&gt;USD   218.00  0101  E01FEB19 D-INFINITY   FC-TZA00ZGR  FN-2D&lt;/Text&gt;_x000a_   &lt;/Line&gt;_x000a_   &lt;Line Type=&quot;System Dates&quot;&gt;_x000a_    &lt;Text&gt;SYSTEM DATES - CREATED 03SEP19/0816  EXPIRES INFINITY&lt;/Text&gt;_x000a_   &lt;/Line&gt;_x000a_   &lt;ParsedData&gt;_x000a_    &lt;CurrencyLine&gt;_x000a_     &lt;Amount&gt;218.00&lt;/Amount&gt;_x000a_     &lt;CurrencyCode&gt;USD&lt;/CurrencyCode&gt;_x000a_     &lt;Discontinue&gt;INFINITY&lt;/Discontinue&gt;_x000a_     &lt;Effective&gt;2019-02-01&lt;/Effective&gt;_x000a_     &lt;FareClass&gt;TZA00ZGR&lt;/FareClass&gt;_x000a_     &lt;RoutingNumberOrMPM&gt;0101&lt;/RoutingNumberOrMPM&gt;_x000a_     &lt;TariffDescriptionNumber&gt;2D&lt;/TariffDescriptionNumber&gt;_x000a_    &lt;/CurrencyLine&gt;_x000a_    &lt;FareBasisLine&gt;_x000a_     &lt;DisplayType Code=&quot;L&quot;/&gt;_x000a_     &lt;FareBasis Code=&quot;TZA00ZGR/TAV&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FBRA12P/878&lt;/TariffDescriptionNumber&gt;_x000a_     &lt;TravelDate&gt;2019-11-04&lt;/TravelDate&gt;_x000a_    &lt;/OriginDestinationLine&gt;_x000a_    &lt;PassengerTypeLine&gt;_x000a_     &lt;AutoPrice&gt;YES&lt;/AutoPrice&gt;_x000a_     &lt;PassengerType Code=&quot;ITX&quot;/&gt;_x000a_    &lt;/PassengerTypeLine&gt;_x000a_    &lt;SystemDatesLine&gt;_x000a_     &lt;CreateDateTime&gt;2019-09-03T08:16&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FARE RULE_x000a_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ORIGINATING AREA 1 -_x000a_CONFIRMED RESERVATIONS ARE REQUIRED FOR ALL SECTORS._x000a_WHEN RESERVATIONS ARE MADE AT LEAST 14 DAYS BEFORE_x000a_DEPARTURE, TICKETING MUST BE COMPLETED WITHIN 168_x000a_HOURS AFTER RESERVATIONS ARE MADE._x000a_OR - RESERVATIONS ARE REQUIRED FOR EACH SECTOR.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ADDITIONALLY, THE FOLLOWING RULES APPLY-_x000a_**BASE FARE**_x000a_FARE RULE_x000a_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TO COLOMBIA -_x000a_UNLIMITED STOPOVERS PERMITTED ON THE PRICING UNIT_x000a_LIMITED TO 2 FREE AND UNLIMITED AT USD 65.00_x000a_EACH._x000a_NO STOPOVER OCCURS IF PASSENGER TAKES NEXT_x000a_AVAILABLE FLIGHT WITHIN 24 HOURS._x000a_FROM COLOMBIA -_x000a_4 STOPOVERS PERMITTED ON THE PRICING UNIT_x000a_LIMITED TO 1 FREE AND 3 AT EUR 60.00 EACH_x000a_CHILD/INFANT DISCOUNTS APPLY.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 IN TARIFF_x000a_SAR2RPV - BETWEEN WESTERN HEMISPHERE-AREA 2 VIA_x000a_ATL_x000a_OR RULE 8YWW/AIRW IN TARIFF_x000a_WHFIPVR - WESTERN HEMISPHERE-INTERNATIONAL_x000a_OR RULE 8YWW/AIRW IN TARIFF_x000a_WHFPV1R - BETWEEN THE USA/CANADA-AREA 1_x000a_OR RULE 8YWW IN TARIFF_x000a_FBRA12P - BETWEEN AREA 1/2 EXCEPT USA/CA_x000a_FBRA1P  - WITHIN AREA 1 EXCEPT NO.AMERICA_x000a_FBRINPV - BETWEEN USA/CA-AREA 1/2/3.&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R20. ALL_x000a_TRAVEL MUST BE COMPLETED BY MIDNIGHT ON 31MAR20.&lt;/Text&gt;_x000a_   &lt;/Paragraph&gt;_x000a_   &lt;Paragraph RPH=&quot;15&quot; Title=&quot;SALES RESTRICTIONS&quot;&gt;_x000a_    &lt;Text&gt;TICKETS MUST BE ISSUED ON/BEFORE 10SEP19.&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ORIGINATING  -_x000a_FOR TICKETING ON/BEFORE 31JAN20_x000a_VALID FOR INDIVIDUAL INCLUSIVE TOUR PSGR._x000a_THE FARE WAS CALCULATED AS 97 PERCENT OF THE ROUND-TRIP_x000a_TZA00ZGR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42"/>
    <n v="3429"/>
    <s v="8YWW"/>
    <n v="3467"/>
    <n v="3478"/>
    <s v="FBRA12P/878"/>
    <n v="15235"/>
    <n v="17131"/>
    <x v="4"/>
    <n v="1501"/>
    <n v="1534"/>
    <n v="1562"/>
    <s v="RDBOGMAD04NOVTZA00ZGR/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fb6e72a-124a-4e31-9332-8276ca1e1d0a&lt;/eb:ConversationId&gt;&lt;eb:Service&gt;OTA_AirRulesLLSRQ&lt;/eb:Service&gt;&lt;eb:Action&gt;OTA_AirRulesLLSRS&lt;/eb:Action&gt;&lt;eb:MessageData&gt;&lt;eb:MessageId&gt;7372581775207560723&lt;/eb:MessageId&gt;&lt;eb:Timestamp&gt;2019-09-06T21:32:01&lt;/eb:Timestamp&gt;&lt;eb:RefToMessageId&gt;cfb6e72a-124a-4e31-9332-8276ca1e1d0a&lt;/eb:RefToMessageId&gt;&lt;/eb:MessageData&gt;&lt;/eb:MessageHeader&gt;&lt;wsse:Security xmlns:wsse=&quot;http://schemas.xmlsoap.org/ws/2002/12/secext&quot;&gt;&lt;wsse:BinarySecurityToken valueType=&quot;String&quot; EncodingType=&quot;wsse:Base64Binary&quot;&gt;Shared/IDL:IceSess\/SessMgr:1\.0.IDL/Common/!ICESMS\/RESB!ICESMSLB\/RES.LB!-2976994536402764657!138112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6:32:01-05:00&quot;&gt;_x000a_   &lt;stl:SystemSpecificResults&gt;_x000a_    &lt;stl:HostCommand LNIATA=&quot;222222&quot;&gt;RDBOGMAD04NOVTZA00ZGR/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TAV   T R   736300 DC31MR T10SE  -/? ??/ 30 AT01&lt;/Text&gt;_x000a_   &lt;/Line&gt;_x000a_   &lt;Line Type=&quot;Passenger Type&quot;&gt;_x000a_    &lt;Text&gt;PASSENGER TYPE-ITX                 AUTO PRICE-YES&lt;/Text&gt;_x000a_   &lt;/Line&gt;_x000a_   &lt;Line Type=&quot;Origin Destination&quot;&gt;_x000a_    &lt;Text&gt;FROM-BOG TO-MAD    CXR-AV    TVL-04NOV19  RULE-8YWW FBRA12P/878&lt;/Text&gt;_x000a_   &lt;/Line&gt;_x000a_   &lt;Line Type=&quot;Fare Basis&quot;&gt;_x000a_    &lt;Text&gt;FARE BASIS-TZA00ZGR/TAV      SPECIAL FARE  DIS-L   VENDOR-ATP&lt;/Text&gt;_x000a_   &lt;/Line&gt;_x000a_   &lt;Line Type=&quot;Fare Type&quot;&gt;_x000a_    &lt;Text&gt;FARE TYPE-PIT      RT-INDIVIDUAL INCLUSIVE TOUR FARE&lt;/Text&gt;_x000a_   &lt;/Line&gt;_x000a_   &lt;Line Type=&quot;Currency&quot;&gt;_x000a_    &lt;Text&gt;USD   218.00  0101  E01FEB19 D-INFINITY   FC-TZA00ZGR  FN-2D&lt;/Text&gt;_x000a_   &lt;/Line&gt;_x000a_   &lt;Line Type=&quot;System Dates&quot;&gt;_x000a_    &lt;Text&gt;SYSTEM DATES - CREATED 03SEP19/0816  EXPIRES INFINITY&lt;/Text&gt;_x000a_   &lt;/Line&gt;_x000a_   &lt;ParsedData&gt;_x000a_    &lt;CurrencyLine&gt;_x000a_     &lt;Amount&gt;218.00&lt;/Amount&gt;_x000a_     &lt;CurrencyCode&gt;USD&lt;/CurrencyCode&gt;_x000a_     &lt;Discontinue&gt;INFINITY&lt;/Discontinue&gt;_x000a_     &lt;Effective&gt;2019-02-01&lt;/Effective&gt;_x000a_     &lt;FareClass&gt;TZA00ZGR&lt;/FareClass&gt;_x000a_     &lt;RoutingNumberOrMPM&gt;0101&lt;/RoutingNumberOrMPM&gt;_x000a_     &lt;TariffDescriptionNumber&gt;2D&lt;/TariffDescriptionNumber&gt;_x000a_    &lt;/CurrencyLine&gt;_x000a_    &lt;FareBasisLine&gt;_x000a_     &lt;DisplayType Code=&quot;L&quot;/&gt;_x000a_     &lt;FareBasis Code=&quot;TZA00ZGR/TAV&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FBRA12P/878&lt;/TariffDescriptionNumber&gt;_x000a_     &lt;TravelDate&gt;2019-11-04&lt;/TravelDate&gt;_x000a_    &lt;/OriginDestinationLine&gt;_x000a_    &lt;PassengerTypeLine&gt;_x000a_     &lt;AutoPrice&gt;YES&lt;/AutoPrice&gt;_x000a_     &lt;PassengerType Code=&quot;ITX&quot;/&gt;_x000a_    &lt;/PassengerTypeLine&gt;_x000a_    &lt;SystemDatesLine&gt;_x000a_     &lt;CreateDateTime&gt;2019-09-03T08:16&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FARE RULE_x000a_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ORIGINATING AREA 1 -_x000a_CONFIRMED RESERVATIONS ARE REQUIRED FOR ALL SECTORS._x000a_WHEN RESERVATIONS ARE MADE AT LEAST 14 DAYS BEFORE_x000a_DEPARTURE, TICKETING MUST BE COMPLETED WITHIN 168_x000a_HOURS AFTER RESERVATIONS ARE MADE._x000a_OR - RESERVATIONS ARE REQUIRED FOR EACH SECTOR.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ADDITIONALLY, THE FOLLOWING RULES APPLY-_x000a_**BASE FARE**_x000a_FARE RULE_x000a_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TO COLOMBIA -_x000a_UNLIMITED STOPOVERS PERMITTED ON THE PRICING UNIT_x000a_LIMITED TO 2 FREE AND UNLIMITED AT USD 65.00_x000a_EACH._x000a_NO STOPOVER OCCURS IF PASSENGER TAKES NEXT_x000a_AVAILABLE FLIGHT WITHIN 24 HOURS._x000a_FROM COLOMBIA -_x000a_4 STOPOVERS PERMITTED ON THE PRICING UNIT_x000a_LIMITED TO 1 FREE AND 3 AT EUR 60.00 EACH_x000a_CHILD/INFANT DISCOUNTS APPLY.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 IN TARIFF_x000a_SAR2RPV - BETWEEN WESTERN HEMISPHERE-AREA 2 VIA_x000a_ATL_x000a_OR RULE 8YWW/AIRW IN TARIFF_x000a_WHFIPVR - WESTERN HEMISPHERE-INTERNATIONAL_x000a_OR RULE 8YWW/AIRW IN TARIFF_x000a_WHFPV1R - BETWEEN THE USA/CANADA-AREA 1_x000a_OR RULE 8YWW IN TARIFF_x000a_FBRA12P - BETWEEN AREA 1/2 EXCEPT USA/CA_x000a_FBRA1P  - WITHIN AREA 1 EXCEPT NO.AMERICA_x000a_FBRINPV - BETWEEN USA/CA-AREA 1/2/3.&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R20. ALL_x000a_TRAVEL MUST BE COMPLETED BY MIDNIGHT ON 31MAR20.&lt;/Text&gt;_x000a_   &lt;/Paragraph&gt;_x000a_   &lt;Paragraph RPH=&quot;15&quot; Title=&quot;SALES RESTRICTIONS&quot;&gt;_x000a_    &lt;Text&gt;TICKETS MUST BE ISSUED ON/BEFORE 10SEP19.&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ORIGINATING  -_x000a_FOR TICKETING ON/BEFORE 31JAN20_x000a_VALID FOR INDIVIDUAL INCLUSIVE TOUR PSGR._x000a_THE FARE WAS CALCULATED AS 97 PERCENT OF THE ROUND-TRIP_x000a_TZA00ZGR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42"/>
    <n v="3429"/>
    <s v="8YWW"/>
    <n v="3467"/>
    <n v="3478"/>
    <s v="FBRA12P/878"/>
    <n v="15235"/>
    <n v="17131"/>
    <x v="4"/>
    <n v="1501"/>
    <n v="1534"/>
    <n v="1562"/>
    <s v="RDBOGMAD04NOVTZA00ZGR/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e46eb3d-59ab-48e4-accc-d8991e0e7e46&lt;/eb:ConversationId&gt;&lt;eb:Service&gt;OTA_AirRulesLLSRQ&lt;/eb:Service&gt;&lt;eb:Action&gt;OTA_AirRulesLLSRS&lt;/eb:Action&gt;&lt;eb:MessageData&gt;&lt;eb:MessageId&gt;8153651777998830240&lt;/eb:MessageId&gt;&lt;eb:Timestamp&gt;2019-09-06T21:36:40&lt;/eb:Timestamp&gt;&lt;eb:RefToMessageId&gt;6e46eb3d-59ab-48e4-accc-d8991e0e7e46&lt;/eb:RefToMessageId&gt;&lt;/eb:MessageData&gt;&lt;/eb:MessageHeader&gt;&lt;wsse:Security xmlns:wsse=&quot;http://schemas.xmlsoap.org/ws/2002/12/secext&quot;&gt;&lt;wsse:BinarySecurityToken valueType=&quot;String&quot; EncodingType=&quot;wsse:Base64Binary&quot;&gt;Shared/IDL:IceSess\/SessMgr:1\.0.IDL/Common/!ICESMS\/RESA!ICESMSLB\/RES.LB!-2976993393109487732!7579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6:36:40-05:00&quot;&gt;_x000a_   &lt;stl:SystemSpecificResults&gt;_x000a_    &lt;stl:HostCommand LNIATA=&quot;222222&quot;&gt;RDBOGMAD04NOVTZA00ZGR/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TAV   T R   736300 DC31MR T10SE  -/? ??/ 30 AT01&lt;/Text&gt;_x000a_   &lt;/Line&gt;_x000a_   &lt;Line Type=&quot;Passenger Type&quot;&gt;_x000a_    &lt;Text&gt;PASSENGER TYPE-ITX                 AUTO PRICE-YES&lt;/Text&gt;_x000a_   &lt;/Line&gt;_x000a_   &lt;Line Type=&quot;Origin Destination&quot;&gt;_x000a_    &lt;Text&gt;FROM-BOG TO-MAD    CXR-AV    TVL-04NOV19  RULE-8YWW FBRA12P/878&lt;/Text&gt;_x000a_   &lt;/Line&gt;_x000a_   &lt;Line Type=&quot;Fare Basis&quot;&gt;_x000a_    &lt;Text&gt;FARE BASIS-TZA00ZGR/TAV      SPECIAL FARE  DIS-L   VENDOR-ATP&lt;/Text&gt;_x000a_   &lt;/Line&gt;_x000a_   &lt;Line Type=&quot;Fare Type&quot;&gt;_x000a_    &lt;Text&gt;FARE TYPE-PIT      RT-INDIVIDUAL INCLUSIVE TOUR FARE&lt;/Text&gt;_x000a_   &lt;/Line&gt;_x000a_   &lt;Line Type=&quot;Currency&quot;&gt;_x000a_    &lt;Text&gt;USD   218.00  0101  E01FEB19 D-INFINITY   FC-TZA00ZGR  FN-2D&lt;/Text&gt;_x000a_   &lt;/Line&gt;_x000a_   &lt;Line Type=&quot;System Dates&quot;&gt;_x000a_    &lt;Text&gt;SYSTEM DATES - CREATED 03SEP19/0816  EXPIRES INFINITY&lt;/Text&gt;_x000a_   &lt;/Line&gt;_x000a_   &lt;ParsedData&gt;_x000a_    &lt;CurrencyLine&gt;_x000a_     &lt;Amount&gt;218.00&lt;/Amount&gt;_x000a_     &lt;CurrencyCode&gt;USD&lt;/CurrencyCode&gt;_x000a_     &lt;Discontinue&gt;INFINITY&lt;/Discontinue&gt;_x000a_     &lt;Effective&gt;2019-02-01&lt;/Effective&gt;_x000a_     &lt;FareClass&gt;TZA00ZGR&lt;/FareClass&gt;_x000a_     &lt;RoutingNumberOrMPM&gt;0101&lt;/RoutingNumberOrMPM&gt;_x000a_     &lt;TariffDescriptionNumber&gt;2D&lt;/TariffDescriptionNumber&gt;_x000a_    &lt;/CurrencyLine&gt;_x000a_    &lt;FareBasisLine&gt;_x000a_     &lt;DisplayType Code=&quot;L&quot;/&gt;_x000a_     &lt;FareBasis Code=&quot;TZA00ZGR/TAV&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FBRA12P/878&lt;/TariffDescriptionNumber&gt;_x000a_     &lt;TravelDate&gt;2019-11-04&lt;/TravelDate&gt;_x000a_    &lt;/OriginDestinationLine&gt;_x000a_    &lt;PassengerTypeLine&gt;_x000a_     &lt;AutoPrice&gt;YES&lt;/AutoPrice&gt;_x000a_     &lt;PassengerType Code=&quot;ITX&quot;/&gt;_x000a_    &lt;/PassengerTypeLine&gt;_x000a_    &lt;SystemDatesLine&gt;_x000a_     &lt;CreateDateTime&gt;2019-09-03T08:16&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FARE RULE_x000a_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ORIGINATING AREA 1 -_x000a_CONFIRMED RESERVATIONS ARE REQUIRED FOR ALL SECTORS._x000a_WHEN RESERVATIONS ARE MADE AT LEAST 14 DAYS BEFORE_x000a_DEPARTURE, TICKETING MUST BE COMPLETED WITHIN 168_x000a_HOURS AFTER RESERVATIONS ARE MADE._x000a_OR - RESERVATIONS ARE REQUIRED FOR EACH SECTOR.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ADDITIONALLY, THE FOLLOWING RULES APPLY-_x000a_**BASE FARE**_x000a_FARE RULE_x000a_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TO COLOMBIA -_x000a_UNLIMITED STOPOVERS PERMITTED ON THE PRICING UNIT_x000a_LIMITED TO 2 FREE AND UNLIMITED AT USD 65.00_x000a_EACH._x000a_NO STOPOVER OCCURS IF PASSENGER TAKES NEXT_x000a_AVAILABLE FLIGHT WITHIN 24 HOURS._x000a_FROM COLOMBIA -_x000a_4 STOPOVERS PERMITTED ON THE PRICING UNIT_x000a_LIMITED TO 1 FREE AND 3 AT EUR 60.00 EACH_x000a_CHILD/INFANT DISCOUNTS APPLY.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 IN TARIFF_x000a_SAR2RPV - BETWEEN WESTERN HEMISPHERE-AREA 2 VIA_x000a_ATL_x000a_OR RULE 8YWW/AIRW IN TARIFF_x000a_WHFIPVR - WESTERN HEMISPHERE-INTERNATIONAL_x000a_OR RULE 8YWW/AIRW IN TARIFF_x000a_WHFPV1R - BETWEEN THE USA/CANADA-AREA 1_x000a_OR RULE 8YWW IN TARIFF_x000a_FBRA12P - BETWEEN AREA 1/2 EXCEPT USA/CA_x000a_FBRA1P  - WITHIN AREA 1 EXCEPT NO.AMERICA_x000a_FBRINPV - BETWEEN USA/CA-AREA 1/2/3.&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R20. ALL_x000a_TRAVEL MUST BE COMPLETED BY MIDNIGHT ON 31MAR20.&lt;/Text&gt;_x000a_   &lt;/Paragraph&gt;_x000a_   &lt;Paragraph RPH=&quot;15&quot; Title=&quot;SALES RESTRICTIONS&quot;&gt;_x000a_    &lt;Text&gt;TICKETS MUST BE ISSUED ON/BEFORE 10SEP19.&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ORIGINATING  -_x000a_FOR TICKETING ON/BEFORE 31JAN20_x000a_VALID FOR INDIVIDUAL INCLUSIVE TOUR PSGR._x000a_THE FARE WAS CALCULATED AS 97 PERCENT OF THE ROUND-TRIP_x000a_TZA00ZGR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50"/>
    <n v="3427"/>
    <s v="8YWW"/>
    <n v="3465"/>
    <n v="3476"/>
    <s v="FBRA12P/878"/>
    <n v="15233"/>
    <n v="17129"/>
    <x v="4"/>
    <n v="1499"/>
    <n v="1532"/>
    <n v="1560"/>
    <s v="RDBOGMAD04NOVTZA00ZGR/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88b126f-bd3a-47f3-8e46-165ffc281ee6&lt;/eb:ConversationId&gt;&lt;eb:Service&gt;OTA_AirRulesLLSRQ&lt;/eb:Service&gt;&lt;eb:Action&gt;OTA_AirRulesLLSRS&lt;/eb:Action&gt;&lt;eb:MessageData&gt;&lt;eb:MessageId&gt;8180070780780611393&lt;/eb:MessageId&gt;&lt;eb:Timestamp&gt;2019-09-06T21:41:18&lt;/eb:Timestamp&gt;&lt;eb:RefToMessageId&gt;c88b126f-bd3a-47f3-8e46-165ffc281ee6&lt;/eb:RefToMessageId&gt;&lt;/eb:MessageData&gt;&lt;/eb:MessageHeader&gt;&lt;wsse:Security xmlns:wsse=&quot;http://schemas.xmlsoap.org/ws/2002/12/secext&quot;&gt;&lt;wsse:BinarySecurityToken valueType=&quot;String&quot; EncodingType=&quot;wsse:Base64Binary&quot;&gt;Shared/IDL:IceSess\/SessMgr:1\.0.IDL/Common/!ICESMS\/RESE!ICESMSLB\/RES.LB!-2976992253723738481!13433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6:41:18-05:00&quot;&gt;_x000a_   &lt;stl:SystemSpecificResults&gt;_x000a_    &lt;stl:HostCommand LNIATA=&quot;222222&quot;&gt;RDBOGMAD04NOVTZA00ZGR/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TAV   T R   736300 DC31MR T10SE  -/? ??/ 30 AT01&lt;/Text&gt;_x000a_   &lt;/Line&gt;_x000a_   &lt;Line Type=&quot;Passenger Type&quot;&gt;_x000a_    &lt;Text&gt;PASSENGER TYPE-ITX                 AUTO PRICE-YES&lt;/Text&gt;_x000a_   &lt;/Line&gt;_x000a_   &lt;Line Type=&quot;Origin Destination&quot;&gt;_x000a_    &lt;Text&gt;FROM-BOG TO-MAD    CXR-AV    TVL-04NOV19  RULE-8YWW FBRA12P/878&lt;/Text&gt;_x000a_   &lt;/Line&gt;_x000a_   &lt;Line Type=&quot;Fare Basis&quot;&gt;_x000a_    &lt;Text&gt;FARE BASIS-TZA00ZGR/TAV      SPECIAL FARE  DIS-L   VENDOR-ATP&lt;/Text&gt;_x000a_   &lt;/Line&gt;_x000a_   &lt;Line Type=&quot;Fare Type&quot;&gt;_x000a_    &lt;Text&gt;FARE TYPE-PIT      RT-INDIVIDUAL INCLUSIVE TOUR FARE&lt;/Text&gt;_x000a_   &lt;/Line&gt;_x000a_   &lt;Line Type=&quot;Currency&quot;&gt;_x000a_    &lt;Text&gt;USD   218.00  0101  E01FEB19 D-INFINITY   FC-TZA00ZGR  FN-2D&lt;/Text&gt;_x000a_   &lt;/Line&gt;_x000a_   &lt;Line Type=&quot;System Dates&quot;&gt;_x000a_    &lt;Text&gt;SYSTEM DATES - CREATED 03SEP19/0816  EXPIRES INFINITY&lt;/Text&gt;_x000a_   &lt;/Line&gt;_x000a_   &lt;ParsedData&gt;_x000a_    &lt;CurrencyLine&gt;_x000a_     &lt;Amount&gt;218.00&lt;/Amount&gt;_x000a_     &lt;CurrencyCode&gt;USD&lt;/CurrencyCode&gt;_x000a_     &lt;Discontinue&gt;INFINITY&lt;/Discontinue&gt;_x000a_     &lt;Effective&gt;2019-02-01&lt;/Effective&gt;_x000a_     &lt;FareClass&gt;TZA00ZGR&lt;/FareClass&gt;_x000a_     &lt;RoutingNumberOrMPM&gt;0101&lt;/RoutingNumberOrMPM&gt;_x000a_     &lt;TariffDescriptionNumber&gt;2D&lt;/TariffDescriptionNumber&gt;_x000a_    &lt;/CurrencyLine&gt;_x000a_    &lt;FareBasisLine&gt;_x000a_     &lt;DisplayType Code=&quot;L&quot;/&gt;_x000a_     &lt;FareBasis Code=&quot;TZA00ZGR/TAV&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FBRA12P/878&lt;/TariffDescriptionNumber&gt;_x000a_     &lt;TravelDate&gt;2019-11-04&lt;/TravelDate&gt;_x000a_    &lt;/OriginDestinationLine&gt;_x000a_    &lt;PassengerTypeLine&gt;_x000a_     &lt;AutoPrice&gt;YES&lt;/AutoPrice&gt;_x000a_     &lt;PassengerType Code=&quot;ITX&quot;/&gt;_x000a_    &lt;/PassengerTypeLine&gt;_x000a_    &lt;SystemDatesLine&gt;_x000a_     &lt;CreateDateTime&gt;2019-09-03T08:16&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FARE RULE_x000a_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ORIGINATING AREA 1 -_x000a_CONFIRMED RESERVATIONS ARE REQUIRED FOR ALL SECTORS._x000a_WHEN RESERVATIONS ARE MADE AT LEAST 14 DAYS BEFORE_x000a_DEPARTURE, TICKETING MUST BE COMPLETED WITHIN 168_x000a_HOURS AFTER RESERVATIONS ARE MADE._x000a_OR - RESERVATIONS ARE REQUIRED FOR EACH SECTOR.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ADDITIONALLY, THE FOLLOWING RULES APPLY-_x000a_**BASE FARE**_x000a_FARE RULE_x000a_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TO COLOMBIA -_x000a_UNLIMITED STOPOVERS PERMITTED ON THE PRICING UNIT_x000a_LIMITED TO 2 FREE AND UNLIMITED AT USD 65.00_x000a_EACH._x000a_NO STOPOVER OCCURS IF PASSENGER TAKES NEXT_x000a_AVAILABLE FLIGHT WITHIN 24 HOURS._x000a_FROM COLOMBIA -_x000a_4 STOPOVERS PERMITTED ON THE PRICING UNIT_x000a_LIMITED TO 1 FREE AND 3 AT EUR 60.00 EACH_x000a_CHILD/INFANT DISCOUNTS APPLY.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 IN TARIFF_x000a_SAR2RPV - BETWEEN WESTERN HEMISPHERE-AREA 2 VIA_x000a_ATL_x000a_OR RULE 8YWW/AIRW IN TARIFF_x000a_WHFIPVR - WESTERN HEMISPHERE-INTERNATIONAL_x000a_OR RULE 8YWW/AIRW IN TARIFF_x000a_WHFPV1R - BETWEEN THE USA/CANADA-AREA 1_x000a_OR RULE 8YWW IN TARIFF_x000a_FBRA12P - BETWEEN AREA 1/2 EXCEPT USA/CA_x000a_FBRA1P  - WITHIN AREA 1 EXCEPT NO.AMERICA_x000a_FBRINPV - BETWEEN USA/CA-AREA 1/2/3.&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R20. ALL_x000a_TRAVEL MUST BE COMPLETED BY MIDNIGHT ON 31MAR20.&lt;/Text&gt;_x000a_   &lt;/Paragraph&gt;_x000a_   &lt;Paragraph RPH=&quot;15&quot; Title=&quot;SALES RESTRICTIONS&quot;&gt;_x000a_    &lt;Text&gt;TICKETS MUST BE ISSUED ON/BEFORE 10SEP19.&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ORIGINATING  -_x000a_FOR TICKETING ON/BEFORE 31JAN20_x000a_VALID FOR INDIVIDUAL INCLUSIVE TOUR PSGR._x000a_THE FARE WAS CALCULATED AS 97 PERCENT OF THE ROUND-TRIP_x000a_TZA00ZGR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42"/>
    <n v="3429"/>
    <s v="8YWW"/>
    <n v="3467"/>
    <n v="3478"/>
    <s v="FBRA12P/878"/>
    <n v="15235"/>
    <n v="17131"/>
    <x v="4"/>
    <n v="1501"/>
    <n v="1534"/>
    <n v="1562"/>
    <s v="RDBOGMAD04NOVTZA00ZGR/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bcea146-5454-43e6-8bdb-2b92fbb96aec&lt;/eb:ConversationId&gt;&lt;eb:Service&gt;OTA_AirRulesLLSRQ&lt;/eb:Service&gt;&lt;eb:Action&gt;OTA_AirRulesLLSRS&lt;/eb:Action&gt;&lt;eb:MessageData&gt;&lt;eb:MessageId&gt;7458439785448790843&lt;/eb:MessageId&gt;&lt;eb:Timestamp&gt;2019-09-06T21:49:05&lt;/eb:Timestamp&gt;&lt;eb:RefToMessageId&gt;5bcea146-5454-43e6-8bdb-2b92fbb96aec&lt;/eb:RefToMessageId&gt;&lt;/eb:MessageData&gt;&lt;/eb:MessageHeader&gt;&lt;wsse:Security xmlns:wsse=&quot;http://schemas.xmlsoap.org/ws/2002/12/secext&quot;&gt;&lt;wsse:BinarySecurityToken valueType=&quot;String&quot; EncodingType=&quot;wsse:Base64Binary&quot;&gt;Shared/IDL:IceSess\/SessMgr:1\.0.IDL/Common/!ICESMS\/RESC!ICESMSLB\/RES.LB!-2976990341586376305!8376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6:49:05-05:00&quot;&gt;_x000a_   &lt;stl:SystemSpecificResults&gt;_x000a_    &lt;stl:HostCommand LNIATA=&quot;222222&quot;&gt;RDBOGMAD04NOVTZA00ZGR/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TAV   T R   736300 DC31MR T10SE  -/? ??/ 30 AT01&lt;/Text&gt;_x000a_   &lt;/Line&gt;_x000a_   &lt;Line Type=&quot;Passenger Type&quot;&gt;_x000a_    &lt;Text&gt;PASSENGER TYPE-ITX                 AUTO PRICE-YES&lt;/Text&gt;_x000a_   &lt;/Line&gt;_x000a_   &lt;Line Type=&quot;Origin Destination&quot;&gt;_x000a_    &lt;Text&gt;FROM-BOG TO-MAD    CXR-AV    TVL-04NOV19  RULE-8YWW FBRA12P/878&lt;/Text&gt;_x000a_   &lt;/Line&gt;_x000a_   &lt;Line Type=&quot;Fare Basis&quot;&gt;_x000a_    &lt;Text&gt;FARE BASIS-TZA00ZGR/TAV      SPECIAL FARE  DIS-L   VENDOR-ATP&lt;/Text&gt;_x000a_   &lt;/Line&gt;_x000a_   &lt;Line Type=&quot;Fare Type&quot;&gt;_x000a_    &lt;Text&gt;FARE TYPE-PIT      RT-INDIVIDUAL INCLUSIVE TOUR FARE&lt;/Text&gt;_x000a_   &lt;/Line&gt;_x000a_   &lt;Line Type=&quot;Currency&quot;&gt;_x000a_    &lt;Text&gt;USD   218.00  0101  E01FEB19 D-INFINITY   FC-TZA00ZGR  FN-2D&lt;/Text&gt;_x000a_   &lt;/Line&gt;_x000a_   &lt;Line Type=&quot;System Dates&quot;&gt;_x000a_    &lt;Text&gt;SYSTEM DATES - CREATED 03SEP19/0816  EXPIRES INFINITY&lt;/Text&gt;_x000a_   &lt;/Line&gt;_x000a_   &lt;ParsedData&gt;_x000a_    &lt;CurrencyLine&gt;_x000a_     &lt;Amount&gt;218.00&lt;/Amount&gt;_x000a_     &lt;CurrencyCode&gt;USD&lt;/CurrencyCode&gt;_x000a_     &lt;Discontinue&gt;INFINITY&lt;/Discontinue&gt;_x000a_     &lt;Effective&gt;2019-02-01&lt;/Effective&gt;_x000a_     &lt;FareClass&gt;TZA00ZGR&lt;/FareClass&gt;_x000a_     &lt;RoutingNumberOrMPM&gt;0101&lt;/RoutingNumberOrMPM&gt;_x000a_     &lt;TariffDescriptionNumber&gt;2D&lt;/TariffDescriptionNumber&gt;_x000a_    &lt;/CurrencyLine&gt;_x000a_    &lt;FareBasisLine&gt;_x000a_     &lt;DisplayType Code=&quot;L&quot;/&gt;_x000a_     &lt;FareBasis Code=&quot;TZA00ZGR/TAV&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FBRA12P/878&lt;/TariffDescriptionNumber&gt;_x000a_     &lt;TravelDate&gt;2019-11-04&lt;/TravelDate&gt;_x000a_    &lt;/OriginDestinationLine&gt;_x000a_    &lt;PassengerTypeLine&gt;_x000a_     &lt;AutoPrice&gt;YES&lt;/AutoPrice&gt;_x000a_     &lt;PassengerType Code=&quot;ITX&quot;/&gt;_x000a_    &lt;/PassengerTypeLine&gt;_x000a_    &lt;SystemDatesLine&gt;_x000a_     &lt;CreateDateTime&gt;2019-09-03T08:16&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FARE RULE_x000a_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ORIGINATING AREA 1 -_x000a_CONFIRMED RESERVATIONS ARE REQUIRED FOR ALL SECTORS._x000a_WHEN RESERVATIONS ARE MADE AT LEAST 14 DAYS BEFORE_x000a_DEPARTURE, TICKETING MUST BE COMPLETED WITHIN 168_x000a_HOURS AFTER RESERVATIONS ARE MADE._x000a_OR - RESERVATIONS ARE REQUIRED FOR EACH SECTOR.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ADDITIONALLY, THE FOLLOWING RULES APPLY-_x000a_**BASE FARE**_x000a_FARE RULE_x000a_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TO COLOMBIA -_x000a_UNLIMITED STOPOVERS PERMITTED ON THE PRICING UNIT_x000a_LIMITED TO 2 FREE AND UNLIMITED AT USD 65.00_x000a_EACH._x000a_NO STOPOVER OCCURS IF PASSENGER TAKES NEXT_x000a_AVAILABLE FLIGHT WITHIN 24 HOURS._x000a_FROM COLOMBIA -_x000a_4 STOPOVERS PERMITTED ON THE PRICING UNIT_x000a_LIMITED TO 1 FREE AND 3 AT EUR 60.00 EACH_x000a_CHILD/INFANT DISCOUNTS APPLY.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 IN TARIFF_x000a_SAR2RPV - BETWEEN WESTERN HEMISPHERE-AREA 2 VIA_x000a_ATL_x000a_OR RULE 8YWW/AIRW IN TARIFF_x000a_WHFIPVR - WESTERN HEMISPHERE-INTERNATIONAL_x000a_OR RULE 8YWW/AIRW IN TARIFF_x000a_WHFPV1R - BETWEEN THE USA/CANADA-AREA 1_x000a_OR RULE 8YWW IN TARIFF_x000a_FBRA12P - BETWEEN AREA 1/2 EXCEPT USA/CA_x000a_FBRA1P  - WITHIN AREA 1 EXCEPT NO.AMERICA_x000a_FBRINPV - BETWEEN USA/CA-AREA 1/2/3.&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R20. ALL_x000a_TRAVEL MUST BE COMPLETED BY MIDNIGHT ON 31MAR20.&lt;/Text&gt;_x000a_   &lt;/Paragraph&gt;_x000a_   &lt;Paragraph RPH=&quot;15&quot; Title=&quot;SALES RESTRICTIONS&quot;&gt;_x000a_    &lt;Text&gt;TICKETS MUST BE ISSUED ON/BEFORE 10SEP19.&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ORIGINATING  -_x000a_FOR TICKETING ON/BEFORE 31JAN20_x000a_VALID FOR INDIVIDUAL INCLUSIVE TOUR PSGR._x000a_THE FARE WAS CALCULATED AS 97 PERCENT OF THE ROUND-TRIP_x000a_TZA00ZGR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50"/>
    <n v="3427"/>
    <s v="8YWW"/>
    <n v="3465"/>
    <n v="3476"/>
    <s v="FBRA12P/878"/>
    <n v="15233"/>
    <n v="17129"/>
    <x v="4"/>
    <n v="1499"/>
    <n v="1532"/>
    <n v="1560"/>
    <s v="RDBOGMAD04NOVTZA00ZGR/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3289770-861b-45ec-8f49-d655585e042c&lt;/eb:ConversationId&gt;&lt;eb:Service&gt;OTA_AirRulesLLSRQ&lt;/eb:Service&gt;&lt;eb:Action&gt;OTA_AirRulesLLSRS&lt;/eb:Action&gt;&lt;eb:MessageData&gt;&lt;eb:MessageId&gt;8220764785472460190&lt;/eb:MessageId&gt;&lt;eb:Timestamp&gt;2019-09-06T21:49:07&lt;/eb:Timestamp&gt;&lt;eb:RefToMessageId&gt;23289770-861b-45ec-8f49-d655585e042c&lt;/eb:RefToMessageId&gt;&lt;/eb:MessageData&gt;&lt;/eb:MessageHeader&gt;&lt;wsse:Security xmlns:wsse=&quot;http://schemas.xmlsoap.org/ws/2002/12/secext&quot;&gt;&lt;wsse:BinarySecurityToken valueType=&quot;String&quot; EncodingType=&quot;wsse:Base64Binary&quot;&gt;Shared/IDL:IceSess\/SessMgr:1\.0.IDL/Common/!ICESMS\/RESB!ICESMSLB\/RES.LB!-2976990332512707195!164057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6T16:49:07-05:00&quot;&gt;_x000a_   &lt;stl:SystemSpecificResults&gt;_x000a_    &lt;stl:HostCommand LNIATA=&quot;222222&quot;&gt;RDBOGMAD04NOVTZA00ZGR/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00ZGR/TAV   T R   736300 DC31MR T10SE  -/? ??/ 30 AT01&lt;/Text&gt;_x000a_   &lt;/Line&gt;_x000a_   &lt;Line Type=&quot;Passenger Type&quot;&gt;_x000a_    &lt;Text&gt;PASSENGER TYPE-ITX                 AUTO PRICE-YES&lt;/Text&gt;_x000a_   &lt;/Line&gt;_x000a_   &lt;Line Type=&quot;Origin Destination&quot;&gt;_x000a_    &lt;Text&gt;FROM-BOG TO-MAD    CXR-AV    TVL-04NOV19  RULE-8YWW FBRA12P/878&lt;/Text&gt;_x000a_   &lt;/Line&gt;_x000a_   &lt;Line Type=&quot;Fare Basis&quot;&gt;_x000a_    &lt;Text&gt;FARE BASIS-TZA00ZGR/TAV      SPECIAL FARE  DIS-L   VENDOR-ATP&lt;/Text&gt;_x000a_   &lt;/Line&gt;_x000a_   &lt;Line Type=&quot;Fare Type&quot;&gt;_x000a_    &lt;Text&gt;FARE TYPE-PIT      RT-INDIVIDUAL INCLUSIVE TOUR FARE&lt;/Text&gt;_x000a_   &lt;/Line&gt;_x000a_   &lt;Line Type=&quot;Currency&quot;&gt;_x000a_    &lt;Text&gt;USD   218.00  0101  E01FEB19 D-INFINITY   FC-TZA00ZGR  FN-2D&lt;/Text&gt;_x000a_   &lt;/Line&gt;_x000a_   &lt;Line Type=&quot;System Dates&quot;&gt;_x000a_    &lt;Text&gt;SYSTEM DATES - CREATED 03SEP19/0816  EXPIRES INFINITY&lt;/Text&gt;_x000a_   &lt;/Line&gt;_x000a_   &lt;ParsedData&gt;_x000a_    &lt;CurrencyLine&gt;_x000a_     &lt;Amount&gt;218.00&lt;/Amount&gt;_x000a_     &lt;CurrencyCode&gt;USD&lt;/CurrencyCode&gt;_x000a_     &lt;Discontinue&gt;INFINITY&lt;/Discontinue&gt;_x000a_     &lt;Effective&gt;2019-02-01&lt;/Effective&gt;_x000a_     &lt;FareClass&gt;TZA00ZGR&lt;/FareClass&gt;_x000a_     &lt;RoutingNumberOrMPM&gt;0101&lt;/RoutingNumberOrMPM&gt;_x000a_     &lt;TariffDescriptionNumber&gt;2D&lt;/TariffDescriptionNumber&gt;_x000a_    &lt;/CurrencyLine&gt;_x000a_    &lt;FareBasisLine&gt;_x000a_     &lt;DisplayType Code=&quot;L&quot;/&gt;_x000a_     &lt;FareBasis Code=&quot;TZA00ZGR/TAV&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FBRA12P/878&lt;/TariffDescriptionNumber&gt;_x000a_     &lt;TravelDate&gt;2019-11-04&lt;/TravelDate&gt;_x000a_    &lt;/OriginDestinationLine&gt;_x000a_    &lt;PassengerTypeLine&gt;_x000a_     &lt;AutoPrice&gt;YES&lt;/AutoPrice&gt;_x000a_     &lt;PassengerType Code=&quot;ITX&quot;/&gt;_x000a_    &lt;/PassengerTypeLine&gt;_x000a_    &lt;SystemDatesLine&gt;_x000a_     &lt;CreateDateTime&gt;2019-09-03T08:16&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FARE RULE_x000a_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ORIGINATING AREA 1 -_x000a_CONFIRMED RESERVATIONS ARE REQUIRED FOR ALL SECTORS._x000a_WHEN RESERVATIONS ARE MADE AT LEAST 14 DAYS BEFORE_x000a_DEPARTURE, TICKETING MUST BE COMPLETED WITHIN 168_x000a_HOURS AFTER RESERVATIONS ARE MADE._x000a_OR - RESERVATIONS ARE REQUIRED FOR EACH SECTOR.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ADDITIONALLY, THE FOLLOWING RULES APPLY-_x000a_**BASE FARE**_x000a_FARE RULE_x000a_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TO COLOMBIA -_x000a_UNLIMITED STOPOVERS PERMITTED ON THE PRICING UNIT_x000a_LIMITED TO 2 FREE AND UNLIMITED AT USD 65.00_x000a_EACH._x000a_NO STOPOVER OCCURS IF PASSENGER TAKES NEXT_x000a_AVAILABLE FLIGHT WITHIN 24 HOURS._x000a_FROM COLOMBIA -_x000a_4 STOPOVERS PERMITTED ON THE PRICING UNIT_x000a_LIMITED TO 1 FREE AND 3 AT EUR 60.00 EACH_x000a_CHILD/INFANT DISCOUNTS APPLY.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 IN TARIFF_x000a_SAR2RPV - BETWEEN WESTERN HEMISPHERE-AREA 2 VIA_x000a_ATL_x000a_OR RULE 8YWW/AIRW IN TARIFF_x000a_WHFIPVR - WESTERN HEMISPHERE-INTERNATIONAL_x000a_OR RULE 8YWW/AIRW IN TARIFF_x000a_WHFPV1R - BETWEEN THE USA/CANADA-AREA 1_x000a_OR RULE 8YWW IN TARIFF_x000a_FBRA12P - BETWEEN AREA 1/2 EXCEPT USA/CA_x000a_FBRA1P  - WITHIN AREA 1 EXCEPT NO.AMERICA_x000a_FBRINPV - BETWEEN USA/CA-AREA 1/2/3.&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R20. ALL_x000a_TRAVEL MUST BE COMPLETED BY MIDNIGHT ON 31MAR20.&lt;/Text&gt;_x000a_   &lt;/Paragraph&gt;_x000a_   &lt;Paragraph RPH=&quot;15&quot; Title=&quot;SALES RESTRICTIONS&quot;&gt;_x000a_    &lt;Text&gt;TICKETS MUST BE ISSUED ON/BEFORE 10SEP19.&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ORIGINATING  -_x000a_FOR TICKETING ON/BEFORE 31JAN20_x000a_VALID FOR INDIVIDUAL INCLUSIVE TOUR PSGR._x000a_THE FARE WAS CALCULATED AS 97 PERCENT OF THE ROUND-TRIP_x000a_TZA00ZGR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18C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42"/>
    <n v="3429"/>
    <s v="8YWW"/>
    <n v="3467"/>
    <n v="3478"/>
    <s v="FBRA12P/878"/>
    <n v="15235"/>
    <n v="17131"/>
    <x v="4"/>
    <n v="1501"/>
    <n v="1534"/>
    <n v="1562"/>
    <s v="RDBOGMAD04NOVTZA00ZGR/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32025f5-96e3-4856-bed6-fe57fa5f8fd4&lt;/eb:ConversationId&gt;&lt;eb:Service&gt;OTA_AirRulesLLSRQ&lt;/eb:Service&gt;&lt;eb:Action&gt;OTA_AirRulesLLSRS&lt;/eb:Action&gt;&lt;eb:MessageData&gt;&lt;eb:MessageId&gt;8714816845773330190&lt;/eb:MessageId&gt;&lt;eb:Timestamp&gt;2019-09-06T23:29:37&lt;/eb:Timestamp&gt;&lt;eb:RefToMessageId&gt;a32025f5-96e3-4856-bed6-fe57fa5f8fd4&lt;/eb:RefToMessageId&gt;&lt;/eb:MessageData&gt;&lt;/eb:MessageHeader&gt;&lt;wsse:Security xmlns:wsse=&quot;http://schemas.xmlsoap.org/ws/2002/12/secext&quot;&gt;&lt;wsse:BinarySecurityToken valueType=&quot;String&quot; EncodingType=&quot;wsse:Base64Binary&quot;&gt;Shared/IDL:IceSess\/SessMgr:1\.0.IDL/Common/!ICESMS\/RESG!ICESMSLB\/RES.LB!-2976965632692135026!124949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6T18:29:37-05:00&quot;&gt;_x000a_   &lt;stl:SystemSpecificResults&gt;_x000a_    &lt;stl:HostCommand LNIATA=&quot;222222&quot;&gt;RDCLOBOG09OCTUZP2MZGR-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CLOBOG09OCTUZP2M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4249cb8-7bd4-4190-bf50-82603e8ef7ba&lt;/eb:ConversationId&gt;&lt;eb:Service&gt;OTA_AirRulesLLSRQ&lt;/eb:Service&gt;&lt;eb:Action&gt;OTA_AirRulesLLSRS&lt;/eb:Action&gt;&lt;eb:MessageData&gt;&lt;eb:MessageId&gt;4436123465325800834&lt;/eb:MessageId&gt;&lt;eb:Timestamp&gt;2019-09-09T12:55:32&lt;/eb:Timestamp&gt;&lt;eb:RefToMessageId&gt;f4249cb8-7bd4-4190-bf50-82603e8ef7ba&lt;/eb:RefToMessageId&gt;&lt;/eb:MessageData&gt;&lt;/eb:MessageHeader&gt;&lt;wsse:Security xmlns:wsse=&quot;http://schemas.xmlsoap.org/ws/2002/12/secext&quot;&gt;&lt;wsse:BinarySecurityToken valueType=&quot;String&quot; EncodingType=&quot;wsse:Base64Binary&quot;&gt;Shared/IDL:IceSess\/SessMgr:1\.0.IDL/Common/!ICESMS\/RESC!ICESMSLB\/RES.LB!-2976059782382591870!174835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7:55:32-05:00&quot;&gt;_x000a_   &lt;stl:SystemSpecificResults&gt;_x000a_    &lt;stl:HostCommand LNIATA=&quot;222222&quot;&gt;RDCLOBOG09OCTUZP2MZGR-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CLOBOG09OCTUZP2M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0c256a9-018d-4e04-9b52-e0366843339e&lt;/eb:ConversationId&gt;&lt;eb:Service&gt;OTA_AirRulesLLSRQ&lt;/eb:Service&gt;&lt;eb:Action&gt;OTA_AirRulesLLSRS&lt;/eb:Action&gt;&lt;eb:MessageData&gt;&lt;eb:MessageId&gt;5330513501054630252&lt;/eb:MessageId&gt;&lt;eb:Timestamp&gt;2019-09-09T13:55:06&lt;/eb:Timestamp&gt;&lt;eb:RefToMessageId&gt;a0c256a9-018d-4e04-9b52-e0366843339e&lt;/eb:RefToMessageId&gt;&lt;/eb:MessageData&gt;&lt;/eb:MessageHeader&gt;&lt;wsse:Security xmlns:wsse=&quot;http://schemas.xmlsoap.org/ws/2002/12/secext&quot;&gt;&lt;wsse:BinarySecurityToken valueType=&quot;String&quot; EncodingType=&quot;wsse:Base64Binary&quot;&gt;Shared/IDL:IceSess\/SessMgr:1\.0.IDL/Common/!ICESMS\/RESB!ICESMSLB\/RES.LB!-2976045149203045244!56329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8:55:06-05:00&quot;&gt;_x000a_   &lt;stl:SystemSpecificResults&gt;_x000a_    &lt;stl:HostCommand LNIATA=&quot;222222&quot;&gt;RDCLOBOG09OCTUZP2MZGR-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CLOBOG09OCTUZP2MZG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0c256a9-018d-4e04-9b52-e0366843339e&lt;/eb:ConversationId&gt;&lt;eb:Service&gt;OTA_AirRulesLLSRQ&lt;/eb:Service&gt;&lt;eb:Action&gt;OTA_AirRulesLLSRS&lt;/eb:Action&gt;&lt;eb:MessageData&gt;&lt;eb:MessageId&gt;4835331501069540831&lt;/eb:MessageId&gt;&lt;eb:Timestamp&gt;2019-09-09T13:55:07&lt;/eb:Timestamp&gt;&lt;eb:RefToMessageId&gt;a0c256a9-018d-4e04-9b52-e0366843339e&lt;/eb:RefToMessageId&gt;&lt;/eb:MessageData&gt;&lt;/eb:MessageHeader&gt;&lt;wsse:Security xmlns:wsse=&quot;http://schemas.xmlsoap.org/ws/2002/12/secext&quot;&gt;&lt;wsse:BinarySecurityToken valueType=&quot;String&quot; EncodingType=&quot;wsse:Base64Binary&quot;&gt;Shared/IDL:IceSess\/SessMgr:1\.0.IDL/Common/!ICESMS\/RESB!ICESMSLB\/RES.LB!-2976045149203045244!56329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08:55:07-05:00&quot;&gt;_x000a_   &lt;stl:SystemSpecificResults&gt;_x000a_    &lt;stl:HostCommand LNIATA=&quot;222222&quot;&gt;RDBOGMAD09OCTUZP2MZGR-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UZP2MZGR       U R   165.00 DC31MR T10SE  -/1  5/ 90 AT01&lt;/Text&gt;_x000a_   &lt;/Line&gt;_x000a_   &lt;Line Type=&quot;Passenger Type&quot;&gt;_x000a_    &lt;Text&gt;PASSENGER TYPE-ADT                 AUTO PRICE-YES&lt;/Text&gt;_x000a_   &lt;/Line&gt;_x000a_   &lt;Line Type=&quot;Origin Destination&quot;&gt;_x000a_    &lt;Text&gt;FROM-BOG TO-MAD    CXR-AV    TVL-09OCT19  RULE-000D SAR2RPV/286&lt;/Text&gt;_x000a_   &lt;/Line&gt;_x000a_   &lt;Line Type=&quot;Fare Basis&quot;&gt;_x000a_    &lt;Text&gt;FARE BASIS-UZP2MZGR          SPECIAL FARE  DIS-N   VENDOR-ATP&lt;/Text&gt;_x000a_   &lt;/Line&gt;_x000a_   &lt;Line Type=&quot;Fare Type&quot;&gt;_x000a_    &lt;Text&gt;FARE TYPE-XEX      RT-REGULAR EXCURSION&lt;/Text&gt;_x000a_   &lt;/Line&gt;_x000a_   &lt;Line Type=&quot;Currency&quot;&gt;_x000a_    &lt;Text&gt;USD   165.00  0101  E04SEP19 D31MAR20   FC-UZP2MZGR  FN-Y&lt;/Text&gt;_x000a_   &lt;/Line&gt;_x000a_   &lt;Line Type=&quot;System Dates&quot;&gt;_x000a_    &lt;Text&gt;SYSTEM DATES - CREATED 03SEP19/0816  EXPIRES INFINITY&lt;/Text&gt;_x000a_   &lt;/Line&gt;_x000a_   &lt;ParsedData&gt;_x000a_    &lt;CurrencyLine&gt;_x000a_     &lt;Amount&gt;165.00&lt;/Amount&gt;_x000a_     &lt;CurrencyCode&gt;USD&lt;/CurrencyCode&gt;_x000a_     &lt;Discontinue&gt;2020-03-31&lt;/Discontinue&gt;_x000a_     &lt;Effective&gt;2019-09-04&lt;/Effective&gt;_x000a_     &lt;FareClass&gt;UZP2MZGR&lt;/FareClass&gt;_x000a_     &lt;RoutingNumberOrMPM&gt;0101&lt;/RoutingNumberOrMPM&gt;_x000a_     &lt;TariffDescriptionNumber&gt;Y&lt;/TariffDescriptionNumber&gt;_x000a_    &lt;/CurrencyLine&gt;_x000a_    &lt;FareBasisLine&gt;_x000a_     &lt;DisplayType Code=&quot;N&quot;/&gt;_x000a_     &lt;FareBasis Code=&quot;UZP2MZGR&quot;/&gt;_x000a_     &lt;FareVendor&gt;ATP&lt;/FareVendor&gt;_x000a_     &lt;Text&gt;SPECIAL FARE&lt;/Text&gt;_x000a_    &lt;/FareBasisLine&gt;_x000a_    &lt;FareTypeLine&gt;_x000a_     &lt;FareDescription Code=&quot;RT&quot;&gt;REGULAR EXCURSION&lt;/FareDescription&gt;_x000a_     &lt;FareType&gt;XEX&lt;/FareType&gt;_x000a_    &lt;/FareTypeLine&gt;_x000a_    &lt;OriginDestinationLine&gt;_x000a_     &lt;Airline Code=&quot;AV&quot;/&gt;_x000a_     &lt;DestinationLocation LocationCode=&quot;MAD&quot;/&gt;_x000a_     &lt;OriginLocation LocationCode=&quot;BOG&quot;/&gt;_x000a_     &lt;Rule&gt;000D&lt;/Rule&gt;_x000a_     &lt;TariffDescriptionNumber&gt;SAR2RPV/286&lt;/TariffDescriptionNumber&gt;_x000a_     &lt;TravelDate&gt;2019-10-09&lt;/TravelDate&gt;_x000a_    &lt;/OriginDestinationLine&gt;_x000a_    &lt;PassengerTypeLine&gt;_x000a_     &lt;AutoPrice&gt;YES&lt;/AutoPrice&gt;_x000a_     &lt;PassengerType Code=&quot;ADT&quot;/&gt;_x000a_    &lt;/PassengerTypeLine&gt;_x000a_    &lt;SystemDatesLine&gt;_x000a_     &lt;CreateDateTime&gt;2019-09-03T08: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ROUND TRIP FARE APPLICABLE BETWEEN AREA 1 AND_x000a_AREA 2._x000a_APPLICATION_x000a_CLASS OF SERVICE_x000a_THESE FARES APPLY FOR ECONOMY CLASS SERVICE._x000a_TYPES OF TRANSPORTATION_x000a_FARES GOVERNED BY THIS RULE CAN BE USED TO CREATE_x000a_ROUND-TRIP/CIRCLE-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SPAIN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COLOMBIA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5 DAYS AFTER DEPARTURE OF THE FIRST_x000a_INTERNATIONAL SECTOR.&lt;/Text&gt;_x000a_   &lt;/Paragraph&gt;_x000a_   &lt;Paragraph RPH=&quot;07&quot; Title=&quot;MAXIMUM STAY&quot;&gt;_x000a_    &lt;Text&gt;TRAVEL FROM LAST SECTOR MUST COMMENCE NO LATER THAN_x000a_MIDNIGHT 90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THIS RULE AND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MAR20. ALL_x000a_TRAVEL MUST BE COMPLETED BY MIDNIGHT ON 31MAR20.&lt;/Text&gt;_x000a_   &lt;/Paragraph&gt;_x000a_   &lt;Paragraph RPH=&quot;15&quot; Title=&quot;SALES RESTRICTIONS&quot;&gt;_x000a_    &lt;Text&gt;FOOTNOTE RULE_x000a_TICKETS MUST BE ISSUED ON/BEFORE 10SEP19._x000a_FARE RULE_x000a_TICKETS MAY ONLY BE SOLD BY TRAVEL AGENT 24YB.&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000D"/>
    <n v="3430"/>
    <n v="3441"/>
    <s v="SAR2RPV/286"/>
    <n v="13191"/>
    <n v="15087"/>
    <x v="4"/>
    <n v="1500"/>
    <n v="1533"/>
    <n v="1557"/>
    <s v="RDBOGMAD09OCTUZP2MZGR-AV"/>
  </r>
  <r>
    <s v="SABRE"/>
    <s v="OTA_AirRules "/>
    <s v="&lt;?xml version=&quot;1.0&quot; encoding=&quot;UTF-8&quot;?&gt;_x000a_&lt;soap-env:Envelope xmlns:soap-env=&quot;http://schemas.xmlsoap.org/soap/envelope/&quot;&gt;&lt;soap-env:Header/&gt;&lt;soap-env:Body&gt;&lt;soap-env:Fault&gt;&lt;faultcode&gt;soap-env:Client.InvalidEbXmlMessage&lt;/faultcode&gt;&lt;faultstring&gt;Unable to create envelope from given source: Error on line 28 of document  : The prefix &quot;stl19&quot; for element &quot;stl19:NetTicketingInfo&quot; is not bound. Nested exception: The prefix &quot;stl19&quot; for element &quot;stl19:NetTicketingInfo&quot; is not bound.&lt;/faultstring&gt;&lt;detail&gt;&lt;StackTrace&gt;javax.xml.soap.SOAPException: Unable to create envelope from given source: Error on line 28 of document  : The prefix &quot;stl19&quot; for element &quot;stl19:NetTicketingInfo&quot; is not bound. Nested exception: The prefix &quot;stl19&quot; for element &quot;stl19:NetTicketingInfo&quot; is not bound.&lt;/StackTrace&gt;&lt;/detail&gt;&lt;/soap-env:Fault&gt;&lt;/soap-env:Body&gt;&lt;/soap-env:Envelope&gt;"/>
    <x v="1"/>
    <e v="#VALUE!"/>
    <e v="#VALUE!"/>
    <e v="#VALUE!"/>
    <e v="#VALUE!"/>
    <e v="#VALUE!"/>
    <e v="#VALUE!"/>
    <e v="#VALUE!"/>
    <x v="1"/>
    <e v="#VALUE!"/>
    <e v="#VALUE!"/>
    <e v="#VALUE!"/>
    <e v="#VALUE!"/>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43a4631-bfa6-429e-9fe1-0015c99c6f91&lt;/eb:ConversationId&gt;&lt;eb:Service&gt;OTA_AirRulesLLSRQ&lt;/eb:Service&gt;&lt;eb:Action&gt;OTA_AirRulesLLSRS&lt;/eb:Action&gt;&lt;eb:MessageData&gt;&lt;eb:MessageId&gt;5372514504250650190&lt;/eb:MessageId&gt;&lt;eb:Timestamp&gt;2019-09-09T14:00:25&lt;/eb:Timestamp&gt;&lt;eb:RefToMessageId&gt;a43a4631-bfa6-429e-9fe1-0015c99c6f91&lt;/eb:RefToMessageId&gt;&lt;/eb:MessageData&gt;&lt;/eb:MessageHeader&gt;&lt;wsse:Security xmlns:wsse=&quot;http://schemas.xmlsoap.org/ws/2002/12/secext&quot;&gt;&lt;wsse:BinarySecurityToken valueType=&quot;String&quot; EncodingType=&quot;wsse:Base64Binary&quot;&gt;Shared/IDL:IceSess\/SessMgr:1\.0.IDL/Common/!ICESMS\/RESE!ICESMSLB\/RES.LB!-2976043839752467828!5657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0:25-05:00&quot;&gt;_x000a_   &lt;stl:SystemSpecificResults&gt;_x000a_    &lt;stl:HostCommand LNIATA=&quot;222222&quot;&gt;RDBOGPTY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BOGPTY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43a4631-bfa6-429e-9fe1-0015c99c6f91&lt;/eb:ConversationId&gt;&lt;eb:Service&gt;OTA_AirRulesLLSRQ&lt;/eb:Service&gt;&lt;eb:Action&gt;OTA_AirRulesLLSRS&lt;/eb:Action&gt;&lt;eb:MessageData&gt;&lt;eb:MessageId&gt;5372370504256560295&lt;/eb:MessageId&gt;&lt;eb:Timestamp&gt;2019-09-09T14:00:25&lt;/eb:Timestamp&gt;&lt;eb:RefToMessageId&gt;a43a4631-bfa6-429e-9fe1-0015c99c6f91&lt;/eb:RefToMessageId&gt;&lt;/eb:MessageData&gt;&lt;/eb:MessageHeader&gt;&lt;wsse:Security xmlns:wsse=&quot;http://schemas.xmlsoap.org/ws/2002/12/secext&quot;&gt;&lt;wsse:BinarySecurityToken valueType=&quot;String&quot; EncodingType=&quot;wsse:Base64Binary&quot;&gt;Shared/IDL:IceSess\/SessMgr:1\.0.IDL/Common/!ICESMS\/RESE!ICESMSLB\/RES.LB!-2976043839752467828!5657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0:25-05:00&quot;&gt;_x000a_   &lt;stl:SystemSpecificResults&gt;_x000a_    &lt;stl:HostCommand LNIATA=&quot;222222&quot;&gt;RDPTYMEX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PTYMEX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43a4631-bfa6-429e-9fe1-0015c99c6f91&lt;/eb:ConversationId&gt;&lt;eb:Service&gt;OTA_AirRulesLLSRQ&lt;/eb:Service&gt;&lt;eb:Action&gt;OTA_AirRulesLLSRS&lt;/eb:Action&gt;&lt;eb:MessageData&gt;&lt;eb:MessageId&gt;5372039504261410221&lt;/eb:MessageId&gt;&lt;eb:Timestamp&gt;2019-09-09T14:00:26&lt;/eb:Timestamp&gt;&lt;eb:RefToMessageId&gt;a43a4631-bfa6-429e-9fe1-0015c99c6f91&lt;/eb:RefToMessageId&gt;&lt;/eb:MessageData&gt;&lt;/eb:MessageHeader&gt;&lt;wsse:Security xmlns:wsse=&quot;http://schemas.xmlsoap.org/ws/2002/12/secext&quot;&gt;&lt;wsse:BinarySecurityToken valueType=&quot;String&quot; EncodingType=&quot;wsse:Base64Binary&quot;&gt;Shared/IDL:IceSess\/SessMgr:1\.0.IDL/Common/!ICESMS\/RESE!ICESMSLB\/RES.LB!-2976043839752467828!5657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0:26-05:00&quot;&gt;_x000a_   &lt;stl:SystemSpecificResults&gt;_x000a_    &lt;stl:HostCommand LNIATA=&quot;222222&quot;&gt;RDMEXPTY20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MEXPTY20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43a4631-bfa6-429e-9fe1-0015c99c6f91&lt;/eb:ConversationId&gt;&lt;eb:Service&gt;OTA_AirRulesLLSRQ&lt;/eb:Service&gt;&lt;eb:Action&gt;OTA_AirRulesLLSRS&lt;/eb:Action&gt;&lt;eb:MessageData&gt;&lt;eb:MessageId&gt;5371995504265530231&lt;/eb:MessageId&gt;&lt;eb:Timestamp&gt;2019-09-09T14:00:26&lt;/eb:Timestamp&gt;&lt;eb:RefToMessageId&gt;a43a4631-bfa6-429e-9fe1-0015c99c6f91&lt;/eb:RefToMessageId&gt;&lt;/eb:MessageData&gt;&lt;/eb:MessageHeader&gt;&lt;wsse:Security xmlns:wsse=&quot;http://schemas.xmlsoap.org/ws/2002/12/secext&quot;&gt;&lt;wsse:BinarySecurityToken valueType=&quot;String&quot; EncodingType=&quot;wsse:Base64Binary&quot;&gt;Shared/IDL:IceSess\/SessMgr:1\.0.IDL/Common/!ICESMS\/RESE!ICESMSLB\/RES.LB!-2976043839752467828!5657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0:26-05:00&quot;&gt;_x000a_   &lt;stl:SystemSpecificResults&gt;_x000a_    &lt;stl:HostCommand LNIATA=&quot;222222&quot;&gt;RDPTYBOG20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PTYBOG20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43a4631-bfa6-429e-9fe1-0015c99c6f91&lt;/eb:ConversationId&gt;&lt;eb:Service&gt;OTA_AirRulesLLSRQ&lt;/eb:Service&gt;&lt;eb:Action&gt;OTA_AirRulesLLSRS&lt;/eb:Action&gt;&lt;eb:MessageData&gt;&lt;eb:MessageId&gt;5372547504269930213&lt;/eb:MessageId&gt;&lt;eb:Timestamp&gt;2019-09-09T14:00:27&lt;/eb:Timestamp&gt;&lt;eb:RefToMessageId&gt;a43a4631-bfa6-429e-9fe1-0015c99c6f91&lt;/eb:RefToMessageId&gt;&lt;/eb:MessageData&gt;&lt;/eb:MessageHeader&gt;&lt;wsse:Security xmlns:wsse=&quot;http://schemas.xmlsoap.org/ws/2002/12/secext&quot;&gt;&lt;wsse:BinarySecurityToken valueType=&quot;String&quot; EncodingType=&quot;wsse:Base64Binary&quot;&gt;Shared/IDL:IceSess\/SessMgr:1\.0.IDL/Common/!ICESMS\/RESE!ICESMSLB\/RES.LB!-2976043839752467828!5657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0:27-05:00&quot;&gt;_x000a_   &lt;stl:SystemSpecificResults&gt;_x000a_    &lt;stl:HostCommand LNIATA=&quot;222222&quot;&gt;RDBOGPTY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BOGPTY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43a4631-bfa6-429e-9fe1-0015c99c6f91&lt;/eb:ConversationId&gt;&lt;eb:Service&gt;OTA_AirRulesLLSRQ&lt;/eb:Service&gt;&lt;eb:Action&gt;OTA_AirRulesLLSRS&lt;/eb:Action&gt;&lt;eb:MessageData&gt;&lt;eb:MessageId&gt;5372109504274170253&lt;/eb:MessageId&gt;&lt;eb:Timestamp&gt;2019-09-09T14:00:27&lt;/eb:Timestamp&gt;&lt;eb:RefToMessageId&gt;a43a4631-bfa6-429e-9fe1-0015c99c6f91&lt;/eb:RefToMessageId&gt;&lt;/eb:MessageData&gt;&lt;/eb:MessageHeader&gt;&lt;wsse:Security xmlns:wsse=&quot;http://schemas.xmlsoap.org/ws/2002/12/secext&quot;&gt;&lt;wsse:BinarySecurityToken valueType=&quot;String&quot; EncodingType=&quot;wsse:Base64Binary&quot;&gt;Shared/IDL:IceSess\/SessMgr:1\.0.IDL/Common/!ICESMS\/RESE!ICESMSLB\/RES.LB!-2976043839752467828!5657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0:27-05:00&quot;&gt;_x000a_   &lt;stl:SystemSpecificResults&gt;_x000a_    &lt;stl:HostCommand LNIATA=&quot;222222&quot;&gt;RDPTYMEX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PTYMEX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43a4631-bfa6-429e-9fe1-0015c99c6f91&lt;/eb:ConversationId&gt;&lt;eb:Service&gt;OTA_AirRulesLLSRQ&lt;/eb:Service&gt;&lt;eb:Action&gt;OTA_AirRulesLLSRS&lt;/eb:Action&gt;&lt;eb:MessageData&gt;&lt;eb:MessageId&gt;4872263504281480822&lt;/eb:MessageId&gt;&lt;eb:Timestamp&gt;2019-09-09T14:00:28&lt;/eb:Timestamp&gt;&lt;eb:RefToMessageId&gt;a43a4631-bfa6-429e-9fe1-0015c99c6f91&lt;/eb:RefToMessageId&gt;&lt;/eb:MessageData&gt;&lt;/eb:MessageHeader&gt;&lt;wsse:Security xmlns:wsse=&quot;http://schemas.xmlsoap.org/ws/2002/12/secext&quot;&gt;&lt;wsse:BinarySecurityToken valueType=&quot;String&quot; EncodingType=&quot;wsse:Base64Binary&quot;&gt;Shared/IDL:IceSess\/SessMgr:1\.0.IDL/Common/!ICESMS\/RESE!ICESMSLB\/RES.LB!-2976043839752467828!5657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0:28-05:00&quot;&gt;_x000a_   &lt;stl:SystemSpecificResults&gt;_x000a_    &lt;stl:HostCommand LNIATA=&quot;222222&quot;&gt;RDMEXPTY20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MEXPTY20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43a4631-bfa6-429e-9fe1-0015c99c6f91&lt;/eb:ConversationId&gt;&lt;eb:Service&gt;OTA_AirRulesLLSRQ&lt;/eb:Service&gt;&lt;eb:Action&gt;OTA_AirRulesLLSRS&lt;/eb:Action&gt;&lt;eb:MessageData&gt;&lt;eb:MessageId&gt;5372880504286440211&lt;/eb:MessageId&gt;&lt;eb:Timestamp&gt;2019-09-09T14:00:28&lt;/eb:Timestamp&gt;&lt;eb:RefToMessageId&gt;a43a4631-bfa6-429e-9fe1-0015c99c6f91&lt;/eb:RefToMessageId&gt;&lt;/eb:MessageData&gt;&lt;/eb:MessageHeader&gt;&lt;wsse:Security xmlns:wsse=&quot;http://schemas.xmlsoap.org/ws/2002/12/secext&quot;&gt;&lt;wsse:BinarySecurityToken valueType=&quot;String&quot; EncodingType=&quot;wsse:Base64Binary&quot;&gt;Shared/IDL:IceSess\/SessMgr:1\.0.IDL/Common/!ICESMS\/RESE!ICESMSLB\/RES.LB!-2976043839752467828!56573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0:28-05:00&quot;&gt;_x000a_   &lt;stl:SystemSpecificResults&gt;_x000a_    &lt;stl:HostCommand LNIATA=&quot;222222&quot;&gt;RDPTYBOG20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PTYBOG20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ba4a2d7-11b7-4183-8ee2-e2aacc189b8e&lt;/eb:ConversationId&gt;&lt;eb:Service&gt;OTA_AirRulesLLSRQ&lt;/eb:Service&gt;&lt;eb:Action&gt;OTA_AirRulesLLSRS&lt;/eb:Action&gt;&lt;eb:MessageData&gt;&lt;eb:MessageId&gt;4908518507300230823&lt;/eb:MessageId&gt;&lt;eb:Timestamp&gt;2019-09-09T14:05:30&lt;/eb:Timestamp&gt;&lt;eb:RefToMessageId&gt;cba4a2d7-11b7-4183-8ee2-e2aacc189b8e&lt;/eb:RefToMessageId&gt;&lt;/eb:MessageData&gt;&lt;/eb:MessageHeader&gt;&lt;wsse:Security xmlns:wsse=&quot;http://schemas.xmlsoap.org/ws/2002/12/secext&quot;&gt;&lt;wsse:BinarySecurityToken valueType=&quot;String&quot; EncodingType=&quot;wsse:Base64Binary&quot;&gt;Shared/IDL:IceSess\/SessMgr:1\.0.IDL/Common/!ICESMS\/RESD!ICESMSLB\/RES.LB!-2976042591602114171!2082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5:30-05:00&quot;&gt;_x000a_   &lt;stl:SystemSpecificResults&gt;_x000a_    &lt;stl:HostCommand LNIATA=&quot;222222&quot;&gt;RDBOGPTY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BOGPTY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ba4a2d7-11b7-4183-8ee2-e2aacc189b8e&lt;/eb:ConversationId&gt;&lt;eb:Service&gt;OTA_AirRulesLLSRQ&lt;/eb:Service&gt;&lt;eb:Action&gt;OTA_AirRulesLLSRS&lt;/eb:Action&gt;&lt;eb:MessageData&gt;&lt;eb:MessageId&gt;5412962507306910182&lt;/eb:MessageId&gt;&lt;eb:Timestamp&gt;2019-09-09T14:05:30&lt;/eb:Timestamp&gt;&lt;eb:RefToMessageId&gt;cba4a2d7-11b7-4183-8ee2-e2aacc189b8e&lt;/eb:RefToMessageId&gt;&lt;/eb:MessageData&gt;&lt;/eb:MessageHeader&gt;&lt;wsse:Security xmlns:wsse=&quot;http://schemas.xmlsoap.org/ws/2002/12/secext&quot;&gt;&lt;wsse:BinarySecurityToken valueType=&quot;String&quot; EncodingType=&quot;wsse:Base64Binary&quot;&gt;Shared/IDL:IceSess\/SessMgr:1\.0.IDL/Common/!ICESMS\/RESD!ICESMSLB\/RES.LB!-2976042591602114171!2082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5:30-05:00&quot;&gt;_x000a_   &lt;stl:SystemSpecificResults&gt;_x000a_    &lt;stl:HostCommand LNIATA=&quot;222222&quot;&gt;RDPTYMEX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PTYMEX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ba4a2d7-11b7-4183-8ee2-e2aacc189b8e&lt;/eb:ConversationId&gt;&lt;eb:Service&gt;OTA_AirRulesLLSRQ&lt;/eb:Service&gt;&lt;eb:Action&gt;OTA_AirRulesLLSRS&lt;/eb:Action&gt;&lt;eb:MessageData&gt;&lt;eb:MessageId&gt;5413507507310750202&lt;/eb:MessageId&gt;&lt;eb:Timestamp&gt;2019-09-09T14:05:31&lt;/eb:Timestamp&gt;&lt;eb:RefToMessageId&gt;cba4a2d7-11b7-4183-8ee2-e2aacc189b8e&lt;/eb:RefToMessageId&gt;&lt;/eb:MessageData&gt;&lt;/eb:MessageHeader&gt;&lt;wsse:Security xmlns:wsse=&quot;http://schemas.xmlsoap.org/ws/2002/12/secext&quot;&gt;&lt;wsse:BinarySecurityToken valueType=&quot;String&quot; EncodingType=&quot;wsse:Base64Binary&quot;&gt;Shared/IDL:IceSess\/SessMgr:1\.0.IDL/Common/!ICESMS\/RESD!ICESMSLB\/RES.LB!-2976042591602114171!2082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5:31-05:00&quot;&gt;_x000a_   &lt;stl:SystemSpecificResults&gt;_x000a_    &lt;stl:HostCommand LNIATA=&quot;222222&quot;&gt;RDMEXPTY20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MEXPTY20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ba4a2d7-11b7-4183-8ee2-e2aacc189b8e&lt;/eb:ConversationId&gt;&lt;eb:Service&gt;OTA_AirRulesLLSRQ&lt;/eb:Service&gt;&lt;eb:Action&gt;OTA_AirRulesLLSRS&lt;/eb:Action&gt;&lt;eb:MessageData&gt;&lt;eb:MessageId&gt;5413143507320360281&lt;/eb:MessageId&gt;&lt;eb:Timestamp&gt;2019-09-09T14:05:32&lt;/eb:Timestamp&gt;&lt;eb:RefToMessageId&gt;cba4a2d7-11b7-4183-8ee2-e2aacc189b8e&lt;/eb:RefToMessageId&gt;&lt;/eb:MessageData&gt;&lt;/eb:MessageHeader&gt;&lt;wsse:Security xmlns:wsse=&quot;http://schemas.xmlsoap.org/ws/2002/12/secext&quot;&gt;&lt;wsse:BinarySecurityToken valueType=&quot;String&quot; EncodingType=&quot;wsse:Base64Binary&quot;&gt;Shared/IDL:IceSess\/SessMgr:1\.0.IDL/Common/!ICESMS\/RESD!ICESMSLB\/RES.LB!-2976042591602114171!2082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5:32-05:00&quot;&gt;_x000a_   &lt;stl:SystemSpecificResults&gt;_x000a_    &lt;stl:HostCommand LNIATA=&quot;222222&quot;&gt;RDPTYBOG20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PTYBOG20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ba4a2d7-11b7-4183-8ee2-e2aacc189b8e&lt;/eb:ConversationId&gt;&lt;eb:Service&gt;OTA_AirRulesLLSRQ&lt;/eb:Service&gt;&lt;eb:Action&gt;OTA_AirRulesLLSRS&lt;/eb:Action&gt;&lt;eb:MessageData&gt;&lt;eb:MessageId&gt;5413062507325310240&lt;/eb:MessageId&gt;&lt;eb:Timestamp&gt;2019-09-09T14:05:32&lt;/eb:Timestamp&gt;&lt;eb:RefToMessageId&gt;cba4a2d7-11b7-4183-8ee2-e2aacc189b8e&lt;/eb:RefToMessageId&gt;&lt;/eb:MessageData&gt;&lt;/eb:MessageHeader&gt;&lt;wsse:Security xmlns:wsse=&quot;http://schemas.xmlsoap.org/ws/2002/12/secext&quot;&gt;&lt;wsse:BinarySecurityToken valueType=&quot;String&quot; EncodingType=&quot;wsse:Base64Binary&quot;&gt;Shared/IDL:IceSess\/SessMgr:1\.0.IDL/Common/!ICESMS\/RESD!ICESMSLB\/RES.LB!-2976042591602114171!2082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5:32-05:00&quot;&gt;_x000a_   &lt;stl:SystemSpecificResults&gt;_x000a_    &lt;stl:HostCommand LNIATA=&quot;222222&quot;&gt;RDBOGPTY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BOGPTY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ba4a2d7-11b7-4183-8ee2-e2aacc189b8e&lt;/eb:ConversationId&gt;&lt;eb:Service&gt;OTA_AirRulesLLSRQ&lt;/eb:Service&gt;&lt;eb:Action&gt;OTA_AirRulesLLSRS&lt;/eb:Action&gt;&lt;eb:MessageData&gt;&lt;eb:MessageId&gt;5413768507331660722&lt;/eb:MessageId&gt;&lt;eb:Timestamp&gt;2019-09-09T14:05:33&lt;/eb:Timestamp&gt;&lt;eb:RefToMessageId&gt;cba4a2d7-11b7-4183-8ee2-e2aacc189b8e&lt;/eb:RefToMessageId&gt;&lt;/eb:MessageData&gt;&lt;/eb:MessageHeader&gt;&lt;wsse:Security xmlns:wsse=&quot;http://schemas.xmlsoap.org/ws/2002/12/secext&quot;&gt;&lt;wsse:BinarySecurityToken valueType=&quot;String&quot; EncodingType=&quot;wsse:Base64Binary&quot;&gt;Shared/IDL:IceSess\/SessMgr:1\.0.IDL/Common/!ICESMS\/RESD!ICESMSLB\/RES.LB!-2976042591602114171!2082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5:33-05:00&quot;&gt;_x000a_   &lt;stl:SystemSpecificResults&gt;_x000a_    &lt;stl:HostCommand LNIATA=&quot;222222&quot;&gt;RDPTYMEX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PTYMEX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ba4a2d7-11b7-4183-8ee2-e2aacc189b8e&lt;/eb:ConversationId&gt;&lt;eb:Service&gt;OTA_AirRulesLLSRQ&lt;/eb:Service&gt;&lt;eb:Action&gt;OTA_AirRulesLLSRS&lt;/eb:Action&gt;&lt;eb:MessageData&gt;&lt;eb:MessageId&gt;5385559507335680553&lt;/eb:MessageId&gt;&lt;eb:Timestamp&gt;2019-09-09T14:05:33&lt;/eb:Timestamp&gt;&lt;eb:RefToMessageId&gt;cba4a2d7-11b7-4183-8ee2-e2aacc189b8e&lt;/eb:RefToMessageId&gt;&lt;/eb:MessageData&gt;&lt;/eb:MessageHeader&gt;&lt;wsse:Security xmlns:wsse=&quot;http://schemas.xmlsoap.org/ws/2002/12/secext&quot;&gt;&lt;wsse:BinarySecurityToken valueType=&quot;String&quot; EncodingType=&quot;wsse:Base64Binary&quot;&gt;Shared/IDL:IceSess\/SessMgr:1\.0.IDL/Common/!ICESMS\/RESD!ICESMSLB\/RES.LB!-2976042591602114171!2082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5:33-05:00&quot;&gt;_x000a_   &lt;stl:SystemSpecificResults&gt;_x000a_    &lt;stl:HostCommand LNIATA=&quot;222222&quot;&gt;RDMEXPTY20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MEXPTY20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ba4a2d7-11b7-4183-8ee2-e2aacc189b8e&lt;/eb:ConversationId&gt;&lt;eb:Service&gt;OTA_AirRulesLLSRQ&lt;/eb:Service&gt;&lt;eb:Action&gt;OTA_AirRulesLLSRS&lt;/eb:Action&gt;&lt;eb:MessageData&gt;&lt;eb:MessageId&gt;5413942507343570540&lt;/eb:MessageId&gt;&lt;eb:Timestamp&gt;2019-09-09T14:05:34&lt;/eb:Timestamp&gt;&lt;eb:RefToMessageId&gt;cba4a2d7-11b7-4183-8ee2-e2aacc189b8e&lt;/eb:RefToMessageId&gt;&lt;/eb:MessageData&gt;&lt;/eb:MessageHeader&gt;&lt;wsse:Security xmlns:wsse=&quot;http://schemas.xmlsoap.org/ws/2002/12/secext&quot;&gt;&lt;wsse:BinarySecurityToken valueType=&quot;String&quot; EncodingType=&quot;wsse:Base64Binary&quot;&gt;Shared/IDL:IceSess\/SessMgr:1\.0.IDL/Common/!ICESMS\/RESD!ICESMSLB\/RES.LB!-2976042591602114171!2082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05:34-05:00&quot;&gt;_x000a_   &lt;stl:SystemSpecificResults&gt;_x000a_    &lt;stl:HostCommand LNIATA=&quot;222222&quot;&gt;RDPTYBOG20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PTYBOG20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172f39b-51e8-4e7e-8ac9-481fa5e51474&lt;/eb:ConversationId&gt;&lt;eb:Service&gt;OTA_AirRulesLLSRQ&lt;/eb:Service&gt;&lt;eb:Action&gt;OTA_AirRulesLLSRS&lt;/eb:Action&gt;&lt;eb:MessageData&gt;&lt;eb:MessageId&gt;5656607525984010204&lt;/eb:MessageId&gt;&lt;eb:Timestamp&gt;2019-09-09T14:36:38&lt;/eb:Timestamp&gt;&lt;eb:RefToMessageId&gt;8172f39b-51e8-4e7e-8ac9-481fa5e51474&lt;/eb:RefToMessageId&gt;&lt;/eb:MessageData&gt;&lt;/eb:MessageHeader&gt;&lt;wsse:Security xmlns:wsse=&quot;http://schemas.xmlsoap.org/ws/2002/12/secext&quot;&gt;&lt;wsse:BinarySecurityToken valueType=&quot;String&quot; EncodingType=&quot;wsse:Base64Binary&quot;&gt;Shared/IDL:IceSess\/SessMgr:1\.0.IDL/Common/!ICESMS\/RESC!ICESMSLB\/RES.LB!-2976034937769281646!190916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36:38-05:00&quot;&gt;_x000a_   &lt;stl:SystemSpecificResults&gt;_x000a_    &lt;stl:HostCommand LNIATA=&quot;222222&quot;&gt;RDBOGPTY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6"/>
    <s v="RDBOGPTY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172f39b-51e8-4e7e-8ac9-481fa5e51474&lt;/eb:ConversationId&gt;&lt;eb:Service&gt;OTA_AirRulesLLSRQ&lt;/eb:Service&gt;&lt;eb:Action&gt;OTA_AirRulesLLSRS&lt;/eb:Action&gt;&lt;eb:MessageData&gt;&lt;eb:MessageId&gt;5655976525989810193&lt;/eb:MessageId&gt;&lt;eb:Timestamp&gt;2019-09-09T14:36:39&lt;/eb:Timestamp&gt;&lt;eb:RefToMessageId&gt;8172f39b-51e8-4e7e-8ac9-481fa5e51474&lt;/eb:RefToMessageId&gt;&lt;/eb:MessageData&gt;&lt;/eb:MessageHeader&gt;&lt;wsse:Security xmlns:wsse=&quot;http://schemas.xmlsoap.org/ws/2002/12/secext&quot;&gt;&lt;wsse:BinarySecurityToken valueType=&quot;String&quot; EncodingType=&quot;wsse:Base64Binary&quot;&gt;Shared/IDL:IceSess\/SessMgr:1\.0.IDL/Common/!ICESMS\/RESC!ICESMSLB\/RES.LB!-2976034937769281646!190916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36:39-05:00&quot;&gt;_x000a_   &lt;stl:SystemSpecificResults&gt;_x000a_    &lt;stl:HostCommand LNIATA=&quot;222222&quot;&gt;RDPTYMEX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6"/>
    <s v="RDPTYMEX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172f39b-51e8-4e7e-8ac9-481fa5e51474&lt;/eb:ConversationId&gt;&lt;eb:Service&gt;OTA_AirRulesLLSRQ&lt;/eb:Service&gt;&lt;eb:Action&gt;OTA_AirRulesLLSRS&lt;/eb:Action&gt;&lt;eb:MessageData&gt;&lt;eb:MessageId&gt;5656111525994960231&lt;/eb:MessageId&gt;&lt;eb:Timestamp&gt;2019-09-09T14:36:39&lt;/eb:Timestamp&gt;&lt;eb:RefToMessageId&gt;8172f39b-51e8-4e7e-8ac9-481fa5e51474&lt;/eb:RefToMessageId&gt;&lt;/eb:MessageData&gt;&lt;/eb:MessageHeader&gt;&lt;wsse:Security xmlns:wsse=&quot;http://schemas.xmlsoap.org/ws/2002/12/secext&quot;&gt;&lt;wsse:BinarySecurityToken valueType=&quot;String&quot; EncodingType=&quot;wsse:Base64Binary&quot;&gt;Shared/IDL:IceSess\/SessMgr:1\.0.IDL/Common/!ICESMS\/RESC!ICESMSLB\/RES.LB!-2976034937769281646!190916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36:39-05:00&quot;&gt;_x000a_   &lt;stl:SystemSpecificResults&gt;_x000a_    &lt;stl:HostCommand LNIATA=&quot;222222&quot;&gt;RDMEXPTY20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6"/>
    <s v="RDMEXPTY20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aa2c7cd-e537-4816-9a7e-792530afe8f4&lt;/eb:ConversationId&gt;&lt;eb:Service&gt;OTA_AirRulesLLSRQ&lt;/eb:Service&gt;&lt;eb:Action&gt;OTA_AirRulesLLSRS&lt;/eb:Action&gt;&lt;eb:MessageData&gt;&lt;eb:MessageId&gt;5687829528404080861&lt;/eb:MessageId&gt;&lt;eb:Timestamp&gt;2019-09-09T14:40:40&lt;/eb:Timestamp&gt;&lt;eb:RefToMessageId&gt;2aa2c7cd-e537-4816-9a7e-792530afe8f4&lt;/eb:RefToMessageId&gt;&lt;/eb:MessageData&gt;&lt;/eb:MessageHeader&gt;&lt;wsse:Security xmlns:wsse=&quot;http://schemas.xmlsoap.org/ws/2002/12/secext&quot;&gt;&lt;wsse:BinarySecurityToken valueType=&quot;String&quot; EncodingType=&quot;wsse:Base64Binary&quot;&gt;Shared/IDL:IceSess\/SessMgr:1\.0.IDL/Common/!ICESMS\/RESH!ICESMSLB\/RES.LB!-2976033947064623996!75243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40:40-05:00&quot;&gt;_x000a_   &lt;stl:SystemSpecificResults&gt;_x000a_    &lt;stl:HostCommand LNIATA=&quot;222222&quot;&gt;RDBOGPTY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BOGPTY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aa2c7cd-e537-4816-9a7e-792530afe8f4&lt;/eb:ConversationId&gt;&lt;eb:Service&gt;OTA_AirRulesLLSRQ&lt;/eb:Service&gt;&lt;eb:Action&gt;OTA_AirRulesLLSRS&lt;/eb:Action&gt;&lt;eb:MessageData&gt;&lt;eb:MessageId&gt;5687126528409530192&lt;/eb:MessageId&gt;&lt;eb:Timestamp&gt;2019-09-09T14:40:41&lt;/eb:Timestamp&gt;&lt;eb:RefToMessageId&gt;2aa2c7cd-e537-4816-9a7e-792530afe8f4&lt;/eb:RefToMessageId&gt;&lt;/eb:MessageData&gt;&lt;/eb:MessageHeader&gt;&lt;wsse:Security xmlns:wsse=&quot;http://schemas.xmlsoap.org/ws/2002/12/secext&quot;&gt;&lt;wsse:BinarySecurityToken valueType=&quot;String&quot; EncodingType=&quot;wsse:Base64Binary&quot;&gt;Shared/IDL:IceSess\/SessMgr:1\.0.IDL/Common/!ICESMS\/RESH!ICESMSLB\/RES.LB!-2976033947064623996!75243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40:41-05:00&quot;&gt;_x000a_   &lt;stl:SystemSpecificResults&gt;_x000a_    &lt;stl:HostCommand LNIATA=&quot;222222&quot;&gt;RDPTYMEX13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PTYMEX13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aa2c7cd-e537-4816-9a7e-792530afe8f4&lt;/eb:ConversationId&gt;&lt;eb:Service&gt;OTA_AirRulesLLSRQ&lt;/eb:Service&gt;&lt;eb:Action&gt;OTA_AirRulesLLSRS&lt;/eb:Action&gt;&lt;eb:MessageData&gt;&lt;eb:MessageId&gt;5153716528417370822&lt;/eb:MessageId&gt;&lt;eb:Timestamp&gt;2019-09-09T14:40:41&lt;/eb:Timestamp&gt;&lt;eb:RefToMessageId&gt;2aa2c7cd-e537-4816-9a7e-792530afe8f4&lt;/eb:RefToMessageId&gt;&lt;/eb:MessageData&gt;&lt;/eb:MessageHeader&gt;&lt;wsse:Security xmlns:wsse=&quot;http://schemas.xmlsoap.org/ws/2002/12/secext&quot;&gt;&lt;wsse:BinarySecurityToken valueType=&quot;String&quot; EncodingType=&quot;wsse:Base64Binary&quot;&gt;Shared/IDL:IceSess\/SessMgr:1\.0.IDL/Common/!ICESMS\/RESH!ICESMSLB\/RES.LB!-2976033947064623996!75243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40:41-05:00&quot;&gt;_x000a_   &lt;stl:SystemSpecificResults&gt;_x000a_    &lt;stl:HostCommand LNIATA=&quot;222222&quot;&gt;RDMEXPTY20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MEXPTY20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2aa2c7cd-e537-4816-9a7e-792530afe8f4&lt;/eb:ConversationId&gt;&lt;eb:Service&gt;OTA_AirRulesLLSRQ&lt;/eb:Service&gt;&lt;eb:Action&gt;OTA_AirRulesLLSRS&lt;/eb:Action&gt;&lt;eb:MessageData&gt;&lt;eb:MessageId&gt;5687384528421110242&lt;/eb:MessageId&gt;&lt;eb:Timestamp&gt;2019-09-09T14:40:42&lt;/eb:Timestamp&gt;&lt;eb:RefToMessageId&gt;2aa2c7cd-e537-4816-9a7e-792530afe8f4&lt;/eb:RefToMessageId&gt;&lt;/eb:MessageData&gt;&lt;/eb:MessageHeader&gt;&lt;wsse:Security xmlns:wsse=&quot;http://schemas.xmlsoap.org/ws/2002/12/secext&quot;&gt;&lt;wsse:BinarySecurityToken valueType=&quot;String&quot; EncodingType=&quot;wsse:Base64Binary&quot;&gt;Shared/IDL:IceSess\/SessMgr:1\.0.IDL/Common/!ICESMS\/RESH!ICESMSLB\/RES.LB!-2976033947064623996!75243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09:40:42-05:00&quot;&gt;_x000a_   &lt;stl:SystemSpecificResults&gt;_x000a_    &lt;stl:HostCommand LNIATA=&quot;222222&quot;&gt;RDPTYBOG20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95"/>
    <s v="RDPTYBOG20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ee7f66c-f754-4130-a3e7-a33814256726&lt;/eb:ConversationId&gt;&lt;eb:Service&gt;OTA_AirRulesLLSRQ&lt;/eb:Service&gt;&lt;eb:Action&gt;OTA_AirRulesLLSRS&lt;/eb:Action&gt;&lt;eb:MessageData&gt;&lt;eb:MessageId&gt;5428001552448850690&lt;/eb:MessageId&gt;&lt;eb:Timestamp&gt;2019-09-09T15:20:45&lt;/eb:Timestamp&gt;&lt;eb:RefToMessageId&gt;6ee7f66c-f754-4130-a3e7-a33814256726&lt;/eb:RefToMessageId&gt;&lt;/eb:MessageData&gt;&lt;/eb:MessageHeader&gt;&lt;wsse:Security xmlns:wsse=&quot;http://schemas.xmlsoap.org/ws/2002/12/secext&quot;&gt;&lt;wsse:BinarySecurityToken valueType=&quot;String&quot; EncodingType=&quot;wsse:Base64Binary&quot;&gt;Shared/IDL:IceSess\/SessMgr:1\.0.IDL/Common/!ICESMS\/RESD!ICESMSLB\/RES.LB!-2976024100117771136!195997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20:45-05:00&quot;&gt;_x000a_   &lt;stl:SystemSpecificResults&gt;_x000a_    &lt;stl:HostCommand LNIATA=&quot;222222&quot;&gt;RDBOGPTY07SEPT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6"/>
    <s v="RDBOGPTY07SEPT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ee7f66c-f754-4130-a3e7-a33814256726&lt;/eb:ConversationId&gt;&lt;eb:Service&gt;OTA_AirRulesLLSRQ&lt;/eb:Service&gt;&lt;eb:Action&gt;OTA_AirRulesLLSRS&lt;/eb:Action&gt;&lt;eb:MessageData&gt;&lt;eb:MessageId&gt;5996140552454010721&lt;/eb:MessageId&gt;&lt;eb:Timestamp&gt;2019-09-09T15:20:45&lt;/eb:Timestamp&gt;&lt;eb:RefToMessageId&gt;6ee7f66c-f754-4130-a3e7-a33814256726&lt;/eb:RefToMessageId&gt;&lt;/eb:MessageData&gt;&lt;/eb:MessageHeader&gt;&lt;wsse:Security xmlns:wsse=&quot;http://schemas.xmlsoap.org/ws/2002/12/secext&quot;&gt;&lt;wsse:BinarySecurityToken valueType=&quot;String&quot; EncodingType=&quot;wsse:Base64Binary&quot;&gt;Shared/IDL:IceSess\/SessMgr:1\.0.IDL/Common/!ICESMS\/RESD!ICESMSLB\/RES.LB!-2976024100117771136!195997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20:45-05:00&quot;&gt;_x000a_   &lt;stl:SystemSpecificResults&gt;_x000a_    &lt;stl:HostCommand LNIATA=&quot;222222&quot;&gt;RDPTYCUN07SEPT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6"/>
    <s v="RDPTYCUN07SEPT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ee7f66c-f754-4130-a3e7-a33814256726&lt;/eb:ConversationId&gt;&lt;eb:Service&gt;OTA_AirRulesLLSRQ&lt;/eb:Service&gt;&lt;eb:Action&gt;OTA_AirRulesLLSRS&lt;/eb:Action&gt;&lt;eb:MessageData&gt;&lt;eb:MessageId&gt;5996203552457970550&lt;/eb:MessageId&gt;&lt;eb:Timestamp&gt;2019-09-09T15:20:46&lt;/eb:Timestamp&gt;&lt;eb:RefToMessageId&gt;6ee7f66c-f754-4130-a3e7-a33814256726&lt;/eb:RefToMessageId&gt;&lt;/eb:MessageData&gt;&lt;/eb:MessageHeader&gt;&lt;wsse:Security xmlns:wsse=&quot;http://schemas.xmlsoap.org/ws/2002/12/secext&quot;&gt;&lt;wsse:BinarySecurityToken valueType=&quot;String&quot; EncodingType=&quot;wsse:Base64Binary&quot;&gt;Shared/IDL:IceSess\/SessMgr:1\.0.IDL/Common/!ICESMS\/RESD!ICESMSLB\/RES.LB!-2976024100117771136!195997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20:46-05:00&quot;&gt;_x000a_   &lt;stl:SystemSpecificResults&gt;_x000a_    &lt;stl:HostCommand LNIATA=&quot;222222&quot;&gt;RDCUNPTY17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6"/>
    <s v="RDCUNPTY17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ee7f66c-f754-4130-a3e7-a33814256726&lt;/eb:ConversationId&gt;&lt;eb:Service&gt;OTA_AirRulesLLSRQ&lt;/eb:Service&gt;&lt;eb:Action&gt;OTA_AirRulesLLSRS&lt;/eb:Action&gt;&lt;eb:MessageData&gt;&lt;eb:MessageId&gt;5996338552462350194&lt;/eb:MessageId&gt;&lt;eb:Timestamp&gt;2019-09-09T15:20:46&lt;/eb:Timestamp&gt;&lt;eb:RefToMessageId&gt;6ee7f66c-f754-4130-a3e7-a33814256726&lt;/eb:RefToMessageId&gt;&lt;/eb:MessageData&gt;&lt;/eb:MessageHeader&gt;&lt;wsse:Security xmlns:wsse=&quot;http://schemas.xmlsoap.org/ws/2002/12/secext&quot;&gt;&lt;wsse:BinarySecurityToken valueType=&quot;String&quot; EncodingType=&quot;wsse:Base64Binary&quot;&gt;Shared/IDL:IceSess\/SessMgr:1\.0.IDL/Common/!ICESMS\/RESD!ICESMSLB\/RES.LB!-2976024100117771136!195997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20:46-05:00&quot;&gt;_x000a_   &lt;stl:SystemSpecificResults&gt;_x000a_    &lt;stl:HostCommand LNIATA=&quot;222222&quot;&gt;RDPTYBOG17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6"/>
    <s v="RDPTYBOG17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e62c1cd-8550-454b-a092-48c3fcc442e3&lt;/eb:ConversationId&gt;&lt;eb:Service&gt;OTA_AirRulesLLSRQ&lt;/eb:Service&gt;&lt;eb:Action&gt;OTA_AirRulesLLSRS&lt;/eb:Action&gt;&lt;eb:MessageData&gt;&lt;eb:MessageId&gt;6062361557907430193&lt;/eb:MessageId&gt;&lt;eb:Timestamp&gt;2019-09-09T15:29:51&lt;/eb:Timestamp&gt;&lt;eb:RefToMessageId&gt;9e62c1cd-8550-454b-a092-48c3fcc442e3&lt;/eb:RefToMessageId&gt;&lt;/eb:MessageData&gt;&lt;/eb:MessageHeader&gt;&lt;wsse:Security xmlns:wsse=&quot;http://schemas.xmlsoap.org/ws/2002/12/secext&quot;&gt;&lt;wsse:BinarySecurityToken valueType=&quot;String&quot; EncodingType=&quot;wsse:Base64Binary&quot;&gt;Shared/IDL:IceSess\/SessMgr:1\.0.IDL/Common/!ICESMS\/RESB!ICESMSLB\/RES.LB!-2976021860795171954!72657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29:51-05:00&quot;&gt;_x000a_   &lt;stl:SystemSpecificResults&gt;_x000a_    &lt;stl:HostCommand LNIATA=&quot;222222&quot;&gt;RDBOGATL18SEPXHNJ3NBQ-DL&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BOGATL18SEPXHNJ3NBQ-DL"/>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e62c1cd-8550-454b-a092-48c3fcc442e3&lt;/eb:ConversationId&gt;&lt;eb:Service&gt;OTA_AirRulesLLSRQ&lt;/eb:Service&gt;&lt;eb:Action&gt;OTA_AirRulesLLSRS&lt;/eb:Action&gt;&lt;eb:MessageData&gt;&lt;eb:MessageId&gt;5487315557913400820&lt;/eb:MessageId&gt;&lt;eb:Timestamp&gt;2019-09-09T15:29:51&lt;/eb:Timestamp&gt;&lt;eb:RefToMessageId&gt;9e62c1cd-8550-454b-a092-48c3fcc442e3&lt;/eb:RefToMessageId&gt;&lt;/eb:MessageData&gt;&lt;/eb:MessageHeader&gt;&lt;wsse:Security xmlns:wsse=&quot;http://schemas.xmlsoap.org/ws/2002/12/secext&quot;&gt;&lt;wsse:BinarySecurityToken valueType=&quot;String&quot; EncodingType=&quot;wsse:Base64Binary&quot;&gt;Shared/IDL:IceSess\/SessMgr:1\.0.IDL/Common/!ICESMS\/RESB!ICESMSLB\/RES.LB!-2976021860795171954!72657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29:51-05:00&quot;&gt;_x000a_   &lt;stl:SystemSpecificResults&gt;_x000a_    &lt;stl:HostCommand LNIATA=&quot;222222&quot;&gt;RDATLLEX18SEPXHNJ3NBQ-DL&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ATLLEX18SEPXHNJ3NBQ-DL"/>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e62c1cd-8550-454b-a092-48c3fcc442e3&lt;/eb:ConversationId&gt;&lt;eb:Service&gt;OTA_AirRulesLLSRQ&lt;/eb:Service&gt;&lt;eb:Action&gt;OTA_AirRulesLLSRS&lt;/eb:Action&gt;&lt;eb:MessageData&gt;&lt;eb:MessageId&gt;5487359557917170820&lt;/eb:MessageId&gt;&lt;eb:Timestamp&gt;2019-09-09T15:29:51&lt;/eb:Timestamp&gt;&lt;eb:RefToMessageId&gt;9e62c1cd-8550-454b-a092-48c3fcc442e3&lt;/eb:RefToMessageId&gt;&lt;/eb:MessageData&gt;&lt;/eb:MessageHeader&gt;&lt;wsse:Security xmlns:wsse=&quot;http://schemas.xmlsoap.org/ws/2002/12/secext&quot;&gt;&lt;wsse:BinarySecurityToken valueType=&quot;String&quot; EncodingType=&quot;wsse:Base64Binary&quot;&gt;Shared/IDL:IceSess\/SessMgr:1\.0.IDL/Common/!ICESMS\/RESB!ICESMSLB\/RES.LB!-2976021860795171954!72657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29:51-05:00&quot;&gt;_x000a_   &lt;stl:SystemSpecificResults&gt;_x000a_    &lt;stl:HostCommand LNIATA=&quot;222222&quot;&gt;RDLEXATL22SEPXLNJ3NBQ-DL&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LEXATL22SEPXLNJ3NBQ-DL"/>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e62c1cd-8550-454b-a092-48c3fcc442e3&lt;/eb:ConversationId&gt;&lt;eb:Service&gt;OTA_AirRulesLLSRQ&lt;/eb:Service&gt;&lt;eb:Action&gt;OTA_AirRulesLLSRS&lt;/eb:Action&gt;&lt;eb:MessageData&gt;&lt;eb:MessageId&gt;5487534557920850700&lt;/eb:MessageId&gt;&lt;eb:Timestamp&gt;2019-09-09T15:29:52&lt;/eb:Timestamp&gt;&lt;eb:RefToMessageId&gt;9e62c1cd-8550-454b-a092-48c3fcc442e3&lt;/eb:RefToMessageId&gt;&lt;/eb:MessageData&gt;&lt;/eb:MessageHeader&gt;&lt;wsse:Security xmlns:wsse=&quot;http://schemas.xmlsoap.org/ws/2002/12/secext&quot;&gt;&lt;wsse:BinarySecurityToken valueType=&quot;String&quot; EncodingType=&quot;wsse:Base64Binary&quot;&gt;Shared/IDL:IceSess\/SessMgr:1\.0.IDL/Common/!ICESMS\/RESB!ICESMSLB\/RES.LB!-2976021860795171954!72657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29:52-05:00&quot;&gt;_x000a_   &lt;stl:SystemSpecificResults&gt;_x000a_    &lt;stl:HostCommand LNIATA=&quot;222222&quot;&gt;RDATLBOG22SEPXLNJ3NBQ-DL&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ATLBOG22SEPXLNJ3NBQ-DL"/>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9adad45-037b-4c17-9d43-e42cda1f621a&lt;/eb:ConversationId&gt;&lt;eb:Service&gt;OTA_AirRulesLLSRQ&lt;/eb:Service&gt;&lt;eb:Action&gt;OTA_AirRulesLLSRS&lt;/eb:Action&gt;&lt;eb:MessageData&gt;&lt;eb:MessageId&gt;6044194558854090543&lt;/eb:MessageId&gt;&lt;eb:Timestamp&gt;2019-09-09T15:31:25&lt;/eb:Timestamp&gt;&lt;eb:RefToMessageId&gt;89adad45-037b-4c17-9d43-e42cda1f621a&lt;/eb:RefToMessageId&gt;&lt;/eb:MessageData&gt;&lt;/eb:MessageHeader&gt;&lt;wsse:Security xmlns:wsse=&quot;http://schemas.xmlsoap.org/ws/2002/12/secext&quot;&gt;&lt;wsse:BinarySecurityToken valueType=&quot;String&quot; EncodingType=&quot;wsse:Base64Binary&quot;&gt;Shared/IDL:IceSess\/SessMgr:1\.0.IDL/Common/!ICESMS\/RESH!ICESMSLB\/RES.LB!-2976021477928720509!197247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0:31:25-05:00&quot;&gt;_x000a_   &lt;stl:SystemSpecificResults&gt;_x000a_    &lt;stl:HostCommand LNIATA=&quot;222222&quot;&gt;RDMEXGDL06SEPG1ULL-4O&lt;/stl:HostCommand&gt;_x000a_   &lt;/stl:SystemSpecificResults&gt;_x000a_  &lt;/stl:Success&gt;_x000a_ &lt;/stl:ApplicationResults&gt;_x000a_ &lt;DuplicateFareInfo&gt;_x000a_  &lt;Text&gt;MEX-GDL       CXR-4O       SUN 06SEP20                     USD_x000a_THE FOLLOWING CARRIERS ALSO PUBLISH FARES MEX-GDL:_x000a_6A AM CM H1 K0 MX TA U0 VB VW Y4_x000a_//SEE FQHELP FOR INFORMATION ABOUT THE NEW FARE DISPLAYS//_x000a_ALL FEES/TAXES/SVC CHARGES INCLUDED WHEN ITINERARY PRICED_x000a_SURCHARGE FOR PAPER TICKET MAY BE ADDED WHEN ITIN PRICED_x000a_V FARE BASIS     BK    FARE   TRAVEL-TICKET AP  MINMAX  RTG_x000a_1   G1ULL          G X    32.45 D11DE         -/?  -/  -    1_x000a_2   G1ULL          G X    39.61 D11DE         -/?  -/  -    1_x000a_1*  4O ONLY_x000a_TRAVEL MUST BE DIRECT&lt;/Text&gt;_x000a_ &lt;/DuplicateFareInfo&gt;_x000a_&lt;/OTA_AirRulesRS&gt;&lt;/soap-env:Body&gt;&lt;/soap-env:Envelope&gt;"/>
    <x v="1"/>
    <e v="#VALUE!"/>
    <e v="#VALUE!"/>
    <e v="#VALUE!"/>
    <e v="#VALUE!"/>
    <e v="#VALUE!"/>
    <e v="#VALUE!"/>
    <e v="#VALUE!"/>
    <x v="1"/>
    <n v="1501"/>
    <n v="1534"/>
    <n v="1555"/>
    <s v="RDMEXGDL06SEPG1UL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736c474-06f6-4383-8758-c289ffeb7ca7&lt;/eb:ConversationId&gt;&lt;eb:Service&gt;OTA_AirRulesLLSRQ&lt;/eb:Service&gt;&lt;eb:Action&gt;OTA_AirRulesLLSRS&lt;/eb:Action&gt;&lt;eb:MessageData&gt;&lt;eb:MessageId&gt;6097874560733550720&lt;/eb:MessageId&gt;&lt;eb:Timestamp&gt;2019-09-09T15:34:33&lt;/eb:Timestamp&gt;&lt;eb:RefToMessageId&gt;c736c474-06f6-4383-8758-c289ffeb7ca7&lt;/eb:RefToMessageId&gt;&lt;/eb:MessageData&gt;&lt;/eb:MessageHeader&gt;&lt;wsse:Security xmlns:wsse=&quot;http://schemas.xmlsoap.org/ws/2002/12/secext&quot;&gt;&lt;wsse:BinarySecurityToken valueType=&quot;String&quot; EncodingType=&quot;wsse:Base64Binary&quot;&gt;Shared/IDL:IceSess\/SessMgr:1\.0.IDL/Common/!ICESMS\/RESA!ICESMSLB\/RES.LB!-2976020703096482929!183217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34:33-05:00&quot;&gt;_x000a_   &lt;stl:SystemSpecificResults&gt;_x000a_    &lt;stl:HostCommand LNIATA=&quot;222222&quot;&gt;RDPEIBOG06OCTZES00RI4-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PEIBOG06OCTZES00RI4-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736c474-06f6-4383-8758-c289ffeb7ca7&lt;/eb:ConversationId&gt;&lt;eb:Service&gt;OTA_AirRulesLLSRQ&lt;/eb:Service&gt;&lt;eb:Action&gt;OTA_AirRulesLLSRS&lt;/eb:Action&gt;&lt;eb:MessageData&gt;&lt;eb:MessageId&gt;6097765560738411393&lt;/eb:MessageId&gt;&lt;eb:Timestamp&gt;2019-09-09T15:34:34&lt;/eb:Timestamp&gt;&lt;eb:RefToMessageId&gt;c736c474-06f6-4383-8758-c289ffeb7ca7&lt;/eb:RefToMessageId&gt;&lt;/eb:MessageData&gt;&lt;/eb:MessageHeader&gt;&lt;wsse:Security xmlns:wsse=&quot;http://schemas.xmlsoap.org/ws/2002/12/secext&quot;&gt;&lt;wsse:BinarySecurityToken valueType=&quot;String&quot; EncodingType=&quot;wsse:Base64Binary&quot;&gt;Shared/IDL:IceSess\/SessMgr:1\.0.IDL/Common/!ICESMS\/RESA!ICESMSLB\/RES.LB!-2976020703096482929!183217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34:34-05:00&quot;&gt;_x000a_   &lt;stl:SystemSpecificResults&gt;_x000a_    &lt;stl:HostCommand LNIATA=&quot;222222&quot;&gt;RDBOGADZ06OCTZES00RI4-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OGADZ06OCTZES00RI4-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736c474-06f6-4383-8758-c289ffeb7ca7&lt;/eb:ConversationId&gt;&lt;eb:Service&gt;OTA_AirRulesLLSRQ&lt;/eb:Service&gt;&lt;eb:Action&gt;OTA_AirRulesLLSRS&lt;/eb:Action&gt;&lt;eb:MessageData&gt;&lt;eb:MessageId&gt;6097412560742400202&lt;/eb:MessageId&gt;&lt;eb:Timestamp&gt;2019-09-09T15:34:34&lt;/eb:Timestamp&gt;&lt;eb:RefToMessageId&gt;c736c474-06f6-4383-8758-c289ffeb7ca7&lt;/eb:RefToMessageId&gt;&lt;/eb:MessageData&gt;&lt;/eb:MessageHeader&gt;&lt;wsse:Security xmlns:wsse=&quot;http://schemas.xmlsoap.org/ws/2002/12/secext&quot;&gt;&lt;wsse:BinarySecurityToken valueType=&quot;String&quot; EncodingType=&quot;wsse:Base64Binary&quot;&gt;Shared/IDL:IceSess\/SessMgr:1\.0.IDL/Common/!ICESMS\/RESA!ICESMSLB\/RES.LB!-2976020703096482929!183217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34:34-05:00&quot;&gt;_x000a_   &lt;stl:SystemSpecificResults&gt;_x000a_    &lt;stl:HostCommand LNIATA=&quot;222222&quot;&gt;RDADZBOG11OCTLES00RI4-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ADZBOG11OCTLES00RI4-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736c474-06f6-4383-8758-c289ffeb7ca7&lt;/eb:ConversationId&gt;&lt;eb:Service&gt;OTA_AirRulesLLSRQ&lt;/eb:Service&gt;&lt;eb:Action&gt;OTA_AirRulesLLSRS&lt;/eb:Action&gt;&lt;eb:MessageData&gt;&lt;eb:MessageId&gt;6097552560746450232&lt;/eb:MessageId&gt;&lt;eb:Timestamp&gt;2019-09-09T15:34:34&lt;/eb:Timestamp&gt;&lt;eb:RefToMessageId&gt;c736c474-06f6-4383-8758-c289ffeb7ca7&lt;/eb:RefToMessageId&gt;&lt;/eb:MessageData&gt;&lt;/eb:MessageHeader&gt;&lt;wsse:Security xmlns:wsse=&quot;http://schemas.xmlsoap.org/ws/2002/12/secext&quot;&gt;&lt;wsse:BinarySecurityToken valueType=&quot;String&quot; EncodingType=&quot;wsse:Base64Binary&quot;&gt;Shared/IDL:IceSess\/SessMgr:1\.0.IDL/Common/!ICESMS\/RESA!ICESMSLB\/RES.LB!-2976020703096482929!183217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34:34-05:00&quot;&gt;_x000a_   &lt;stl:SystemSpecificResults&gt;_x000a_    &lt;stl:HostCommand LNIATA=&quot;222222&quot;&gt;RDBOGPEI12OCTLES00RI4-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OGPEI12OCTLES00RI4-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736c474-06f6-4383-8758-c289ffeb7ca7&lt;/eb:ConversationId&gt;&lt;eb:Service&gt;OTA_AirRulesLLSRQ&lt;/eb:Service&gt;&lt;eb:Action&gt;OTA_AirRulesLLSRS&lt;/eb:Action&gt;&lt;eb:MessageData&gt;&lt;eb:MessageId&gt;6097532560750280292&lt;/eb:MessageId&gt;&lt;eb:Timestamp&gt;2019-09-09T15:34:35&lt;/eb:Timestamp&gt;&lt;eb:RefToMessageId&gt;c736c474-06f6-4383-8758-c289ffeb7ca7&lt;/eb:RefToMessageId&gt;&lt;/eb:MessageData&gt;&lt;/eb:MessageHeader&gt;&lt;wsse:Security xmlns:wsse=&quot;http://schemas.xmlsoap.org/ws/2002/12/secext&quot;&gt;&lt;wsse:BinarySecurityToken valueType=&quot;String&quot; EncodingType=&quot;wsse:Base64Binary&quot;&gt;Shared/IDL:IceSess\/SessMgr:1\.0.IDL/Common/!ICESMS\/RESA!ICESMSLB\/RES.LB!-2976020703096482929!183217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34:35-05:00&quot;&gt;_x000a_   &lt;stl:SystemSpecificResults&gt;_x000a_    &lt;stl:HostCommand LNIATA=&quot;222222&quot;&gt;RDPEIBOG06OCTZES00RI4/CH33-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6"/>
    <s v="RDPEIBOG06OCTZES00RI4/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736c474-06f6-4383-8758-c289ffeb7ca7&lt;/eb:ConversationId&gt;&lt;eb:Service&gt;OTA_AirRulesLLSRQ&lt;/eb:Service&gt;&lt;eb:Action&gt;OTA_AirRulesLLSRS&lt;/eb:Action&gt;&lt;eb:MessageData&gt;&lt;eb:MessageId&gt;6097541560754330230&lt;/eb:MessageId&gt;&lt;eb:Timestamp&gt;2019-09-09T15:34:35&lt;/eb:Timestamp&gt;&lt;eb:RefToMessageId&gt;c736c474-06f6-4383-8758-c289ffeb7ca7&lt;/eb:RefToMessageId&gt;&lt;/eb:MessageData&gt;&lt;/eb:MessageHeader&gt;&lt;wsse:Security xmlns:wsse=&quot;http://schemas.xmlsoap.org/ws/2002/12/secext&quot;&gt;&lt;wsse:BinarySecurityToken valueType=&quot;String&quot; EncodingType=&quot;wsse:Base64Binary&quot;&gt;Shared/IDL:IceSess\/SessMgr:1\.0.IDL/Common/!ICESMS\/RESA!ICESMSLB\/RES.LB!-2976020703096482929!183217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34:35-05:00&quot;&gt;_x000a_   &lt;stl:SystemSpecificResults&gt;_x000a_    &lt;stl:HostCommand LNIATA=&quot;222222&quot;&gt;RDBOGADZ06OCTZES00RI4/CH33-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6"/>
    <s v="RDBOGADZ06OCTZES00RI4/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736c474-06f6-4383-8758-c289ffeb7ca7&lt;/eb:ConversationId&gt;&lt;eb:Service&gt;OTA_AirRulesLLSRQ&lt;/eb:Service&gt;&lt;eb:Action&gt;OTA_AirRulesLLSRS&lt;/eb:Action&gt;&lt;eb:MessageData&gt;&lt;eb:MessageId&gt;6098232560759130194&lt;/eb:MessageId&gt;&lt;eb:Timestamp&gt;2019-09-09T15:34:36&lt;/eb:Timestamp&gt;&lt;eb:RefToMessageId&gt;c736c474-06f6-4383-8758-c289ffeb7ca7&lt;/eb:RefToMessageId&gt;&lt;/eb:MessageData&gt;&lt;/eb:MessageHeader&gt;&lt;wsse:Security xmlns:wsse=&quot;http://schemas.xmlsoap.org/ws/2002/12/secext&quot;&gt;&lt;wsse:BinarySecurityToken valueType=&quot;String&quot; EncodingType=&quot;wsse:Base64Binary&quot;&gt;Shared/IDL:IceSess\/SessMgr:1\.0.IDL/Common/!ICESMS\/RESA!ICESMSLB\/RES.LB!-2976020703096482929!183217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34:36-05:00&quot;&gt;_x000a_   &lt;stl:SystemSpecificResults&gt;_x000a_    &lt;stl:HostCommand LNIATA=&quot;222222&quot;&gt;RDADZBOG11OCTLES00RI4/CH33-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6"/>
    <s v="RDADZBOG11OCTLES00RI4/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736c474-06f6-4383-8758-c289ffeb7ca7&lt;/eb:ConversationId&gt;&lt;eb:Service&gt;OTA_AirRulesLLSRQ&lt;/eb:Service&gt;&lt;eb:Action&gt;OTA_AirRulesLLSRS&lt;/eb:Action&gt;&lt;eb:MessageData&gt;&lt;eb:MessageId&gt;6098242560763810720&lt;/eb:MessageId&gt;&lt;eb:Timestamp&gt;2019-09-09T15:34:36&lt;/eb:Timestamp&gt;&lt;eb:RefToMessageId&gt;c736c474-06f6-4383-8758-c289ffeb7ca7&lt;/eb:RefToMessageId&gt;&lt;/eb:MessageData&gt;&lt;/eb:MessageHeader&gt;&lt;wsse:Security xmlns:wsse=&quot;http://schemas.xmlsoap.org/ws/2002/12/secext&quot;&gt;&lt;wsse:BinarySecurityToken valueType=&quot;String&quot; EncodingType=&quot;wsse:Base64Binary&quot;&gt;Shared/IDL:IceSess\/SessMgr:1\.0.IDL/Common/!ICESMS\/RESA!ICESMSLB\/RES.LB!-2976020703096482929!183217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34:36-05:00&quot;&gt;_x000a_   &lt;stl:SystemSpecificResults&gt;_x000a_    &lt;stl:HostCommand LNIATA=&quot;222222&quot;&gt;RDBOGPEI12OCTLES00RI4/CH33-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6"/>
    <s v="RDBOGPEI12OCTLES00RI4/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4f4b841-fa3f-4714-a37b-9512e61e1dd8&lt;/eb:ConversationId&gt;&lt;eb:Service&gt;OTA_AirRulesLLSRQ&lt;/eb:Service&gt;&lt;eb:Action&gt;OTA_AirRulesLLSRS&lt;/eb:Action&gt;&lt;eb:MessageData&gt;&lt;eb:MessageId&gt;6109492561694810212&lt;/eb:MessageId&gt;&lt;eb:Timestamp&gt;2019-09-09T15:36:09&lt;/eb:Timestamp&gt;&lt;eb:RefToMessageId&gt;34f4b841-fa3f-4714-a37b-9512e61e1dd8&lt;/eb:RefToMessageId&gt;&lt;/eb:MessageData&gt;&lt;/eb:MessageHeader&gt;&lt;wsse:Security xmlns:wsse=&quot;http://schemas.xmlsoap.org/ws/2002/12/secext&quot;&gt;&lt;wsse:BinarySecurityToken valueType=&quot;String&quot; EncodingType=&quot;wsse:Base64Binary&quot;&gt;Shared/IDL:IceSess\/SessMgr:1\.0.IDL/Common/!ICESMS\/RESE!ICESMSLB\/RES.LB!-2976020309691083131!87882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0:36:09-05:00&quot;&gt;_x000a_   &lt;stl:SystemSpecificResults&gt;_x000a_    &lt;stl:HostCommand LNIATA=&quot;222222&quot;&gt;RDMDEMAD31OCTALTOAE¥UAC*BEL01-UX&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ALTOAE         A?R   290.00 D31OC  T31OC  -/?  5/ 1M AT01&lt;/Text&gt;_x000a_   &lt;/Line&gt;_x000a_   &lt;Line Type=&quot;Passenger Type&quot;&gt;_x000a_    &lt;Text&gt;PASSENGER TYPE-ADT/NEG             AUTO PRICE-YES&lt;/Text&gt;_x000a_   &lt;/Line&gt;_x000a_   &lt;Line Type=&quot;Origin Destination&quot;&gt;_x000a_    &lt;Text&gt;FROM-MDE TO-MAD    CXR-UX    TVL-31OCT19  RULE-TOAE SAR2RPV/286&lt;/Text&gt;_x000a_   &lt;/Line&gt;_x000a_   &lt;Line Type=&quot;Fare Basis&quot;&gt;_x000a_    &lt;Text&gt;FARE BASIS-ALTOAE            SPECIAL FARE  DIS-L   VENDOR-ATP&lt;/Text&gt;_x000a_   &lt;/Line&gt;_x000a_   &lt;Line Type=&quot;Fare Type&quot;&gt;_x000a_    &lt;Text&gt;FARE TYPE-XPX      RT-INSTANT PURCHASE FARE&lt;/Text&gt;_x000a_   &lt;/Line&gt;_x000a_   &lt;Line Type=&quot;Currency&quot;&gt;_x000a_    &lt;Text&gt;USD   290.00  CONS  E01JAN19 D31OCT20   FC-ALTOAE  FN-2A&lt;/Text&gt;_x000a_   &lt;/Line&gt;_x000a_   &lt;Line Type=&quot;System Dates&quot;&gt;_x000a_    &lt;Text&gt;SYSTEM DATES - CREATED 31DEC18/1417  EXPIRES INFINITY&lt;/Text&gt;_x000a_   &lt;/Line&gt;_x000a_   &lt;ParsedData&gt;_x000a_    &lt;CurrencyLine&gt;_x000a_     &lt;Amount&gt;290.00&lt;/Amount&gt;_x000a_     &lt;CurrencyCode&gt;USD&lt;/CurrencyCode&gt;_x000a_     &lt;Discontinue&gt;2020-10-31&lt;/Discontinue&gt;_x000a_     &lt;Effective&gt;2019-01-01&lt;/Effective&gt;_x000a_     &lt;FareClass&gt;ALTOAE&lt;/FareClass&gt;_x000a_     &lt;RoutingNumberOrMPM&gt;CONS&lt;/RoutingNumberOrMPM&gt;_x000a_     &lt;TariffDescriptionNumber&gt;2A&lt;/TariffDescriptionNumber&gt;_x000a_    &lt;/CurrencyLine&gt;_x000a_    &lt;FareBasisLine&gt;_x000a_     &lt;DisplayType Code=&quot;L&quot;/&gt;_x000a_     &lt;FareBasis Code=&quot;ALTOAE&quot;/&gt;_x000a_     &lt;FareVendor&gt;ATP&lt;/FareVendor&gt;_x000a_     &lt;Text&gt;SPECIAL FARE&lt;/Text&gt;_x000a_    &lt;/FareBasisLine&gt;_x000a_    &lt;FareTypeLine&gt;_x000a_     &lt;FareDescription Code=&quot;RT&quot;&gt;INSTANT PURCHASE FARE&lt;/FareDescription&gt;_x000a_     &lt;FareType&gt;XPX&lt;/FareType&gt;_x000a_    &lt;/FareTypeLine&gt;_x000a_    &lt;OriginDestinationLine&gt;_x000a_     &lt;Airline Code=&quot;UX&quot;/&gt;_x000a_     &lt;DestinationLocation LocationCode=&quot;MAD&quot;/&gt;_x000a_     &lt;OriginLocation LocationCode=&quot;MDE&quot;/&gt;_x000a_     &lt;Rule&gt;TOAE&lt;/Rule&gt;_x000a_     &lt;TariffDescriptionNumber&gt;SAR2RPV/286&lt;/TariffDescriptionNumber&gt;_x000a_     &lt;TravelDate&gt;2019-10-31&lt;/TravelDate&gt;_x000a_    &lt;/OriginDestinationLine&gt;_x000a_    &lt;PassengerTypeLine&gt;_x000a_     &lt;AutoPrice&gt;YES&lt;/AutoPrice&gt;_x000a_     &lt;PassengerType Code=&quot;ADT/NEG&quot;/&gt;_x000a_    &lt;/PassengerTypeLine&gt;_x000a_    &lt;SystemDatesLine&gt;_x000a_     &lt;CreateDateTime&gt;2018-12-31T14:17&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UX PRIVATE FARE_x000a_APPLICATION_x000a_AREA_x000a_THESE FARES APPLY_x000a_BETWEEN AREA 2 AND AREA 1._x000a_CLASS OF SERVICE_x000a_THESE FARES APPLY FOR BUSINESS/ECONOMY CLASS_x000a_SERVICE._x000a_TYPES OF TRANSPORTATION_x000a_FARES GOVERNED BY THIS RULE CAN BE USED TO CREATE_x000a_ROUND-TRIP/OPEN-JAW/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COLOMBIA -_x000a_PERMITTED 04JUL THROUGH 01JAN OR 11JAN THROUGH 09JUN_x000a_FOR EACH TRANSATLANTIC SECTOR. SEASON IS BASED ON_x000a_TRIP DATE._x000a_TO COLOMBIA -_x000a_PERMITTED 06AUG THROUGH 14DEC OR 24DEC THROUGH 01JAN_x000a_OR 07JAN THROUGH 29JUN FOR EACH TRANSATLANTIC_x000a_SECTOR. SEASON IS BASED ON TRIP DATE.&lt;/Text&gt;_x000a_   &lt;/Paragraph&gt;_x000a_   &lt;Paragraph RPH=&quot;04&quot; Title=&quot;FLIGHT APPLICATION&quot;&gt;_x000a_    &lt;Text&gt;THE FARE COMPONENT MUST INCLUDE TRAVEL VIA_x000a_TRANSATLANTIC SECTORS ON_x000a_ONE OR MORE OF THE FOLLOWING_x000a_ANY UX FLIGHT._x000a_AND_x000a_IF THE FARE COMPONENT INCLUDES TRAVEL WITHIN AREA 2_x000a_THEN THAT TRAVEL MUST BE ON_x000a_ONE OR MORE OF THE FOLLOWING_x000a_ANY UX FLIGHT_x000a_ANY 9B FLIGHT_x000a_ANY A3 FLIGHT_x000a_ANY AF FLIGHT_x000a_ANY AZ FLIGHT_x000a_ANY KL FLIGHT_x000a_ANY LG FLIGHT_x000a_ANY LO FLIGHT_x000a_ANY ME FLIGHT_x000a_ANY SK FLIGHT_x000a_ANY SU FLIGHT_x000a_ANY TK FLIGHT_x000a_ANY ET FLIGHT_x000a_ANY EY FLIGHT_x000a_LY FLIGHTS 0300 THROUGH 0399_x000a_OK FLIGHTS 0700 THROUGH 0799._x000a_AND_x000a_IF THE FARE COMPONENT INCLUDES TRAVEL WITHIN AREA 1_x000a_THEN THAT TRAVEL MUST BE ON_x000a_ONE OR MORE OF THE FOLLOWING_x000a_ANY UX FLIGHT_x000a_ANY 5Q FLIGHT_x000a_ANY 5U FLIGHT_x000a_ANY AD FLIGHT_x000a_ANY AR FLIGHT_x000a_ANY CC FLIGHT_x000a_ANY CM FLIGHT_x000a_ANY CU FLIGHT_x000a_ANY EQ FLIGHT_x000a_ANY G3 FLIGHT_x000a_ANY P9 FLIGHT_x000a_ANY Z8 FLIGHT_x000a_ANY DL FLIGHT_x000a_ANY BB FLIGHT_x000a_ANY AV FLIGHT_x000a_ANY 7N FLIGHT_x000a_ANY ZP FLIGHT._x000a_AND_x000a_IF THE FARE COMPONENT INCLUDES TRAVEL BETWEEN MEX AND_x000a_MAD_x000a_BUT NOT ON NONSTOP FLIGHTS.&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4 DAYS_x000a_AFTER RESERVATIONS ARE MADE._x000a_OR - CONFIRMED RESERVATIONS ARE REQUIRED FOR ALL_x000a_SECTORS._x000a_TICKETING MUST BE COMPLETED WITHIN 3 DAY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TRAVEL FROM LAST STOPOVER MUST COMMENCE NO EARLIER_x000a_THAN 7 DAYS AFTER DEPARTURE FROM FARE ORIGIN.&lt;/Text&gt;_x000a_   &lt;/Paragraph&gt;_x000a_   &lt;Paragraph RPH=&quot;07&quot; Title=&quot;MAXIMUM STAY&quot;&gt;_x000a_    &lt;Text&gt;TRAVEL FROM LAST STOPOVER MUST COMMENCE NO LATER THAN_x000a_1 MONTH AFTER DEPARTURE FROM FARE ORIGIN.&lt;/Text&gt;_x000a_   &lt;/Paragraph&gt;_x000a_   &lt;Paragraph RPH=&quot;08&quot; Title=&quot;STOPOVERS&quot;&gt;_x000a_    &lt;Text&gt;1 FREE STOPOVER PERMITTED ON THE PRICING UNIT.&lt;/Text&gt;_x000a_   &lt;/Paragraph&gt;_x000a_   &lt;Paragraph RPH=&quot;09&quot; Title=&quot;TRANSFERS&quot;&gt;_x000a_    &lt;Text&gt;FARE BREAK SURFACE SECTORS NOT PERMITTED AND EMBEDDED_x000a_SURFACE SECTORS PERMITTED ON THE FARE COMPONENT._x000a_NOTE - TEXT BELOW NOT VALIDATED FOR AUTOPRICING._x000a_TRANSFERS LIMITTED TO THE ROUTING MAP INDICATED IN_x000a_THE FARE RECORD.&lt;/Text&gt;_x000a_   &lt;/Paragraph&gt;_x000a_   &lt;Paragraph RPH=&quot;10&quot; Title=&quot;COMBINATIONS&quot;&gt;_x000a_    &lt;Text&gt;CIRCLE TRIPS NOT PERMITTED._x000a_END-ON-END_x000a_END-ON-END COMBINATIONS PERMITTED WITH INTERNATIONAL_x000a_FARES BETWEEN AREA 2 AND AREA 3. VALIDATE ALL FARE_x000a_COMPONENTS. SIDE TRIPS PERMITTED WITH NO_x000a_RESTRICTIONS._x000a_PROVIDED -_x000a_COMBINATIONS ARE FOR CARRIER UX._x000a_OPEN JAWS/ROUND TRIPS_x000a_FARES MAY BE COMBINED ON A HALF ROUND TRIP BASIS_x000a_-TO FORM SINGLE OR DOUBLE OPEN JAWS_x000a_MILEAGE OF THE OPEN SEGMENT MUST BE EQUAL/LESS THAN_x000a_MILEAGE OF THE SHORTEST FLOWN FARE COMPONENT._x000a_-TO FORM ROUND TRIPS._x000a_PROVIDED -_x000a_COMBINATIONS ARE WITH ANY FARE FOR CARRIER UX IN_x000a_RULE UZ05/UZ24 IN TARIFF_x000a_FBRA12P - BETWEEN AREA 1/2 EXCEPT USA/CA_x000a_OR RULE UF26/UF71 IN TARIFF_x000a_SAR2RPV - BETWEEN WESTERN HEMISPHERE-AREA 2 VIA_x000a_ATL_x000a_OR IN THIS RULE AND TARIFF.&lt;/Text&gt;_x000a_   &lt;/Paragraph&gt;_x000a_   &lt;Paragraph RPH=&quot;11&quot; Title=&quot;BLACKOUT DATES&quot;&gt;_x000a_    &lt;Text&gt;NO BLACKOUT DATES APPLY.&lt;/Text&gt;_x000a_   &lt;/Paragraph&gt;_x000a_   &lt;Paragraph RPH=&quot;12&quot; Title=&quot;SURCHARGES&quot;&gt;_x000a_    &lt;Text&gt;IF THE FARE COMPONENT INCLUDES TRAVEL BETWEEN FOR AND_x000a_SSA._x000a_SECURITY SURCHARGE OF USD 80.00 PER FARE COMPONENT_x000a_WILL BE ADDED TO THE APPLICABLE FARE PER_x000a_ADULT,ALLOWING CHILD/INFANT DISCOUNTS._x000a_IF THE FARE COMPONENT INCLUDES TRAVEL BETWEEN FOR AND_x000a_BSB._x000a_OR_x000a_IF THE FARE COMPONENT INCLUDES TRAVEL BETWEEN FOR AND_x000a_GYN._x000a_OR_x000a_IF THE FARE COMPONENT INCLUDES TRAVEL BETWEEN FOR AND_x000a_BHZ._x000a_OR_x000a_IF THE FARE COMPONENT INCLUDES TRAVEL BETWEEN FOR AND_x000a_RIO._x000a_SECURITY SURCHARGE OF USD 20.00 PER FARE COMPONENT_x000a_WILL BE ADDED TO THE APPLICABLE FARE PER_x000a_ADULT,ALLOWING CHILD/INFANT DISCOUNTS._x000a_IF THE FARE COMPONENT INCLUDES TRAVEL BETWEEN VCE AND_x000a_ROM._x000a_OR_x000a_IF THE FARE COMPONENT INCLUDES TRAVEL BETWEEN AHO AND_x000a_ROM._x000a_SECURITY SURCHARGE OF EUR 90.00 PER FARE COMPONENT_x000a_WILL BE ADDED TO THE APPLICABLE FARE PER_x000a_ADULT,ALLOWING CHILD/INFANT DISCOUNTS._x000a_IF THE FARE COMPONENT INCLUDES TRAVEL BETWEEN SAO AND_x000a_SSA._x000a_OR_x000a_IF THE FARE COMPONENT INCLUDES TRAVEL BETWEEN SSA AND_x000a_REC._x000a_OR_x000a_IF THE FARE COMPONENT INCLUDES TRAVEL BETWEEN REC AND_x000a_SAO._x000a_SECURITY SURCHARGE OF USD 80.00 PER FARE COMPONENT_x000a_WILL BE ADDED TO THE APPLICABLE FARE PER_x000a_ADULT,ALLOWING CHILD/INFANT DISCOUNTS._x000a_IF THE FARE COMPONENT INCLUDES TRAVEL BETWEEN UIO AND_x000a_CUE._x000a_OR_x000a_IF THE FARE COMPONENT INCLUDES TRAVEL BETWEEN UIO AND_x000a_LOH._x000a_OR_x000a_IF THE FARE COMPONENT INCLUDES TRAVEL BETWEEN UIO AND_x000a_ESM._x000a_OR_x000a_IF THE FARE COMPONENT INCLUDES TRAVEL BETWEEN UIO AND_x000a_LGQ._x000a_OR_x000a_IF THE FARE COMPONENT INCLUDES TRAVEL BETWEEN UIO AND_x000a_OCC._x000a_OR_x000a_IF THE FARE COMPONENT INCLUDES TRAVEL BETWEEN UIO AND_x000a_SCY._x000a_OR_x000a_IF THE FARE COMPONENT INCLUDES TRAVEL BETWEEN UIO AND_x000a_GPS._x000a_OR_x000a_IF THE FARE COMPONENT INCLUDES TRAVEL BETWEEN UIO AND_x000a_MEC._x000a_SECURITY SURCHARGE OF EUR 30.00 PER FARE COMPONENT_x000a_WILL BE ADDED TO THE APPLICABLE FARE PER_x000a_ADULT,ALLOWING CHILD/INFANT DISCOUNTS._x000a_IF THE FARE COMPONENT INCLUDES TRAVEL BETWEEN SRZ AND_x000a_ASU._x000a_SECURITY SURCHARGE OF USD 150.00 PER FARE COMPONENT_x000a_WILL BE ADDED TO THE APPLICABLE FARE PER_x000a_ADULT,ALLOWING CHILD/INFANT DISCOUNTS._x000a_IF THE FARE COMPONENT INCLUDES TRAVEL BETWEEN MVD AND_x000a_ASU._x000a_SECURITY SURCHARGE OF USD 200.00 PER FARE COMPONENT_x000a_WILL BE ADDED TO THE APPLICABLE FARE PER_x000a_ADULT,ALLOWING CHILD/INFANT DISCOUNTS._x000a_IF THE FARE COMPONENT INCLUDES TRAVEL BETWEEN MVD AND_x000a_BUE._x000a_SECURITY SURCHARGE OF USD 100.00 PER FARE COMPONENT_x000a_WILL BE ADDED TO THE APPLICABLE FARE PER_x000a_ADULT,ALLOWING CHILD/INFANT DISCOUNTS._x000a_IF THE FARE COMPONENT INCLUDES TRAVEL BETWEEN ASU AND_x000a_BUE._x000a_SECURITY SURCHARGE OF USD 150.00 PER FARE COMPONENT_x000a_WILL BE ADDED TO THE APPLICABLE FARE PER_x000a_ADULT,ALLOWING CHILD/INFANT DISCOUNTS._x000a_IF THE FARE COMPONENT INCLUDES TRAVEL BETWEEN MVD AND_x000a_SAO._x000a_SECURITY SURCHARGE OF USD 175.00 PER FARE COMPONENT_x000a_WILL BE ADDED TO THE APPLICABLE FARE PER_x000a_ADULT,ALLOWING CHILD/INFANT DISCOUNTS._x000a_IF THE FARE COMPONENT INCLUDES TRAVEL BETWEEN SDQ AND_x000a_HAV._x000a_OR_x000a_IF THE FARE COMPONENT INCLUDES TRAVEL BETWEEN SDQ AND_x000a_MIA._x000a_OR_x000a_IF THE FARE COMPONENT INCLUDES TRAVEL BETWEEN SDQ AND_x000a_SJU._x000a_SECURITY SURCHARGE OF USD 100.00 PER FARE COMPONENT_x000a_WILL BE ADDED TO THE APPLICABLE FARE PER_x000a_ADULT,ALLOWING CHILD/INFANT DISCOUNTS._x000a_IF THE FARE COMPONENT INCLUDES TRAVEL BETWEEN BUH AND_x000a_IAS._x000a_SECURITY SURCHARGE OF EUR 90.00 PER FARE COMPONENT_x000a_WILL BE ADDED TO THE APPLICABLE FARE PER_x000a_ADULT,ALLOWING CHILD/INFANT DISCOUNTS._x000a_IF THE FARE COMPONENT INCLUDES TRAVEL BETWEEN BUE AND_x000a_COR._x000a_OR_x000a_IF THE FARE COMPONENT INCLUDES TRAVEL BETWEEN BUE AND_x000a_IGR._x000a_OR_x000a_IF THE FARE COMPONENT INCLUDES TRAVEL BETWEEN IGR AND_x000a_COR._x000a_OR_x000a_IF THE FARE COMPONENT INCLUDES TRAVEL BETWEEN IGR AND_x000a_ROS._x000a_OR_x000a_IF THE FARE COMPONENT INCLUDES TRAVEL BETWEEN IGR AND_x000a_SLA._x000a_SECURITY SURCHARGE OF USD 80.00 PER FARE COMPONENT_x000a_WILL BE ADDED TO THE APPLICABLE FARE PER_x000a_ADULT,ALLOWING CHILD/INFANT DISCOUNTS._x000a_IF THE FARE COMPONENT INCLUDES TRAVEL BETWEEN TLV AND_x000a_AREA 2 ON_x000a_ONE OR MORE OF THE FOLLOWING_x000a_ANY LY FLIGHT._x000a_SECURITY SURCHARGE OF USD 25.00 PER FARE COMPONENT_x000a_WILL BE ADDED TO THE APPLICABLE FARE PER_x000a_ADULT,ALLOWING CHILD/INFANT DISCOUNTS._x000a_IF THE FARE COMPONENT INCLUDES TRAVEL BETWEEN PTY AND_x000a_CCS._x000a_OR_x000a_IF THE FARE COMPONENT INCLUDES TRAVEL BETWEEN PTY AND_x000a_SDQ._x000a_OR_x000a_IF THE FARE COMPONENT INCLUDES TRAVEL BETWEEN PTY AND_x000a_PUJ._x000a_OR_x000a_IF THE FARE COMPONENT INCLUDES TRAVEL BETWEEN PTY AND_x000a_HAV._x000a_OR_x000a_IF THE FARE COMPONENT INCLUDES TRAVEL BETWEEN PTY AND_x000a_GYE._x000a_OR_x000a_IF THE FARE COMPONENT INCLUDES TRAVEL BETWEEN PTY AND_x000a_UIO._x000a_OR_x000a_IF THE FARE COMPONENT INCLUDES TRAVEL BETWEEN PTY AND_x000a_BOG._x000a_SECURITY SURCHARGE OF USD 200.00 PER FARE COMPONENT_x000a_WILL BE ADDED TO THE APPLICABLE FARE PER_x000a_ADULT,ALLOWING CHILD/INFANT DISCOUNTS._x000a_IF THE FARE COMPONENT INCLUDES TRAVEL BETWEEN DUS AND_x000a_AMS._x000a_SECURITY SURCHARGE OF EUR 60.00 PER FARE COMPONENT_x000a_WILL BE ADDED TO THE APPLICABLE FARE PER_x000a_ADULT,ALLOWING CHILD/INFANT DISCOUNTS._x000a_IF THE FARE COMPONENT INCLUDES TRAVEL BETWEEN GUA AND_x000a_SAP._x000a_SECURITY SURCHARGE OF USD 75.00 PER FARE COMPONENT_x000a_WILL BE ADDED TO THE APPLICABLE FARE PER_x000a_ADULT,ALLOWING CHILD/INFANT DISCOUNTS._x000a_IF THE FARE COMPONENT INCLUDES TRAVEL BETWEEN UIO AND_x000a_LIM._x000a_OR_x000a_IF THE FARE COMPONENT INCLUDES TRAVEL BETWEEN UIO AND_x000a_BOG._x000a_OR_x000a_IF THE FARE COMPONENT INCLUDES TRAVEL BETWEEN UIO AND_x000a_CCS._x000a_SECURITY SURCHARGE OF USD 200.00 PER FARE COMPONENT_x000a_WILL BE ADDED TO THE APPLICABLE FARE PER_x000a_ADULT,ALLOWING CHILD/INFANT DISCOUNTS._x000a_IF THE FARE COMPONENT INCLUDES TRAVEL BETWEEN STO AND_x000a_AMS._x000a_OR_x000a_IF THE FARE COMPONENT INCLUDES TRAVEL BETWEEN CPH AND_x000a_AMS._x000a_OR_x000a_IF THE FARE COMPONENT INCLUDES TRAVEL BETWEEN ATH AND_x000a_ROM._x000a_OR_x000a_IF THE FARE COMPONENT INCLUDES TRAVEL BETWEEN ATH AND_x000a_MAD ON_x000a_ONE OR MORE OF THE FOLLOWING_x000a_ANY A3 FLIGHT._x000a_FOR TRAVEL ON/AFTER 15JUN19 AND ON/BEFORE 15SEP19_x000a_SECURITY SURCHARGE OF EUR 100.00 PER FARE_x000a_COMPONENT WILL BE ADDED TO THE APPLICABLE FARE PER_x000a_ADULT,ALLOWING CHILD/INFANT DISCOUNTS.&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1OCT20.&lt;/Text&gt;_x000a_   &lt;/Paragraph&gt;_x000a_   &lt;Paragraph RPH=&quot;15&quot; Title=&quot;SALES RESTRICTIONS&quot;&gt;_x000a_    &lt;Text&gt;FOOTNOTE RULE_x000a_RESERVATIONS MUST BE MADE ON/BEFORE 31OCT20._x000a_TICKETS MUST BE ISSUED ON/BEFORE 31OCT20._x000a_FARE RULE_x000a_TICKETS MUST BE ISSUED ON THE STOCK OF UX.&lt;/Text&gt;_x000a_   &lt;/Paragraph&gt;_x000a_   &lt;Paragraph RPH=&quot;16&quot; Title=&quot;PENALTIES&quot;&gt;_x000a_    &lt;Text&gt;CANCELLATIONS_x000a_ANY TIME_x000a_TICKET IS NON-REFUNDABLE._x000a_CHANGES_x000a_ANY TIME_x000a_CHANGES PERMITTED._x000a_NOTE - TEXT BELOW NOT VALIDATED FOR AUTOPRICING._x000a_1ST CHANGE PERMITTED WITH FREE OF CHARGE UP TO_x000a_30 DAYS BEFORE DEPARTURE._x000a_-------------------------------------------------_x000a_IF CHANGES ARE MADE WITHIN 30 DAYS BEFORE_x000a_DEPARTURE A FEE OF USD 200.00 SHOULD BE APPLIED._x000a_--------------------------------------------------_x000a_IN CASE OF NO-SHOW - CHANGE IS NOT PERMITTED.&lt;/Text&gt;_x000a_   &lt;/Paragraph&gt;_x000a_   &lt;Paragraph RPH=&quot;17&quot; Title=&quot;HIP/MILEAGE EXCEPTIONS&quot;&gt;_x000a_    &lt;Text&gt;THE HIGHER INTERMEDIATE POINT RULE DOES NOT APPLY FOR_x000a_CONNECTIONS._x000a_NOTE -_x000a_DMC/HIP/EXCESS OF MILEAGE WILL NOT APPLY TO THESE_x000a_FARES._x000a_AND - THE HIGHER INTERMEDIATE POINT RULE DOES NOT APPLY_x000a_FOR STOPOVERS._x000a_NOTE -_x000a_DMC/HIP/EXCESS OF MILEAGE WILL NOT APPLY TO THESE_x000a_FARES.&lt;/Text&gt;_x000a_   &lt;/Paragraph&gt;_x000a_   &lt;Paragraph RPH=&quot;18&quot; Title=&quot;TICKET ENDORSEMENTS&quot;&gt;_x000a_    &lt;Text&gt;THE ORIGINAL AND THE REISSUED TICKET MUST BE ANNOTATED_x000a_- CHGS AND REF RESTRICTED - IN THE ENDORSEMENT BOX._x000a_AND - THE ORIGINAL AND THE REISSUED TICKET MUST BE_x000a_ANNOTATED - RESTRICTIONS APPLY - IN THE FORM OF_x000a_PAYMENT BOX.&lt;/Text&gt;_x000a_   &lt;/Paragraph&gt;_x000a_   &lt;Paragraph RPH=&quot;19&quot; Title=&quot;CHILDREN DISCOUNTS&quot;&gt;_x000a_    &lt;Text&gt;CNN/ACCOMPANIED CHILD PSGR 2-11 - CHARGE 75 PERCENT OF_x000a_THE FARE._x000a_TICKET DESIGNATOR - CH._x000a_MUST BE ACCOMPANIED ON ALL FLIGHTS IN THE SAME_x000a_COMPARTMENT BY ADULT PSGR 18 OR OLDER._x000a_OR - UNN/UNACCOMPANIED CHILD PSGR 5-11 - CHARGE 75_x000a_PERCENT OF THE FARE._x000a_TICKET DESIGNATOR - CH._x000a_NOTE - TEXT BELOW NOT VALIDATED FOR AUTOPRICING._x000a_AN ACCEPTANCE LIMIT ON THE NUMBER OF UNACCOMPANIED_x000a_CHILD WILL BE CONSIDER_x000a_OR - INS/INFANT WITH A SEAT PSGR UNDER 2 - CHARGE 75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CNE/NEGOTIATED CHILD PSGR 2-11 - CHARGE 75 PERCENT OF_x000a_THE FARE._x000a_TICKET DESIGNATOR - CH._x000a_MUST BE ACCOMPANIED ON ALL FLIGHTS IN THE SAME_x000a_COMPARTMENT BY NEG PSGR 18 OR OLDER._x000a_OR - UNN/UNACCOMPANIED CHILD PSGR 5-11 - CHARGE 75_x000a_PERCENT OF THE FARE._x000a_TICKET DESIGNATOR - CH._x000a_NOTE - TEXT BELOW NOT VALIDATED FOR AUTOPRICING._x000a_AN ACCEPTANCE LIMIT ON THE NUMBER OF UNACCOMPANIED_x000a_CHILD WILL BE CONSIDER_x000a_OR - INE/NEGOTIATED INFANT PSGR UNDER 2 - CHARGE 75_x000a_PERCENT OF THE FARE._x000a_TICKET DESIGNATOR - IN._x000a_MUST BE ACCOMPANIED ON ALL FLIGHTS IN THE SAME_x000a_COMPARTMENT BY NEG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NEG PSGR 18 OR OLDER._x000a_JNN/CONTRACT BULK CHILD PSGR 2-11 - CHARGE 75 PERCENT_x000a_OF THE FARE._x000a_TICKET DESIGNATOR - CH._x000a_MUST BE ACCOMPANIED ON ALL FLIGHTS IN THE SAME_x000a_COMPARTMENT BY ADULT PSGR 18 OR OLDER._x000a_OR - UNN/UNACCOMPANIED CHILD PSGR 5-11 - CHARGE 75_x000a_PERCENT OF THE FARE._x000a_TICKET DESIGNATOR - CH._x000a_NOTE - TEXT BELOW NOT VALIDATED FOR AUTOPRICING._x000a_AN ACCEPTANCE LIMIT ON THE NUMBER OF UNACCOMPANIED_x000a_CHILD WILL BE CONSIDER_x000a_OR - JNS/CONTRACT BULK INFANT WITH A SEAT PSGR UNDER 2_x000a_- CHARGE 75 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JNF/CONTRACT BULK INFANT PSGR UNDER 2 - CHARGE_x000a_10 PERCENT OF THE FARE._x000a_TICKET DESIGNATOR - IN._x000a_MUST BE ACCOMPANIED ON ALL FLIGHTS IN THE SAME_x000a_COMPARTMENT BY ADULT PSGR 18 OR OLDER._x000a_INN/INDIVIDUAL INCLUSIVE TOUR CHILD PSGR 2-11 - CHARGE_x000a_75 PERCENT OF THE FARE._x000a_TICKET DESIGNATOR - CH._x000a_MUST BE ACCOMPANIED ON ALL FLIGHTS IN THE SAME_x000a_COMPARTMENT BY INDIVIDUAL INCLUSIVE TOUR PSGR 18_x000a_OR OLDER._x000a_OR - ITU/INDIVIDUAL INCLUSIVE TOUR UNACCOMPANIED CHILD_x000a_5-11 - CHARGE 75 PERCENT OF THE FARE._x000a_TICKET DESIGNATOR - CH._x000a_NOTE - TEXT BELOW NOT VALIDATED FOR AUTOPRICING._x000a_AN ACCEPTANCE LIMIT ON THE NUMBER OF UNACCOMPANIED_x000a_CHILD WILL BE CONSIDER_x000a_OR - ITS/INCLUSIVE TOUR INFANT WITH A SEAT PSGR UNDER 2_x000a_- CHARGE 75 PERCENT OF THE FARE._x000a_TICKET DESIGNATOR - IN._x000a_MUST BE ACCOMPANIED ON ALL FLIGHTS IN THE SAME_x000a_COMPARTMENT BY INDIVIDUAL INCLUSIVE TOUR PSGR_x000a_18 OR OLDER._x000a_NOTE - TEXT BELOW NOT VALIDATED FOR AUTOPRICING._x000a_AN INFANT UNDER TWO YEARS WHO MAY TURN 2 YEARS_x000a_OF AGE BEFORE THE END OF THE TRIP MUST PAY A_x000a_CHILD FARE FOR THE ENTIRE JOURNEY_x000a_OR - 1ST ITF/INCLUSIVE TOUR INFANT WITHOUT A SEAT PSGR_x000a_UNDER 2 - CHARGE 10 PERCENT OF THE FARE._x000a_TICKET DESIGNATOR - IN._x000a_MUST BE ACCOMPANIED ON ALL FLIGHTS IN THE SAME_x000a_COMPARTMENT BY INDIVIDUAL INCLUSIVE TOUR PSGR_x000a_18 OR OLDER._x000a_VFN/VISIT FRIENDS/RELATIVES CHILD PSGR 2-11 - CHARGE_x000a_75 PERCENT OF THE FARE._x000a_TICKET DESIGNATOR - CH._x000a_MUST BE ACCOMPANIED ON ALL FLIGHTS IN THE SAME_x000a_COMPARTMENT BY VISIT FRIENDS/RELATIVES PSGR 18 OR_x000a_OLDER._x000a_OR - VFS/VISIT FRIENDS/RELATIVES INFANT WITH A SEAT_x000a_UNDER 2 - CHARGE 75 PERCENT OF THE FARE._x000a_TICKET DESIGNATOR - IN._x000a_MUST BE ACCOMPANIED ON ALL FLIGHTS IN THE SAME_x000a_COMPARTMENT BY VISIT FRIENDS/RELATIVES PSGR 18_x000a_OR OLDER._x000a_NOTE - TEXT BELOW NOT VALIDATED FOR AUTOPRICING._x000a_AN INFANT UNDER TWO YEARS WHO MAY TURN 2 YEARS_x000a_OF AGE BEFORE THE END OF THE TRIP MUST PAY A_x000a_CHILD FARE FOR THE ENTIRE JOURNEY_x000a_OR - 1ST VFF/VISIT FRIENDS/RELATIVES INFANT WITHOUT A_x000a_SEAT PSGR UNDER 2 - CHARGE 10 PERCENT OF THE_x000a_FARE._x000a_TICKET DESIGNATOR - IN._x000a_MUST BE ACCOMPANIED ON ALL FLIGHTS IN THE SAME_x000a_COMPARTMENT BY VISIT FRIENDS/RELATIVES PSGR 18_x000a_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IF . THIS FARE IS VALID FOR A SPECIFIED ACCOUNT CODE._x000a_CONTACT CARRIER FOR DETAILS._x000a_FARES MAY BE VIEWED/PRICED/TICKETED BY 24YB._x000a_NO COMMISSION IS ALLOWED._x000a_PLACE THE FOLLOWING INFORMATION ON THE PASSENGER_x000a_COUPON:_x000a_TOUR CODE IT9UX2TTOOAE. PLACE IT IN THE FARE BOX._x000a_PLACE THE FOLLOWING INFORMATION ON THE AUDITORS_x000a_COUPON:_x000a_TOUR CODE IT9UX2TTOOAE.&lt;/Text&gt;_x000a_   &lt;/Paragraph&gt;_x000a_   &lt;Paragraph RPH=&quot;IC&quot; Title=&quot;INTERNATIONAL CONSTRUCTION&quot;&gt;_x000a_    &lt;Text&gt;** ADDONS FOR INFORMATION ONLY **_x000a_FARE--RT_x000a_PUBLISHED AMOUNT   CONVERTED AMOUNT_x000a_ADDON      CITIES  F/B      CUR                VIA NUC_x000a_ADDON ORG  MDE-BOG U*****   USD         0.00   USD        0.00_x000a_ATP ZONE 100     ADD-ON TARIFF WARBPV/428_x000a_PUBLISHED  BOG-MAD ALTOAE   USD       290.00   USD      290.00&lt;/Text&gt;_x000a_   &lt;/Paragraph&gt;_x000a_  &lt;/Rules&gt;_x000a_ &lt;/FareRuleInfo&gt;_x000a_&lt;/OTA_AirRulesRS&gt;&lt;/soap-env:Body&gt;&lt;/soap-env:Envelope&gt;"/>
    <x v="51"/>
    <n v="3404"/>
    <s v="TOAE"/>
    <n v="3442"/>
    <n v="3453"/>
    <s v="SAR2RPV/286"/>
    <n v="14693"/>
    <n v="15148"/>
    <x v="18"/>
    <n v="1500"/>
    <n v="1533"/>
    <n v="1565"/>
    <s v="RDMDEMAD31OCTALTOAE¥UAC*BEL01-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4f4b841-fa3f-4714-a37b-9512e61e1dd8&lt;/eb:ConversationId&gt;&lt;eb:Service&gt;OTA_AirRulesLLSRQ&lt;/eb:Service&gt;&lt;eb:Action&gt;OTA_AirRulesLLSRS&lt;/eb:Action&gt;&lt;eb:MessageData&gt;&lt;eb:MessageId&gt;6078708561701940553&lt;/eb:MessageId&gt;&lt;eb:Timestamp&gt;2019-09-09T15:36:10&lt;/eb:Timestamp&gt;&lt;eb:RefToMessageId&gt;34f4b841-fa3f-4714-a37b-9512e61e1dd8&lt;/eb:RefToMessageId&gt;&lt;/eb:MessageData&gt;&lt;/eb:MessageHeader&gt;&lt;wsse:Security xmlns:wsse=&quot;http://schemas.xmlsoap.org/ws/2002/12/secext&quot;&gt;&lt;wsse:BinarySecurityToken valueType=&quot;String&quot; EncodingType=&quot;wsse:Base64Binary&quot;&gt;Shared/IDL:IceSess\/SessMgr:1\.0.IDL/Common/!ICESMS\/RESE!ICESMSLB\/RES.LB!-2976020309691083131!87882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0:36:10-05:00&quot;&gt;_x000a_   &lt;stl:SystemSpecificResults&gt;_x000a_    &lt;stl:HostCommand LNIATA=&quot;222222&quot;&gt;RDMADMDE21NOVZLTOAE¥UAC*BEL01-UX&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8"/>
    <s v="RDMADMDE21NOVZLTOAE¥UAC*BEL01-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32edde4-005b-40e1-8d3b-111a9562351d&lt;/eb:ConversationId&gt;&lt;eb:Service&gt;OTA_AirRulesLLSRQ&lt;/eb:Service&gt;&lt;eb:Action&gt;OTA_AirRulesLLSRS&lt;/eb:Action&gt;&lt;eb:MessageData&gt;&lt;eb:MessageId&gt;7163818650425280233&lt;/eb:MessageId&gt;&lt;eb:Timestamp&gt;2019-09-09T18:04:02&lt;/eb:Timestamp&gt;&lt;eb:RefToMessageId&gt;032edde4-005b-40e1-8d3b-111a9562351d&lt;/eb:RefToMessageId&gt;&lt;/eb:MessageData&gt;&lt;/eb:MessageHeader&gt;&lt;wsse:Security xmlns:wsse=&quot;http://schemas.xmlsoap.org/ws/2002/12/secext&quot;&gt;&lt;wsse:BinarySecurityToken valueType=&quot;String&quot; EncodingType=&quot;wsse:Base64Binary&quot;&gt;Shared/IDL:IceSess\/SessMgr:1\.0.IDL/Common/!ICESMS\/RESA!ICESMSLB\/RES.LB!-2975983971951473530!140800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3:04:02-05:00&quot;&gt;_x000a_   &lt;stl:SystemSpecificResults&gt;_x000a_    &lt;stl:HostCommand LNIATA=&quot;222222&quot;&gt;RDBOGPTY07SEPT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6"/>
    <s v="RDBOGPTY07SEPT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32edde4-005b-40e1-8d3b-111a9562351d&lt;/eb:ConversationId&gt;&lt;eb:Service&gt;OTA_AirRulesLLSRQ&lt;/eb:Service&gt;&lt;eb:Action&gt;OTA_AirRulesLLSRS&lt;/eb:Action&gt;&lt;eb:MessageData&gt;&lt;eb:MessageId&gt;7163828650431670232&lt;/eb:MessageId&gt;&lt;eb:Timestamp&gt;2019-09-09T18:04:03&lt;/eb:Timestamp&gt;&lt;eb:RefToMessageId&gt;032edde4-005b-40e1-8d3b-111a9562351d&lt;/eb:RefToMessageId&gt;&lt;/eb:MessageData&gt;&lt;/eb:MessageHeader&gt;&lt;wsse:Security xmlns:wsse=&quot;http://schemas.xmlsoap.org/ws/2002/12/secext&quot;&gt;&lt;wsse:BinarySecurityToken valueType=&quot;String&quot; EncodingType=&quot;wsse:Base64Binary&quot;&gt;Shared/IDL:IceSess\/SessMgr:1\.0.IDL/Common/!ICESMS\/RESA!ICESMSLB\/RES.LB!-2975983971951473530!140800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3:04:03-05:00&quot;&gt;_x000a_   &lt;stl:SystemSpecificResults&gt;_x000a_    &lt;stl:HostCommand LNIATA=&quot;222222&quot;&gt;RDPTYCUN07SEPT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6"/>
    <s v="RDPTYCUN07SEPT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32edde4-005b-40e1-8d3b-111a9562351d&lt;/eb:ConversationId&gt;&lt;eb:Service&gt;OTA_AirRulesLLSRQ&lt;/eb:Service&gt;&lt;eb:Action&gt;OTA_AirRulesLLSRS&lt;/eb:Action&gt;&lt;eb:MessageData&gt;&lt;eb:MessageId&gt;7164683650435580722&lt;/eb:MessageId&gt;&lt;eb:Timestamp&gt;2019-09-09T18:04:03&lt;/eb:Timestamp&gt;&lt;eb:RefToMessageId&gt;032edde4-005b-40e1-8d3b-111a9562351d&lt;/eb:RefToMessageId&gt;&lt;/eb:MessageData&gt;&lt;/eb:MessageHeader&gt;&lt;wsse:Security xmlns:wsse=&quot;http://schemas.xmlsoap.org/ws/2002/12/secext&quot;&gt;&lt;wsse:BinarySecurityToken valueType=&quot;String&quot; EncodingType=&quot;wsse:Base64Binary&quot;&gt;Shared/IDL:IceSess\/SessMgr:1\.0.IDL/Common/!ICESMS\/RESA!ICESMSLB\/RES.LB!-2975983971951473530!140800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3:04:03-05:00&quot;&gt;_x000a_   &lt;stl:SystemSpecificResults&gt;_x000a_    &lt;stl:HostCommand LNIATA=&quot;222222&quot;&gt;RDCUNPTY17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6"/>
    <s v="RDCUNPTY17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32edde4-005b-40e1-8d3b-111a9562351d&lt;/eb:ConversationId&gt;&lt;eb:Service&gt;OTA_AirRulesLLSRQ&lt;/eb:Service&gt;&lt;eb:Action&gt;OTA_AirRulesLLSRS&lt;/eb:Action&gt;&lt;eb:MessageData&gt;&lt;eb:MessageId&gt;6463548650439140841&lt;/eb:MessageId&gt;&lt;eb:Timestamp&gt;2019-09-09T18:04:04&lt;/eb:Timestamp&gt;&lt;eb:RefToMessageId&gt;032edde4-005b-40e1-8d3b-111a9562351d&lt;/eb:RefToMessageId&gt;&lt;/eb:MessageData&gt;&lt;/eb:MessageHeader&gt;&lt;wsse:Security xmlns:wsse=&quot;http://schemas.xmlsoap.org/ws/2002/12/secext&quot;&gt;&lt;wsse:BinarySecurityToken valueType=&quot;String&quot; EncodingType=&quot;wsse:Base64Binary&quot;&gt;Shared/IDL:IceSess\/SessMgr:1\.0.IDL/Common/!ICESMS\/RESA!ICESMSLB\/RES.LB!-2975983971951473530!140800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3:04:04-05:00&quot;&gt;_x000a_   &lt;stl:SystemSpecificResults&gt;_x000a_    &lt;stl:HostCommand LNIATA=&quot;222222&quot;&gt;RDPTYBOG17SEPAAAAKY2P/W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6"/>
    <s v="RDPTYBOG17SEPAAAAKY2P/W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72f06548-f53a-48de-9683-0dbe30db474e&lt;/eb:ConversationId&gt;&lt;eb:Service&gt;OTA_AirRulesLLSRQ&lt;/eb:Service&gt;&lt;eb:Action&gt;OTA_AirRulesLLSRS&lt;/eb:Action&gt;&lt;eb:MessageData&gt;&lt;eb:MessageId&gt;7844769710835280720&lt;/eb:MessageId&gt;&lt;eb:Timestamp&gt;2019-09-09T19:44:43&lt;/eb:Timestamp&gt;&lt;eb:RefToMessageId&gt;72f06548-f53a-48de-9683-0dbe30db474e&lt;/eb:RefToMessageId&gt;&lt;/eb:MessageData&gt;&lt;/eb:MessageHeader&gt;&lt;wsse:Security xmlns:wsse=&quot;http://schemas.xmlsoap.org/ws/2002/12/secext&quot;&gt;&lt;wsse:BinarySecurityToken valueType=&quot;String&quot; EncodingType=&quot;wsse:Base64Binary&quot;&gt;Shared/IDL:IceSess\/SessMgr:1\.0.IDL/Common/!ICESMS\/RESH!ICESMSLB\/RES.LB!-2975959221184781683!182267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4:44:43-05:00&quot;&gt;_x000a_   &lt;stl:SystemSpecificResults&gt;_x000a_    &lt;stl:HostCommand LNIATA=&quot;222222&quot;&gt;RDBOGPEI06SEPZ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R  ZES00RIQ       Z X   142000 DC31DE T31MR  -/1  -/365  200&lt;/Text&gt;_x000a_   &lt;/Line&gt;_x000a_   &lt;Line Type=&quot;Passenger Type&quot;&gt;_x000a_    &lt;Text&gt;PASSENGER TYPE-ADT                 AUTO PRICE-YES&lt;/Text&gt;_x000a_   &lt;/Line&gt;_x000a_   &lt;Line Type=&quot;Origin Destination&quot;&gt;_x000a_    &lt;Text&gt;FROM-BOG TO-PEI    CXR-AV    TVL-06SEP20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142000  0200  E10SEP19 D31DEC20   FC-ZES00RIQ  FN-11&lt;/Text&gt;_x000a_   &lt;/Line&gt;_x000a_   &lt;Line Type=&quot;System Dates&quot;&gt;_x000a_    &lt;Text&gt;SYSTEM DATES - CREATED 09SEP19/1016  EXPIRES INFINITY&lt;/Text&gt;_x000a_   &lt;/Line&gt;_x000a_   &lt;ParsedData&gt;_x000a_    &lt;CurrencyLine&gt;_x000a_     &lt;Amount&gt;142000&lt;/Amount&gt;_x000a_     &lt;CurrencyCode&gt;COP&lt;/CurrencyCode&gt;_x000a_     &lt;Discontinue&gt;2020-12-31&lt;/Discontinue&gt;_x000a_     &lt;Effective&gt;2019-09-10&lt;/Effective&gt;_x000a_     &lt;FareClass&gt;ZES00RIQ&lt;/FareClass&gt;_x000a_     &lt;RoutingNumberOrMPM&gt;0200&lt;/RoutingNumberOrMPM&gt;_x000a_     &lt;TariffDescriptionNumber&gt;11&lt;/TariffDescriptionNumber&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PEI&quot;/&gt;_x000a_     &lt;OriginLocation LocationCode=&quot;BOG&quot;/&gt;_x000a_     &lt;Rule&gt;DOEC&lt;/Rule&gt;_x000a_     &lt;TariffDescriptionNumber&gt;IPRWD/17&lt;/TariffDescriptionNumber&gt;_x000a_     &lt;TravelDate&gt;2020-09-06&lt;/TravelDate&gt;_x000a_    &lt;/OriginDestinationLine&gt;_x000a_    &lt;PassengerTypeLine&gt;_x000a_     &lt;AutoPrice&gt;YES&lt;/AutoPrice&gt;_x000a_     &lt;PassengerType Code=&quot;ADT&quot;/&gt;_x000a_    &lt;/PassengerTypeLine&gt;_x000a_    &lt;SystemDatesLine&gt;_x000a_     &lt;CreateDateTime&gt;2019-09-09T10: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AT/_x000a_SUN OR 430AM TO 459AM SAT/SUN OR 500AM TO 529AM SAT/_x000a_SUN OR 530AM TO 559AM SAT/SUN OR 600AM TO 629AM SAT/_x000a_SUN OR 630AM TO 659AM SAT/SUN OR 700AM TO 729AM SAT/_x000a_SUN OR 730AM TO 759AM SAT/SUN OR 800AM TO 829AM OR_x000a_830AM TO 859AM OR 900AM TO 929AM OR 930AM TO 959AM_x000a_OR 1000AM TO 1029AM OR 1030AM TO 1059AM OR 1100AM TO_x000a_1129AM OR 1130AM TO 1159AM OR NOON TO 1229PM OR_x000a_1230PM TO 1259PM OR 100PM TO 129PM OR 130PM TO 159PM_x000a_OR 200PM TO 229PM OR 230PM TO 259PM OR 300PM TO_x000a_329PM OR 330PM TO 359PM OR 400PM TO 429PM OR 430PM_x000a_TO 459PM OR 500PM TO 529PM OR 530PM TO 559PM OR_x000a_600PM TO 629PM OR 630PM TO 659PM OR 700PM TO 729PM_x000a_OR 730PM TO 759PM OR 800PM TO 829PM OR 830PM TO_x000a_859PM OR 900PM TO 929PM OR 930PM TO 959PM OR 1000PM_x000a_TO 1029PM OR 1030PM TO 1059PM OR 1100PM TO 1129PM OR_x000a_1130PM TO 1159PM DAILY._x000a_TO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SAT/SUN/_x000a_MON/TUE/WED/THU OR 430PM TO 459PM SAT/SUN/MON/TUE/_x000a_WED/THU OR 500PM TO 529PM SAT/SUN/MON/TUE/WED/THU OR_x000a_530PM TO 559PM SAT/SUN/MON/TUE/WED/THU OR 600PM TO_x000a_629PM SAT/SUN/MON/TUE/WED/THU OR 630PM TO 659PM SAT/_x000a_SUN/MON/TUE/WED/THU OR 700PM TO 729PM OR 730PM TO_x000a_759PM OR 800PM TO 829PM OR 830PM TO 859PM OR 900PM_x000a_TO 929PM OR 930PM TO 959PM OR 1000PM TO 1029PM OR_x000a_1030PM TO 1059PM OR 1100PM TO 1129PM OR 1130PM TO_x000a_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ANY CARRIER IN ANY RULE IN_x000a_THIS TARIFF._x000a_OPEN JAWS_x000a_FARES MAY BE COMBINED ON A HALF ROUND TRIP BASIS_x000a_-TO FORM SINGLE OPEN JAWS_x000a_MILEAGE OF THE OPEN SEGMENT MUST BE EQUAL/LESS THAN_x000a_MILEAGE OF THE SHORTEST FLOWN FARE COMPONENT._x000a_OPEN JAWS NOTE -_x000a_WHEN COMBINED WITH OTHER FARES TO FORM ROUND /_x000a_OPEN JAW TRIPS THE MOST RESTRICTIVE CONDITIONS_x000a_APPLY.THESE INCLUDE ADVANCE RESERVATION/_x000a_TICKETING REQUIREMENTS/MINIMUM STAY/MAXIMUM STAY/_x000a_AND STOPOVERS._x000a_PROVIDED -_x000a_THE OPEN SEGMENT MUST BE_x000a_-BETWEEN POINTS IN ANY TWO OF THE FOLLOWING_x000a_LOCALES-_x000a_AXM/MZL/PEI COMBINATIONS ARE WITH ANY FARE FOR_x000a_CARRIER AV/LR/TA IN ANY RULE IN TARIFF_x000a_IPRWD   - WITHIN AREA 1 - CENTRAL/SOUTH AMERICA/_x000a_MEXICO AND CARIBBEAN._x000a_ROUND TRIPS/CIRCLE TRIPS_x000a_FARES MAY BE COMBINED ON A HALF ROUND TRIP BASIS_x000a_/ROUND TRIPS_x000a_-TO FORM CIRCLE TRIPS._x000a_ROUND TRIPS NOTE -_x000a_WHEN COMBINED WITH OTHER FARES TO FORM ROUND /_x000a_OPEN JAW TRIPS THE MOST RESTRICTIVE CONDITIONS_x000a_APPLY.THESE INCLUDE ADVANCE RESERVATION/_x000a_TICKETING REQUIREMENTS/MINIMUM STAY/MAXIMUM STAY/_x000a_AND STOPOVERS._x000a_PROVIDED -_x000a_COMBINATIONS ARE WITH ANY FARE FOR CARRIER AV/LR/_x000a_TA IN ANY RULE IN TARIFF_x000a_IPRWD   - WITHIN AREA 1 - CENTRAL/SOUTH AMERICA/_x000a_MEXICO AND CARIBBEAN.&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DOEC"/>
    <n v="3430"/>
    <n v="3438"/>
    <s v="IPRWD/17"/>
    <n v="10529"/>
    <n v="11064"/>
    <x v="5"/>
    <n v="1501"/>
    <n v="1534"/>
    <n v="1558"/>
    <s v="RDBOGPEI06SEPZ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00bf463-b4a5-4e10-9ed0-3c3c48355bdf&lt;/eb:ConversationId&gt;&lt;eb:Service&gt;OTA_AirRulesLLSRQ&lt;/eb:Service&gt;&lt;eb:Action&gt;OTA_AirRulesLLSRS&lt;/eb:Action&gt;&lt;eb:MessageData&gt;&lt;eb:MessageId&gt;7864949712683460204&lt;/eb:MessageId&gt;&lt;eb:Timestamp&gt;2019-09-09T19:47:48&lt;/eb:Timestamp&gt;&lt;eb:RefToMessageId&gt;600bf463-b4a5-4e10-9ed0-3c3c48355bdf&lt;/eb:RefToMessageId&gt;&lt;/eb:MessageData&gt;&lt;/eb:MessageHeader&gt;&lt;wsse:Security xmlns:wsse=&quot;http://schemas.xmlsoap.org/ws/2002/12/secext&quot;&gt;&lt;wsse:BinarySecurityToken valueType=&quot;String&quot; EncodingType=&quot;wsse:Base64Binary&quot;&gt;Shared/IDL:IceSess\/SessMgr:1\.0.IDL/Common/!ICESMS\/RESE!ICESMSLB\/RES.LB!-2975958464128828020!7875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4:47:48-05:00&quot;&gt;_x000a_   &lt;stl:SystemSpecificResults&gt;_x000a_    &lt;stl:HostCommand LNIATA=&quot;222222&quot;&gt;RDMDEBOG10OCTW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R  WES00RIQ       W X    46000 DC31DE T31MR  -/0  -/365  200&lt;/Text&gt;_x000a_   &lt;/Line&gt;_x000a_   &lt;Line Type=&quot;Passenger Type&quot;&gt;_x000a_    &lt;Text&gt;PASSENGER TYPE-ADT                 AUTO PRICE-YES&lt;/Text&gt;_x000a_   &lt;/Line&gt;_x000a_   &lt;Line Type=&quot;Origin Destination&quot;&gt;_x000a_    &lt;Text&gt;FROM-MDE TO-BOG    CXR-AV    TVL-10OCT19  RULE-DOSP IPRWD/17&lt;/Text&gt;_x000a_   &lt;/Line&gt;_x000a_   &lt;Line Type=&quot;Fare Basis&quot;&gt;_x000a_    &lt;Text&gt;FARE BASIS-WES00RIQ          SPECIAL FARE  DIS-E   VENDOR-ATP&lt;/Text&gt;_x000a_   &lt;/Line&gt;_x000a_   &lt;Line Type=&quot;Fare Type&quot;&gt;_x000a_    &lt;Text&gt;FARE TYPE-XEX      OW-REGULAR EXCURSION&lt;/Text&gt;_x000a_   &lt;/Line&gt;_x000a_   &lt;Line Type=&quot;Currency&quot;&gt;_x000a_    &lt;Text&gt;COP    46000  0200  E10SEP19 D31DEC20   FC-WES00RIQ  FN-12&lt;/Text&gt;_x000a_   &lt;/Line&gt;_x000a_   &lt;Line Type=&quot;System Dates&quot;&gt;_x000a_    &lt;Text&gt;SYSTEM DATES - CREATED 09SEP19/1019  EXPIRES INFINITY&lt;/Text&gt;_x000a_   &lt;/Line&gt;_x000a_   &lt;ParsedData&gt;_x000a_    &lt;CurrencyLine&gt;_x000a_     &lt;Amount&gt;46000&lt;/Amount&gt;_x000a_     &lt;CurrencyCode&gt;COP&lt;/CurrencyCode&gt;_x000a_     &lt;Discontinue&gt;2020-12-31&lt;/Discontinue&gt;_x000a_     &lt;Effective&gt;2019-09-10&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MDE&quot;/&gt;_x000a_     &lt;Rule&gt;DOSP&lt;/Rule&gt;_x000a_     &lt;TariffDescriptionNumber&gt;IPRWD/17&lt;/TariffDescriptionNumber&gt;_x000a_     &lt;TravelDate&gt;2019-10-10&lt;/TravelDate&gt;_x000a_    &lt;/OriginDestinationLine&gt;_x000a_    &lt;PassengerTypeLine&gt;_x000a_     &lt;AutoPrice&gt;YES&lt;/AutoPrice&gt;_x000a_     &lt;PassengerType Code=&quot;ADT&quot;/&gt;_x000a_    &lt;/PassengerTypeLine&gt;_x000a_    &lt;SystemDatesLine&gt;_x000a_     &lt;CreateDateTime&gt;2019-09-09T10: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OR_x000a_430AM TO 459AM OR 500AM TO 529AM OR 530AM TO 559AM_x000a_FRI/SAT/SUN OR 600AM TO 629AM FRI/SAT/SUN OR 630AM_x000a_TO 659AM FRI/SAT/SUN OR 700AM TO 729AM FRI/SAT/SUN_x000a_OR 730AM TO 759AM OR 800AM TO 829AM OR 830AM TO_x000a_859AM OR 900AM TO 929AM OR 930AM TO 959AM OR 1000AM_x000a_TO 1029AM OR 1030AM TO 1059AM OR 1100AM TO 1129AM OR_x000a_1130AM TO 1159AM OR NOON TO 1229PM SAT/SUN/MON/TUE/_x000a_WED/THU OR 1230PM TO 1259PM SAT/SUN/MON/TUE/WED/THU_x000a_OR 100PM TO 129PM SAT/SUN/MON/TUE/WED/THU OR 130PM_x000a_TO 159PM SAT/SUN/MON/TUE/WED/THU OR 200PM TO 229PM_x000a_SAT/SUN/MON/TUE/WED OR 230PM TO 259PM SAT/SUN/MON/_x000a_TUE/WED OR 300PM TO 329PM SAT/SUN/MON/TUE/WED OR_x000a_330PM TO 359PM SAT/SUN/MON/TUE/WED OR 400PM TO 429PM_x000a_SAT/SUN/MON/TUE/WED OR 430PM TO 459PM SAT/SUN/MON/_x000a_TUE/WED OR 500PM TO 529PM SAT/SUN/MON/TUE/WED OR_x000a_530PM TO 559PM SAT/SUN/MON/TUE/WED OR 600PM TO 629PM_x000a_SAT/SUN/MON/TUE/WED OR 630PM TO 659PM SAT/SUN/MON/_x000a_TUE/WED OR 700PM TO 729PM SAT/SUN/MON/TUE/WED OR_x000a_730PM TO 759PM SAT/SUN/MON/TUE/WED OR 800PM TO 829PM_x000a_SAT/SUN/MON/TUE/WED OR 830PM TO 859PM SAT/SUN/MON/_x000a_TUE/WED OR 900PM TO 929PM SAT/SUN/MON/TUE/WED/THU OR_x000a_930PM TO 959PM SAT/SUN/MON/TUE/WED/THU OR 1000PM TO_x000a_1029PM OR 1030PM TO 1059PM OR 1100PM TO 1129PM OR_x000a_1130PM TO 1159PM DAILY._x000a_TO BOG -_x000a_PERMITTED MIDNIGHT TO 359AM OR 400AM TO 429AM OR_x000a_430AM TO 459AM OR 500AM TO 529AM OR 530AM TO 559AM_x000a_TUE/WED/THU/FRI/SAT/SUN OR 600AM TO 629AM TUE/WED/_x000a_THU/FRI/SAT/SUN OR 630AM TO 659AM TUE/WED/THU/FRI/_x000a_SAT/SUN OR 700AM TO 729AM TUE/WED/THU/FRI/SAT/SUN OR_x000a_730AM TO 759AM WED/THU/FRI/SAT/SUN OR 800AM TO 829AM_x000a_WED/THU/FRI/SAT/SUN OR 830AM TO 859AM WED/THU/FRI/_x000a_SAT/SUN OR 900AM TO 929AM OR 930AM TO 959AM OR_x000a_1000AM TO 1029AM OR 1030AM TO 1059AM OR 1100AM TO_x000a_1129AM OR 1130AM TO 1159AM OR NOON TO 1229PM OR_x000a_1230PM TO 1259PM OR 100PM TO 129PM OR 130PM TO 159PM_x000a_OR 200PM TO 229PM MON/TUE/WED/THU/SAT OR 230PM TO_x000a_259PM MON/TUE/WED/THU/SAT OR 300PM TO 329PM MON/TUE/_x000a_WED/THU/SAT OR 330PM TO 359PM MON/TUE/WED/THU/SAT OR_x000a_400PM TO 429PM MON/TUE/SAT OR 430PM TO 459PM MON/TUE/_x000a_SAT OR 500PM TO 529PM MON/TUE/SAT OR 530PM TO 559PM_x000a_MON/TUE/SAT OR 600PM TO 629PM MON/TUE/SAT OR 630PM_x000a_TO 659PM MON/TUE/SAT OR 700PM TO 729PM MON/TUE/SAT_x000a_OR 730PM TO 759PM MON/TUE/SAT OR 800PM TO 829PM OR_x000a_830PM TO 859PM OR 900PM TO 929PM OR 930PM TO 959PM_x000a_OR 1000PM TO 1029PM OR 1030PM TO 1059PM OR 1100PM TO_x000a_1129PM OR 1130PM TO 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DOSP"/>
    <n v="3428"/>
    <n v="3436"/>
    <s v="IPRWD/17"/>
    <n v="10190"/>
    <n v="10799"/>
    <x v="6"/>
    <n v="1500"/>
    <n v="1533"/>
    <n v="1557"/>
    <s v="RDMDEBOG10OCTW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00bf463-b4a5-4e10-9ed0-3c3c48355bdf&lt;/eb:ConversationId&gt;&lt;eb:Service&gt;OTA_AirRulesLLSRQ&lt;/eb:Service&gt;&lt;eb:Action&gt;OTA_AirRulesLLSRS&lt;/eb:Action&gt;&lt;eb:MessageData&gt;&lt;eb:MessageId&gt;7864412712688700232&lt;/eb:MessageId&gt;&lt;eb:Timestamp&gt;2019-09-09T19:47:49&lt;/eb:Timestamp&gt;&lt;eb:RefToMessageId&gt;600bf463-b4a5-4e10-9ed0-3c3c48355bdf&lt;/eb:RefToMessageId&gt;&lt;/eb:MessageData&gt;&lt;/eb:MessageHeader&gt;&lt;wsse:Security xmlns:wsse=&quot;http://schemas.xmlsoap.org/ws/2002/12/secext&quot;&gt;&lt;wsse:BinarySecurityToken valueType=&quot;String&quot; EncodingType=&quot;wsse:Base64Binary&quot;&gt;Shared/IDL:IceSess\/SessMgr:1\.0.IDL/Common/!ICESMS\/RESE!ICESMSLB\/RES.LB!-2975958464128828020!7875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4:47:49-05:00&quot;&gt;_x000a_   &lt;stl:SystemSpecificResults&gt;_x000a_    &lt;stl:HostCommand LNIATA=&quot;222222&quot;&gt;RDBOGMDE14OCTWZS07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R  WZS07RIQ       W X    46000 DC31DE T31MR  7/0  -/365  200&lt;/Text&gt;_x000a_   &lt;/Line&gt;_x000a_   &lt;Line Type=&quot;Passenger Type&quot;&gt;_x000a_    &lt;Text&gt;PASSENGER TYPE-ADT                 AUTO PRICE-YES&lt;/Text&gt;_x000a_   &lt;/Line&gt;_x000a_   &lt;Line Type=&quot;Origin Destination&quot;&gt;_x000a_    &lt;Text&gt;FROM-BOG TO-MDE    CXR-AV    TVL-14OCT19  RULE-DOSP IPRWD/17&lt;/Text&gt;_x000a_   &lt;/Line&gt;_x000a_   &lt;Line Type=&quot;Fare Basis&quot;&gt;_x000a_    &lt;Text&gt;FARE BASIS-WZS07RIQ          SPECIAL FARE  DIS-E   VENDOR-ATP&lt;/Text&gt;_x000a_   &lt;/Line&gt;_x000a_   &lt;Line Type=&quot;Fare Type&quot;&gt;_x000a_    &lt;Text&gt;FARE TYPE-XEX      OW-REGULAR EXCURSION&lt;/Text&gt;_x000a_   &lt;/Line&gt;_x000a_   &lt;Line Type=&quot;Currency&quot;&gt;_x000a_    &lt;Text&gt;COP    46000  0200  E10SEP19 D31DEC20   FC-WZS07RIQ  FN-11&lt;/Text&gt;_x000a_   &lt;/Line&gt;_x000a_   &lt;Line Type=&quot;System Dates&quot;&gt;_x000a_    &lt;Text&gt;SYSTEM DATES - CREATED 09SEP19/1016  EXPIRES INFINITY&lt;/Text&gt;_x000a_   &lt;/Line&gt;_x000a_   &lt;ParsedData&gt;_x000a_    &lt;CurrencyLine&gt;_x000a_     &lt;Amount&gt;46000&lt;/Amount&gt;_x000a_     &lt;CurrencyCode&gt;COP&lt;/CurrencyCode&gt;_x000a_     &lt;Discontinue&gt;2020-12-31&lt;/Discontinue&gt;_x000a_     &lt;Effective&gt;2019-09-10&lt;/Effective&gt;_x000a_     &lt;FareClass&gt;WZS07RIQ&lt;/FareClass&gt;_x000a_     &lt;RoutingNumberOrMPM&gt;0200&lt;/RoutingNumberOrMPM&gt;_x000a_     &lt;TariffDescriptionNumber&gt;11&lt;/TariffDescriptionNumber&gt;_x000a_    &lt;/CurrencyLine&gt;_x000a_    &lt;FareBasisLine&gt;_x000a_     &lt;DisplayType Code=&quot;E&quot;/&gt;_x000a_     &lt;FareBasis Code=&quot;WZS07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MDE&quot;/&gt;_x000a_     &lt;OriginLocation LocationCode=&quot;BOG&quot;/&gt;_x000a_     &lt;Rule&gt;DOSP&lt;/Rule&gt;_x000a_     &lt;TariffDescriptionNumber&gt;IPRWD/17&lt;/TariffDescriptionNumber&gt;_x000a_     &lt;TravelDate&gt;2019-10-14&lt;/TravelDate&gt;_x000a_    &lt;/OriginDestinationLine&gt;_x000a_    &lt;PassengerTypeLine&gt;_x000a_     &lt;AutoPrice&gt;YES&lt;/AutoPrice&gt;_x000a_     &lt;PassengerType Code=&quot;ADT&quot;/&gt;_x000a_    &lt;/PassengerTypeLine&gt;_x000a_    &lt;SystemDatesLine&gt;_x000a_     &lt;CreateDateTime&gt;2019-09-09T10: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OR 430PM_x000a_TO 459PM OR 500PM TO 529PM SAT/SUN/MON/TUE/WED OR_x000a_530PM TO 559PM SAT/SUN/MON/TUE/WED OR 600PM TO 629PM_x000a_SAT/SUN/MON/TUE/WED OR 630PM TO 659PM SAT/SUN/MON/_x000a_TUE/WED OR 700PM TO 729PM SAT/SUN/MON/TUE/WED OR_x000a_730PM TO 759PM SAT/SUN/MON/TUE/WED OR 800PM TO 829PM_x000a_SAT/SUN/MON/TUE/WED/THU OR 830PM TO 859PM SAT/SUN/_x000a_MON/TUE/WED/THU OR 900PM TO 929PM OR 930PM TO 959PM_x000a_OR 1000PM TO 1029PM OR 1030PM TO 1059PM OR 1100PM TO_x000a_1129PM OR 1130PM TO 1159PM DAILY._x000a_TO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MON/TUE/_x000a_SAT OR 430PM TO 459PM MON/TUE/SAT OR 500PM TO 529PM_x000a_MON/TUE/SAT OR 530PM TO 559PM MON/TUE/SAT OR 600PM_x000a_TO 629PM MON/TUE/SAT OR 630PM TO 659PM MON/TUE/SAT_x000a_OR 700PM TO 729PM MON/TUE/WED/THU/SAT OR 730PM TO_x000a_759PM MON/TUE/WED/THU/SAT OR 800PM TO 829PM OR 830PM_x000a_TO 859PM OR 900PM TO 929PM OR 930PM TO 959PM OR_x000a_1000PM TO 1029PM OR 1030PM TO 1059PM OR 1100PM TO_x000a_1129PM OR 1130PM TO 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RESERVATIONS FOR EACH SECTOR ON THE FARE COMPONENT ARE_x000a_REQUIRED AT LEAST 7 DAYS BEFORE DEPARTURE FROM FARE_x000a_COMPONENT ORIGIN._x000a_WAITLIST NOT PERMITTED._x000a_TICKETING MUST BE COMPLETED THE DAY RESERVATIONS ARE_x000a_MAD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FROM BOG -_x000a_TRAVEL IS NOT PERMITTED 04OCT19 THROUGH 05OCT19 OR_x000a_ON 11OCT19 OR ON 01NOV19 OR ON 08NOV19 OR 15DEC19_x000a_THROUGH 31DEC19 OR ON 20MAR20 OR 03APR20 THROUGH_x000a_04APR20 OR 08APR20 THROUGH 09APR20 OR ON 30APR20 OR_x000a_ON 22MAY20 OR ON 12JUN20 OR ON 19JUN20 OR ON 26JUN20_x000a_OR ON 17JUL20 OR ON 06AUG20 OR ON 14AUG20 OR 02OCT20_x000a_THROUGH 03OCT20 OR ON 09OCT20 OR ON 30OCT20 OR ON_x000a_13NOV20 OR ON 04DEC20 OR 18DEC20 THROUGH 23DEC20 OR_x000a_26DEC20 THROUGH 30DEC20._x000a_TO BOG -_x000a_TRAVEL IS NOT PERMITTED 12OCT19 THROUGH 15OCT19 OR_x000a_ON 04NOV19 OR ON 11NOV19 OR 15DEC19 THROUGH 31DEC19_x000a_OR 02JAN20 THROUGH 06JAN20 OR ON 23MAR20 OR 11APR20_x000a_THROUGH 12APR20 OR ON 03MAY20 OR ON 25MAY20 OR ON_x000a_15JUN20 OR ON 22JUN20 OR ON 29JUN20 OR ON 20JUL20 OR_x000a_ON 09AUG20 OR ON 17AUG20 OR 11OCT20 THROUGH 12OCT20_x000a_OR ON 02NOV20 OR ON 16NOV20 OR ON 08DEC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DOSP"/>
    <n v="3428"/>
    <n v="3436"/>
    <s v="IPRWD/17"/>
    <n v="10357"/>
    <n v="10966"/>
    <x v="6"/>
    <n v="1500"/>
    <n v="1533"/>
    <n v="1557"/>
    <s v="RDBOGMDE14OCTWZS07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00bf463-b4a5-4e10-9ed0-3c3c48355bdf&lt;/eb:ConversationId&gt;&lt;eb:Service&gt;OTA_AirRulesLLSRQ&lt;/eb:Service&gt;&lt;eb:Action&gt;OTA_AirRulesLLSRS&lt;/eb:Action&gt;&lt;eb:MessageData&gt;&lt;eb:MessageId&gt;7865110712693570193&lt;/eb:MessageId&gt;&lt;eb:Timestamp&gt;2019-09-09T19:47:49&lt;/eb:Timestamp&gt;&lt;eb:RefToMessageId&gt;600bf463-b4a5-4e10-9ed0-3c3c48355bdf&lt;/eb:RefToMessageId&gt;&lt;/eb:MessageData&gt;&lt;/eb:MessageHeader&gt;&lt;wsse:Security xmlns:wsse=&quot;http://schemas.xmlsoap.org/ws/2002/12/secext&quot;&gt;&lt;wsse:BinarySecurityToken valueType=&quot;String&quot; EncodingType=&quot;wsse:Base64Binary&quot;&gt;Shared/IDL:IceSess\/SessMgr:1\.0.IDL/Common/!ICESMS\/RESE!ICESMSLB\/RES.LB!-2975958464128828020!7875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4:47:49-05:00&quot;&gt;_x000a_   &lt;stl:SystemSpecificResults&gt;_x000a_    &lt;stl:HostCommand LNIATA=&quot;222222&quot;&gt;RDMDEBOG10OCTWES00RIQIN-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R  WES00RIQIN     W X        0 DC31DE T31MR  -/0  -/365  200&lt;/Text&gt;_x000a_   &lt;/Line&gt;_x000a_   &lt;Line Type=&quot;Passenger Type&quot;&gt;_x000a_    &lt;Text&gt;PASSENGER TYPE-INF                 AUTO PRICE-YES&lt;/Text&gt;_x000a_   &lt;/Line&gt;_x000a_   &lt;Line Type=&quot;Origin Destination&quot;&gt;_x000a_    &lt;Text&gt;FROM-MDE TO-BOG    CXR-AV    TVL-10OCT19  RULE-DOSP IPRWD/17&lt;/Text&gt;_x000a_   &lt;/Line&gt;_x000a_   &lt;Line Type=&quot;Fare Basis&quot;&gt;_x000a_    &lt;Text&gt;FARE BASIS-WES00RIQIN        SPECIAL FARE  DIS-E   VENDOR-ATP&lt;/Text&gt;_x000a_   &lt;/Line&gt;_x000a_   &lt;Line Type=&quot;Fare Type&quot;&gt;_x000a_    &lt;Text&gt;FARE TYPE-XEX      OW-REGULAR EXCURSION&lt;/Text&gt;_x000a_   &lt;/Line&gt;_x000a_   &lt;Line Type=&quot;Currency&quot;&gt;_x000a_    &lt;Text&gt;COP        0  0200  E10SEP19 D31DEC20   FC-WES00RIQ  FN-12&lt;/Text&gt;_x000a_   &lt;/Line&gt;_x000a_   &lt;Line Type=&quot;System Dates&quot;&gt;_x000a_    &lt;Text&gt;SYSTEM DATES - CREATED 09SEP19/1019  EXPIRES INFINITY&lt;/Text&gt;_x000a_   &lt;/Line&gt;_x000a_   &lt;ParsedData&gt;_x000a_    &lt;CurrencyLine&gt;_x000a_     &lt;Amount&gt;0&lt;/Amount&gt;_x000a_     &lt;CurrencyCode&gt;COP&lt;/CurrencyCode&gt;_x000a_     &lt;Discontinue&gt;2020-12-31&lt;/Discontinue&gt;_x000a_     &lt;Effective&gt;2019-09-10&lt;/Effective&gt;_x000a_     &lt;FareClass&gt;WES00RIQ&lt;/FareClass&gt;_x000a_     &lt;RoutingNumberOrMPM&gt;0200&lt;/RoutingNumberOrMPM&gt;_x000a_     &lt;TariffDescriptionNumber&gt;12&lt;/TariffDescriptionNumber&gt;_x000a_    &lt;/CurrencyLine&gt;_x000a_    &lt;FareBasisLine&gt;_x000a_     &lt;DisplayType Code=&quot;E&quot;/&gt;_x000a_     &lt;FareBasis Code=&quot;WES00RIQIN&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MDE&quot;/&gt;_x000a_     &lt;Rule&gt;DOSP&lt;/Rule&gt;_x000a_     &lt;TariffDescriptionNumber&gt;IPRWD/17&lt;/TariffDescriptionNumber&gt;_x000a_     &lt;TravelDate&gt;2019-10-10&lt;/TravelDate&gt;_x000a_    &lt;/OriginDestinationLine&gt;_x000a_    &lt;PassengerTypeLine&gt;_x000a_     &lt;AutoPrice&gt;YES&lt;/AutoPrice&gt;_x000a_     &lt;PassengerType Code=&quot;INF&quot;/&gt;_x000a_    &lt;/PassengerTypeLine&gt;_x000a_    &lt;SystemDatesLine&gt;_x000a_     &lt;CreateDateTime&gt;2019-09-09T10: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OR_x000a_430AM TO 459AM OR 500AM TO 529AM OR 530AM TO 559AM_x000a_FRI/SAT/SUN OR 600AM TO 629AM FRI/SAT/SUN OR 630AM_x000a_TO 659AM FRI/SAT/SUN OR 700AM TO 729AM FRI/SAT/SUN_x000a_OR 730AM TO 759AM OR 800AM TO 829AM OR 830AM TO_x000a_859AM OR 900AM TO 929AM OR 930AM TO 959AM OR 1000AM_x000a_TO 1029AM OR 1030AM TO 1059AM OR 1100AM TO 1129AM OR_x000a_1130AM TO 1159AM OR NOON TO 1229PM SAT/SUN/MON/TUE/_x000a_WED/THU OR 1230PM TO 1259PM SAT/SUN/MON/TUE/WED/THU_x000a_OR 100PM TO 129PM SAT/SUN/MON/TUE/WED/THU OR 130PM_x000a_TO 159PM SAT/SUN/MON/TUE/WED/THU OR 200PM TO 229PM_x000a_SAT/SUN/MON/TUE/WED OR 230PM TO 259PM SAT/SUN/MON/_x000a_TUE/WED OR 300PM TO 329PM SAT/SUN/MON/TUE/WED OR_x000a_330PM TO 359PM SAT/SUN/MON/TUE/WED OR 400PM TO 429PM_x000a_SAT/SUN/MON/TUE/WED OR 430PM TO 459PM SAT/SUN/MON/_x000a_TUE/WED OR 500PM TO 529PM SAT/SUN/MON/TUE/WED OR_x000a_530PM TO 559PM SAT/SUN/MON/TUE/WED OR 600PM TO 629PM_x000a_SAT/SUN/MON/TUE/WED OR 630PM TO 659PM SAT/SUN/MON/_x000a_TUE/WED OR 700PM TO 729PM SAT/SUN/MON/TUE/WED OR_x000a_730PM TO 759PM SAT/SUN/MON/TUE/WED OR 800PM TO 829PM_x000a_SAT/SUN/MON/TUE/WED OR 830PM TO 859PM SAT/SUN/MON/_x000a_TUE/WED OR 900PM TO 929PM SAT/SUN/MON/TUE/WED/THU OR_x000a_930PM TO 959PM SAT/SUN/MON/TUE/WED/THU OR 1000PM TO_x000a_1029PM OR 1030PM TO 1059PM OR 1100PM TO 1129PM OR_x000a_1130PM TO 1159PM DAILY._x000a_TO BOG -_x000a_PERMITTED MIDNIGHT TO 359AM OR 400AM TO 429AM OR_x000a_430AM TO 459AM OR 500AM TO 529AM OR 530AM TO 559AM_x000a_TUE/WED/THU/FRI/SAT/SUN OR 600AM TO 629AM TUE/WED/_x000a_THU/FRI/SAT/SUN OR 630AM TO 659AM TUE/WED/THU/FRI/_x000a_SAT/SUN OR 700AM TO 729AM TUE/WED/THU/FRI/SAT/SUN OR_x000a_730AM TO 759AM WED/THU/FRI/SAT/SUN OR 800AM TO 829AM_x000a_WED/THU/FRI/SAT/SUN OR 830AM TO 859AM WED/THU/FRI/_x000a_SAT/SUN OR 900AM TO 929AM OR 930AM TO 959AM OR_x000a_1000AM TO 1029AM OR 1030AM TO 1059AM OR 1100AM TO_x000a_1129AM OR 1130AM TO 1159AM OR NOON TO 1229PM OR_x000a_1230PM TO 1259PM OR 100PM TO 129PM OR 130PM TO 159PM_x000a_OR 200PM TO 229PM MON/TUE/WED/THU/SAT OR 230PM TO_x000a_259PM MON/TUE/WED/THU/SAT OR 300PM TO 329PM MON/TUE/_x000a_WED/THU/SAT OR 330PM TO 359PM MON/TUE/WED/THU/SAT OR_x000a_400PM TO 429PM MON/TUE/SAT OR 430PM TO 459PM MON/TUE/_x000a_SAT OR 500PM TO 529PM MON/TUE/SAT OR 530PM TO 559PM_x000a_MON/TUE/SAT OR 600PM TO 629PM MON/TUE/SAT OR 630PM_x000a_TO 659PM MON/TUE/SAT OR 700PM TO 729PM MON/TUE/SAT_x000a_OR 730PM TO 759PM MON/TUE/SAT OR 800PM TO 829PM OR_x000a_830PM TO 859PM OR 900PM TO 929PM OR 930PM TO 959PM_x000a_OR 1000PM TO 1029PM OR 1030PM TO 1059PM OR 1100PM TO_x000a_1129PM OR 1130PM TO 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DOSP"/>
    <n v="3428"/>
    <n v="3436"/>
    <s v="IPRWD/17"/>
    <n v="10190"/>
    <n v="10799"/>
    <x v="6"/>
    <n v="1500"/>
    <n v="1533"/>
    <n v="1559"/>
    <s v="RDMDEBOG10OCTWES00RIQIN-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00bf463-b4a5-4e10-9ed0-3c3c48355bdf&lt;/eb:ConversationId&gt;&lt;eb:Service&gt;OTA_AirRulesLLSRQ&lt;/eb:Service&gt;&lt;eb:Action&gt;OTA_AirRulesLLSRS&lt;/eb:Action&gt;&lt;eb:MessageData&gt;&lt;eb:MessageId&gt;7864362712698640291&lt;/eb:MessageId&gt;&lt;eb:Timestamp&gt;2019-09-09T19:47:50&lt;/eb:Timestamp&gt;&lt;eb:RefToMessageId&gt;600bf463-b4a5-4e10-9ed0-3c3c48355bdf&lt;/eb:RefToMessageId&gt;&lt;/eb:MessageData&gt;&lt;/eb:MessageHeader&gt;&lt;wsse:Security xmlns:wsse=&quot;http://schemas.xmlsoap.org/ws/2002/12/secext&quot;&gt;&lt;wsse:BinarySecurityToken valueType=&quot;String&quot; EncodingType=&quot;wsse:Base64Binary&quot;&gt;Shared/IDL:IceSess\/SessMgr:1\.0.IDL/Common/!ICESMS\/RESE!ICESMSLB\/RES.LB!-2975958464128828020!7875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4:47:50-05:00&quot;&gt;_x000a_   &lt;stl:SystemSpecificResults&gt;_x000a_    &lt;stl:HostCommand LNIATA=&quot;222222&quot;&gt;RDBOGMDE14OCTWZS07RIQIN-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R  WZS07RIQIN     W X        0 DC31DE T31MR  7/0  -/365  200&lt;/Text&gt;_x000a_   &lt;/Line&gt;_x000a_   &lt;Line Type=&quot;Passenger Type&quot;&gt;_x000a_    &lt;Text&gt;PASSENGER TYPE-INF                 AUTO PRICE-YES&lt;/Text&gt;_x000a_   &lt;/Line&gt;_x000a_   &lt;Line Type=&quot;Origin Destination&quot;&gt;_x000a_    &lt;Text&gt;FROM-BOG TO-MDE    CXR-AV    TVL-14OCT19  RULE-DOSP IPRWD/17&lt;/Text&gt;_x000a_   &lt;/Line&gt;_x000a_   &lt;Line Type=&quot;Fare Basis&quot;&gt;_x000a_    &lt;Text&gt;FARE BASIS-WZS07RIQIN        SPECIAL FARE  DIS-E   VENDOR-ATP&lt;/Text&gt;_x000a_   &lt;/Line&gt;_x000a_   &lt;Line Type=&quot;Fare Type&quot;&gt;_x000a_    &lt;Text&gt;FARE TYPE-XEX      OW-REGULAR EXCURSION&lt;/Text&gt;_x000a_   &lt;/Line&gt;_x000a_   &lt;Line Type=&quot;Currency&quot;&gt;_x000a_    &lt;Text&gt;COP        0  0200  E10SEP19 D31DEC20   FC-WZS07RIQ  FN-11&lt;/Text&gt;_x000a_   &lt;/Line&gt;_x000a_   &lt;Line Type=&quot;System Dates&quot;&gt;_x000a_    &lt;Text&gt;SYSTEM DATES - CREATED 09SEP19/1016  EXPIRES INFINITY&lt;/Text&gt;_x000a_   &lt;/Line&gt;_x000a_   &lt;ParsedData&gt;_x000a_    &lt;CurrencyLine&gt;_x000a_     &lt;Amount&gt;0&lt;/Amount&gt;_x000a_     &lt;CurrencyCode&gt;COP&lt;/CurrencyCode&gt;_x000a_     &lt;Discontinue&gt;2020-12-31&lt;/Discontinue&gt;_x000a_     &lt;Effective&gt;2019-09-10&lt;/Effective&gt;_x000a_     &lt;FareClass&gt;WZS07RIQ&lt;/FareClass&gt;_x000a_     &lt;RoutingNumberOrMPM&gt;0200&lt;/RoutingNumberOrMPM&gt;_x000a_     &lt;TariffDescriptionNumber&gt;11&lt;/TariffDescriptionNumber&gt;_x000a_    &lt;/CurrencyLine&gt;_x000a_    &lt;FareBasisLine&gt;_x000a_     &lt;DisplayType Code=&quot;E&quot;/&gt;_x000a_     &lt;FareBasis Code=&quot;WZS07RIQIN&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MDE&quot;/&gt;_x000a_     &lt;OriginLocation LocationCode=&quot;BOG&quot;/&gt;_x000a_     &lt;Rule&gt;DOSP&lt;/Rule&gt;_x000a_     &lt;TariffDescriptionNumber&gt;IPRWD/17&lt;/TariffDescriptionNumber&gt;_x000a_     &lt;TravelDate&gt;2019-10-14&lt;/TravelDate&gt;_x000a_    &lt;/OriginDestinationLine&gt;_x000a_    &lt;PassengerTypeLine&gt;_x000a_     &lt;AutoPrice&gt;YES&lt;/AutoPrice&gt;_x000a_     &lt;PassengerType Code=&quot;INF&quot;/&gt;_x000a_    &lt;/PassengerTypeLine&gt;_x000a_    &lt;SystemDatesLine&gt;_x000a_     &lt;CreateDateTime&gt;2019-09-09T10: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OR 430PM_x000a_TO 459PM OR 500PM TO 529PM SAT/SUN/MON/TUE/WED OR_x000a_530PM TO 559PM SAT/SUN/MON/TUE/WED OR 600PM TO 629PM_x000a_SAT/SUN/MON/TUE/WED OR 630PM TO 659PM SAT/SUN/MON/_x000a_TUE/WED OR 700PM TO 729PM SAT/SUN/MON/TUE/WED OR_x000a_730PM TO 759PM SAT/SUN/MON/TUE/WED OR 800PM TO 829PM_x000a_SAT/SUN/MON/TUE/WED/THU OR 830PM TO 859PM SAT/SUN/_x000a_MON/TUE/WED/THU OR 900PM TO 929PM OR 930PM TO 959PM_x000a_OR 1000PM TO 1029PM OR 1030PM TO 1059PM OR 1100PM TO_x000a_1129PM OR 1130PM TO 1159PM DAILY._x000a_TO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MON/TUE/_x000a_SAT OR 430PM TO 459PM MON/TUE/SAT OR 500PM TO 529PM_x000a_MON/TUE/SAT OR 530PM TO 559PM MON/TUE/SAT OR 600PM_x000a_TO 629PM MON/TUE/SAT OR 630PM TO 659PM MON/TUE/SAT_x000a_OR 700PM TO 729PM MON/TUE/WED/THU/SAT OR 730PM TO_x000a_759PM MON/TUE/WED/THU/SAT OR 800PM TO 829PM OR 830PM_x000a_TO 859PM OR 900PM TO 929PM OR 930PM TO 959PM OR_x000a_1000PM TO 1029PM OR 1030PM TO 1059PM OR 1100PM TO_x000a_1129PM OR 1130PM TO 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RESERVATIONS FOR EACH SECTOR ON THE FARE COMPONENT ARE_x000a_REQUIRED AT LEAST 7 DAYS BEFORE DEPARTURE FROM FARE_x000a_COMPONENT ORIGIN._x000a_WAITLIST NOT PERMITTED._x000a_TICKETING MUST BE COMPLETED THE DAY RESERVATIONS ARE_x000a_MAD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FROM BOG -_x000a_TRAVEL IS NOT PERMITTED 04OCT19 THROUGH 05OCT19 OR_x000a_ON 11OCT19 OR ON 01NOV19 OR ON 08NOV19 OR 15DEC19_x000a_THROUGH 31DEC19 OR ON 20MAR20 OR 03APR20 THROUGH_x000a_04APR20 OR 08APR20 THROUGH 09APR20 OR ON 30APR20 OR_x000a_ON 22MAY20 OR ON 12JUN20 OR ON 19JUN20 OR ON 26JUN20_x000a_OR ON 17JUL20 OR ON 06AUG20 OR ON 14AUG20 OR 02OCT20_x000a_THROUGH 03OCT20 OR ON 09OCT20 OR ON 30OCT20 OR ON_x000a_13NOV20 OR ON 04DEC20 OR 18DEC20 THROUGH 23DEC20 OR_x000a_26DEC20 THROUGH 30DEC20._x000a_TO BOG -_x000a_TRAVEL IS NOT PERMITTED 12OCT19 THROUGH 15OCT19 OR_x000a_ON 04NOV19 OR ON 11NOV19 OR 15DEC19 THROUGH 31DEC19_x000a_OR 02JAN20 THROUGH 06JAN20 OR ON 23MAR20 OR 11APR20_x000a_THROUGH 12APR20 OR ON 03MAY20 OR ON 25MAY20 OR ON_x000a_15JUN20 OR ON 22JUN20 OR ON 29JUN20 OR ON 20JUL20 OR_x000a_ON 09AUG20 OR ON 17AUG20 OR 11OCT20 THROUGH 12OCT20_x000a_OR ON 02NOV20 OR ON 16NOV20 OR ON 08DEC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DOSP"/>
    <n v="3428"/>
    <n v="3436"/>
    <s v="IPRWD/17"/>
    <n v="10357"/>
    <n v="10966"/>
    <x v="6"/>
    <n v="1500"/>
    <n v="1533"/>
    <n v="1559"/>
    <s v="RDBOGMDE14OCTWZS07RIQIN-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d10ff11-d165-487a-8876-cbbf266822d0&lt;/eb:ConversationId&gt;&lt;eb:Service&gt;OTA_AirRulesLLSRQ&lt;/eb:Service&gt;&lt;eb:Action&gt;OTA_AirRulesLLSRS&lt;/eb:Action&gt;&lt;eb:MessageData&gt;&lt;eb:MessageId&gt;7875083713635380295&lt;/eb:MessageId&gt;&lt;eb:Timestamp&gt;2019-09-09T19:49:23&lt;/eb:Timestamp&gt;&lt;eb:RefToMessageId&gt;fd10ff11-d165-487a-8876-cbbf266822d0&lt;/eb:RefToMessageId&gt;&lt;/eb:MessageData&gt;&lt;/eb:MessageHeader&gt;&lt;wsse:Security xmlns:wsse=&quot;http://schemas.xmlsoap.org/ws/2002/12/secext&quot;&gt;&lt;wsse:BinarySecurityToken valueType=&quot;String&quot; EncodingType=&quot;wsse:Base64Binary&quot;&gt;Shared/IDL:IceSess\/SessMgr:1\.0.IDL/Common/!ICESMS\/RESC!ICESMSLB\/RES.LB!-2975958076070089590!122735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4:49:23-05:00&quot;&gt;_x000a_   &lt;stl:SystemSpecificResults&gt;_x000a_    &lt;stl:HostCommand LNIATA=&quot;222222&quot;&gt;RDBOGEZE06DECULOWCEP-AR&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ULOWCEP        U X   464.00     ----      -/?  -/  - WH01&lt;/Text&gt;_x000a_   &lt;/Line&gt;_x000a_   &lt;Line Type=&quot;Passenger Type&quot;&gt;_x000a_    &lt;Text&gt;PASSENGER TYPE-ADT                 AUTO PRICE-YES&lt;/Text&gt;_x000a_   &lt;/Line&gt;_x000a_   &lt;Line Type=&quot;Origin Destination&quot;&gt;_x000a_    &lt;Text&gt;FROM-BOG TO-BUE    CXR-AR    TVL-06DEC19  RULE-CO03 IPRWI/303&lt;/Text&gt;_x000a_   &lt;/Line&gt;_x000a_   &lt;Line Type=&quot;Fare Basis&quot;&gt;_x000a_    &lt;Text&gt;FARE BASIS-ULOWCEP           SPECIAL FARE  DIS-E   VENDOR-ATP&lt;/Text&gt;_x000a_   &lt;/Line&gt;_x000a_   &lt;Line Type=&quot;Fare Type&quot;&gt;_x000a_    &lt;Text&gt;FARE TYPE-XPF      OW-4TH LEVEL INSTANT PURCHASE&lt;/Text&gt;_x000a_   &lt;/Line&gt;_x000a_   &lt;Line Type=&quot;Currency&quot;&gt;_x000a_    &lt;Text&gt;USD   464.00  0015  E05JUN19 D-INFINITY   FC-ULOWCEP  FN-&lt;/Text&gt;_x000a_   &lt;/Line&gt;_x000a_   &lt;Line Type=&quot;System Dates&quot;&gt;_x000a_    &lt;Text&gt;SYSTEM DATES - CREATED 04JUN19/0918  EXPIRES INFINITY&lt;/Text&gt;_x000a_   &lt;/Line&gt;_x000a_   &lt;ParsedData&gt;_x000a_    &lt;CurrencyLine&gt;_x000a_     &lt;Amount&gt;464.00&lt;/Amount&gt;_x000a_     &lt;CurrencyCode&gt;USD&lt;/CurrencyCode&gt;_x000a_     &lt;Discontinue&gt;INFINITY&lt;/Discontinue&gt;_x000a_     &lt;Effective&gt;2019-06-05&lt;/Effective&gt;_x000a_     &lt;FareClass&gt;ULOWCEP&lt;/FareClass&gt;_x000a_     &lt;RoutingNumberOrMPM&gt;0015&lt;/RoutingNumberOrMPM&gt;_x000a_    &lt;/CurrencyLine&gt;_x000a_    &lt;FareBasisLine&gt;_x000a_     &lt;DisplayType Code=&quot;E&quot;/&gt;_x000a_     &lt;FareBasis Code=&quot;ULOWCEP&quot;/&gt;_x000a_     &lt;FareVendor&gt;ATP&lt;/FareVendor&gt;_x000a_     &lt;Text&gt;SPECIAL FARE&lt;/Text&gt;_x000a_    &lt;/FareBasisLine&gt;_x000a_    &lt;FareTypeLine&gt;_x000a_     &lt;FareDescription Code=&quot;OW&quot;&gt;4TH LEVEL INSTANT PURCHASE&lt;/FareDescription&gt;_x000a_     &lt;FareType&gt;XPF&lt;/FareType&gt;_x000a_    &lt;/FareTypeLine&gt;_x000a_    &lt;OriginDestinationLine&gt;_x000a_     &lt;Airline Code=&quot;AR&quot;/&gt;_x000a_     &lt;DestinationLocation LocationCode=&quot;BUE&quot;/&gt;_x000a_     &lt;OriginLocation LocationCode=&quot;BOG&quot;/&gt;_x000a_     &lt;Rule&gt;CO03&lt;/Rule&gt;_x000a_     &lt;TariffDescriptionNumber&gt;IPRWI/303&lt;/TariffDescriptionNumber&gt;_x000a_     &lt;TravelDate&gt;2019-12-06&lt;/TravelDate&gt;_x000a_    &lt;/OriginDestinationLine&gt;_x000a_    &lt;PassengerTypeLine&gt;_x000a_     &lt;AutoPrice&gt;YES&lt;/AutoPrice&gt;_x000a_     &lt;PassengerType Code=&quot;ADT&quot;/&gt;_x000a_    &lt;/PassengerTypeLine&gt;_x000a_    &lt;SystemDatesLine&gt;_x000a_     &lt;CreateDateTime&gt;2019-06-04T09: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FARES WITHIN SOUTH AMERICA_x000a_APPLICATION_x000a_AREA_x000a_THESE FARES APPLY_x000a_FROM COLOMBIA_x000a_TO SOUTH AMERICA._x000a_CLASS OF SERVICE_x000a_THESE FARES APPLY FOR ECONOMY CLASS SERVICE._x000a_TYPES OF TRANSPORTATION_x000a_FARES GOVERNED BY THIS RULE CAN BE USED TO CREATE_x000a_ROUND-TRIP/CIRCLE-TRIP/OPEN-JAW JOURNEYS._x000a_FARES ONLY APPLY IF PURCHASED BEFORE DEPARTURE._x000a_EXCEPTION-_x000a_MAY BE USED FOR EN-ROUTE UPGRADING FROM A LOWER_x000a_FARE PROVIDED ALL CONDITIONS OF THESE FARES ARE_x000a_ME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ARGENTINA -_x000a_PERMITTED 27JUL THROUGH 11DEC OR 08FEB THROUGH 05JUL_x000a_FOR EACH ON THE FIRST INTERNATIONAL SECTOR. SEASON_x000a_IS BASED ON TRIP DATE._x000a_TO ARGENTINA -_x000a_PERMITTED 07AUG THROUGH 09JAN OR 17MAR THROUGH 13JUL_x000a_FOR EACH ON THE FIRST INTERNATIONAL SECTOR. SEASON_x000a_IS BASED ON TRIP DATE.&lt;/Text&gt;_x000a_   &lt;/Paragraph&gt;_x000a_   &lt;Paragraph RPH=&quot;04&quot; Title=&quot;FLIGHT APPLICATION&quot;&gt;_x000a_    &lt;Text&gt;THE FARE COMPONENT MUST NOT BE ON_x000a_ONE OR MORE OF THE FOLLOWING_x000a_AV FLIGHTS 2000 THROUGH 2999_x000a_AV FLIGHTS 4300 THROUGH 4999_x000a_AV FLIGHTS 6000 THROUGH 6639_x000a_AV FLIGHTS 6660 THROUGH 6999_x000a_MM FLIGHTS 6000 THROUGH 6999_x000a_CM FLIGHTS 1000 THROUGH 3999_x000a_CM FLIGHTS 5000 THROUGH 6999_x000a_CM FLIGHTS 8000 THROUGH 9999_x000a_G3 FLIGHTS 7490 THROUGH 7499_x000a_G3 FLIGHTS 8000 THROUGH 8599_x000a_AD FLIGHTS 7000 THROUGH 7999_x000a_AD FLIGHTS 9500 THROUGH 9599._x000a_AND_x000a_IF THE FARE COMPONENT INCLUDES TRAVEL WITHIN COLOMBIA_x000a_THEN THAT TRAVEL MUST BE ON_x000a_ONE OR MORE OF THE FOLLOWING_x000a_ANY AV FLIGHT_x000a_ANY CM FLIGHT._x000a_AND_x000a_IF THE FARE COMPONENT INCLUDES TRAVEL WITHIN ARGENTINA_x000a_THEN THAT TRAVEL MUST BE ON_x000a_ONE OR MORE OF THE FOLLOWING_x000a_ANY AR FLIGHT._x000a_AND_x000a_IF THE FARE COMPONENT INCLUDES TRAVEL WITHIN BOLIVIA_x000a_THEN THAT TRAVEL MUST BE ON_x000a_ONE OR MORE OF THE FOLLOWING_x000a_ANY Z8 FLIGHT._x000a_AND_x000a_IF THE FARE COMPONENT INCLUDES TRAVEL WITHIN BRAZIL_x000a_THEN THAT TRAVEL MUST BE ON_x000a_ONE OR MORE OF THE FOLLOWING_x000a_ANY G3 FLIGHT_x000a_ANY AR FLIGHT_x000a_ANY AD FLIGHT._x000a_AND_x000a_IF THE FARE COMPONENT INCLUDES TRAVEL WITHIN PERU_x000a_THEN THAT TRAVEL MUST BE ON_x000a_ONE OR MORE OF THE FOLLOWING_x000a_ANY P9 FLIGHT._x000a_AND_x000a_THE FARE COMPONENT MUST INCLUDE TRAVEL VIA_x000a_INTERNATIONAL SECTORS ON_x000a_ONE OR MORE OF THE FOLLOWING_x000a_ANY AR FLIGHT_x000a_ANY AV FLIGHT_x000a_ANY CM FLIGHT_x000a_ANY EQ FLIGHT_x000a_ANY Z8 FLIGHT._x000a_NOTE - TEXT BELOW NOT VALIDATED FOR AUTOPRICING._x000a_ACCORDING TO THE SPECIFIED ROUTING&lt;/Text&gt;_x000a_   &lt;/Paragraph&gt;_x000a_   &lt;Paragraph RPH=&quot;05&quot; Title=&quot;ADVANCE RESERVATIONS/TICKETING&quot;&gt;_x000a_    &lt;Text&gt;CONFIRMED RESERVATIONS ARE REQUIRED FOR ALL SECTORS._x000a_WHEN RESERVATIONS ARE MADE AT LEAST 60 DAYS BEFORE_x000a_DEPARTURE, TICKETING MUST BE COMPLETED WITHIN 168_x000a_HOURS AFTER RESERVATIONS ARE MADE._x000a_OR - CONFIRMED RESERVATIONS ARE REQUIRED FOR ALL_x000a_SECTORS._x000a_WHEN RESERVATIONS ARE MADE AT LEAST 72 HOURS_x000a_BEFORE DEPARTURE, TICKETING MUST BE COMPLETED_x000a_WITHIN 48 HOURS AFTER RESERVATIONS ARE MADE OR AT_x000a_LEAST 48 HOURS BEFORE DEPARTURE WHICHEVER IS_x000a_EARLIER._x000a_OR - CONFIRMED RESERVATIONS ARE REQUIRED FOR ALL_x000a_SECTORS._x000a_TICKETING MUST BE COMPLETED WITHIN 6 HOURS AFTER_x000a_RESERVATIONS ARE MADE OR AT LEAST 1 HOUR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2 FREE STOPOVERS PERMITTED ON THE PRICING UNIT._x000a_AND - UNLIMITED STOPOVERS PERMITTED ON THE PRICING UNIT_x000a_AT USD 50.00 EACH.&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_x000a_END-ON-END COMBINATIONS PERMITTED. VALIDATE ALL FARE_x000a_COMPONENTS. SIDE TRIPS PERMITTED WITH NO_x000a_RESTRICTIONS. TRAVEL MUST BE VIA THE POINT OF_x000a_COMBINATION._x000a_PROVIDED -_x000a_COMBINATIONS ARE NOT FOR CARRIER 4M/JJ/LA._x000a_END-ON-END_x000a_END-ON-END COMBINATIONS PERMITTED. VALIDATE ALL FARE_x000a_COMPONENTS. SIDE TRIPS PERMITTED WITH NO_x000a_RESTRICTIONS._x000a_PROVIDED -_x000a_COMBINATIONS ARE NOT FOR CARRIER 4M/JJ/LA._x000a_OPEN JAWS/ROUND TRIPS/CIRCLE TRIPS_x000a_FARES MAY BE COMBINED ON A HALF ROUND TRIP BASIS_x000a_-TO FORM SINGLE OR DOUBLE OPEN JAWS/ROUND TRIPS/_x000a_CIRCLE TRIPS._x000a_OPEN JAWS/ROUND TRIPS/CIRCLE TRIPS NOTE -_x000a_WHEN FARES ARE COMBINED THE MOST RESTRICTIVE_x000a_CONDITIONS APPLY INCLUDING CANCELLATION/CHANGE._x000a_PROVIDED -_x000a_COMBINATIONS ARE WITH ANY FARE FOR CARRIER AR IN_x000a_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SECURITY SURCHARGE PER ANY PASSENGER._x000a_OTHERWISE - ORIGINATING ARGENTINA -_x000a_MISCELLANEOUS/OTHER SURCHARGE OF USD 47.00 WILL BE_x000a_ADDED TO THE APPLICABLE FARE PER ANY PASSENGER FOR_x000a_ALL INTERNATIONAL SECTORS._x000a_ORIGINATING COLOMBIA -_x000a_MISCELLANEOUS/OTHER SURCHARGE OF USD 47.00 WILL BE_x000a_ADDED TO THE APPLICABLE FARE PER ANY PASSENGER FOR_x000a_ALL INTERNATIONAL SECTORS.&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IF THE FARE COMPONENT IS ON_x000a_ONE OR MORE OF THE FOLLOWING_x000a_AR FLIGHTS 7000 THROUGH 7999._x000a_TICKETS MUST BE ISSUED ON THE STOCK OF AR AND MAY_x000a_NOT BE SOLD IN VENEZUELA. EXTENSION OF TICKET_x000a_VALIDITY IS NOT PERMITTED._x000a_EXTENSION OF TICKET VALIDITY IS NOT PERMITTED._x000a_TICKETS MAY NOT BE SOLD IN VENEZUELA._x000a_NOTE - TEXT BELOW NOT VALIDATED FOR AUTOPRICING._x000a_TICKETS MAY NOT BE SOLD AND ISSUED IN VENEZUELA_x000a_GENERAL RULE - APPLY UNLESS OTHERWISE SPECIFIED_x000a_NOTE - TEXT BELOW NOT VALIDATED FOR AUTOPRICING._x000a_EXTENSION OF TICKET VALIDITY PERMITTED UNDER_x000a_GUIDELINES SET FORTH BY CARRIER.  CONTACT_x000a_CARRIER FOR DETAILS.&lt;/Text&gt;_x000a_   &lt;/Paragraph&gt;_x000a_   &lt;Paragraph RPH=&quot;16&quot; Title=&quot;PENALTIES&quot;&gt;_x000a_    &lt;Text&gt;CANCELLATIONS_x000a_ANY TIME_x000a_CHARGE USD 100.00 FOR CANCEL/REFUND._x000a_WAIVED FOR DEATH OF PASSENGER OR FAMILY MEMBER._x000a_NOTE - TEXT BELOW NOT VALIDATED FOR AUTOPRICING._x000a_NOTA 1//THE NON-REFUNDABLE AMOUNT MAY BE USED AS_x000a_CREDIT TOWARDS PAYMENT OF A HIGHER APPLICABLE_x000a_FARE._x000a_NOTA 2//REEMBOLSO POR CAUSAS NO IMPUTABLES A LA_x000a_COMPANIA_x000a_DECESO DE PASAJERO //VER MANUAL COMERCIAL 13.8_x000a_DECESO DE FLIAR DIRECTO DE UN PASAJERO//SE_x000a_CONTEMPLA EN CASO DE PRODUCIRSE DENTRO DE LOS_x000a_30 DIAS DE LA FECHA DE VUELO Y CON PRESENTACION_x000a_DE DOCUMENTACION PROBATORIA DEL VINCULO._x000a_ANY TIME_x000a_CHARGE USD 75.00 FOR NO-SHOW._x000a_CHANGES_x000a_BEFORE DEPARTURE_x000a_CHARGE USD 75.00 FOR REISSUE/REVALIDATION._x000a_CHILD/INFANT DISCOUNTS APPLY._x000a_NOTE - TEXT BELOW NOT VALIDATED FOR AUTOPRICING._x000a_--------------------------------------------------_x000a_REISSUE/REVALIDATION MUST BE COMPLETED BEFORE_x000a_DEPARTURE TIME OF THE ORIGINAL FLIGHT - OTHERWISE_x000a_IT WILL BE CONSIDERED NO SHOW AND SUCH PENALTY/_x000a_RESTRICTION WILL APPLY._x000a_--------------------------------------------------_x000a_AFTER DEPARTURE_x000a_CHARGE USD 75.00 FOR REISSUE/REVALIDATION._x000a_CHILD/INFANT DISCOUNTS APPLY._x000a_NOTE - TEXT BELOW NOT VALIDATED FOR AUTOPRICING._x000a_--------------------------------------------------_x000a_REISSUE/REVALIDATION MUST BE COMPLETED BEFORE_x000a_DEPARTURE TIME OF THE ORIGINAL FLIGHT - OTHERWISE_x000a_IT WILL BE CONSIDERED NO SHOW AND SUCH PENALTY/_x000a_RESTRICTION WILL APPLY._x000a_--------------------------------------------------&lt;/Text&gt;_x000a_   &lt;/Paragraph&gt;_x000a_   &lt;Paragraph RPH=&quot;17&quot; Title=&quot;HIP/MILEAGE EXCEPTIONS&quot;&gt;_x000a_    &lt;Text&gt;NOTE -_x000a_HIP CHECKS DO NOT APPLY WHEN USING ROUTING FARES_x000a_- TO JOURNEYS WHOLLY WITHIN AREA 1/2/3._x000a_- TO JOURNEYS WHOLLY BETWEEN AREA 1 AND AREA 2/3._x000a_- TO JOURNEYS WHOLLY BETWEEN AREA 2 AND AREA 3.&lt;/Text&gt;_x000a_   &lt;/Paragraph&gt;_x000a_   &lt;Paragraph RPH=&quot;18&quot; Title=&quot;TICKET ENDORSEMENTS&quot;&gt;_x000a_    &lt;Text&gt;THE ORIGINAL AND THE REISSUED TICKET MUST BE ANNOTATED_x000a_- NONEND/REF/PENALTY APPLIES - IN THE ENDORSEMENT BOX.&lt;/Text&gt;_x000a_   &lt;/Paragraph&gt;_x000a_   &lt;Paragraph RPH=&quot;19&quot; Title=&quot;CHILDREN DISCOUNTS&quot;&gt;_x000a_    &lt;Text&gt;CNN/ACCOMPANIED CHILD PSGR 2-11 - CHARGE 67 PERCENT OF_x000a_THE FARE._x000a_TICKETING CODE - BASE FARE CODE PLUS CH._x000a_MUST BE ACCOMPANIED ON ALL FLIGHTS IN THE SAME_x000a_COMPARTMENT BY ADULT PSGR 12 OR OLDER._x000a_OR - 1ST INF/INFANT WITHOUT A SEAT PSGR UNDER 2 -_x000a_CHARGE 10 PERCENT OF THE FARE._x000a_TICKETING CODE - BASE FARE CODE PLUS IN._x000a_MUST BE ACCOMPANIED ON ALL FLIGHTS IN THE SAME_x000a_COMPARTMENT BY ADULT PSGR 12 OR OLDER._x000a_OR - INS/INFANT WITH A SEAT PSGR UNDER 2 - CHARGE 67_x000a_PERCENT OF THE FARE._x000a_TICKETING CODE - BASE FARE CODE PLUS IN._x000a_MUST BE ACCOMPANIED ON ALL FLIGHTS IN THE SAME_x000a_COMPARTMENT BY ADULT PSGR 12 OR OLDER._x000a_OR - UNN/UNACCOMPANIED CHILD PSGR 5-11 - CHARGE 67_x000a_PERCENT OF THE FARE._x000a_TICKETING CODE - BASE FARE CODE PLUS CH._x000a_NOTE - TEXT BELOW NOT VALIDATED FOR AUTOPRICING._x000a_AN INFANT UNDER TWO YEARS WHO MAY TURN 2 YEARS OF_x000a_AGE BEFORE THE END OF THE TRIP - DUE TO SAFETY_x000a_REGULATIONS - WILL BE REQUIRED TO OCCUPY A SEAT_x000a_ON OUTBOUND AND INBOUND FLIGHT._x000a_THE CHILD FARE NEEDS TO BE APPLIED FOR THE WHOLE_x000a_JOURNEY&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0 OR OLDER. ID REQUIRED -_x000a_CHARGE 80 PERCENT OF THE FARE._x000a_TICKETING CODE - BASE FARE CODE PLUS CD20._x000a_OR - STU/STUDENT PSGR - CHARGE 75 PERCENT OF THE FARE._x000a_TICKETING CODE - BASE FARE CODE PLUS SD25._x000a_NOTE - TEXT BELOW NOT VALIDATED FOR AUTOPRICING._x000a_COPY OF EDUCATIONAL INSTITUTION/UNIVERSITY_x000a_IS REQUIRE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52"/>
    <n v="3346"/>
    <s v="CO03"/>
    <n v="3384"/>
    <n v="3393"/>
    <s v="IPRWI/303"/>
    <n v="10319"/>
    <n v="11733"/>
    <x v="19"/>
    <n v="1501"/>
    <n v="1534"/>
    <n v="1557"/>
    <s v="RDBOGEZE06DECULOWCEP-AR"/>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481db0c-f8c8-4c45-a21b-9f6f64925a37&lt;/eb:ConversationId&gt;&lt;eb:Service&gt;OTA_AirRulesLLSRQ&lt;/eb:Service&gt;&lt;eb:Action&gt;OTA_AirRulesLLSRS&lt;/eb:Action&gt;&lt;eb:MessageData&gt;&lt;eb:MessageId&gt;7110643715540180822&lt;/eb:MessageId&gt;&lt;eb:Timestamp&gt;2019-09-09T19:52:34&lt;/eb:Timestamp&gt;&lt;eb:RefToMessageId&gt;8481db0c-f8c8-4c45-a21b-9f6f64925a37&lt;/eb:RefToMessageId&gt;&lt;/eb:MessageData&gt;&lt;/eb:MessageHeader&gt;&lt;wsse:Security xmlns:wsse=&quot;http://schemas.xmlsoap.org/ws/2002/12/secext&quot;&gt;&lt;wsse:BinarySecurityToken valueType=&quot;String&quot; EncodingType=&quot;wsse:Base64Binary&quot;&gt;Shared/IDL:IceSess\/SessMgr:1\.0.IDL/Common/!ICESMS\/RESD!ICESMSLB\/RES.LB!-2975957294207357558!1434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4:52:34-05:00&quot;&gt;_x000a_   &lt;stl:SystemSpecificResults&gt;_x000a_    &lt;stl:HostCommand LNIATA=&quot;222222&quot;&gt;RDBOGFRA07SEPQRCOWKO-LH&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RCOWKO        Q O   822.00     ----      -/?  -/  - AT01&lt;/Text&gt;_x000a_   &lt;/Line&gt;_x000a_   &lt;Line Type=&quot;Passenger Type&quot;&gt;_x000a_    &lt;Text&gt;PASSENGER TYPE-ADT                 AUTO PRICE-YES&lt;/Text&gt;_x000a_   &lt;/Line&gt;_x000a_   &lt;Line Type=&quot;Origin Destination&quot;&gt;_x000a_    &lt;Text&gt;FROM-BOG TO-FRA    CXR-LH    TVL-07SEP20  RULE-M0CO IPRSAA2/27&lt;/Text&gt;_x000a_   &lt;/Line&gt;_x000a_   &lt;Line Type=&quot;Fare Basis&quot;&gt;_x000a_    &lt;Text&gt;FARE BASIS-QRCOWKO           SPECIAL FARE  DIS-E   VENDOR-ATP&lt;/Text&gt;_x000a_   &lt;/Line&gt;_x000a_   &lt;Line Type=&quot;Currency&quot;&gt;_x000a_    &lt;Text&gt;USD   822.00  5001  E30JUL19 D-INFINITY   FC-QRCOWKO  FN-&lt;/Text&gt;_x000a_   &lt;/Line&gt;_x000a_   &lt;Line Type=&quot;System Dates&quot;&gt;_x000a_    &lt;Text&gt;SYSTEM DATES - CREATED 29JUL19/0211  EXPIRES INFINITY&lt;/Text&gt;_x000a_   &lt;/Line&gt;_x000a_   &lt;ParsedData&gt;_x000a_    &lt;CurrencyLine&gt;_x000a_     &lt;Amount&gt;822.00&lt;/Amount&gt;_x000a_     &lt;CurrencyCode&gt;USD&lt;/CurrencyCode&gt;_x000a_     &lt;Discontinue&gt;INFINITY&lt;/Discontinue&gt;_x000a_     &lt;Effective&gt;2019-07-30&lt;/Effective&gt;_x000a_     &lt;FareClass&gt;QRCOWKO&lt;/FareClass&gt;_x000a_     &lt;RoutingNumberOrMPM&gt;5001&lt;/RoutingNumberOrMPM&gt;_x000a_    &lt;/CurrencyLine&gt;_x000a_    &lt;FareBasisLine&gt;_x000a_     &lt;DisplayType Code=&quot;E&quot;/&gt;_x000a_     &lt;FareBasis Code=&quot;QRCOWKO&quot;/&gt;_x000a_     &lt;FareVendor&gt;ATP&lt;/FareVendor&gt;_x000a_     &lt;Text&gt;SPECIAL FARE&lt;/Text&gt;_x000a_    &lt;/FareBasisLine&gt;_x000a_    &lt;OriginDestinationLine&gt;_x000a_     &lt;Airline Code=&quot;LH&quot;/&gt;_x000a_     &lt;DestinationLocation LocationCode=&quot;FRA&quot;/&gt;_x000a_     &lt;OriginLocation LocationCode=&quot;BOG&quot;/&gt;_x000a_     &lt;Rule&gt;M0CO&lt;/Rule&gt;_x000a_     &lt;TariffDescriptionNumber&gt;IPRSAA2/27&lt;/TariffDescriptionNumber&gt;_x000a_     &lt;TravelDate&gt;2020-09-07&lt;/TravelDate&gt;_x000a_    &lt;/OriginDestinationLine&gt;_x000a_    &lt;PassengerTypeLine&gt;_x000a_     &lt;AutoPrice&gt;YES&lt;/AutoPrice&gt;_x000a_     &lt;PassengerType Code=&quot;ADT&quot;/&gt;_x000a_    &lt;/PassengerTypeLine&gt;_x000a_    &lt;SystemDatesLine&gt;_x000a_     &lt;CreateDateTime&gt;2019-07-29T02: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LUFTHANSA RESTRICTED FARE                    //-I-//_x000a_APPLICATION_x000a_AREA_x000a_THESE FARES APPLY_x000a_FROM AREA 1_x000a_TO AREA 2._x000a_CLASS OF SERVICE_x000a_THESE FARES APPLY FOR ECONOMY CLASS SERVICE.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SEQUENTIAL USE OF FLIGHT COUPONS -_x000a_THIS FARE IS ONLY VALID IF THE FLIGHTS ARE TAKEN_x000a_IN THE BOOKED SEQUENCE._x000a_OTHERWISE THE FARE WILL BE RECALCULATED BASED ON_x000a_THE ACTUAL FLIGHT ROUTING.&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NO FLIGHT RESTRICTIONS APPLY.&lt;/Text&gt;_x000a_   &lt;/Paragraph&gt;_x000a_   &lt;Paragraph RPH=&quot;05&quot; Title=&quot;ADVANCE RESERVATIONS/TICKETING&quot;&gt;_x000a_    &lt;Text&gt;CONFIRMED RESERVATIONS ARE REQUIRED FOR ALL SECTORS._x000a_WHEN RESERVATIONS ARE MADE AT LEAST 72 HOURS BEFORE_x000a_DEPARTURE, TICKETING MUST BE COMPLETED WITHIN 72 HOURS_x000a_AFTER RESERVATIONS ARE MADE._x000a_OR - CONFIRMED RESERVATIONS ARE REQUIRED FOR ALL_x000a_SECTORS._x000a_WHEN RESERVATIONS ARE MADE AT LEAST 48 HOURS_x000a_BEFORE DEPARTURE, TICKETING MUST BE COMPLETED_x000a_WITHIN 48 HOURS AFTER RESERVATIONS ARE MADE._x000a_OR - CONFIRMED RESERVATIONS ARE REQUIRED FOR ALL_x000a_SECTORS._x000a_TICKETING MUST BE COMPLETED WITHIN 24 HOURS AFTER_x000a_RESERVATIONS ARE MADE._x000a_NOTE - TEXT BELOW NOT VALIDATED FOR AUTOPRICING._x000a_-V5-_x000a_DUE TO AUTOMATED TICKETING DEADLINE CONTROL_x000a_DIFFERENCE COULD EXIST BETWEEN THE FARE RULE_x000a_LAST TICKETING DATE AND THE SYSTEM GENERATED_x000a_TICKETING DEADLINE MESSAGE._x000a_THE MORE RESTRICTIVE TICKETING DEADLINE APPLIES._x000a_--------------------------------------------------_x000a_ANY RESERVATION FOR FARES WITH TICKETING DEADLINE_x000a_NOT TICKETED AT LEAST 26 HOURS_x000a_BEFORE DEPARTURE WILL BE CANCELLED. THIS APPLIES_x000a_IN ADDITION TO THE ABOVE MENTIONED DEADLINES._x000a_RESERVATIONS MADE WITHIN 26 HOURS BEFORE DEPARTURE_x000a_REQUIRE TICKETING AT THE SAME TIME&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1 STOPOVER PERMITTED IN EACH DIRECTION AT USD 75.00_x000a_CHILD/INFANT DISCOUNTS APPLY.&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WHEN THE OPEN SEGMENT OCCURS_x000a_-WITHIN SOUTH AMERICA OR WITHIN AREA 2_x000a_COMBINATIONS ARE WITH ANY FARE FOR CARRIER LH/OS/_x000a_LX/SN/EW IN ANY RULE IN ANY TARIFF._x000a_WHEN THE OPEN SEGMENT OCCURS_x000a_-WITHIN SOUTH AMERICA OR WITHIN AREA 2_x000a_COMBINATIONS ARE WITH ANY -OAX TYPE FARES FOR_x000a_CARRIER LH IN RULE APCO IN TARIFF_x000a_SAR2RPV - BETWEEN WESTERN HEMISPHERE-AREA 2 VIA_x000a_ATL_x000a_SAR3RPV - BETWEEN WESTERN HEMISPHERE-AREA 3 VIA_x000a_ATL._x000a_ROUND TRIPS/CIRCLE TRIPS_x000a_FARES MAY BE COMBINED ON A HALF ROUND TRIP BASIS_x000a_-TO FORM ROUND TRIPS_x000a_-TO FORM CIRCLE TRIPS_x000a_A MAXIMUM OF TWO INTERNATIONAL FARE COMPONENTS_x000a_PERMITTED._x000a_PROVIDED -_x000a_COMBINATIONS ARE WITH ANY FARE FOR CARRIER LH/OS/_x000a_LX/SN/EW IN ANY RULE IN ANY TARIFF._x000a_COMBINATIONS ARE WITH ANY -OAX TYPE FARES FOR_x000a_CARRIER LH IN RULE APCO IN TARIFF_x000a_SAR2RPV - BETWEEN WESTERN HEMISPHERE-AREA 2 VIA_x000a_ATL_x000a_SAR3RPV - BETWEEN WESTERN HEMISPHERE-AREA 3 VIA_x000a_AT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THERE IS NO FUEL SURCHARGE PER ANY PASSENGER._x000a_NOTE - TEXT BELOW NOT VALIDATED FOR AUTOPRICING._x000a_SALE OF THIS FARE IS PERMITTED WORLDWIDE._x000a_THIS SURCHARGE IS ONLY APPLICABLE WHEN TICKETS ARE_x000a_SOLD IN ISLAMIC REPUBLIC OF IRAN._x000a_THE PROVISIONS BELOW APPLY ONLY AS FOLLOWS -_x000a_WHEN TICKETS ARE SOLD IN IRAN._x000a_FUEL SURCHARGE OF USD 120.00 PER COUPON WILL BE_x000a_ADDED TO THE APPLICABLE FARE PER ANY PASSENGER WHEN_x000a_SECTOR OF TRAVEL IS BETWEEN EUROPE AND MIDDLE EAST._x000a_AND - FUEL SURCHARGE OF USD 210.00 PER COUPON WILL BE_x000a_ADDED TO THE APPLICABLE FARE PER ANY PASSENGER_x000a_WHEN SECTOR OF TRAVEL IS BETWEEN EUROPE AND_x000a_AFRICA._x000a_AND - FUEL SURCHARGE OF USD 210.00 PER COUPON WILL BE_x000a_ADDED TO THE APPLICABLE FARE PER ANY PASSENGER_x000a_WHEN SECTOR OF TRAVEL IS BETWEEN EUROPE AND_x000a_AREA 1._x000a_AND - FUEL SURCHARGE OF USD 210.00 PER COUPON WILL BE_x000a_ADDED TO THE APPLICABLE FARE PER ANY PASSENGER_x000a_WHEN SECTOR OF TRAVEL IS BETWEEN EUROPE AND_x000a_AREA 3._x000a_AND - FUEL SURCHARGE OF USD 45.00 PER COUPON WILL BE_x000a_ADDED TO THE APPLICABLE FARE PER ANY PASSENGER_x000a_WHEN SECTOR OF TRAVEL IS WITHIN EUROPE._x000a_AND - FUEL SURCHARGE OF USD 210.00 PER COUPON WILL BE_x000a_ADDED TO THE APPLICABLE FARE PER ANY PASSENGER_x000a_WHEN SECTOR OF TRAVEL IS BETWEEN MIDDLE EAST_x000a_AND AFRICA._x000a_AND - FUEL SURCHARGE OF USD 210.00 PER COUPON WILL BE_x000a_ADDED TO THE APPLICABLE FARE PER ANY PASSENGER_x000a_WHEN SECTOR OF TRAVEL IS BETWEEN MIDDLE EAST_x000a_AND AREA 1._x000a_AND - FUEL SURCHARGE OF USD 210.00 PER COUPON WILL BE_x000a_ADDED TO THE APPLICABLE FARE PER ANY PASSENGER_x000a_WHEN SECTOR OF TRAVEL IS BETWEEN MIDDLE EAST_x000a_AND AREA 3._x000a_AND - FUEL SURCHARGE OF USD 45.00 PER COUPON WILL BE_x000a_ADDED TO THE APPLICABLE FARE PER ANY PASSENGER_x000a_WHEN SECTOR OF TRAVEL IS WITHIN MIDDLE EAST._x000a_AND - FUEL SURCHARGE OF USD 210.00 PER COUPON WILL BE_x000a_ADDED TO THE APPLICABLE FARE PER ANY PASSENGER_x000a_WHEN SECTOR OF TRAVEL IS BETWEEN NORTH AMERICA_x000a_AND SOUTH AMERICA._x000a_AND - FUEL SURCHARGE OF USD 210.00 PER COUPON WILL BE_x000a_ADDED TO THE APPLICABLE FARE PER ANY PASSENGER_x000a_WHEN SECTOR OF TRAVEL IS BETWEEN NORTH AMERICA_x000a_AND AREA 3._x000a_AND - FUEL SURCHARGE OF USD 45.00 PER COUPON WILL BE_x000a_ADDED TO THE APPLICABLE FARE PER ANY PASSENGER_x000a_WHEN SECTOR OF TRAVEL IS BETWEEN NORTH AMERICA_x000a_AND INTERNATIONAL POINTS IN THE CARIBBEAN AREA/_x000a_CENTRAL AMERICA._x000a_AND - FUEL SURCHARGE OF USD 45.00 PER COUPON WILL BE_x000a_ADDED TO THE APPLICABLE FARE PER ANY PASSENGER_x000a_WHEN SECTOR OF TRAVEL IS WITHIN AFRICA._x000a_AND - FUEL SURCHARGE OF USD 210.00 PER COUPON WILL BE_x000a_ADDED TO THE APPLICABLE FARE PER ANY PASSENGER_x000a_WHEN SECTOR OF TRAVEL IS WITHIN AREA 3._x000a_NOTE - TEXT BELOW NOT VALIDATED FOR AUTOPRICING._x000a_SALE OF THIS FARE IS PERMITTED WORLDWIDE._x000a_THIS SURCHARGE IS ONLY APPLICABLE WHEN TICKETS ARE_x000a_SOLD IN ISLAMIC REPUBLIC OF IRAN.&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LH AND MAY NOT_x000a_BE SOLD IN ANGOLA/IRAN/SOUTH SUDAN/VENEZUELA/SUDAN/_x000a_ZIMBABWE/LEBANON. AND MAY ONLY BE SOLD IN AREA 1/AREA_x000a_2/AREA 3. EXTENSION OF TICKET VALIDITY IS NOT_x000a_PERMITTED._x000a_OR - TICKETS MUST NOT BE ISSUED ON LH. TICKETS MUST BE_x000a_ISSUED BY OS AND MAY NOT BE SOLD IN ANGOLA/IRAN/_x000a_SOUTH SUDAN/VENEZUELA/SUDAN/ZIMBABWE/LEBANON. AND_x000a_MAY ONLY BE SOLD IN AREA 1/AREA 2/AREA 3._x000a_EXTENSION OF TICKET VALIDITY IS NOT PERMITTED._x000a_OR - TICKETS MUST NOT BE ISSUED ON LH. TICKETS MUST BE_x000a_ISSUED BY LX AND MAY NOT BE SOLD IN ANGOLA/IRAN/_x000a_SOUTH SUDAN/VENEZUELA/SUDAN/ZIMBABWE/LEBANON. AND_x000a_MAY ONLY BE SOLD IN AREA 1/AREA 2/AREA 3._x000a_EXTENSION OF TICKET VALIDITY IS NOT PERMITTED._x000a_OR - TICKETS MUST NOT BE ISSUED ON LH. TICKETS MUST BE_x000a_ISSUED BY SN AND MAY NOT BE SOLD IN ANGOLA/IRAN/_x000a_SOUTH SUDAN/VENEZUELA/SUDAN/ZIMBABWE/LEBANON. AND_x000a_MAY ONLY BE SOLD IN AREA 1/AREA 2/AREA 3._x000a_EXTENSION OF TICKET VALIDITY IS NOT PERMITTED._x000a_OR - TICKETS MUST NOT BE ISSUED ON LH. TICKETS MUST BE_x000a_ISSUED BY AC AND MAY NOT BE SOLD IN ANGOLA/IRAN/_x000a_SOUTH SUDAN/VENEZUELA/SUDAN/ZIMBABWE/LEBANON. AND_x000a_MAY ONLY BE SOLD IN AREA 1/AREA 2/AREA 3._x000a_EXTENSION OF TICKET VALIDITY IS NOT PERMITTED._x000a_OR - TICKETS MUST NOT BE ISSUED ON LH. TICKETS MUST BE_x000a_ISSUED BY UA AND MAY NOT BE SOLD IN ANGOLA/IRAN/_x000a_SOUTH SUDAN/VENEZUELA/SUDAN/ZIMBABWE/LEBANON. AND_x000a_MAY ONLY BE SOLD IN AREA 1/AREA 2/AREA 3._x000a_EXTENSION OF TICKET VALIDITY IS NOT PERMITTED._x000a_OR - TICKETS MUST NOT BE ISSUED ON LH. TICKETS MUST BE_x000a_ISSUED BY NH AND MAY NOT BE SOLD IN ANGOLA/IRAN/_x000a_SOUTH SUDAN/VENEZUELA/SUDAN/ZIMBABWE/LEBANON. AND_x000a_MAY ONLY BE SOLD IN AREA 1/AREA 2/AREA 3._x000a_EXTENSION OF TICKET VALIDITY IS NOT PERMITTED._x000a_OR - TICKETS MUST NOT BE ISSUED ON LH. TICKETS MUST BE_x000a_ISSUED BY HR AND MAY ONLY BE SOLD IN BURKINA FASO/_x000a_BENIN/COTE D IVOIRE/SENEGAL/MAURITIUS/LIBYA/YEMEN/_x000a_CAMEROON. EXTENSION OF TICKET VALIDITY IS NOT_x000a_PERMITTED.&lt;/Text&gt;_x000a_   &lt;/Paragraph&gt;_x000a_   &lt;Paragraph RPH=&quot;16&quot; Title=&quot;PENALTIES&quot;&gt;_x000a_    &lt;Text&gt;CANCELLATIONS_x000a_ANY TIME_x000a_CHARGE USD 240.00 FOR CANCEL/NO-SHOW/REFUND._x000a_WAIVED FOR DEATH OF PASSENGER OR FAMILY MEMBER._x000a_NOTE - TEXT BELOW NOT VALIDATED FOR AUTOPRICING._x000a_WAIVERS MUST BE EVIDENCED BY DEATH CERTIFICATE._x000a_-----------------------------------------------_x000a_REFUND PERMITTED BEFORE DEPARTURE IN CASE OF_x000a_REJECTION OF VISA. EMBASSY STATEMENT REQUIRED._x000a_-----------------------------------------------_x000a_UP TO 24 HOURS BEFORE DEPARTURE THE APPLICABLE_x000a_PENALTY AMOUNT FOR REFUNDS IS LIMITED TO 10_x000a_PERCENT OF THE BASE FARE VALUE NOT EXCEEDING THE_x000a_REGULAR PENALTY AMOUNT._x000a_WITHIN 24 HOURS BEFORE DEPARTURE THE REGULAR_x000a_PENALTY AMOUNT APPLIES._x000a_IN REFERENCE TO COLOMBIAN RIGHT OF_x000a_DESISTANCE //RAC 7//._x000a_-----------------------------------------------_x000a_REFUND RULES APPLY PER PRICING UNIT._x000a_-----------------------------------------------_x000a_WHEN COMBINING NON-REFUNDABLE FARES WITH_x000a_REFUNDABLE FARES-_x000a_1. THE MOST RESTRICTIVE CANCELLATION CONDITION_x000a_APPLIES TO THE ENTIRE PRICING UNIT._x000a_2. THE HIGHEST CANCELLATION PENALTY WITHIN THE_x000a_PRICING UNIT WILL BE CHARGED._x000a_-----------------------------------------------_x000a_REFUND FOR PARTLY USED TICKET- IF A RETURN TICKET_x000a_SHALL BE USED FOR ONE WAY TRAVEL - THE DIFFERENCE_x000a_BETWEEN THE RETURN FARE AND THE APPLICABLE ONE_x000a_WAY FARE WILL/SHALL BE CALCULATED._x000a_APPLICABLE ONE WAY IS THE ONE WAY FARE WITHIN THE_x000a_SAME OR HIGHER RBD._x000a_ANY CREDIT WILL BE REFUNDED LESS ANY APPLICABLE_x000a_CANCELLATION PENALTY._x000a_-----------------------------------------------_x000a_CHILD DISCOUNT DOES NOT APPLY._x000a_INFANT WITHOUT SEAT FREE OF CHARGE._x000a_-----------------------------------------------_x000a_REFUND PERMITTED WITHIN TICKET VALIDITY._x000a_-----------------------------------------------_x000a_ANY ORIGINAL NON-REFUNDABLE AMOUNT FROM A_x000a_PREVIOUS TICKET REMAINS NON REFUNDABLE AND WILL BE_x000a_CARRIED FORWARD TO ANY REISSUED/EXCHANGED TICKET._x000a_-----------------------------------------------_x000a_REFUND OF UNUSED TAXES PAID TO THIRD PARTIES_x000a_PERMITTED._x000a_EXCEPT FOR TAXES THAT ARE LEGALLY NON-REFUNDABLE._x000a_PASSENGER FACILITY CHARGES APPLICABLE TO_x000a_US AIRPORTS WITH TAX CODES US/ ZP/ XF ARE-_x000a_REFUNDABLE WHEN THE FARE IS REFUNDABLE_x000a_OR NON-REFUNDABLE WHEN THE FARE IS NON-REFUNDABLE._x000a_-----------------------------------------------_x000a_REFUND OF UNUSED YR NOT PERMITTED._x000a_THIS ALSO INCLUDES LH/LX/OS/SN DCC - DISTRIBUTION_x000a_COST CHARGE - SHOWN AS YR ON THE TICKET._x000a_-----------------------------------------------_x000a_REFUND OF UNUSED YQ-_x000a_A. FOR TOTALLY UNUSED TICKET- REFUND OF UNUSED YQ_x000a_PERMITTED._x000a_B. FOR PARTIALLY USED TICKET- SHOULD THE_x000a_APPLICABLE FARE FOR THE ROUTING TRAVELLED BE_x000a_HIGHER THAN THE FARE ORIGINALLY PAID- THE_x000a_DIFFERENCE BETWEEN THE APPLICABLE FARE AND THE_x000a_FARE ORIGINALLY PAID SHALL BE DEDUCTED FROM THE_x000a_YQ AMOUNT._x000a_THE YQ IS USED TO COVER POSSIBLE RESIDUAL AMOUNTS_x000a_RESULTING FROM CANCELLATION PENALTIES HIGHER THAN_x000a_THE FARE AMOUNT._x000a_ANY DIFFERENCE BETWEEN CANCELLATION PENALTY AND_x000a_THE FARE ORIGINALLY PAID SHALL BE DEDUCTED FROM_x000a_THE YQ AMOUNT._x000a_ONLY THE YQ RESIDUAL AMOUNT CAN BE THEN REFUNDED._x000a_-----------------------------------------------_x000a_GERMAN AVIATION SECURITY CHARGE IS POTENTIALLY_x000a_REFUNDABLE FOR TRANSFER PASSENGERS ARRIVING FROM_x000a_COUNTRIES US/ CA OR ME HAVING TRANSFER IN FRA_x000a_TERMINAL 1 WITH NO ADDITIONAL SECURITY CHECK BY_x000a_FEDERAL POLICE IN FRA._x000a_-----------------------------------------------_x000a_THE OPTIONAL PAYMENT CHARGE IS NON-REFUNDABLE._x000a_-----------------------------------------------_x000a_CHANGES_x000a_ANY TIME_x000a_CHARGE USD 160.00 FOR REISSUE/REVALIDATION._x000a_WAIVED FOR DEATH OF PASSENGER OR FAMILY MEMBER._x000a_NOTE - TEXT BELOW NOT VALIDATED FOR AUTOPRICING._x000a_REISSUE/REVALIDATION/EXCHANGE PERMITTED._x000a_EXCEPT TO -LGT TYPE FARE._x000a_-----------------------------------------------_x000a_REROUTING PERMITTED._x000a_-----------------------------------------------_x000a_WAIVERS MUST BE EVIDENCED BY DEATH CERTIFICATE._x000a_-----------------------------------------------_x000a_RULES FOR CHANGES APPLY BY FARE_x000a_COMPONENT/DIRECTION._x000a_IN CASE OF FARE COMBINATION CHARGE THE HIGHEST FEE_x000a_OF ALL CHANGED FARE COMPONENTS._x000a_-----------------------------------------------_x000a_A CHANGE IS A DATE/FLIGHT/ROUTING/BOOKING CODE_x000a_CHANGE._x000a_-----------------------------------------------_x000a_CHANGE FEE APPLIES FOR EVERY SINGLE CLOSED_x000a_REISSUE/REVALIDATION/REBOOKING TRANSACTION._x000a_CHILD DISCOUNT DOES NOT APPLY._x000a_INFANT WITHOUT SEAT FREE OF CHARGE._x000a_-----------------------------------------------_x000a_CHANGES NOT PERMITTED IN CASE OF NO SHOW._x000a_REFER TO REFUND SECTION._x000a_-----------------------------------------------_x000a_IF A RETURN FLIGHT CANNOT BE BOOKED DUE TO_x000a_THE RETURN DATE OUTSIDE SYSTEM BOOKING RANGE -_x000a_AN ALTERNATIVE FLIGHT MAY BE BOOKED FOR TICKET_x000a_ISSUANCE._x000a_ONE LATER REBOOKING FOR THE DESIRED DATE IS_x000a_PERMITTED WITHOUT REBOOKING FEE._x000a_-----------------------------------------------_x000a_IF CHANGES ARE MADE TO ANY OTHER THAN THE FIRST_x000a_TICKETED FLIGHT COUPON / THE FARES IN EFFECT AT_x000a_THE TIME OF ORIGINAL TICKET ISSUE WILL APPLY_x000a_PROVIDED THE NEW ITINERARY QUALIFIES FOR ALL THE_x000a_PROVISIONS OF THE ORIGINALLY TICKETED BOOKING_x000a_CODE FARE IGNORING ADVANCE RESERVATION OR_x000a_TICKETING REQUIREMENTS._x000a_-----------------------------------------------_x000a_IF CHANGES ARE MADE TO FIRST TICKETED FLIGHT_x000a_COUPON OF A TOTALLY UNUSED TICKET -THE FARES IN_x000a_EFFECT AT TIME OF REBOOKING/REISSUE WILL APPLY_x000a_PROVIDED THE NEW ITINERARY QUALIFIES FOR ALL THE_x000a_PROVISIONS OF THE ORIGINALLY TICKETD BOOKING CODE_x000a_FARE INCLUDING ADVANCE RESERVATION OR TICKETING_x000a_REQUIREMENTS._x000a_-----------------------------------------------_x000a_WHEN CHANGES ARE MADE AND THE ORIGINALLY TICKETED_x000a_BOOKING CLASS ARE KEPT THE NEW FARE MAY BE LOWER/_x000a_EQUAL OR HIGHER. ANY RESIDUAL AMOUNT WILL BE_x000a_IGNORED._x000a_-----------------------------------------------_x000a_WHEN CHANGES ARE MADE AND THE ORIGINALLY TICKETED_x000a_BOOKING CLASS CHANGED  THE NEW FARE MAY ONLY_x000a_BE EQUAL OR HIGHER._x000a_-----------------------------------------------_x000a_IF APPLICABLE - COLLECT THE CHANGE FEE AND CHARGE_x000a_THE FARE DIFFERENCE TO THE HIGHER FARE._x000a_-----------------------------------------------_x000a_REVALIDATION/REISSUE AND EMD ISSUANCE MUST BE_x000a_MADE WITHIN 24 HOURS AFTER CHANGE OF RESERVATION_x000a_BUT NOT LATER THAN DEPARTURE OF THE ORIGINAL_x000a_FLIGHT BEING CHANGED._x000a_IF NOT DONE WITHIN 24 HOURS TICKET WILL ONLY BE_x000a_VALID FOR REFUND OR NOT APPICABLE AT ALL._x000a_-----------------------------------------------_x000a_IN CASE OF SUBSEQUENT REISSUE/EXCHANGE -_x000a_THE ORIGINAL NON-REFUNDABLE FARE- OR REFUND_x000a_PENALTY AMOUNT REMAINS NON-REFUNDABLE._x000a_-----------------------------------------------&lt;/Text&gt;_x000a_   &lt;/Paragraph&gt;_x000a_   &lt;Paragraph RPH=&quot;17&quot; Title=&quot;HIP/MILEAGE EXCEPTIONS&quot;&gt;_x000a_    &lt;Text&gt;THE HIGHER INTERMEDIATE POINT RULE DOES NOT APPLY FOR_x000a_STOPOVERS.&lt;/Text&gt;_x000a_   &lt;/Paragraph&gt;_x000a_   &lt;Paragraph RPH=&quot;18&quot; Title=&quot;TICKET ENDORSEMENTS&quot;&gt;_x000a_    &lt;Text&gt;THE ORIGINAL AND THE REISSUED TICKET MUST BE ANNOTATED_x000a_- FARE RESTRICTION MAY APPLY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NOTE - TEXT BELOW NOT VALIDATED FOR AUTOPRICING._x000a_FOR CHILDREN TURNING 12 YEARS ENROUTE - CHILDREN_x000a_FARE HAS TO BE USED FOR THE ENTIRE JOURNEY_x000a_OR - INS/INFANT WITH A SEAT PSGR UNDER 2 - CHARGE 75_x000a_PERCENT OF THE FARE._x000a_TICKET DESIGNATOR - CH AND PERCENT APPLIED._x000a_MUST BE ACCOMPANIED ON ALL FLIGHTS IN THE SAME_x000a_COMPARTMENT BY ADULT PSGR 12 OR OLDER._x000a_OR - INF/INFANT WITHOUT A SEAT PSGR UNDER 2 - CHARGE 10_x000a_PERCENT OF THE FARE._x000a_TICKET DESIGNATOR - IN AND PERCENT APPLIED._x000a_MUST BE ACCOMPANIED ON ALL FLIGHTS IN THE SAME_x000a_COMPARTMENT BY ADULT PSGR 12 OR OLDER._x000a_NOTE - TEXT BELOW NOT VALIDATED FOR AUTOPRICING._x000a_FOR INFANTS TURNING 2 YEARS ENROUTE - DUE TO_x000a_SAFETY REGULATIONS - A BOOKED SEAT WILL BE_x000a_REQUIRED FOR THE REMAINING PORTIONS OF THE_x000a_JOURNEY. WHEN A SEPARATE SEAT IS REQUIRED ON A_x000a_PORTION OF THE JOURNEY - CHILD FARE HAS TO BE_x000a_USED FOR THE ENTIRE JOURNEY._x000a_OR - UNN/UNACCOMPANIED CHILD PSGR 5-11. ID REQUIRED -_x000a_CHARGE 75 PERCENT OF THE FARE._x000a_TICKET DESIGNATOR - CH AND PERCENT APPLIED._x000a_NOTE - TEXT BELOW NOT VALIDATED FOR AUTOPRICING._x000a_UNACCOMPANIED CHILD UNDER 5 YEARS OF AGE WILL NOT_x000a_BE ACCEPTED FOR CARRIAGE. SERVICE CHARGE FOR_x000a_UNACCOMPANIED CHILD APPLIE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53"/>
    <n v="3096"/>
    <s v="M0CO"/>
    <n v="3134"/>
    <n v="3144"/>
    <s v="IPRSAA2/27"/>
    <n v="13093"/>
    <n v="19447"/>
    <x v="8"/>
    <n v="1500"/>
    <n v="1533"/>
    <n v="1556"/>
    <s v="RDBOGFRA07SEPQRCOWKO-LH"/>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9e6c90d-f72c-45e1-be1a-b42daf4af90c&lt;/eb:ConversationId&gt;&lt;eb:Service&gt;OTA_AirRulesLLSRQ&lt;/eb:Service&gt;&lt;eb:Action&gt;OTA_AirRulesLLSRS&lt;/eb:Action&gt;&lt;eb:MessageData&gt;&lt;eb:MessageId&gt;7120665716544480833&lt;/eb:MessageId&gt;&lt;eb:Timestamp&gt;2019-09-09T19:54:14&lt;/eb:Timestamp&gt;&lt;eb:RefToMessageId&gt;c9e6c90d-f72c-45e1-be1a-b42daf4af90c&lt;/eb:RefToMessageId&gt;&lt;/eb:MessageData&gt;&lt;/eb:MessageHeader&gt;&lt;wsse:Security xmlns:wsse=&quot;http://schemas.xmlsoap.org/ws/2002/12/secext&quot;&gt;&lt;wsse:BinarySecurityToken valueType=&quot;String&quot; EncodingType=&quot;wsse:Base64Binary&quot;&gt;Shared/IDL:IceSess\/SessMgr:1\.0.IDL/Common/!ICESMS\/RESH!ICESMSLB\/RES.LB!-2975956883049496699!3945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4:54:14-05:00&quot;&gt;_x000a_   &lt;stl:SystemSpecificResults&gt;_x000a_    &lt;stl:HostCommand LNIATA=&quot;222222&quot;&gt;RDBAQBOG07SEPQ00SE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00SE5ZJ       Q X   115500     ----      -/?  -/12M 8000&lt;/Text&gt;_x000a_   &lt;/Line&gt;_x000a_   &lt;Line Type=&quot;Passenger Type&quot;&gt;_x000a_    &lt;Text&gt;PASSENGER TYPE-ADT                 AUTO PRICE-YES&lt;/Text&gt;_x000a_   &lt;/Line&gt;_x000a_   &lt;Line Type=&quot;Origin Destination&quot;&gt;_x000a_    &lt;Text&gt;FROM-BAQ TO-BOG    CXR-LA    TVL-07SEP20  RULE-SEDM IPRWD/17&lt;/Text&gt;_x000a_   &lt;/Line&gt;_x000a_   &lt;Line Type=&quot;Fare Basis&quot;&gt;_x000a_    &lt;Text&gt;FARE BASIS-Q00SE5ZJ          SPECIAL FARE  DIS-E   VENDOR-ATP&lt;/Text&gt;_x000a_   &lt;/Line&gt;_x000a_   &lt;Line Type=&quot;Fare Type&quot;&gt;_x000a_    &lt;Text&gt;FARE TYPE-XOX      OW-ECONOMY CLASS ONE WAY EXCURSION FARE&lt;/Text&gt;_x000a_   &lt;/Line&gt;_x000a_   &lt;Line Type=&quot;Currency&quot;&gt;_x000a_    &lt;Text&gt;COP   115488  8000  E03SEP19 D-INFINITY   FC-Q00SE5ZJ  FN-9O&lt;/Text&gt;_x000a_   &lt;/Line&gt;_x000a_   &lt;Line Type=&quot;System Dates&quot;&gt;_x000a_    &lt;Text&gt;SYSTEM DATES - CREATED 02SEP19/1810  EXPIRES INFINITY&lt;/Text&gt;_x000a_   &lt;/Line&gt;_x000a_   &lt;ParsedData&gt;_x000a_    &lt;CurrencyLine&gt;_x000a_     &lt;Amount&gt;115488&lt;/Amount&gt;_x000a_     &lt;CurrencyCode&gt;COP&lt;/CurrencyCode&gt;_x000a_     &lt;Discontinue&gt;INFINITY&lt;/Discontinue&gt;_x000a_     &lt;Effective&gt;2019-09-03&lt;/Effective&gt;_x000a_     &lt;FareClass&gt;Q00SE5ZJ&lt;/FareClass&gt;_x000a_     &lt;RoutingNumberOrMPM&gt;8000&lt;/RoutingNumberOrMPM&gt;_x000a_     &lt;TariffDescriptionNumber&gt;9O&lt;/TariffDescriptionNumber&gt;_x000a_    &lt;/CurrencyLine&gt;_x000a_    &lt;FareBasisLine&gt;_x000a_     &lt;DisplayType Code=&quot;E&quot;/&gt;_x000a_     &lt;FareBasis Code=&quot;Q00SE5ZJ&quot;/&gt;_x000a_     &lt;FareVendor&gt;ATP&lt;/FareVendor&gt;_x000a_     &lt;Text&gt;SPECIAL FARE&lt;/Text&gt;_x000a_    &lt;/FareBasisLine&gt;_x000a_    &lt;FareTypeLine&gt;_x000a_     &lt;FareDescription Code=&quot;OW&quot;&gt;ECONOMY CLASS ONE WAY EXCURSION FARE&lt;/FareDescription&gt;_x000a_     &lt;FareType&gt;XOX&lt;/FareType&gt;_x000a_    &lt;/FareTypeLine&gt;_x000a_    &lt;OriginDestinationLine&gt;_x000a_     &lt;Airline Code=&quot;LA&quot;/&gt;_x000a_     &lt;DestinationLocation LocationCode=&quot;BOG&quot;/&gt;_x000a_     &lt;OriginLocation LocationCode=&quot;BAQ&quot;/&gt;_x000a_     &lt;Rule&gt;SEDM&lt;/Rule&gt;_x000a_     &lt;TariffDescriptionNumber&gt;IPRWD/17&lt;/TariffDescriptionNumber&gt;_x000a_     &lt;TravelDate&gt;2020-09-07&lt;/TravelDate&gt;_x000a_    &lt;/OriginDestinationLine&gt;_x000a_    &lt;PassengerTypeLine&gt;_x000a_     &lt;AutoPrice&gt;YES&lt;/AutoPrice&gt;_x000a_     &lt;PassengerType Code=&quot;ADT&quot;/&gt;_x000a_    &lt;/PassengerTypeLine&gt;_x000a_    &lt;SystemDatesLine&gt;_x000a_     &lt;CreateDateTime&gt;2019-09-02T18: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ECONOMY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E/-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RGE COP 70000 FOR REISSUE/REVALIDATION._x000a_ANY TIME_x000a_CHARGE COP 85000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ANY TIME_x000a_CHARGE 60 PERCENT FOR REFUND._x000a_NOTE - TEXT BELOW NOT VALIDATED FOR AUTOPRICING._x000a_REFUND MUST BE COMPLETED BEFORE DEPARTURE TIME OF_x000a_THE ORIGINAL FLIGHT -OTHERWISE- IT WILL BE_x000a_CONSIDERED NO-SHOW AND SUCH PENALTY/RESTRICTION_x000a_WILL APPLY._x000a_//_x000a_REFUND RULES APPLY PER FARE_x000a_COMPONENT._x000a_WHEN COMBINING REFUNDABLE FARES WITH NON_x000a_REFUNDABLE FARES PROVISIONS WILL APPLY AS FOLLOWS_x000a_- THE AMOUNT PAID ON THE REFUNDABLE FARE_x000a_COMPONENT WILL BE REFUNDED UPON PAYMENT OF THE_x000a_PENALTY AMOUNT IF APPLICABLE._x000a_- THE AMOUNT PAID ON THE NON REFUNDABLE FARE_x000a_COMPONENT WILL NOT BE REFUNDED._x000a_- WHEN COMBINING FARES CHARGE THE SUM OF THE_x000a_CANCELLATION FEES OF ALL CANCELLED FARE_x000a_COMPONENTS._x000a_//_x000a_DERECHO DE RETRACTO_x000a_SOLO PARA COMPRAS REALIZADAS Y ORIGINADAS EN_x000a_COLOMBIA A TRAVES DE LAN.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RIGHT OF WITHDRAWAL_x000a_ONLY FOR SALES MADE IN COLOMBIA VIA LAN.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_x000a_//&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REF/CHG FEE APPLIES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67_x000a_PERCENT OF THE FARE._x000a_TICKET DESIGNATOR - CH AND PERCENT APPLIED._x000a_MUST BE ACCOMPANIED ON ALL FLIGHTS IN THE SAME_x000a_COMPARTMENT BY CONTRACT BULK ADULT PSGR 12 OR_x000a_OLDER._x000a_OR - JNS/CONTRACT BULK INFANT WITH A SEAT PSGR UNDER 2_x000a_- CHARGE 67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E/NEGOTIATED CHILD PSGR 2-11 - CHARGE 67 PERCENT_x000a_OF THE FARE._x000a_TICKET DESIGNATOR - CH AND PERCENT APPLIED._x000a_MUST BE ACCOMPANIED ON ALL FLIGHTS IN THE SAME_x000a_COMPARTMENT BY NEG PSGR 12 OR OLDER._x000a_OR - INE/NEGOTIATED INFANT PSGR UNDER 2 - CHARGE 67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67 PERCENT OF THE FARE._x000a_TICKET DESIGNATOR - CH AND PERCENT APPLIED._x000a_MUST BE ACCOMPANIED ON ALL FLIGHTS IN THE SAME_x000a_COMPARTMENT BY INDIVIDUAL INCLUSIVE TOUR PSGR_x000a_12 OR OLDER._x000a_OR - ITS/INCLUSIVE TOUR INFANT WITH A SEAT PSGR UNDER 2_x000a_- CHARGE 67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N/ACCOMPANIED CHILD PSGR 2-11 - CHARGE 67_x000a_PERCENT OF THE FARE._x000a_TICKET DESIGNATOR - CH AND PERCENT APPLIED._x000a_MUST BE ACCOMPANIED ON ALL FLIGHTS IN THE SAME_x000a_COMPARTMENT BY PFA PSGR 12 OR OLDER._x000a_OR - INS/INFANT WITH A SEAT PSGR UNDER 2 - CHARGE 67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54"/>
    <n v="3428"/>
    <s v="SEDM"/>
    <n v="3466"/>
    <n v="3474"/>
    <s v="IPRWD/17"/>
    <n v="7929"/>
    <n v="13439"/>
    <x v="2"/>
    <n v="1499"/>
    <n v="1532"/>
    <n v="1556"/>
    <s v="RDBAQBOG07SEPQ00SE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b5c6733-2bf2-455a-a401-710fb7fafe35&lt;/eb:ConversationId&gt;&lt;eb:Service&gt;OTA_AirRulesLLSRQ&lt;/eb:Service&gt;&lt;eb:Action&gt;OTA_AirRulesLLSRS&lt;/eb:Action&gt;&lt;eb:MessageData&gt;&lt;eb:MessageId&gt;7967588722042030692&lt;/eb:MessageId&gt;&lt;eb:Timestamp&gt;2019-09-09T20:03:24&lt;/eb:Timestamp&gt;&lt;eb:RefToMessageId&gt;8b5c6733-2bf2-455a-a401-710fb7fafe35&lt;/eb:RefToMessageId&gt;&lt;/eb:MessageData&gt;&lt;/eb:MessageHeader&gt;&lt;wsse:Security xmlns:wsse=&quot;http://schemas.xmlsoap.org/ws/2002/12/secext&quot;&gt;&lt;wsse:BinarySecurityToken valueType=&quot;String&quot; EncodingType=&quot;wsse:Base64Binary&quot;&gt;Shared/IDL:IceSess\/SessMgr:1\.0.IDL/Common/!ICESMS\/RESG!ICESMSLB\/RES.LB!-2975954631736594290!162073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03:24-05:00&quot;&gt;_x000a_   &lt;stl:SystemSpecificResults&gt;_x000a_    &lt;stl:HostCommand LNIATA=&quot;222222&quot;&gt;RDMDECUN20OCTG1L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G1LL           G X    92.00 D11DE         -/?  -/  - WH01&lt;/Text&gt;_x000a_   &lt;/Line&gt;_x000a_   &lt;Line Type=&quot;Passenger Type&quot;&gt;_x000a_    &lt;Text&gt;PASSENGER TYPE-ADT                 AUTO PRICE-YES&lt;/Text&gt;_x000a_   &lt;/Line&gt;_x000a_   &lt;Line Type=&quot;Origin Destination&quot;&gt;_x000a_    &lt;Text&gt;FROM-MDE TO-CUN    CXR-4O    TVL-20OCT19  RULE-9500 IPRWI/303&lt;/Text&gt;_x000a_   &lt;/Line&gt;_x000a_   &lt;Line Type=&quot;Fare Basis&quot;&gt;_x000a_    &lt;Text&gt;FARE BASIS-G1LL              SPECIAL FARE  DIS-E   VENDOR-ATP&lt;/Text&gt;_x000a_   &lt;/Line&gt;_x000a_   &lt;Line Type=&quot;Fare Type&quot;&gt;_x000a_    &lt;Text&gt;FARE TYPE-XPN      OW-INSTANT PURCHASE NONREFUNDABLE-TYPE FARES&lt;/Text&gt;_x000a_   &lt;/Line&gt;_x000a_   &lt;Line Type=&quot;Currency&quot;&gt;_x000a_    &lt;Text&gt;USD    91.84  0001  E10JUL19 D10JUL19   FC-G1LL  FN-L&lt;/Text&gt;_x000a_   &lt;/Line&gt;_x000a_   &lt;Line Type=&quot;System Dates&quot;&gt;_x000a_    &lt;Text&gt;SYSTEM DATES - CREATED 09JUL19/2317  EXPIRES INFINITY&lt;/Text&gt;_x000a_   &lt;/Line&gt;_x000a_   &lt;ParsedData&gt;_x000a_    &lt;CurrencyLine&gt;_x000a_     &lt;Amount&gt;91.84&lt;/Amount&gt;_x000a_     &lt;CurrencyCode&gt;USD&lt;/CurrencyCode&gt;_x000a_     &lt;Discontinue&gt;2019-07-10&lt;/Discontinue&gt;_x000a_     &lt;Effective&gt;2019-07-10&lt;/Effective&gt;_x000a_     &lt;FareClass&gt;G1LL&lt;/FareClass&gt;_x000a_     &lt;RoutingNumberOrMPM&gt;0001&lt;/RoutingNumberOrMPM&gt;_x000a_     &lt;TariffDescriptionNumber&gt;L&lt;/TariffDescriptionNumber&gt;_x000a_    &lt;/CurrencyLine&gt;_x000a_    &lt;FareBasisLine&gt;_x000a_     &lt;DisplayType Code=&quot;E&quot;/&gt;_x000a_     &lt;FareBasis Code=&quot;G1LL&quot;/&gt;_x000a_     &lt;FareVendor&gt;ATP&lt;/FareVendor&gt;_x000a_     &lt;Text&gt;SPECIAL FARE&lt;/Text&gt;_x000a_    &lt;/FareBasisLine&gt;_x000a_    &lt;FareTypeLine&gt;_x000a_     &lt;FareDescription Code=&quot;OW&quot;&gt;INSTANT PURCHASE NONREFUNDABLE-TYPE FARES&lt;/FareDescription&gt;_x000a_     &lt;FareType&gt;XPN&lt;/FareType&gt;_x000a_    &lt;/FareTypeLine&gt;_x000a_    &lt;OriginDestinationLine&gt;_x000a_     &lt;Airline Code=&quot;4O&quot;/&gt;_x000a_     &lt;DestinationLocation LocationCode=&quot;CUN&quot;/&gt;_x000a_     &lt;OriginLocation LocationCode=&quot;MDE&quot;/&gt;_x000a_     &lt;Rule&gt;9500&lt;/Rule&gt;_x000a_     &lt;TariffDescriptionNumber&gt;IPRWI/303&lt;/TariffDescriptionNumber&gt;_x000a_     &lt;TravelDate&gt;2019-10-20&lt;/TravelDate&gt;_x000a_    &lt;/OriginDestinationLine&gt;_x000a_    &lt;PassengerTypeLine&gt;_x000a_     &lt;AutoPrice&gt;YES&lt;/AutoPrice&gt;_x000a_     &lt;PassengerType Code=&quot;ADT&quot;/&gt;_x000a_    &lt;/PassengerTypeLine&gt;_x000a_    &lt;SystemDatesLine&gt;_x000a_     &lt;CreateDateTime&gt;2019-07-09T23:17&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PROMOTIONAL FARES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00 USD / 19.00 CAD_x000a_APLICA POR FARE COMPONENT._x000a_- - -_x000a_YR FUEL SURCHARGE  UP TO 19.00 USD / 19.00 CAD_x000a_APPLY PE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NO SALES RESTRICTIONS APPLY.&lt;/Text&gt;_x000a_   &lt;/Paragraph&gt;_x000a_   &lt;Paragraph RPH=&quot;16&quot; Title=&quot;PENALTIES&quot;&gt;_x000a_    &lt;Text&gt;CONFIRMED RESERVATIONS FOR ALL SECTORS ARE REQUIRED AT_x000a_LEAST 24 HOURS BEFORE DEPARTURE._x000a_WAITLIST AND STANDBY NOT PERMITTED._x000a_ANY TIME_x000a_TICKET IS NON-REFUNDABLE._x000a_CHANGES_x000a_ANY TIME_x000a_CHARGE USD 69.00/CAD 79.00 FOR REISSUE/_x000a_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WAITLIST AND STANDBY NOT PERMITTED._x000a_ANY TIME_x000a_TICKET IS NON-REFUNDABLE._x000a_CHANGES_x000a_ANY TIME_x000a_CHARGE USD 89.00/CAD 115.00 FOR REISSUE/_x000a_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 CHARGE 100_x000a_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0"/>
    <n v="3422"/>
    <s v="9500"/>
    <n v="3460"/>
    <n v="3469"/>
    <s v="IPRWI/303"/>
    <n v="7655"/>
    <n v="9329"/>
    <x v="9"/>
    <n v="1501"/>
    <n v="1534"/>
    <n v="1554"/>
    <s v="RDMDECUN20OCTG1L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652dcb6-8734-4778-b9eb-87e542e5c107&lt;/eb:ConversationId&gt;&lt;eb:Service&gt;OTA_AirRulesLLSRQ&lt;/eb:Service&gt;&lt;eb:Action&gt;OTA_AirRulesLLSRS&lt;/eb:Action&gt;&lt;eb:MessageData&gt;&lt;eb:MessageId&gt;7998878724816460591&lt;/eb:MessageId&gt;&lt;eb:Timestamp&gt;2019-09-09T20:08:02&lt;/eb:Timestamp&gt;&lt;eb:RefToMessageId&gt;5652dcb6-8734-4778-b9eb-87e542e5c107&lt;/eb:RefToMessageId&gt;&lt;/eb:MessageData&gt;&lt;/eb:MessageHeader&gt;&lt;wsse:Security xmlns:wsse=&quot;http://schemas.xmlsoap.org/ws/2002/12/secext&quot;&gt;&lt;wsse:BinarySecurityToken valueType=&quot;String&quot; EncodingType=&quot;wsse:Base64Binary&quot;&gt;Shared/IDL:IceSess\/SessMgr:1\.0.IDL/Common/!ICESMS\/RESC!ICESMSLB\/RES.LB!-2975953494643554166!164282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08:01-05:00&quot;&gt;_x000a_   &lt;stl:SystemSpecificResults&gt;_x000a_    &lt;stl:HostCommand LNIATA=&quot;222222&quot;&gt;RDMDECTG14SEPEES00RIQ/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R ¤EES00RIQ/TAV   E X   178500     ----      -/? ??/ 30  200&lt;/Text&gt;_x000a_   &lt;/Line&gt;_x000a_   &lt;Line Type=&quot;Passenger Type&quot;&gt;_x000a_    &lt;Text&gt;PASSENGER TYPE-ITX                 AUTO PRICE-YES&lt;/Text&gt;_x000a_   &lt;/Line&gt;_x000a_   &lt;Line Type=&quot;Origin Destination&quot;&gt;_x000a_    &lt;Text&gt;FROM-MDE TO-CTG    CXR-AV    TVL-14SEP19  RULE-8YWW FBRA1P/894&lt;/Text&gt;_x000a_   &lt;/Line&gt;_x000a_   &lt;Line Type=&quot;Fare Basis&quot;&gt;_x000a_    &lt;Text&gt;FARE BASIS-EES00RIQ/TAV      SPECIAL FARE  DIS-L   VENDOR-ATP&lt;/Text&gt;_x000a_   &lt;/Line&gt;_x000a_   &lt;Line Type=&quot;Fare Type&quot;&gt;_x000a_    &lt;Text&gt;FARE TYPE-PIT      OW-INDIVIDUAL INCLUSIVE TOUR FARE&lt;/Text&gt;_x000a_   &lt;/Line&gt;_x000a_   &lt;Line Type=&quot;Currency&quot;&gt;_x000a_    &lt;Text&gt;COP   178500  0200  E29JAN19 D-INFINITY   FC-EES00RIQ  FN-&lt;/Text&gt;_x000a_   &lt;/Line&gt;_x000a_   &lt;Line Type=&quot;System Dates&quot;&gt;_x000a_    &lt;Text&gt;SYSTEM DATES - CREATED 09SEP19/1019  EXPIRES INFINITY&lt;/Text&gt;_x000a_   &lt;/Line&gt;_x000a_   &lt;ParsedData&gt;_x000a_    &lt;CurrencyLine&gt;_x000a_     &lt;Amount&gt;178500&lt;/Amount&gt;_x000a_     &lt;CurrencyCode&gt;COP&lt;/CurrencyCode&gt;_x000a_     &lt;Discontinue&gt;INFINITY&lt;/Discontinue&gt;_x000a_     &lt;Effective&gt;2019-01-29&lt;/Effective&gt;_x000a_     &lt;FareClass&gt;EES00RIQ&lt;/FareClass&gt;_x000a_     &lt;RoutingNumberOrMPM&gt;0200&lt;/RoutingNumberOrMPM&gt;_x000a_    &lt;/CurrencyLine&gt;_x000a_    &lt;FareBasisLine&gt;_x000a_     &lt;DisplayType Code=&quot;L&quot;/&gt;_x000a_     &lt;FareBasis Code=&quot;EES00RIQ/TAV&quot;/&gt;_x000a_     &lt;FareVendor&gt;ATP&lt;/FareVendor&gt;_x000a_     &lt;Text&gt;SPECIAL FARE&lt;/Text&gt;_x000a_    &lt;/FareBasisLine&gt;_x000a_    &lt;FareTypeLine&gt;_x000a_     &lt;FareDescription Code=&quot;OW&quot;&gt;INDIVIDUAL INCLUSIVE TOUR FARE&lt;/FareDescription&gt;_x000a_     &lt;FareType&gt;PIT&lt;/FareType&gt;_x000a_    &lt;/FareTypeLine&gt;_x000a_    &lt;OriginDestinationLine&gt;_x000a_     &lt;Airline Code=&quot;AV&quot;/&gt;_x000a_     &lt;DestinationLocation LocationCode=&quot;CTG&quot;/&gt;_x000a_     &lt;OriginLocation LocationCode=&quot;MDE&quot;/&gt;_x000a_     &lt;Rule&gt;8YWW&lt;/Rule&gt;_x000a_     &lt;TariffDescriptionNumber&gt;FBRA1P/894&lt;/TariffDescriptionNumber&gt;_x000a_     &lt;TravelDate&gt;2019-09-14&lt;/TravelDate&gt;_x000a_    &lt;/OriginDestinationLine&gt;_x000a_    &lt;PassengerTypeLine&gt;_x000a_     &lt;AutoPrice&gt;YES&lt;/AutoPrice&gt;_x000a_     &lt;PassengerType Code=&quot;ITX&quot;/&gt;_x000a_    &lt;/PassengerTypeLine&gt;_x000a_    &lt;SystemDatesLine&gt;_x000a_     &lt;CreateDateTime&gt;2019-09-09T10:19&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FARE RULE_x000a_CONFIRMED RESERVATIONS ARE REQUIRED FOR ALL SECTORS_x000a_DEPARTURE FROM FARE ORIGIN._x000a_WHEN RESERVATIONS ARE MADE AT LEAST 14 DAYS BEFORE_x000a_DEPARTURE, TICKETING MUST BE COMPLETED WITHIN 168_x000a_HOURS AFTER RESERVATIONS ARE MADE._x000a_OR - CONFIRMED RESERVATIONS ARE REQUIRED FOR ALL_x000a_SECTORS DEPARTURE FROM FARE ORIGIN._x000a_WHEN RESERVATIONS ARE MADE AT LEAST 5 DAYS BEFORE_x000a_DEPARTURE, TICKETING MUST BE COMPLETED WITHIN 72_x000a_HOURS AFTER RESERVATIONS ARE MADE._x000a_OR - CONFIRMED RESERVATIONS ARE REQUIRED FOR ALL_x000a_SECTORS DEPARTURE FROM FARE ORIGIN._x000a_TICKETING MUST BE COMPLETED WITHIN 24 HOURS AFTER_x000a_RESERVATIONS ARE MADE._x000a_ADDITIONALLY, THE FOLLOWING RULES APPLY-_x000a_**BASE FARE**_x000a_FARE RULE_x000a_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TRAVEL FROM LAST STOPOVER MUST COMMENCE NO EARLIER_x000a_THAN 2 DAYS AFTER DEPARTURE FROM FARE ORIGIN._x000a_OR - TRAVEL FROM LAST STOPOVER MUST COMMENCE NO EARLIER_x000a_THAN THE FIRST SUN AFTER DEPARTURE FROM FARE_x000a_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FARE DIF_x000a_MAY APPLY - AND - 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APPLIES_x000a_PER ROUTE._x000a_FLIGHTS WITHIN COLOMBIA-_x000a_FARE           AGE RANGE_x000a_COP  60.000    5-17 YEAR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FOR TICKETING ON/BEFORE 31JAN20_x000a_VALID FOR INDIVIDUAL INCLUSIVE TOUR PSGR._x000a_THE FARE WAS CALCULATED AS 85 PERCENT OF THE ONE-WAY_x000a_EES00RIQ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24Y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3"/>
    <n v="3367"/>
    <s v="8YWW"/>
    <n v="3405"/>
    <n v="3415"/>
    <s v="FBRA1P/894"/>
    <n v="8699"/>
    <n v="9234"/>
    <x v="5"/>
    <n v="1501"/>
    <n v="1534"/>
    <n v="1562"/>
    <s v="RDMDECTG14SEPEES00RIQ/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652dcb6-8734-4778-b9eb-87e542e5c107&lt;/eb:ConversationId&gt;&lt;eb:Service&gt;OTA_AirRulesLLSRQ&lt;/eb:Service&gt;&lt;eb:Action&gt;OTA_AirRulesLLSRS&lt;/eb:Action&gt;&lt;eb:MessageData&gt;&lt;eb:MessageId&gt;7998941724825510284&lt;/eb:MessageId&gt;&lt;eb:Timestamp&gt;2019-09-09T20:08:02&lt;/eb:Timestamp&gt;&lt;eb:RefToMessageId&gt;5652dcb6-8734-4778-b9eb-87e542e5c107&lt;/eb:RefToMessageId&gt;&lt;/eb:MessageData&gt;&lt;/eb:MessageHeader&gt;&lt;wsse:Security xmlns:wsse=&quot;http://schemas.xmlsoap.org/ws/2002/12/secext&quot;&gt;&lt;wsse:BinarySecurityToken valueType=&quot;String&quot; EncodingType=&quot;wsse:Base64Binary&quot;&gt;Shared/IDL:IceSess\/SessMgr:1\.0.IDL/Common/!ICESMS\/RESC!ICESMSLB\/RES.LB!-2975953494643554166!164282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08:02-05:00&quot;&gt;_x000a_   &lt;stl:SystemSpecificResults&gt;_x000a_    &lt;stl:HostCommand LNIATA=&quot;222222&quot;&gt;RDCTGMDE21SEPQES00RIQ/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R ¤QES00RIQ/TAV   Q X   280500     ----      -/? ??/ 30  200&lt;/Text&gt;_x000a_   &lt;/Line&gt;_x000a_   &lt;Line Type=&quot;Passenger Type&quot;&gt;_x000a_    &lt;Text&gt;PASSENGER TYPE-ITX                 AUTO PRICE-YES&lt;/Text&gt;_x000a_   &lt;/Line&gt;_x000a_   &lt;Line Type=&quot;Origin Destination&quot;&gt;_x000a_    &lt;Text&gt;FROM-CTG TO-MDE    CXR-AV    TVL-21SEP19  RULE-8YWW FBRA1P/894&lt;/Text&gt;_x000a_   &lt;/Line&gt;_x000a_   &lt;Line Type=&quot;Fare Basis&quot;&gt;_x000a_    &lt;Text&gt;FARE BASIS-QES00RIQ/TAV      SPECIAL FARE  DIS-L   VENDOR-ATP&lt;/Text&gt;_x000a_   &lt;/Line&gt;_x000a_   &lt;Line Type=&quot;Fare Type&quot;&gt;_x000a_    &lt;Text&gt;FARE TYPE-PIT      OW-INDIVIDUAL INCLUSIVE TOUR FARE&lt;/Text&gt;_x000a_   &lt;/Line&gt;_x000a_   &lt;Line Type=&quot;Currency&quot;&gt;_x000a_    &lt;Text&gt;COP   280500  0200  E29JAN19 D-INFINITY   FC-QES00RIQ  FN-&lt;/Text&gt;_x000a_   &lt;/Line&gt;_x000a_   &lt;Line Type=&quot;System Dates&quot;&gt;_x000a_    &lt;Text&gt;SYSTEM DATES - CREATED 09SEP19/1016  EXPIRES INFINITY&lt;/Text&gt;_x000a_   &lt;/Line&gt;_x000a_   &lt;ParsedData&gt;_x000a_    &lt;CurrencyLine&gt;_x000a_     &lt;Amount&gt;280500&lt;/Amount&gt;_x000a_     &lt;CurrencyCode&gt;COP&lt;/CurrencyCode&gt;_x000a_     &lt;Discontinue&gt;INFINITY&lt;/Discontinue&gt;_x000a_     &lt;Effective&gt;2019-01-29&lt;/Effective&gt;_x000a_     &lt;FareClass&gt;QES00RIQ&lt;/FareClass&gt;_x000a_     &lt;RoutingNumberOrMPM&gt;0200&lt;/RoutingNumberOrMPM&gt;_x000a_    &lt;/CurrencyLine&gt;_x000a_    &lt;FareBasisLine&gt;_x000a_     &lt;DisplayType Code=&quot;L&quot;/&gt;_x000a_     &lt;FareBasis Code=&quot;QES00RIQ/TAV&quot;/&gt;_x000a_     &lt;FareVendor&gt;ATP&lt;/FareVendor&gt;_x000a_     &lt;Text&gt;SPECIAL FARE&lt;/Text&gt;_x000a_    &lt;/FareBasisLine&gt;_x000a_    &lt;FareTypeLine&gt;_x000a_     &lt;FareDescription Code=&quot;OW&quot;&gt;INDIVIDUAL INCLUSIVE TOUR FARE&lt;/FareDescription&gt;_x000a_     &lt;FareType&gt;PIT&lt;/FareType&gt;_x000a_    &lt;/FareTypeLine&gt;_x000a_    &lt;OriginDestinationLine&gt;_x000a_     &lt;Airline Code=&quot;AV&quot;/&gt;_x000a_     &lt;DestinationLocation LocationCode=&quot;MDE&quot;/&gt;_x000a_     &lt;OriginLocation LocationCode=&quot;CTG&quot;/&gt;_x000a_     &lt;Rule&gt;8YWW&lt;/Rule&gt;_x000a_     &lt;TariffDescriptionNumber&gt;FBRA1P/894&lt;/TariffDescriptionNumber&gt;_x000a_     &lt;TravelDate&gt;2019-09-21&lt;/TravelDate&gt;_x000a_    &lt;/OriginDestinationLine&gt;_x000a_    &lt;PassengerTypeLine&gt;_x000a_     &lt;AutoPrice&gt;YES&lt;/AutoPrice&gt;_x000a_     &lt;PassengerType Code=&quot;ITX&quot;/&gt;_x000a_    &lt;/PassengerTypeLine&gt;_x000a_    &lt;SystemDatesLine&gt;_x000a_     &lt;CreateDateTime&gt;2019-09-09T10:16&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FARE RULE_x000a_CONFIRMED RESERVATIONS ARE REQUIRED FOR ALL SECTORS_x000a_DEPARTURE FROM FARE ORIGIN._x000a_WHEN RESERVATIONS ARE MADE AT LEAST 14 DAYS BEFORE_x000a_DEPARTURE, TICKETING MUST BE COMPLETED WITHIN 168_x000a_HOURS AFTER RESERVATIONS ARE MADE._x000a_OR - CONFIRMED RESERVATIONS ARE REQUIRED FOR ALL_x000a_SECTORS DEPARTURE FROM FARE ORIGIN._x000a_WHEN RESERVATIONS ARE MADE AT LEAST 5 DAYS BEFORE_x000a_DEPARTURE, TICKETING MUST BE COMPLETED WITHIN 72_x000a_HOURS AFTER RESERVATIONS ARE MADE._x000a_OR - CONFIRMED RESERVATIONS ARE REQUIRED FOR ALL_x000a_SECTORS DEPARTURE FROM FARE ORIGIN._x000a_TICKETING MUST BE COMPLETED WITHIN 24 HOURS AFTER_x000a_RESERVATIONS ARE MADE._x000a_ADDITIONALLY, THE FOLLOWING RULES APPLY-_x000a_**BASE FARE**_x000a_FARE RULE_x000a_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TRAVEL FROM LAST STOPOVER MUST COMMENCE NO EARLIER_x000a_THAN 2 DAYS AFTER DEPARTURE FROM FARE ORIGIN._x000a_OR - TRAVEL FROM LAST STOPOVER MUST COMMENCE NO EARLIER_x000a_THAN THE FIRST SUN AFTER DEPARTURE FROM FARE_x000a_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APPLIES_x000a_PER ROUTE._x000a_FLIGHTS WITHIN COLOMBIA-_x000a_FARE           AGE RANGE_x000a_COP  60.000    5-17 YEAR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FOR TICKETING ON/BEFORE 31JAN20_x000a_VALID FOR INDIVIDUAL INCLUSIVE TOUR PSGR._x000a_THE FARE WAS CALCULATED AS 85 PERCENT OF THE ONE-WAY_x000a_QES00RIQ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24Y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3"/>
    <n v="3367"/>
    <s v="8YWW"/>
    <n v="3405"/>
    <n v="3415"/>
    <s v="FBRA1P/894"/>
    <n v="8699"/>
    <n v="9234"/>
    <x v="5"/>
    <n v="1501"/>
    <n v="1534"/>
    <n v="1562"/>
    <s v="RDCTGMDE21SEPQES00RIQ/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652dcb6-8734-4778-b9eb-87e542e5c107&lt;/eb:ConversationId&gt;&lt;eb:Service&gt;OTA_AirRulesLLSRQ&lt;/eb:Service&gt;&lt;eb:Action&gt;OTA_AirRulesLLSRS&lt;/eb:Action&gt;&lt;eb:MessageData&gt;&lt;eb:MessageId&gt;7999001724829550882&lt;/eb:MessageId&gt;&lt;eb:Timestamp&gt;2019-09-09T20:08:03&lt;/eb:Timestamp&gt;&lt;eb:RefToMessageId&gt;5652dcb6-8734-4778-b9eb-87e542e5c107&lt;/eb:RefToMessageId&gt;&lt;/eb:MessageData&gt;&lt;/eb:MessageHeader&gt;&lt;wsse:Security xmlns:wsse=&quot;http://schemas.xmlsoap.org/ws/2002/12/secext&quot;&gt;&lt;wsse:BinarySecurityToken valueType=&quot;String&quot; EncodingType=&quot;wsse:Base64Binary&quot;&gt;Shared/IDL:IceSess\/SessMgr:1\.0.IDL/Common/!ICESMS\/RESC!ICESMSLB\/RES.LB!-2975953494643554166!164282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08:03-05:00&quot;&gt;_x000a_   &lt;stl:SystemSpecificResults&gt;_x000a_    &lt;stl:HostCommand LNIATA=&quot;222222&quot;&gt;RDMDECTG14SEPEES00RIQ/CH33-AV&lt;/stl:HostCommand&gt;_x000a_   &lt;/stl:SystemSpecificResults&gt;_x000a_  &lt;/stl:Success&gt;_x000a_ &lt;/stl:ApplicationResults&gt;_x000a_ &lt;DuplicateFareInfo&gt;_x000a_  &lt;Text&gt;MDE-CTG       CXR-AV       SAT 14SEP19                     COP_x000a_THE FOLLOWING CARRIERS ALSO PUBLISH FARES MDE-CTG:_x000a_4C CM LA O6 VH_x000a_//SEE FQHELP FOR INFORMATION ABOUT THE NEW FARE DISPLAYS//_x000a_ALL FEES/TAXES/SVC CHARGES INCLUDED WHEN ITINERARY PRICED_x000a_SURCHARGE FOR PAPER TICKET MAY BE ADDED WHEN ITIN PRICED_x000a_AV-AVE/ECONO - ECONO_x000a_V FARE BASIS     BK    FARE   TRAVEL-TICKET AP  MINMAX  RTG_x000a_1R ¤EES00RIQ/CH33  E X   119600     ----      -/? ??/ 30  200_x000a_2R ¤EES00RIQ/CH33  E X   119600     ----      -/? ??/ 30  200_x000a_3R  EES00RIQ/CH33  E X   140700     ----      -/1  -/365  200_x000a_200*  1. MDE-AV-BGA-AV-CTG_x000a_2. MDE-AV-BOG-AV-CTG_x000a_3. MDE-AV-CLO-AV-CTG_x000a_4. MDE-AV-CTG&lt;/Text&gt;_x000a_ &lt;/DuplicateFareInfo&gt;_x000a_&lt;/OTA_AirRulesRS&gt;&lt;/soap-env:Body&gt;&lt;/soap-env:Envelope&gt;"/>
    <x v="1"/>
    <e v="#VALUE!"/>
    <e v="#VALUE!"/>
    <e v="#VALUE!"/>
    <e v="#VALUE!"/>
    <e v="#VALUE!"/>
    <e v="#VALUE!"/>
    <e v="#VALUE!"/>
    <x v="1"/>
    <n v="1501"/>
    <n v="1534"/>
    <n v="1563"/>
    <s v="RDMDECTG14SEPEES00RIQ/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652dcb6-8734-4778-b9eb-87e542e5c107&lt;/eb:ConversationId&gt;&lt;eb:Service&gt;OTA_AirRulesLLSRQ&lt;/eb:Service&gt;&lt;eb:Action&gt;OTA_AirRulesLLSRS&lt;/eb:Action&gt;&lt;eb:MessageData&gt;&lt;eb:MessageId&gt;7998197724833520203&lt;/eb:MessageId&gt;&lt;eb:Timestamp&gt;2019-09-09T20:08:04&lt;/eb:Timestamp&gt;&lt;eb:RefToMessageId&gt;5652dcb6-8734-4778-b9eb-87e542e5c107&lt;/eb:RefToMessageId&gt;&lt;/eb:MessageData&gt;&lt;/eb:MessageHeader&gt;&lt;wsse:Security xmlns:wsse=&quot;http://schemas.xmlsoap.org/ws/2002/12/secext&quot;&gt;&lt;wsse:BinarySecurityToken valueType=&quot;String&quot; EncodingType=&quot;wsse:Base64Binary&quot;&gt;Shared/IDL:IceSess\/SessMgr:1\.0.IDL/Common/!ICESMS\/RESC!ICESMSLB\/RES.LB!-2975953494643554166!164282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08:03-05:00&quot;&gt;_x000a_   &lt;stl:SystemSpecificResults&gt;_x000a_    &lt;stl:HostCommand LNIATA=&quot;222222&quot;&gt;RDCTGMDE21SEPQES00RIQ/CH33-AV&lt;/stl:HostCommand&gt;_x000a_   &lt;/stl:SystemSpecificResults&gt;_x000a_  &lt;/stl:Success&gt;_x000a_ &lt;/stl:ApplicationResults&gt;_x000a_ &lt;DuplicateFareInfo&gt;_x000a_  &lt;Text&gt;CTG-MDE       CXR-AV       SAT 21SEP19                     COP_x000a_THE FOLLOWING CARRIERS ALSO PUBLISH FARES CTG-MDE:_x000a_4C CM LA O6 VH_x000a_//SEE FQHELP FOR INFORMATION ABOUT THE NEW FARE DISPLAYS//_x000a_ALL FEES/TAXES/SVC CHARGES INCLUDED WHEN ITINERARY PRICED_x000a_SURCHARGE FOR PAPER TICKET MAY BE ADDED WHEN ITIN PRICED_x000a_AV-AVE/ECONO - ECONO_x000a_V FARE BASIS     BK    FARE   TRAVEL-TICKET AP  MINMAX  RTG_x000a_1R ¤QES00RIQ/CH33  Q X   188000     ----      -/? ??/ 30  200_x000a_2R ¤QES00RIQ/CH33  Q X   188000     ----      -/? ??/ 30  200_x000a_3R  QES00RIQ/CH33  Q X   221100     ----      -/1  -/365  200_x000a_200*  1. CTG-AV-BGA-AV-MDE_x000a_2. CTG-AV-BOG-AV-MDE_x000a_3. CTG-AV-CLO-AV-MDE_x000a_4. CTG-AV-MDE&lt;/Text&gt;_x000a_ &lt;/DuplicateFareInfo&gt;_x000a_&lt;/OTA_AirRulesRS&gt;&lt;/soap-env:Body&gt;&lt;/soap-env:Envelope&gt;"/>
    <x v="1"/>
    <e v="#VALUE!"/>
    <e v="#VALUE!"/>
    <e v="#VALUE!"/>
    <e v="#VALUE!"/>
    <e v="#VALUE!"/>
    <e v="#VALUE!"/>
    <e v="#VALUE!"/>
    <x v="1"/>
    <n v="1501"/>
    <n v="1534"/>
    <n v="1563"/>
    <s v="RDCTGMDE21SEPQES00RIQ/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4914971-7c9d-461c-9a79-de4c346f4050&lt;/eb:ConversationId&gt;&lt;eb:Service&gt;OTA_AirRulesLLSRQ&lt;/eb:Service&gt;&lt;eb:Action&gt;OTA_AirRulesLLSRS&lt;/eb:Action&gt;&lt;eb:MessageData&gt;&lt;eb:MessageId&gt;7221343726687410813&lt;/eb:MessageId&gt;&lt;eb:Timestamp&gt;2019-09-09T20:11:09&lt;/eb:Timestamp&gt;&lt;eb:RefToMessageId&gt;64914971-7c9d-461c-9a79-de4c346f4050&lt;/eb:RefToMessageId&gt;&lt;/eb:MessageData&gt;&lt;/eb:MessageHeader&gt;&lt;wsse:Security xmlns:wsse=&quot;http://schemas.xmlsoap.org/ws/2002/12/secext&quot;&gt;&lt;wsse:BinarySecurityToken valueType=&quot;String&quot; EncodingType=&quot;wsse:Base64Binary&quot;&gt;Shared/IDL:IceSess\/SessMgr:1\.0.IDL/Common/!ICESMS\/RESB!ICESMSLB\/RES.LB!-2975952728503887732!104425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11:09-05:00&quot;&gt;_x000a_   &lt;stl:SystemSpecificResults&gt;_x000a_    &lt;stl:HostCommand LNIATA=&quot;222222&quot;&gt;RDBGABOG23JANAON0NQM3-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GABOG23JANAON0NQM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4914971-7c9d-461c-9a79-de4c346f4050&lt;/eb:ConversationId&gt;&lt;eb:Service&gt;OTA_AirRulesLLSRQ&lt;/eb:Service&gt;&lt;eb:Action&gt;OTA_AirRulesLLSRS&lt;/eb:Action&gt;&lt;eb:MessageData&gt;&lt;eb:MessageId&gt;7221385726692230842&lt;/eb:MessageId&gt;&lt;eb:Timestamp&gt;2019-09-09T20:11:09&lt;/eb:Timestamp&gt;&lt;eb:RefToMessageId&gt;64914971-7c9d-461c-9a79-de4c346f4050&lt;/eb:RefToMessageId&gt;&lt;/eb:MessageData&gt;&lt;/eb:MessageHeader&gt;&lt;wsse:Security xmlns:wsse=&quot;http://schemas.xmlsoap.org/ws/2002/12/secext&quot;&gt;&lt;wsse:BinarySecurityToken valueType=&quot;String&quot; EncodingType=&quot;wsse:Base64Binary&quot;&gt;Shared/IDL:IceSess\/SessMgr:1\.0.IDL/Common/!ICESMS\/RESB!ICESMSLB\/RES.LB!-2975952728503887732!104425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11:09-05:00&quot;&gt;_x000a_   &lt;stl:SystemSpecificResults&gt;_x000a_    &lt;stl:HostCommand LNIATA=&quot;222222&quot;&gt;RDBOGMAD23JANAON0NQM3-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OGMAD23JANAON0NQM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4914971-7c9d-461c-9a79-de4c346f4050&lt;/eb:ConversationId&gt;&lt;eb:Service&gt;OTA_AirRulesLLSRQ&lt;/eb:Service&gt;&lt;eb:Action&gt;OTA_AirRulesLLSRS&lt;/eb:Action&gt;&lt;eb:MessageData&gt;&lt;eb:MessageId&gt;8019713726702890870&lt;/eb:MessageId&gt;&lt;eb:Timestamp&gt;2019-09-09T20:11:10&lt;/eb:Timestamp&gt;&lt;eb:RefToMessageId&gt;64914971-7c9d-461c-9a79-de4c346f4050&lt;/eb:RefToMessageId&gt;&lt;/eb:MessageData&gt;&lt;/eb:MessageHeader&gt;&lt;wsse:Security xmlns:wsse=&quot;http://schemas.xmlsoap.org/ws/2002/12/secext&quot;&gt;&lt;wsse:BinarySecurityToken valueType=&quot;String&quot; EncodingType=&quot;wsse:Base64Binary&quot;&gt;Shared/IDL:IceSess\/SessMgr:1\.0.IDL/Common/!ICESMS\/RESB!ICESMSLB\/RES.LB!-2975952728503887732!104425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11:10-05:00&quot;&gt;_x000a_   &lt;stl:SystemSpecificResults&gt;_x000a_    &lt;stl:HostCommand LNIATA=&quot;222222&quot;&gt;RDMADBOG20APRAON0NQB3-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MADBOG20APRAON0NQB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6421096-4c5e-4317-8bdf-96f9d3c68727&lt;/eb:ConversationId&gt;&lt;eb:Service&gt;OTA_AirRulesLLSRQ&lt;/eb:Service&gt;&lt;eb:Action&gt;OTA_AirRulesLLSRS&lt;/eb:Action&gt;&lt;eb:MessageData&gt;&lt;eb:MessageId&gt;7230588727650950824&lt;/eb:MessageId&gt;&lt;eb:Timestamp&gt;2019-09-09T20:12:45&lt;/eb:Timestamp&gt;&lt;eb:RefToMessageId&gt;46421096-4c5e-4317-8bdf-96f9d3c68727&lt;/eb:RefToMessageId&gt;&lt;/eb:MessageData&gt;&lt;/eb:MessageHeader&gt;&lt;wsse:Security xmlns:wsse=&quot;http://schemas.xmlsoap.org/ws/2002/12/secext&quot;&gt;&lt;wsse:BinarySecurityToken valueType=&quot;String&quot; EncodingType=&quot;wsse:Base64Binary&quot;&gt;Shared/IDL:IceSess\/SessMgr:1\.0.IDL/Common/!ICESMS\/RESG!ICESMSLB\/RES.LB!-2975952333567028090!181705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12:45-05:00&quot;&gt;_x000a_   &lt;stl:SystemSpecificResults&gt;_x000a_    &lt;stl:HostCommand LNIATA=&quot;222222&quot;&gt;RDBAQBOG07DECOLESE50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AQBOG07DECOLESE50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6421096-4c5e-4317-8bdf-96f9d3c68727&lt;/eb:ConversationId&gt;&lt;eb:Service&gt;OTA_AirRulesLLSRQ&lt;/eb:Service&gt;&lt;eb:Action&gt;OTA_AirRulesLLSRS&lt;/eb:Action&gt;&lt;eb:MessageData&gt;&lt;eb:MessageId&gt;8029094727655780222&lt;/eb:MessageId&gt;&lt;eb:Timestamp&gt;2019-09-09T20:12:46&lt;/eb:Timestamp&gt;&lt;eb:RefToMessageId&gt;46421096-4c5e-4317-8bdf-96f9d3c68727&lt;/eb:RefToMessageId&gt;&lt;/eb:MessageData&gt;&lt;/eb:MessageHeader&gt;&lt;wsse:Security xmlns:wsse=&quot;http://schemas.xmlsoap.org/ws/2002/12/secext&quot;&gt;&lt;wsse:BinarySecurityToken valueType=&quot;String&quot; EncodingType=&quot;wsse:Base64Binary&quot;&gt;Shared/IDL:IceSess\/SessMgr:1\.0.IDL/Common/!ICESMS\/RESG!ICESMSLB\/RES.LB!-2975952333567028090!181705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12:46-05:00&quot;&gt;_x000a_   &lt;stl:SystemSpecificResults&gt;_x000a_    &lt;stl:HostCommand LNIATA=&quot;222222&quot;&gt;RDBOGMAD07DECOLESE50K-LA&lt;/stl:HostCommand&gt;_x000a_   &lt;/stl:SystemSpecificResults&gt;_x000a_  &lt;/stl:Success&gt;_x000a_ &lt;/stl:ApplicationResults&gt;_x000a_ &lt;DuplicateFareInfo&gt;_x000a_  &lt;Text&gt;BOG-MAD       CXR-LA       SAT 07DEC19                     USD_x000a_THE FOLLOWING CARRIERS ALSO PUBLISH FARES BOG-MAD:_x000a_9W A3 A7 AA AB AC AF AM AR AV AY AZ BA BD CA CO CU CX DE DL EK_x000a_ET EY IB JJ KE KL LH LO LX MX NZ O6 OK OS OU QR SA SK SN SQ SU_x000a_TK TP UA US UX V0 VS_x000a_//SEE FQHELP FOR INFORMATION ABOUT THE NEW FARE DISPLAYS//_x000a_ALL FEES/TAXES/SVC CHARGES INCLUDED WHEN ITINERARY PRICED_x000a_SURCHARGE FOR PAPER TICKET MAY BE ADDED WHEN ITIN PRICED_x000a_LA-LAE/SE - PLUS_x000a_LA     BOGMAD.AT       07DEC19          MPM  5989_x000a_V FARE BASIS     BK    FARE   TRAVEL-TICKET AP  MINMAX  RTG_x000a_1   OLESE50K       O R   267.00 D31DE  T16SE  -/? ??/12M AT01_x000a_2   OLESE50K       O R   406.00     ----      -/? ??/12M AT02_x000a_AT01*  /VIA THE ATLANTIC/ PUBLISHED RTG 7024_x000a_MILEAGE SYSTEM APPLIES ORIGIN TO DESTINATION_x000a_TICKETED POINT DEDUCTION OF 1200 MILES APPLIES_x000a_WHEN TRAVEL IS VIA LIM_x000a_TICKETED POINT DEDUCTION OF 2250 MILES APPLIES_x000a_WHEN TRAVEL IS VIA SAO_x000a_AT02*  /VIA THE ATLANTIC/ PUBLISHED RTG 6020_x000a_MILEAGE SYSTEM APPLIES ORIGIN TO DESTINATION_x000a_TICKETED POINT DEDUCTION OF 1200 MILES APPLIES_x000a_WHEN TRAVEL IS VIA LIM_x000a_TICKETED POINT DEDUCTION OF 2250 MILES APPLIES_x000a_WHEN TRAVEL IS VIA SAO&lt;/Text&gt;_x000a_ &lt;/DuplicateFareInfo&gt;_x000a_&lt;/OTA_AirRulesRS&gt;&lt;/soap-env:Body&gt;&lt;/soap-env:Envelope&gt;"/>
    <x v="1"/>
    <e v="#VALUE!"/>
    <e v="#VALUE!"/>
    <e v="#VALUE!"/>
    <e v="#VALUE!"/>
    <e v="#VALUE!"/>
    <e v="#VALUE!"/>
    <e v="#VALUE!"/>
    <x v="1"/>
    <n v="1501"/>
    <n v="1534"/>
    <n v="1558"/>
    <s v="RDBOGMAD07DECOLESE50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6421096-4c5e-4317-8bdf-96f9d3c68727&lt;/eb:ConversationId&gt;&lt;eb:Service&gt;OTA_AirRulesLLSRQ&lt;/eb:Service&gt;&lt;eb:Action&gt;OTA_AirRulesLLSRS&lt;/eb:Action&gt;&lt;eb:MessageData&gt;&lt;eb:MessageId&gt;8030165727662710621&lt;/eb:MessageId&gt;&lt;eb:Timestamp&gt;2019-09-09T20:12:46&lt;/eb:Timestamp&gt;&lt;eb:RefToMessageId&gt;46421096-4c5e-4317-8bdf-96f9d3c68727&lt;/eb:RefToMessageId&gt;&lt;/eb:MessageData&gt;&lt;/eb:MessageHeader&gt;&lt;wsse:Security xmlns:wsse=&quot;http://schemas.xmlsoap.org/ws/2002/12/secext&quot;&gt;&lt;wsse:BinarySecurityToken valueType=&quot;String&quot; EncodingType=&quot;wsse:Base64Binary&quot;&gt;Shared/IDL:IceSess\/SessMgr:1\.0.IDL/Common/!ICESMS\/RESG!ICESMSLB\/RES.LB!-2975952333567028090!181705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12:46-05:00&quot;&gt;_x000a_   &lt;stl:SystemSpecificResults&gt;_x000a_    &lt;stl:HostCommand LNIATA=&quot;222222&quot;&gt;RDMADBOG24DECNLESE00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MADBOG24DECNLESE00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6421096-4c5e-4317-8bdf-96f9d3c68727&lt;/eb:ConversationId&gt;&lt;eb:Service&gt;OTA_AirRulesLLSRQ&lt;/eb:Service&gt;&lt;eb:Action&gt;OTA_AirRulesLLSRS&lt;/eb:Action&gt;&lt;eb:MessageData&gt;&lt;eb:MessageId&gt;7230749727666540724&lt;/eb:MessageId&gt;&lt;eb:Timestamp&gt;2019-09-09T20:12:46&lt;/eb:Timestamp&gt;&lt;eb:RefToMessageId&gt;46421096-4c5e-4317-8bdf-96f9d3c68727&lt;/eb:RefToMessageId&gt;&lt;/eb:MessageData&gt;&lt;/eb:MessageHeader&gt;&lt;wsse:Security xmlns:wsse=&quot;http://schemas.xmlsoap.org/ws/2002/12/secext&quot;&gt;&lt;wsse:BinarySecurityToken valueType=&quot;String&quot; EncodingType=&quot;wsse:Base64Binary&quot;&gt;Shared/IDL:IceSess\/SessMgr:1\.0.IDL/Common/!ICESMS\/RESG!ICESMSLB\/RES.LB!-2975952333567028090!181705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12:46-05:00&quot;&gt;_x000a_   &lt;stl:SystemSpecificResults&gt;_x000a_    &lt;stl:HostCommand LNIATA=&quot;222222&quot;&gt;RDBOGBAQ24DECNLESE00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OGBAQ24DECNLESE00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d0405be-1357-4586-b7f3-793d98e74360&lt;/eb:ConversationId&gt;&lt;eb:Service&gt;OTA_AirRulesLLSRQ&lt;/eb:Service&gt;&lt;eb:Action&gt;OTA_AirRulesLLSRS&lt;/eb:Action&gt;&lt;eb:MessageData&gt;&lt;eb:MessageId&gt;8043862728605280190&lt;/eb:MessageId&gt;&lt;eb:Timestamp&gt;2019-09-09T20:14:21&lt;/eb:Timestamp&gt;&lt;eb:RefToMessageId&gt;6d0405be-1357-4586-b7f3-793d98e74360&lt;/eb:RefToMessageId&gt;&lt;/eb:MessageData&gt;&lt;/eb:MessageHeader&gt;&lt;wsse:Security xmlns:wsse=&quot;http://schemas.xmlsoap.org/ws/2002/12/secext&quot;&gt;&lt;wsse:BinarySecurityToken valueType=&quot;String&quot; EncodingType=&quot;wsse:Base64Binary&quot;&gt;Shared/IDL:IceSess\/SessMgr:1\.0.IDL/Common/!ICESMS\/RESB!ICESMSLB\/RES.LB!-2975951943599099252!111392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14:21-05:00&quot;&gt;_x000a_   &lt;stl:SystemSpecificResults&gt;_x000a_    &lt;stl:HostCommand LNIATA=&quot;222222&quot;&gt;RDBOGADZ10SEPOEF00RIK-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EF00RIK       O R   519000        T31DE  -/?  2/ 30  200&lt;/Text&gt;_x000a_   &lt;/Line&gt;_x000a_   &lt;Line Type=&quot;Passenger Type&quot;&gt;_x000a_    &lt;Text&gt;PASSENGER TYPE-ITX                 AUTO PRICE-YES&lt;/Text&gt;_x000a_   &lt;/Line&gt;_x000a_   &lt;Line Type=&quot;Origin Destination&quot;&gt;_x000a_    &lt;Text&gt;FROM-BOG TO-ADZ    CXR-AV    TVL-10SEP19  RULE-ITCO WHFDPVR/329&lt;/Text&gt;_x000a_   &lt;/Line&gt;_x000a_   &lt;Line Type=&quot;Fare Basis&quot;&gt;_x000a_    &lt;Text&gt;FARE BASIS-OEF00RIK          SPECIAL FARE  DIS-L   VENDOR-ATP&lt;/Text&gt;_x000a_   &lt;/Line&gt;_x000a_   &lt;Line Type=&quot;Fare Type&quot;&gt;_x000a_    &lt;Text&gt;FARE TYPE-PIT      RT-INDIVIDUAL INCLUSIVE TOUR FARE&lt;/Text&gt;_x000a_   &lt;/Line&gt;_x000a_   &lt;Line Type=&quot;Currency&quot;&gt;_x000a_    &lt;Text&gt;COP   519000  0200  E01JAN19 D-INFINITY   FC-OEF00RIK  FN-8&lt;/Text&gt;_x000a_   &lt;/Line&gt;_x000a_   &lt;Line Type=&quot;System Dates&quot;&gt;_x000a_    &lt;Text&gt;SYSTEM DATES - CREATED 02JAN19/0817  EXPIRES INFINITY&lt;/Text&gt;_x000a_   &lt;/Line&gt;_x000a_   &lt;ParsedData&gt;_x000a_    &lt;CurrencyLine&gt;_x000a_     &lt;Amount&gt;519000&lt;/Amount&gt;_x000a_     &lt;CurrencyCode&gt;COP&lt;/CurrencyCode&gt;_x000a_     &lt;Discontinue&gt;INFINITY&lt;/Discontinue&gt;_x000a_     &lt;Effective&gt;2019-01-01&lt;/Effective&gt;_x000a_     &lt;FareClass&gt;OEF00RIK&lt;/FareClass&gt;_x000a_     &lt;RoutingNumberOrMPM&gt;0200&lt;/RoutingNumberOrMPM&gt;_x000a_     &lt;TariffDescriptionNumber&gt;8&lt;/TariffDescriptionNumber&gt;_x000a_    &lt;/CurrencyLine&gt;_x000a_    &lt;FareBasisLine&gt;_x000a_     &lt;DisplayType Code=&quot;L&quot;/&gt;_x000a_     &lt;FareBasis Code=&quot;OEF00RIK&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ADZ&quot;/&gt;_x000a_     &lt;OriginLocation LocationCode=&quot;BOG&quot;/&gt;_x000a_     &lt;Rule&gt;ITCO&lt;/Rule&gt;_x000a_     &lt;TariffDescriptionNumber&gt;WHFDPVR/329&lt;/TariffDescriptionNumber&gt;_x000a_     &lt;TravelDate&gt;2019-09-10&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75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24Y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ITCO"/>
    <n v="3457"/>
    <n v="3468"/>
    <s v="WHFDPVR/329"/>
    <n v="8150"/>
    <n v="8685"/>
    <x v="5"/>
    <n v="1501"/>
    <n v="1534"/>
    <n v="1558"/>
    <s v="RDBOGADZ10SEPOEF00RIK-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d0405be-1357-4586-b7f3-793d98e74360&lt;/eb:ConversationId&gt;&lt;eb:Service&gt;OTA_AirRulesLLSRQ&lt;/eb:Service&gt;&lt;eb:Action&gt;OTA_AirRulesLLSRS&lt;/eb:Action&gt;&lt;eb:MessageData&gt;&lt;eb:MessageId&gt;8040401728619370192&lt;/eb:MessageId&gt;&lt;eb:Timestamp&gt;2019-09-09T20:14:22&lt;/eb:Timestamp&gt;&lt;eb:RefToMessageId&gt;6d0405be-1357-4586-b7f3-793d98e74360&lt;/eb:RefToMessageId&gt;&lt;/eb:MessageData&gt;&lt;/eb:MessageHeader&gt;&lt;wsse:Security xmlns:wsse=&quot;http://schemas.xmlsoap.org/ws/2002/12/secext&quot;&gt;&lt;wsse:BinarySecurityToken valueType=&quot;String&quot; EncodingType=&quot;wsse:Base64Binary&quot;&gt;Shared/IDL:IceSess\/SessMgr:1\.0.IDL/Common/!ICESMS\/RESB!ICESMSLB\/RES.LB!-2975951943599099252!111392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14:22-05:00&quot;&gt;_x000a_   &lt;stl:SystemSpecificResults&gt;_x000a_    &lt;stl:HostCommand LNIATA=&quot;222222&quot;&gt;RDADZBOG14SEPTZF00RIK-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F00RIK       T R   220000        T31DE  -/?  2/ 30  200&lt;/Text&gt;_x000a_   &lt;/Line&gt;_x000a_   &lt;Line Type=&quot;Passenger Type&quot;&gt;_x000a_    &lt;Text&gt;PASSENGER TYPE-ITX                 AUTO PRICE-YES&lt;/Text&gt;_x000a_   &lt;/Line&gt;_x000a_   &lt;Line Type=&quot;Origin Destination&quot;&gt;_x000a_    &lt;Text&gt;FROM-ADZ TO-BOG    CXR-AV    TVL-14SEP19  RULE-ITCO WHFDPVR/329&lt;/Text&gt;_x000a_   &lt;/Line&gt;_x000a_   &lt;Line Type=&quot;Fare Basis&quot;&gt;_x000a_    &lt;Text&gt;FARE BASIS-TZF00RIK          SPECIAL FARE  DIS-L   VENDOR-ATP&lt;/Text&gt;_x000a_   &lt;/Line&gt;_x000a_   &lt;Line Type=&quot;Fare Type&quot;&gt;_x000a_    &lt;Text&gt;FARE TYPE-PIT      RT-INDIVIDUAL INCLUSIVE TOUR FARE&lt;/Text&gt;_x000a_   &lt;/Line&gt;_x000a_   &lt;Line Type=&quot;Currency&quot;&gt;_x000a_    &lt;Text&gt;COP   220000  0200  E01JAN19 D-INFINITY   FC-TZF00RIK  FN-8&lt;/Text&gt;_x000a_   &lt;/Line&gt;_x000a_   &lt;Line Type=&quot;System Dates&quot;&gt;_x000a_    &lt;Text&gt;SYSTEM DATES - CREATED 15MAY19/1017  EXPIRES INFINITY&lt;/Text&gt;_x000a_   &lt;/Line&gt;_x000a_   &lt;ParsedData&gt;_x000a_    &lt;CurrencyLine&gt;_x000a_     &lt;Amount&gt;220000&lt;/Amount&gt;_x000a_     &lt;CurrencyCode&gt;COP&lt;/CurrencyCode&gt;_x000a_     &lt;Discontinue&gt;INFINITY&lt;/Discontinue&gt;_x000a_     &lt;Effective&gt;2019-01-01&lt;/Effective&gt;_x000a_     &lt;FareClass&gt;TZF00RIK&lt;/FareClass&gt;_x000a_     &lt;RoutingNumberOrMPM&gt;0200&lt;/RoutingNumberOrMPM&gt;_x000a_     &lt;TariffDescriptionNumber&gt;8&lt;/TariffDescriptionNumber&gt;_x000a_    &lt;/CurrencyLine&gt;_x000a_    &lt;FareBasisLine&gt;_x000a_     &lt;DisplayType Code=&quot;L&quot;/&gt;_x000a_     &lt;FareBasis Code=&quot;TZF00RIK&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BOG&quot;/&gt;_x000a_     &lt;OriginLocation LocationCode=&quot;ADZ&quot;/&gt;_x000a_     &lt;Rule&gt;ITCO&lt;/Rule&gt;_x000a_     &lt;TariffDescriptionNumber&gt;WHFDPVR/329&lt;/TariffDescriptionNumber&gt;_x000a_     &lt;TravelDate&gt;2019-09-14&lt;/TravelDate&gt;_x000a_    &lt;/OriginDestinationLine&gt;_x000a_    &lt;PassengerTypeLine&gt;_x000a_     &lt;AutoPrice&gt;YES&lt;/AutoPrice&gt;_x000a_     &lt;PassengerType Code=&quot;ITX&quot;/&gt;_x000a_    &lt;/PassengerTypeLine&gt;_x000a_    &lt;SystemDatesLine&gt;_x000a_     &lt;CreateDateTime&gt;2019-05-15T10: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FROM BOG -_x000a_TRAVEL IS NOT PERMITTED ON 21JUN19 OR ON 28JUN19 OR_x000a_02AUG19 THROUGH 03AUG19 OR ON 16AUG19 OR 04OCT19_x000a_THROUGH 11OCT19 OR ON 01NOV19 OR ON 08NOV19 OR_x000a_15DEC19 THROUGH 31DEC19 OR ON 03JAN20 OR ON 20MAR20_x000a_OR 03APR20 THROUGH 04APR20 OR 26APR20 THROUGH_x000a_27APR20 OR 08APR20 THROUGH 09APR20 OR 30APR20_x000a_THROUGH 01MAY20 OR ON 22MAY20 OR ON 12JUN20 OR ON_x000a_19JUN20 OR ON 26JUN20 OR ON 17JUL20 OR 06AUG20_x000a_THROUGH 07AUG20 OR ON 14AUG20 OR 02OCT20 THROUGH_x000a_03OCT20 OR ON 09OCT20 OR ON 30OCT20 OR ON 13NOV20 OR_x000a_ON 04DEC20 OR 15DEC20 THROUGH 31DEC20._x000a_TO BOG -_x000a_TRAVEL IS NOT PERMITTED ON 01JUL19 OR 06AUG19_x000a_THROUGH 07AUG19 OR ON 19AUG19 OR 11OCT19 THROUGH_x000a_14OCT19 OR ON 04NOV19 OR ON 11NOV19 OR 15DEC19_x000a_THROUGH 31DEC19 OR 01JAN20 THROUGH 06JAN20 OR ON_x000a_23MAR20 OR 11APR20 THROUGH 12APR20 OR ON 03MAY20 OR_x000a_ON 25MAY20 OR ON 15JUN20 OR ON 22JUN20 OR ON 29JUN20_x000a_OR ON 20JUL20 OR ON 09AUG20 OR ON 17AUG20 OR 09OCT20_x000a_THROUGH 12OCT20 OR ON 02NOV20 OR ON 16NOV20 OR ON_x000a_08DEC20 OR 21DEC20 THROUGH 31DEC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75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24Y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ITCO"/>
    <n v="3457"/>
    <n v="3468"/>
    <s v="WHFDPVR/329"/>
    <n v="9110"/>
    <n v="9719"/>
    <x v="6"/>
    <n v="1501"/>
    <n v="1534"/>
    <n v="1558"/>
    <s v="RDADZBOG14SEPTZF00RIK-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5071d21-90d6-49bf-ab08-4c14e3772cd1&lt;/eb:ConversationId&gt;&lt;eb:Service&gt;OTA_AirRulesLLSRQ&lt;/eb:Service&gt;&lt;eb:Action&gt;OTA_AirRulesLLSRS&lt;/eb:Action&gt;&lt;eb:MessageData&gt;&lt;eb:MessageId&gt;8079732732275980552&lt;/eb:MessageId&gt;&lt;eb:Timestamp&gt;2019-09-09T20:20:27&lt;/eb:Timestamp&gt;&lt;eb:RefToMessageId&gt;c5071d21-90d6-49bf-ab08-4c14e3772cd1&lt;/eb:RefToMessageId&gt;&lt;/eb:MessageData&gt;&lt;/eb:MessageHeader&gt;&lt;wsse:Security xmlns:wsse=&quot;http://schemas.xmlsoap.org/ws/2002/12/secext&quot;&gt;&lt;wsse:BinarySecurityToken valueType=&quot;String&quot; EncodingType=&quot;wsse:Base64Binary&quot;&gt;Shared/IDL:IceSess\/SessMgr:1\.0.IDL/Common/!ICESMS\/RESC!ICESMSLB\/RES.LB!-2975950438932610674!193528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20:27-05:00&quot;&gt;_x000a_   &lt;stl:SystemSpecificResults&gt;_x000a_    &lt;stl:HostCommand LNIATA=&quot;222222&quot;&gt;RDCLOMAD28SEPOZF00TCO-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ZF00TCO       O R   602.00        T31DE  -/? ??/ 30 AT01&lt;/Text&gt;_x000a_   &lt;/Line&gt;_x000a_   &lt;Line Type=&quot;Passenger Type&quot;&gt;_x000a_    &lt;Text&gt;PASSENGER TYPE-ITX                 AUTO PRICE-YES&lt;/Text&gt;_x000a_   &lt;/Line&gt;_x000a_   &lt;Line Type=&quot;Origin Destination&quot;&gt;_x000a_    &lt;Text&gt;FROM-CLO TO-MAD    CXR-AV    TVL-28SEP19  RULE-8YWW SAR2RPV/286&lt;/Text&gt;_x000a_   &lt;/Line&gt;_x000a_   &lt;Line Type=&quot;Fare Basis&quot;&gt;_x000a_    &lt;Text&gt;FARE BASIS-OZF00TCO          SPECIAL FARE  DIS-L   VENDOR-ATP&lt;/Text&gt;_x000a_   &lt;/Line&gt;_x000a_   &lt;Line Type=&quot;Fare Type&quot;&gt;_x000a_    &lt;Text&gt;FARE TYPE-PIT      RT-INDIVIDUAL INCLUSIVE TOUR FARE&lt;/Text&gt;_x000a_   &lt;/Line&gt;_x000a_   &lt;Line Type=&quot;Currency&quot;&gt;_x000a_    &lt;Text&gt;USD   602.00  0101  E01JAN19 D-INFINITY   FC-OZF00TCO  FN-8&lt;/Text&gt;_x000a_   &lt;/Line&gt;_x000a_   &lt;Line Type=&quot;System Dates&quot;&gt;_x000a_    &lt;Text&gt;SYSTEM DATES - CREATED 02JAN19/0817  EXPIRES INFINITY&lt;/Text&gt;_x000a_   &lt;/Line&gt;_x000a_   &lt;ParsedData&gt;_x000a_    &lt;CurrencyLine&gt;_x000a_     &lt;Amount&gt;602.00&lt;/Amount&gt;_x000a_     &lt;CurrencyCode&gt;USD&lt;/CurrencyCode&gt;_x000a_     &lt;Discontinue&gt;INFINITY&lt;/Discontinue&gt;_x000a_     &lt;Effective&gt;2019-01-01&lt;/Effective&gt;_x000a_     &lt;FareClass&gt;OZF00TCO&lt;/FareClass&gt;_x000a_     &lt;RoutingNumberOrMPM&gt;0101&lt;/RoutingNumberOrMPM&gt;_x000a_     &lt;TariffDescriptionNumber&gt;8&lt;/TariffDescriptionNumber&gt;_x000a_    &lt;/CurrencyLine&gt;_x000a_    &lt;FareBasisLine&gt;_x000a_     &lt;DisplayType Code=&quot;L&quot;/&gt;_x000a_     &lt;FareBasis Code=&quot;OZF00TCO&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CLO&quot;/&gt;_x000a_     &lt;Rule&gt;8YWW&lt;/Rule&gt;_x000a_     &lt;TariffDescriptionNumber&gt;SAR2RPV/286&lt;/TariffDescriptionNumber&gt;_x000a_     &lt;TravelDate&gt;2019-09-28&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INDIVIDUAL INCLUSIVE TOUR FARES BETWEEN_x000a_A1 AND A2_x000a_APPLICATION_x000a_AREA_x000a_THESE FARES APPLY_x000a_BETWEEN AREA 1 AND AREA 2._x000a_CLASS OF SERVICE_x000a_THESE FARES APPLY FOR ECONOMY CLASS SERVICE._x000a_TYPES OF TRANSPORTATION_x000a_THIS RULE GOVERNS ROUND-TRIP FARES._x000a_FARES GOVERNED BY THIS RULE CAN BE USED TO CREATE_x000a_ROUND-TRIP/CIRCLE-TRIP/OPEN-JAW JOURNEYS._x000a_THESE FARES MAY BE USED FOR INDIVIDUAL INCLUSIVE_x000a_TOUR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WHEN RESERVATIONS ARE MADE AT LEAST 4 DAYS_x000a_BEFORE DEPARTURE, TICKETING MUST BE COMPLETED_x000a_WITHIN 24 HOURS AFTER RESERVATIONS ARE MADE.&lt;/Text&gt;_x000a_   &lt;/Paragraph&gt;_x000a_   &lt;Paragraph RPH=&quot;06&quot; Title=&quot;MINIMUM STAY&quot;&gt;_x000a_    &lt;Text&gt;ORIGINATING AREA 2 -_x000a_TRAVEL FROM LAST INTERNATIONAL SECTOR MUST COMMENCE_x000a_NO EARLIER THAN 5 DAYS AFTER DEPARTURE OF THE FIRST_x000a_INTERNATIONAL SECTOR._x000a_ORIGINATING AREA 1 -_x000a_TRAVEL FROM LAST INTERNATIONAL SECTOR MUST COMMENCE_x000a_NO 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 30_x000a_DAYS AFTER DEPARTURE FROM FARE ORIGIN.&lt;/Text&gt;_x000a_   &lt;/Paragraph&gt;_x000a_   &lt;Paragraph RPH=&quot;08&quot; Title=&quot;STOPOVERS&quot;&gt;_x000a_    &lt;Text&gt;ORIGINATING AREA 1 -_x000a_UNLIMITED STOPOVERS PERMITTED ON THE PRICING UNIT_x000a_LIMITED TO 1 FREE AND UNLIMITED AT USD 65.00_x000a_EACH_x000a_CHILD/INFANT DISCOUNTS APPLY._x000a_NO STOPOVER OCCURS IF PASSENGER TAKES NEXT_x000a_AVAILABLE FLIGHT WITHIN 24 HOURS._x000a_ORIGINATING AREA 2 -_x000a_4 STOPOVERS PERMITTED ON THE PRICING UNIT_x000a_LIMITED TO 1 FREE AND 3 AT EUR 60.00 EACH._x000a_1 FREE IN BOG/MDE/CLO._x000a_CHILD/INFANT DISCOUNTS APPLY.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RULE 8YWW/AIRW IN ANY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LO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200.00 PER FARE COMPONENT_x000a_WILL BE ADDED TO THE APPLICABLE FARE PER ANY_x000a_PASSENGER IF THE FARE COMPONENT INCLUDES TRAVEL ON_x000a_ONE OR MORE OF THE FOLLOWING_x000a_AV FLIGHT 0010_x000a_AV FLIGHT 0011_x000a_AV FLIGHT 0026_x000a_AV FLIGHT 0027_x000a_AV FLIGHT 0046_x000a_AV FLIGHT 0047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UST BE ISSUED ON THE STOCK OF AV OR TA._x000a_OR - TICKETS MUST BE ISSUED ON THE STOCK OF AV OR LR.&lt;/Text&gt;_x000a_   &lt;/Paragraph&gt;_x000a_   &lt;Paragraph RPH=&quot;16&quot; Title=&quot;PENALTIES&quot;&gt;_x000a_    &lt;Text&gt;ORIGINATING AREA 1 -_x000a_CANCELLATIONS_x000a_ANY TIME_x000a_CHARGE USD 2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7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CANCELLATIONS_x000a_ANY TIME_x000a_CHARGE EUR 150.00 FOR REFUND.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NOTE-_x000a_-SEE /CHILD/INFANT DISCOUNT/IN FARE RULE TO_x000a_DETERMINE IF APPLICABLE._x000a_ANY TIME_x000a_CHARGE EUR 80.00 FOR NO-SHOW._x000a_CHANGES_x000a_ANY TIME_x000a_CHARGE EUR 12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24Y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8YWW"/>
    <n v="3457"/>
    <n v="3468"/>
    <s v="SAR2RPV/286"/>
    <n v="15172"/>
    <n v="17174"/>
    <x v="20"/>
    <n v="1501"/>
    <n v="1534"/>
    <n v="1558"/>
    <s v="RDCLOMAD28SEPOZF00TC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5071d21-90d6-49bf-ab08-4c14e3772cd1&lt;/eb:ConversationId&gt;&lt;eb:Service&gt;OTA_AirRulesLLSRQ&lt;/eb:Service&gt;&lt;eb:Action&gt;OTA_AirRulesLLSRS&lt;/eb:Action&gt;&lt;eb:MessageData&gt;&lt;eb:MessageId&gt;8079036732281110290&lt;/eb:MessageId&gt;&lt;eb:Timestamp&gt;2019-09-09T20:20:28&lt;/eb:Timestamp&gt;&lt;eb:RefToMessageId&gt;c5071d21-90d6-49bf-ab08-4c14e3772cd1&lt;/eb:RefToMessageId&gt;&lt;/eb:MessageData&gt;&lt;/eb:MessageHeader&gt;&lt;wsse:Security xmlns:wsse=&quot;http://schemas.xmlsoap.org/ws/2002/12/secext&quot;&gt;&lt;wsse:BinarySecurityToken valueType=&quot;String&quot; EncodingType=&quot;wsse:Base64Binary&quot;&gt;Shared/IDL:IceSess\/SessMgr:1\.0.IDL/Common/!ICESMS\/RESC!ICESMSLB\/RES.LB!-2975950438932610674!193528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20:28-05:00&quot;&gt;_x000a_   &lt;stl:SystemSpecificResults&gt;_x000a_    &lt;stl:HostCommand LNIATA=&quot;222222&quot;&gt;RDMADCLO15OCTTZA00ZGR/TAV-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5"/>
    <s v="RDMADCLO15OCTTZA00ZGR/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40d151c-8925-4f41-a82b-2dede6e00074&lt;/eb:ConversationId&gt;&lt;eb:Service&gt;OTA_AirRulesLLSRQ&lt;/eb:Service&gt;&lt;eb:Action&gt;OTA_AirRulesLLSRS&lt;/eb:Action&gt;&lt;eb:MessageData&gt;&lt;eb:MessageId&gt;7292477734184600812&lt;/eb:MessageId&gt;&lt;eb:Timestamp&gt;2019-09-09T20:23:38&lt;/eb:Timestamp&gt;&lt;eb:RefToMessageId&gt;140d151c-8925-4f41-a82b-2dede6e00074&lt;/eb:RefToMessageId&gt;&lt;/eb:MessageData&gt;&lt;/eb:MessageHeader&gt;&lt;wsse:Security xmlns:wsse=&quot;http://schemas.xmlsoap.org/ws/2002/12/secext&quot;&gt;&lt;wsse:BinarySecurityToken valueType=&quot;String&quot; EncodingType=&quot;wsse:Base64Binary&quot;&gt;Shared/IDL:IceSess\/SessMgr:1\.0.IDL/Common/!ICESMS\/RESA!ICESMSLB\/RES.LB!-2975949657414904430!60404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23:38-05:00&quot;&gt;_x000a_   &lt;stl:SystemSpecificResults&gt;_x000a_    &lt;stl:HostCommand LNIATA=&quot;222222&quot;&gt;RDCLOBOG14SEPO00QP8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00QP8ZJ       O X    45000     ----      3/?  -/12M 8000&lt;/Text&gt;_x000a_   &lt;/Line&gt;_x000a_   &lt;Line Type=&quot;Passenger Type&quot;&gt;_x000a_    &lt;Text&gt;PASSENGER TYPE-ADT                 AUTO PRICE-YES&lt;/Text&gt;_x000a_   &lt;/Line&gt;_x000a_   &lt;Line Type=&quot;Origin Destination&quot;&gt;_x000a_    &lt;Text&gt;FROM-CLO TO-BOG    CXR-LA    TVL-14SEP19  RULE-QPDM IPRWD/17&lt;/Text&gt;_x000a_   &lt;/Line&gt;_x000a_   &lt;Line Type=&quot;Fare Basis&quot;&gt;_x000a_    &lt;Text&gt;FARE BASIS-O00QP8ZJ          SPECIAL FARE  DIS-E   VENDOR-ATP&lt;/Text&gt;_x000a_   &lt;/Line&gt;_x000a_   &lt;Line Type=&quot;Fare Type&quot;&gt;_x000a_    &lt;Text&gt;FARE TYPE-SBP      OW-OW BUDGET INSTANT PURCHASE&lt;/Text&gt;_x000a_   &lt;/Line&gt;_x000a_   &lt;Line Type=&quot;Currency&quot;&gt;_x000a_    &lt;Text&gt;COP    45000  8000  E03SEP19 D-INFINITY   FC-O00QP8ZJ  FN-9O&lt;/Text&gt;_x000a_   &lt;/Line&gt;_x000a_   &lt;Line Type=&quot;System Dates&quot;&gt;_x000a_    &lt;Text&gt;SYSTEM DATES - CREATED 02SEP19/1810  EXPIRES INFINITY&lt;/Text&gt;_x000a_   &lt;/Line&gt;_x000a_   &lt;ParsedData&gt;_x000a_    &lt;CurrencyLine&gt;_x000a_     &lt;Amount&gt;45000&lt;/Amount&gt;_x000a_     &lt;CurrencyCode&gt;COP&lt;/CurrencyCode&gt;_x000a_     &lt;Discontinue&gt;INFINITY&lt;/Discontinue&gt;_x000a_     &lt;Effective&gt;2019-09-03&lt;/Effective&gt;_x000a_     &lt;FareClass&gt;O00QP8ZJ&lt;/FareClass&gt;_x000a_     &lt;RoutingNumberOrMPM&gt;8000&lt;/RoutingNumberOrMPM&gt;_x000a_     &lt;TariffDescriptionNumber&gt;9O&lt;/TariffDescriptionNumber&gt;_x000a_    &lt;/CurrencyLine&gt;_x000a_    &lt;FareBasisLine&gt;_x000a_     &lt;DisplayType Code=&quot;E&quot;/&gt;_x000a_     &lt;FareBasis Code=&quot;O00QP8ZJ&quot;/&gt;_x000a_     &lt;FareVendor&gt;ATP&lt;/FareVendor&gt;_x000a_     &lt;Text&gt;SPECIAL FARE&lt;/Text&gt;_x000a_    &lt;/FareBasisLine&gt;_x000a_    &lt;FareTypeLine&gt;_x000a_     &lt;FareDescription Code=&quot;OW&quot;&gt;OW BUDGET INSTANT PURCHASE&lt;/FareDescription&gt;_x000a_     &lt;FareType&gt;SBP&lt;/FareType&gt;_x000a_    &lt;/FareTypeLine&gt;_x000a_    &lt;OriginDestinationLine&gt;_x000a_     &lt;Airline Code=&quot;LA&quot;/&gt;_x000a_     &lt;DestinationLocation LocationCode=&quot;BOG&quot;/&gt;_x000a_     &lt;OriginLocation LocationCode=&quot;CLO&quot;/&gt;_x000a_     &lt;Rule&gt;QPDM&lt;/Rule&gt;_x000a_     &lt;TariffDescriptionNumber&gt;IPRWD/1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9-02T18:10&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FOR EACH SECTOR ON THE FARE COMPONENT ARE_x000a_REQUIRED AT LEAST 3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3 DAYS BEFORE DEPARTURE FROM_x000a_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2 TRANSFERS PERMITTED ON THE PRICING UNIT - 1 IN EACH_x000a_DIRECTION.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QP TYPE FARES IN ANY_x000a_RULE IN THIS TARIFF.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OOTNOTE RULE_x000a_TICKETS MUST BE ISSUED ON/AFTER 27AUG19._x000a_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JNN/CONTRACT BULK CHILD PSGR 2-11 - CHARGE 90 PERCENT_x000a_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E/NEGOTIATED CHILD PSGR 2-11 - CHARGE 90 PERCENT OF_x000a_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INN/INDIVIDUAL INCLUSIVE TOUR CHILD PSGR 2-11 - CHARGE_x000a_90 PERCENT OF THE FARE._x000a_TICKET DESIGNATOR - CH AND PERCENT APPLIED._x000a_MUST BE ACCOMPANIED ON ALL FLIGHTS IN THE SAME_x000a_COMPARTMENT BY INDIVIDUAL INCLUSIVE TOUR PSGR 12_x000a_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CNN/ACCOMPANIED CHILD PSGR 2-11 - CHARGE 90 PERCENT OF_x000a_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6"/>
    <n v="3408"/>
    <s v="QPDM"/>
    <n v="3446"/>
    <n v="3454"/>
    <s v="IPRWD/17"/>
    <n v="8023"/>
    <n v="10633"/>
    <x v="0"/>
    <n v="1500"/>
    <n v="1533"/>
    <n v="1557"/>
    <s v="RDCLOBOG14SEPO00QP8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ff1eefc-5d4c-4270-9201-be98bcd6c014&lt;/eb:ConversationId&gt;&lt;eb:Service&gt;OTA_AirRulesLLSRQ&lt;/eb:Service&gt;&lt;eb:Action&gt;OTA_AirRulesLLSRS&lt;/eb:Action&gt;&lt;eb:MessageData&gt;&lt;eb:MessageId&gt;7301008735121540831&lt;/eb:MessageId&gt;&lt;eb:Timestamp&gt;2019-09-09T20:25:12&lt;/eb:Timestamp&gt;&lt;eb:RefToMessageId&gt;cff1eefc-5d4c-4270-9201-be98bcd6c014&lt;/eb:RefToMessageId&gt;&lt;/eb:MessageData&gt;&lt;/eb:MessageHeader&gt;&lt;wsse:Security xmlns:wsse=&quot;http://schemas.xmlsoap.org/ws/2002/12/secext&quot;&gt;&lt;wsse:BinarySecurityToken valueType=&quot;String&quot; EncodingType=&quot;wsse:Base64Binary&quot;&gt;Shared/IDL:IceSess\/SessMgr:1\.0.IDL/Common/!ICESMS\/RESG!ICESMSLB\/RES.LB!-2975949273836348781!5125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25:12-05:00&quot;&gt;_x000a_   &lt;stl:SystemSpecificResults&gt;_x000a_    &lt;stl:HostCommand LNIATA=&quot;222222&quot;&gt;RDBOGSAL10SEPSZA00TIB-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79"/>
    <s v="RDBOGSAL10SEPSZA00T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ff1eefc-5d4c-4270-9201-be98bcd6c014&lt;/eb:ConversationId&gt;&lt;eb:Service&gt;OTA_AirRulesLLSRQ&lt;/eb:Service&gt;&lt;eb:Action&gt;OTA_AirRulesLLSRS&lt;/eb:Action&gt;&lt;eb:MessageData&gt;&lt;eb:MessageId&gt;8108884735127620191&lt;/eb:MessageId&gt;&lt;eb:Timestamp&gt;2019-09-09T20:25:13&lt;/eb:Timestamp&gt;&lt;eb:RefToMessageId&gt;cff1eefc-5d4c-4270-9201-be98bcd6c014&lt;/eb:RefToMessageId&gt;&lt;/eb:MessageData&gt;&lt;/eb:MessageHeader&gt;&lt;wsse:Security xmlns:wsse=&quot;http://schemas.xmlsoap.org/ws/2002/12/secext&quot;&gt;&lt;wsse:BinarySecurityToken valueType=&quot;String&quot; EncodingType=&quot;wsse:Base64Binary&quot;&gt;Shared/IDL:IceSess\/SessMgr:1\.0.IDL/Common/!ICESMS\/RESG!ICESMSLB\/RES.LB!-2975949273836348781!5125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25:12-05:00&quot;&gt;_x000a_   &lt;stl:SystemSpecificResults&gt;_x000a_    &lt;stl:HostCommand LNIATA=&quot;222222&quot;&gt;RDSALGUA10SEPSZA00TIB-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79"/>
    <s v="RDSALGUA10SEPSZA00T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ff1eefc-5d4c-4270-9201-be98bcd6c014&lt;/eb:ConversationId&gt;&lt;eb:Service&gt;OTA_AirRulesLLSRQ&lt;/eb:Service&gt;&lt;eb:Action&gt;OTA_AirRulesLLSRS&lt;/eb:Action&gt;&lt;eb:MessageData&gt;&lt;eb:MessageId&gt;8108939735131570203&lt;/eb:MessageId&gt;&lt;eb:Timestamp&gt;2019-09-09T20:25:13&lt;/eb:Timestamp&gt;&lt;eb:RefToMessageId&gt;cff1eefc-5d4c-4270-9201-be98bcd6c014&lt;/eb:RefToMessageId&gt;&lt;/eb:MessageData&gt;&lt;/eb:MessageHeader&gt;&lt;wsse:Security xmlns:wsse=&quot;http://schemas.xmlsoap.org/ws/2002/12/secext&quot;&gt;&lt;wsse:BinarySecurityToken valueType=&quot;String&quot; EncodingType=&quot;wsse:Base64Binary&quot;&gt;Shared/IDL:IceSess\/SessMgr:1\.0.IDL/Common/!ICESMS\/RESG!ICESMSLB\/RES.LB!-2975949273836348781!5125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25:13-05:00&quot;&gt;_x000a_   &lt;stl:SystemSpecificResults&gt;_x000a_    &lt;stl:HostCommand LNIATA=&quot;222222&quot;&gt;RDGUABOG18SEPSZA00TIB-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79"/>
    <s v="RDGUABOG18SEPSZA00T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d1a2774-7c9c-4cf2-9835-33d2d6c3e3de&lt;/eb:ConversationId&gt;&lt;eb:Service&gt;OTA_AirRulesLLSRQ&lt;/eb:Service&gt;&lt;eb:Action&gt;OTA_AirRulesLLSRS&lt;/eb:Action&gt;&lt;eb:MessageData&gt;&lt;eb:MessageId&gt;8079866736077740543&lt;/eb:MessageId&gt;&lt;eb:Timestamp&gt;2019-09-09T20:26:48&lt;/eb:Timestamp&gt;&lt;eb:RefToMessageId&gt;4d1a2774-7c9c-4cf2-9835-33d2d6c3e3de&lt;/eb:RefToMessageId&gt;&lt;/eb:MessageData&gt;&lt;/eb:MessageHeader&gt;&lt;wsse:Security xmlns:wsse=&quot;http://schemas.xmlsoap.org/ws/2002/12/secext&quot;&gt;&lt;wsse:BinarySecurityToken valueType=&quot;String&quot; EncodingType=&quot;wsse:Base64Binary&quot;&gt;Shared/IDL:IceSess\/SessMgr:1\.0.IDL/Common/!ICESMS\/RESE!ICESMSLB\/RES.LB!-2975948882183569524!164809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26:48-05:00&quot;&gt;_x000a_   &lt;stl:SystemSpecificResults&gt;_x000a_    &lt;stl:HostCommand LNIATA=&quot;222222&quot;&gt;RDBOGBAQ09SEPSZ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I  SZS00RIQ       S X    79100 DC31DE T31MR  -/0  -/365  200&lt;/Text&gt;_x000a_   &lt;/Line&gt;_x000a_   &lt;Line Type=&quot;Passenger Type&quot;&gt;_x000a_    &lt;Text&gt;PASSENGER TYPE-ADT                 AUTO PRICE-YES&lt;/Text&gt;_x000a_   &lt;/Line&gt;_x000a_   &lt;Line Type=&quot;Origin Destination&quot;&gt;_x000a_    &lt;Text&gt;FROM-BOG TO-BAQ    CXR-AV    TVL-09SEP19  RULE-DOSP IPRWD/17&lt;/Text&gt;_x000a_   &lt;/Line&gt;_x000a_   &lt;Line Type=&quot;Fare Basis&quot;&gt;_x000a_    &lt;Text&gt;FARE BASIS-SZS00RIQ          SPECIAL FARE  DIS-E   VENDOR-ATP&lt;/Text&gt;_x000a_   &lt;/Line&gt;_x000a_   &lt;Line Type=&quot;Fare Type&quot;&gt;_x000a_    &lt;Text&gt;FARE TYPE-XEX      OW-REGULAR EXCURSION&lt;/Text&gt;_x000a_   &lt;/Line&gt;_x000a_   &lt;Line Type=&quot;Currency&quot;&gt;_x000a_    &lt;Text&gt;COP    79100  0200  E06SEP19 D31DEC20   FC-SZS00RIQ  FN-V&lt;/Text&gt;_x000a_   &lt;/Line&gt;_x000a_   &lt;Line Type=&quot;System Dates&quot;&gt;_x000a_    &lt;Text&gt;SYSTEM DATES - CREATED 09SEP19/1015  EXPIRES 09SEP19/2359&lt;/Text&gt;_x000a_   &lt;/Line&gt;_x000a_   &lt;ParsedData&gt;_x000a_    &lt;CurrencyLine&gt;_x000a_     &lt;Amount&gt;79100&lt;/Amount&gt;_x000a_     &lt;CurrencyCode&gt;COP&lt;/CurrencyCode&gt;_x000a_     &lt;Discontinue&gt;2020-12-31&lt;/Discontinue&gt;_x000a_     &lt;Effective&gt;2019-09-06&lt;/Effective&gt;_x000a_     &lt;FareClass&gt;SZS00RIQ&lt;/FareClass&gt;_x000a_     &lt;RoutingNumberOrMPM&gt;0200&lt;/RoutingNumberOrMPM&gt;_x000a_     &lt;TariffDescriptionNumber&gt;V&lt;/TariffDescriptionNumber&gt;_x000a_    &lt;/CurrencyLine&gt;_x000a_    &lt;FareBasisLine&gt;_x000a_     &lt;DisplayType Code=&quot;E&quot;/&gt;_x000a_     &lt;FareBasis Code=&quot;SZ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AQ&quot;/&gt;_x000a_     &lt;OriginLocation LocationCode=&quot;BOG&quot;/&gt;_x000a_     &lt;Rule&gt;DOSP&lt;/Rule&gt;_x000a_     &lt;TariffDescriptionNumber&gt;IPRWD/17&lt;/TariffDescriptionNumber&gt;_x000a_     &lt;TravelDate&gt;2019-09-09&lt;/TravelDate&gt;_x000a_    &lt;/OriginDestinationLine&gt;_x000a_    &lt;PassengerTypeLine&gt;_x000a_     &lt;AutoPrice&gt;YES&lt;/AutoPrice&gt;_x000a_     &lt;PassengerType Code=&quot;ADT&quot;/&gt;_x000a_    &lt;/PassengerTypeLine&gt;_x000a_    &lt;SystemDatesLine&gt;_x000a_     &lt;CreateDateTime&gt;2019-09-09T10:15&lt;/CreateDateTime&gt;_x000a_     &lt;ExpireDateTime&gt;2019-09-09T23:59&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UN OR_x000a_430AM TO 459AM SUN OR 500AM TO 529AM SUN OR 530AM TO_x000a_559AM SUN OR 600AM TO 629AM SUN OR 630AM TO 659AM_x000a_SUN OR 700AM TO 729AM SUN OR 730AM TO 759AM SUN OR_x000a_800AM TO 829AM SUN OR 830AM TO 859AM SUN OR 900AM TO_x000a_929AM SUN OR 930AM TO 959AM SUN OR 1000AM TO 1029AM_x000a_SAT/SUN/MON/TUE/WED OR 1030AM TO 1059AM SAT/SUN/MON/_x000a_TUE/WED OR 1100AM TO 1129AM SAT/SUN/MON/TUE/WED OR_x000a_1130AM TO 1159AM SAT/SUN/MON/TUE/WED OR NOON TO_x000a_1229PM SAT/SUN/MON/TUE/WED OR 1230PM TO 1259PM SAT/_x000a_SUN/MON/TUE/WED OR 100PM TO 129PM SAT/SUN/MON/TUE/_x000a_WED OR 130PM TO 159PM SAT/SUN/MON/TUE/WED OR 200PM_x000a_TO 229PM SAT/SUN/MON/TUE/WED OR 230PM TO 259PM SAT/_x000a_SUN/MON/TUE/WED OR 730PM TO 759PM SAT/SUN/MON/TUE OR_x000a_800PM TO 829PM SAT/SUN/MON/TUE OR 830PM TO 859PM SAT/_x000a_SUN/MON/TUE OR 900PM TO 929PM SAT/SUN/MON/TUE OR_x000a_930PM TO 959PM SAT/SUN/MON/TUE OR 1000PM TO 1029PM_x000a_SAT/SUN/MON/TUE/WED OR 1030PM TO 1059PM SAT/SUN/MON/_x000a_TUE/WED OR 1100PM TO 1129PM SAT/SUN/MON/TUE/WED OR_x000a_1130PM TO 1159PM SAT/SUN/MON/TUE/WED._x000a_TO BOG -_x000a_PERMITTED MIDNIGHT TO 359AM OR 400AM TO 429AM OR_x000a_430AM TO 459AM SAT/SUN OR 500AM TO 529AM SAT/SUN OR_x000a_530AM TO 559AM SAT/SUN OR 600AM TO 629AM SAT/SUN OR_x000a_630AM TO 659AM SAT/SUN OR 700AM TO 729AM SAT/SUN OR_x000a_730AM TO 759AM SAT/SUN OR 800AM TO 829AM SAT/SUN OR_x000a_830AM TO 859AM TUE/WED/THU/FRI/SAT/SUN OR 900AM TO_x000a_929AM TUE/WED/THU/FRI/SAT/SUN OR 930AM TO 959AM TUE/_x000a_WED/THU/FRI/SAT/SUN OR 1000AM TO 1029AM TUE/WED/THU/_x000a_FRI/SAT/SUN OR 1030AM TO 1059AM TUE/WED/THU/FRI/SAT/_x000a_SUN OR 1100AM TO 1129AM TUE/WED/THU/FRI/SAT/SUN OR_x000a_800PM TO 829PM OR 830PM TO 859PM OR 900PM TO 929PM_x000a_OR 930PM TO 959PM OR 1000PM TO 1029PM OR 1030PM TO_x000a_1059PM OR 1100PM TO 1129PM OR 1130PM TO 1159PM_x000a_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FROM BOG -_x000a_TRAVEL IS NOT PERMITTED ON 16AUG19 OR 04OCT19_x000a_THROUGH 05OCT19 OR ON 11OCT19 OR ON 01NOV19 OR ON_x000a_08NOV19 OR 15DEC19 THROUGH 31DEC19 OR ON 03JAN20 OR_x000a_21FEB20 THROUGH 22FEB20 OR ON 20MAR20 OR ON 03APR20_x000a_OR ON 08APR20 OR ON 30APR20 OR ON 22MAY20 OR ON_x000a_12JUN20 OR ON 19JUN20 OR ON 26JUN20 OR ON 17JUL20 OR_x000a_ON 06AUG20 OR ON 14AUG20 OR ON 02OCT20 OR ON 09OCT20_x000a_OR ON 30OCT20 OR ON 13NOV20 OR 15DEC20 THROUGH_x000a_31DEC20._x000a_TO BOG -_x000a_TRAVEL IS NOT PERMITTED ON 19AUG19 OR 11OCT19_x000a_THROUGH 14OCT19 OR ON 04NOV19 OR ON 11NOV19 OR ON_x000a_01JAN20 OR ON 06JAN20 OR 23FEB20 THROUGH 27FEB20 OR_x000a_ON 12APR20 OR ON 03MAY20 OR ON 15JUN20 OR ON 22JUN20_x000a_OR ON 29JUN20 OR ON 20JUL20 OR ON 09AUG20 OR ON_x000a_17AUG20 OR 11OCT20 THROUGH 12OCT20 OR ON 02NOV20 OR_x000a_ON 16NOV20 OR 15DEC20 THROUGH 31DEC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1"/>
    <n v="3393"/>
    <s v="DOSP"/>
    <n v="3431"/>
    <n v="3439"/>
    <s v="IPRWD/17"/>
    <n v="10279"/>
    <n v="10888"/>
    <x v="6"/>
    <n v="1501"/>
    <n v="1534"/>
    <n v="1558"/>
    <s v="RDBOGBAQ09SEPSZ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d1a2774-7c9c-4cf2-9835-33d2d6c3e3de&lt;/eb:ConversationId&gt;&lt;eb:Service&gt;OTA_AirRulesLLSRQ&lt;/eb:Service&gt;&lt;eb:Action&gt;OTA_AirRulesLLSRS&lt;/eb:Action&gt;&lt;eb:MessageData&gt;&lt;eb:MessageId&gt;8118303736083310251&lt;/eb:MessageId&gt;&lt;eb:Timestamp&gt;2019-09-09T20:26:48&lt;/eb:Timestamp&gt;&lt;eb:RefToMessageId&gt;4d1a2774-7c9c-4cf2-9835-33d2d6c3e3de&lt;/eb:RefToMessageId&gt;&lt;/eb:MessageData&gt;&lt;/eb:MessageHeader&gt;&lt;wsse:Security xmlns:wsse=&quot;http://schemas.xmlsoap.org/ws/2002/12/secext&quot;&gt;&lt;wsse:BinarySecurityToken valueType=&quot;String&quot; EncodingType=&quot;wsse:Base64Binary&quot;&gt;Shared/IDL:IceSess\/SessMgr:1\.0.IDL/Common/!ICESMS\/RESE!ICESMSLB\/RES.LB!-2975948882183569524!164809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26:48-05:00&quot;&gt;_x000a_   &lt;stl:SystemSpecificResults&gt;_x000a_    &lt;stl:HostCommand LNIATA=&quot;222222&quot;&gt;RDBAQBOG15SEPL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R  LES00RIQ       L X   215000     ----      -/1  -/365  200&lt;/Text&gt;_x000a_   &lt;/Line&gt;_x000a_   &lt;Line Type=&quot;Passenger Type&quot;&gt;_x000a_    &lt;Text&gt;PASSENGER TYPE-ADT                 AUTO PRICE-YES&lt;/Text&gt;_x000a_   &lt;/Line&gt;_x000a_   &lt;Line Type=&quot;Origin Destination&quot;&gt;_x000a_    &lt;Text&gt;FROM-BAQ TO-BOG    CXR-AV    TVL-15SEP19  RULE-DOEC IPRWD/17&lt;/Text&gt;_x000a_   &lt;/Line&gt;_x000a_   &lt;Line Type=&quot;Fare Basis&quot;&gt;_x000a_    &lt;Text&gt;FARE BASIS-LES00RIQ          SPECIAL FARE  DIS-E   VENDOR-ATP&lt;/Text&gt;_x000a_   &lt;/Line&gt;_x000a_   &lt;Line Type=&quot;Fare Type&quot;&gt;_x000a_    &lt;Text&gt;FARE TYPE-XEX      OW-REGULAR EXCURSION&lt;/Text&gt;_x000a_   &lt;/Line&gt;_x000a_   &lt;Line Type=&quot;Currency&quot;&gt;_x000a_    &lt;Text&gt;COP   215000  0200  E10SEP19 D-INFINITY   FC-LES00RIQ  FN-&lt;/Text&gt;_x000a_   &lt;/Line&gt;_x000a_   &lt;Line Type=&quot;System Dates&quot;&gt;_x000a_    &lt;Text&gt;SYSTEM DATES - CREATED 09SEP19/1015  EXPIRES INFINITY&lt;/Text&gt;_x000a_   &lt;/Line&gt;_x000a_   &lt;ParsedData&gt;_x000a_    &lt;CurrencyLine&gt;_x000a_     &lt;Amount&gt;215000&lt;/Amount&gt;_x000a_     &lt;CurrencyCode&gt;COP&lt;/CurrencyCode&gt;_x000a_     &lt;Discontinue&gt;INFINITY&lt;/Discontinue&gt;_x000a_     &lt;Effective&gt;2019-09-10&lt;/Effective&gt;_x000a_     &lt;FareClass&gt;LES00RIQ&lt;/FareClass&gt;_x000a_     &lt;RoutingNumberOrMPM&gt;0200&lt;/RoutingNumberOrMPM&gt;_x000a_    &lt;/CurrencyLine&gt;_x000a_    &lt;FareBasisLine&gt;_x000a_     &lt;DisplayType Code=&quot;E&quot;/&gt;_x000a_     &lt;FareBasis Code=&quot;L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BAQ&quot;/&gt;_x000a_     &lt;Rule&gt;DOEC&lt;/Rule&gt;_x000a_     &lt;TariffDescriptionNumber&gt;IPRWD/17&lt;/TariffDescriptionNumber&gt;_x000a_     &lt;TravelDate&gt;2019-09-15&lt;/TravelDate&gt;_x000a_    &lt;/OriginDestinationLine&gt;_x000a_    &lt;PassengerTypeLine&gt;_x000a_     &lt;AutoPrice&gt;YES&lt;/AutoPrice&gt;_x000a_     &lt;PassengerType Code=&quot;ADT&quot;/&gt;_x000a_    &lt;/PassengerTypeLine&gt;_x000a_    &lt;SystemDatesLine&gt;_x000a_     &lt;CreateDateTime&gt;2019-09-09T10: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DOEC"/>
    <n v="3369"/>
    <n v="3377"/>
    <s v="IPRWD/17"/>
    <n v="7661"/>
    <n v="8196"/>
    <x v="5"/>
    <n v="1501"/>
    <n v="1534"/>
    <n v="1558"/>
    <s v="RDBAQBOG15SEPL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533c208-7ec7-459b-b8ee-8df1bc7349e7&lt;/eb:ConversationId&gt;&lt;eb:Service&gt;OTA_AirRulesLLSRQ&lt;/eb:Service&gt;&lt;eb:Action&gt;OTA_AirRulesLLSRS&lt;/eb:Action&gt;&lt;eb:MessageData&gt;&lt;eb:MessageId&gt;7319058737011750720&lt;/eb:MessageId&gt;&lt;eb:Timestamp&gt;2019-09-09T20:28:21&lt;/eb:Timestamp&gt;&lt;eb:RefToMessageId&gt;1533c208-7ec7-459b-b8ee-8df1bc7349e7&lt;/eb:RefToMessageId&gt;&lt;/eb:MessageData&gt;&lt;/eb:MessageHeader&gt;&lt;wsse:Security xmlns:wsse=&quot;http://schemas.xmlsoap.org/ws/2002/12/secext&quot;&gt;&lt;wsse:BinarySecurityToken valueType=&quot;String&quot; EncodingType=&quot;wsse:Base64Binary&quot;&gt;Shared/IDL:IceSess\/SessMgr:1\.0.IDL/Common/!ICESMS\/RESC!ICESMSLB\/RES.LB!-2975948499312576126!9682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28:21-05:00&quot;&gt;_x000a_   &lt;stl:SystemSpecificResults&gt;_x000a_    &lt;stl:HostCommand LNIATA=&quot;222222&quot;&gt;RDBOGMIA20JANNLX4NDN3-A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NLX4NDN3       N R   316.00 R21AP        14/1 ??/12M WH01&lt;/Text&gt;_x000a_   &lt;/Line&gt;_x000a_   &lt;Line Type=&quot;Passenger Type&quot;&gt;_x000a_    &lt;Text&gt;PASSENGER TYPE-ADT                 AUTO PRICE-YES&lt;/Text&gt;_x000a_   &lt;/Line&gt;_x000a_   &lt;Line Type=&quot;Origin Destination&quot;&gt;_x000a_    &lt;Text&gt;FROM-BOG TO-MIA    CXR-AA    TVL-20JAN20  RULE-L107 IPRW/5&lt;/Text&gt;_x000a_   &lt;/Line&gt;_x000a_   &lt;Line Type=&quot;Fare Basis&quot;&gt;_x000a_    &lt;Text&gt;FARE BASIS-NLX4NDN3          SPECIAL FARE  DIS-E   VENDOR-ATP&lt;/Text&gt;_x000a_   &lt;/Line&gt;_x000a_   &lt;Line Type=&quot;Fare Type&quot;&gt;_x000a_    &lt;Text&gt;FARE TYPE-XPN      RT-INSTANT PURCHASE NONREFUNDABLE-TYPE FARES&lt;/Text&gt;_x000a_   &lt;/Line&gt;_x000a_   &lt;Line Type=&quot;Currency&quot;&gt;_x000a_    &lt;Text&gt;USD   316.00  0001  E01SEP19 D21APR20   FC-NLX4NDN3  FN-99&lt;/Text&gt;_x000a_   &lt;/Line&gt;_x000a_   &lt;Line Type=&quot;System Dates&quot;&gt;_x000a_    &lt;Text&gt;SYSTEM DATES - CREATED 05SEP19/1119  EXPIRES INFINITY&lt;/Text&gt;_x000a_   &lt;/Line&gt;_x000a_   &lt;ParsedData&gt;_x000a_    &lt;CurrencyLine&gt;_x000a_     &lt;Amount&gt;316.00&lt;/Amount&gt;_x000a_     &lt;CurrencyCode&gt;USD&lt;/CurrencyCode&gt;_x000a_     &lt;Discontinue&gt;2020-04-21&lt;/Discontinue&gt;_x000a_     &lt;Effective&gt;2019-09-01&lt;/Effective&gt;_x000a_     &lt;FareClass&gt;NLX4NDN3&lt;/FareClass&gt;_x000a_     &lt;RoutingNumberOrMPM&gt;0001&lt;/RoutingNumberOrMPM&gt;_x000a_     &lt;TariffDescriptionNumber&gt;99&lt;/TariffDescriptionNumber&gt;_x000a_    &lt;/CurrencyLine&gt;_x000a_    &lt;FareBasisLine&gt;_x000a_     &lt;DisplayType Code=&quot;E&quot;/&gt;_x000a_     &lt;FareBasis Code=&quot;NLX4NDN3&quot;/&gt;_x000a_     &lt;FareVendor&gt;ATP&lt;/FareVendor&gt;_x000a_     &lt;Text&gt;SPECIAL FARE&lt;/Text&gt;_x000a_    &lt;/FareBasisLine&gt;_x000a_    &lt;FareTypeLine&gt;_x000a_     &lt;FareDescription Code=&quot;RT&quot;&gt;INSTANT PURCHASE NONREFUNDABLE-TYPE FARES&lt;/FareDescription&gt;_x000a_     &lt;FareType&gt;XPN&lt;/FareType&gt;_x000a_    &lt;/FareTypeLine&gt;_x000a_    &lt;OriginDestinationLine&gt;_x000a_     &lt;Airline Code=&quot;AA&quot;/&gt;_x000a_     &lt;DestinationLocation LocationCode=&quot;MIA&quot;/&gt;_x000a_     &lt;OriginLocation LocationCode=&quot;BOG&quot;/&gt;_x000a_     &lt;Rule&gt;L107&lt;/Rule&gt;_x000a_     &lt;TariffDescriptionNumber&gt;IPRW/5&lt;/TariffDescriptionNumber&gt;_x000a_     &lt;TravelDate&gt;2020-01-20&lt;/TravelDate&gt;_x000a_    &lt;/OriginDestinationLine&gt;_x000a_    &lt;PassengerTypeLine&gt;_x000a_     &lt;AutoPrice&gt;YES&lt;/AutoPrice&gt;_x000a_     &lt;PassengerType Code=&quot;ADT&quot;/&gt;_x000a_    &lt;/PassengerTypeLine&gt;_x000a_    &lt;SystemDatesLine&gt;_x000a_     &lt;CreateDateTime&gt;2019-09-05T11: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S BETWEEN THE UNITED STATES/CANADA AND CENTRAL_x000a_AMERICA/SOUTH AMERICA_x000a_APPLICATION_x000a_AREA_x000a_THESE FARES APPLY_x000a_BETWEEN UNITED STATES/CANADA AND CENTRAL AMERICA/_x000a_SOUTH AMERICA._x000a_CLASS OF SERVICE_x000a_THESE FARES APPLY FOR ECONOMY CLASS SERVICE._x000a_TYPES OF TRANSPORTATION_x000a_FARES GOVERNED BY THIS RULE CAN BE USED TO CREATE_x000a_ONE-WAY/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PERMITTED MON THROUGH THU FROM THE GATEWAY.&lt;/Text&gt;_x000a_   &lt;/Paragraph&gt;_x000a_   &lt;Paragraph RPH=&quot;03&quot; Title=&quot;SEASONALITY&quot;&gt;_x000a_    &lt;Text&gt;FROM COLOMBIA -_x000a_PERMITTED 16OCT THROUGH 24NOV OR 27NOV THROUGH 25DEC_x000a_OR 16JAN THROUGH 21MAR OR 26MAR THROUGH 27JUL FOR_x000a_EACH TRIP FROM THE GATEWAY. SEASON IS BASED ON TRIP_x000a_DATE._x000a_TO COLOMBIA -_x000a_PERMITTED 14AUG THROUGH 10OCT OR 23OCT THROUGH 09NOV_x000a_OR 19NOV THROUGH 09DEC OR 31DEC THROUGH 03JAN OR_x000a_16JAN THROUGH 30MAR OR 04APR THROUGH 14JUN FOR EACH_x000a_TRIP FROM THE GATEWAY. SEASON IS BASED ON TRIP DATE.&lt;/Text&gt;_x000a_   &lt;/Paragraph&gt;_x000a_   &lt;Paragraph RPH=&quot;04&quot; Title=&quot;FLIGHT APPLICATION&quot;&gt;_x000a_    &lt;Text&gt;IF THE FARE COMPONENT INCLUDES TRAVEL WITHIN BOLIVIA_x000a_THEN THAT TRAVEL MUST BE ON_x000a_ONE OR MORE OF THE FOLLOWING_x000a_ANY OB FLIGHT OPERATED BY OB._x000a_AND_x000a_IF THE FARE COMPONENT INCLUDES TRAVEL WITHIN SOUTH_x000a_AMERICA_x000a_THEN THAT TRAVEL MUST BE ON_x000a_ONE OR MORE OF THE FOLLOWING_x000a_ANY AA FLIGHT_x000a_ANY LA FLIGHT_x000a_ANY JJ FLIGHT OPERATED BY JJ_x000a_ANY 4M FLIGHT OPERATED BY 4M_x000a_ANY XL FLIGHT OPERATED BY XL_x000a_ANY G3 FLIGHT OPERATED BY G3_x000a_ANY OB FLIGHT OPERATED BY OB._x000a_AND_x000a_IF THE FARE COMPONENT INCLUDES TRAVEL BETWEEN CENTRAL_x000a_AMERICA AND CENTRAL AMERICA/SOUTH AMERICA_x000a_THEN THAT TRAVEL MUST BE ON_x000a_ONE OR MORE OF THE FOLLOWING_x000a_ANY AA FLIGHT_x000a_ANY LA FLIGHT_x000a_ANY JJ FLIGHT OPERATED BY JJ_x000a_ANY 4M FLIGHT OPERATED BY 4M_x000a_ANY XL FLIGHT OPERATED BY XL_x000a_ANY G3 FLIGHT OPERATED BY G3._x000a_AND_x000a_IF THE FARE COMPONENT INCLUDES TRAVEL WITHIN NORTH_x000a_AMERICA_x000a_THEN THAT TRAVEL MUST BE ON_x000a_ONE OR MORE OF THE FOLLOWING_x000a_ANY AA FLIGHT OPERATED BY AA_x000a_ANY AA FLIGHT OPERATED BY 9K._x000a_AND_x000a_THE FARE COMPONENT MUST INCLUDE TRAVEL BETWEEN UNITED_x000a_STATES AND CENTRAL AMERICA/SOUTH AMERICA ON_x000a_ONE OR MORE OF THE FOLLOWING_x000a_ANY AA FLIGHT.&lt;/Text&gt;_x000a_   &lt;/Paragraph&gt;_x000a_   &lt;Paragraph RPH=&quot;05&quot; Title=&quot;ADVANCE RESERVATIONS/TICKETING&quot;&gt;_x000a_    &lt;Text&gt;CONFIRMED RESERVATIONS FOR ALL SECTORS ARE REQUIRED AT_x000a_LEAST 14 DAYS BEFORE DEPARTURE._x000a_WAITLIST AND STANDBY NOT PERMITTED._x000a_TICKETING MUST BE COMPLETED WITHIN 1 DAY AFTER_x000a_RESERVATIONS ARE MADE OR AT LEAST 14 DAYS BEFORE_x000a_DEPARTURE WHICHEVER IS EARLIER.&lt;/Text&gt;_x000a_   &lt;/Paragraph&gt;_x000a_   &lt;Paragraph RPH=&quot;06&quot; Title=&quot;MINIMUM STAY&quot;&gt;_x000a_    &lt;Text&gt;TRAVEL FROM TURNAROUND MUST COMMENCE NO EARLIER THAN_x000a_24 HOURS AFTER ARRIVAL AT THE TURNAROUND.&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NO STOPOVERS PERMITTED ON THE PRICING UNIT.&lt;/Text&gt;_x000a_   &lt;/Paragraph&gt;_x000a_   &lt;Paragraph RPH=&quot;09&quot; Title=&quot;TRANSFERS&quot;&gt;_x000a_    &lt;Text&gt;1 TRANSFERS PERMITTED IN EACH DIRECTION_x000a_ANY COMBINATION OF THE FOLLOWING -_x000a_1 ONLINE ON AA_x000a_1 INTERLINE INCLUDING AA_x000a_BETWEEN AA AND 4M/AA/AV/CM/G3/JJ/LA IN_x000a_COLOMBIA IN EACH DIRECTION._x000a_AND - 2 TRANSFERS PERMITTED IN EACH DIRECTION_x000a_ANY COMBINATION OF THE FOLLOWING -_x000a_2 ONLINE ON AA_x000a_IN UNITED STATES IN EACH DIRECTION._x000a_FARE BREAK SURFACE SECTORS NOT PERMITTED AND_x000a_EMBEDDED SURFACE SECTORS PERMITTED ON THE FARE_x000a_COMPONENT.&lt;/Text&gt;_x000a_   &lt;/Paragraph&gt;_x000a_   &lt;Paragraph RPH=&quot;10&quot; Title=&quot;COMBINATIONS&quot;&gt;_x000a_    &lt;Text&gt;DOUBLE OPEN JAWS NOT PERMITTED._x000a_END-ON-END_x000a_END-ON-END COMBINATIONS NOT PERMITTED WITH DOMESTIC_x000a_FARES WITHIN UNITED STATES. VALIDATE ALL FARE_x000a_COMPONENTS. SIDE TRIPS NOT PERMITTED._x000a_END-ON-END COMBINATIONS NOT PERMITTED WITH US-CANADA_x000a_TRANSBORDER FARES. VALIDATE ALL FARE COMPONENTS._x000a_SIDE TRIPS NOT PERMITTED._x000a_END-ON-END COMBINATIONS NOT PERMITTED WITH_x000a_INTERNATIONAL FARES. VALIDATE ALL FARE COMPONENTS._x000a_SIDE TRIPS NOT PERMITTED._x000a_END-ON-END NOTE -_x000a_ADD-ONS PERMITTED_x000a_OPEN JAWS/ROUND TRIPS/CIRCLE TRIPS_x000a_FARES MAY BE COMBINED ON A HALF ROUND TRIP BASIS_x000a_WITH AA FARES_x000a_-TO FORM SINGLE OPEN JAWS_x000a_MILEAGE OF THE OPEN SEGMENT MUST BE EQUAL/LESS THAN_x000a_MILEAGE OF THE LONGEST FLOWN FARE COMPONENT._x000a_-TO FORM ROUND TRIPS_x000a_-TO FORM CIRCLE TRIPS WITH AA FARES EXCEPT FOR_x000a_AROUND-THE-WORLD FARES_x000a_A MAXIMUM OF TWO INTERNATIONAL FARE COMPONENTS_x000a_PERMITTED._x000a_PROVIDED -_x000a_COMBINATIONS ARE WITH ANY FARE FOR CARRIER AA IN_x000a_ANY RULE IN TARIFF_x000a_AAMRVP  - BETWEEN PUERTO RICOR/VIRGIN ISLANDS-USA_x000a_IPRW    - BETWEEN THE USA/CANADA-AREA 1_x000a_IPRWI   - WITHIN AREA 1 INTERNATIONAL (EXCEPT US/_x000a_CANADA)_x000a_VPCR    - BETWEEN PUERTO RICO/VIRGIN_x000a_ISLANDS-CANADA_x000a_VPDR    - BETWEEN PUERTO RICO/VIRGIN ISLANDS-THE_x000a_USA_x000a_WHAAR   - BETWEEN THE USA/CANADA-AREA 1_x000a_WHMAAR  - BETWEEN THE USA/CANADA-AREA 1._x000a_NOTE - THE CITY PAIRS BELOW ARE CONSIDERED THE SAME_x000a_POINT -_x000a_BUR-LAX  BUR-LGB  BUR-ONT  BUR-SNA  BWI-WAS_x000a_EWR-NYC  FLL-MIA  LAX-LGB  LAX-ONT  LAX-SNA_x000a_LGB-ONT  LGB-SNA  OAK-SFO  OAK-SJC  ONT-SNA_x000a_ORF-PHF  SFO-SJC&lt;/Text&gt;_x000a_   &lt;/Paragraph&gt;_x000a_   &lt;Paragraph RPH=&quot;11&quot; Title=&quot;BLACKOUT DATES&quot;&gt;_x000a_    &lt;Text&gt;NO BLACKOUT DATES APPLY.&lt;/Text&gt;_x000a_   &lt;/Paragraph&gt;_x000a_   &lt;Paragraph RPH=&quot;12&quot; Title=&quot;SURCHARGES&quot;&gt;_x000a_    &lt;Text&gt;FARE RULE_x000a_IF INFANT WITHOUT A SEAT PSGR UNDER 2._x000a_OR - CONTRACT BULK INFANT PSGR UNDER 2._x000a_OR - MILITARY INFANT WITHOUT A SEAT UNDER 2._x000a_OR - INCLUSIVE TOUR INFANT WITHOUT A SEAT PSGR UNDER 2._x000a_THERE IS NO MISCELLANEOUS/OTHER SURCHARGE PER ANY_x000a_PASSENGER._x000a_NOTE - TEXT BELOW NOT VALIDATED FOR AUTOPRICING._x000a_SURCHARGES DO NOT APPLY TO INFANT PASSENGERS NOT_x000a_OCCUPYING A SEAT_x000a_FROM UNITED STATES -_x000a_MISCELLANEOUS/OTHER SURCHARGE OF USD 100.00 PER FARE_x000a_COMPONENT WILL BE ADDED TO THE APPLICABLE FARE PER_x000a_ANY PASSENGER FROM 12DEC19 THROUGH 24DEC19 FOR ALL_x000a_INTERNATIONAL SECTORS._x000a_AND - MISCELLANEOUS/OTHER SURCHARGE OF USD 70.00 PER_x000a_FARE COMPONENT WILL BE ADDED TO THE APPLICABLE_x000a_FARE PER ANY PASSENGER ON 03JAN20 FOR ALL_x000a_INTERNATIONAL SECTORS._x000a_AND - MISCELLANEOUS/OTHER SURCHARGE OF USD 90.00 PER_x000a_FARE COMPONENT WILL BE ADDED TO THE APPLICABLE_x000a_FARE PER ANY PASSENGER FROM 04JAN20 THROUGH_x000a_06JAN20 FOR ALL INTERNATIONAL SECTORS._x000a_AND - MISCELLANEOUS/OTHER SURCHARGE OF USD 70.00 PER_x000a_FARE COMPONENT WILL BE ADDED TO THE APPLICABLE_x000a_FARE PER ANY PASSENGER FROM 07JAN20 THROUGH_x000a_08JAN20 FOR ALL INTERNATIONAL SECTORS._x000a_AND - MISCELLANEOUS/OTHER SURCHARGE OF USD 70.00 PER_x000a_FARE COMPONENT WILL BE ADDED TO THE APPLICABLE_x000a_FARE PER ANY PASSENGER ON 10JAN20 FOR ALL_x000a_INTERNATIONAL SECTORS._x000a_AND - MISCELLANEOUS/OTHER SURCHARGE OF USD 70.00 PER_x000a_FARE COMPONENT WILL BE ADDED TO THE APPLICABLE_x000a_FARE PER ANY PASSENGER ON 12JAN20 FOR ALL_x000a_INTERNATIONAL SECTORS._x000a_AND - MISCELLANEOUS/OTHER SURCHARGE OF USD 70.00 PER_x000a_FARE COMPONENT WILL BE ADDED TO THE APPLICABLE_x000a_FARE PER ANY PASSENGER FROM 11APR20 THROUGH_x000a_14APR20 FOR ALL INTERNATIONAL SECTORS._x000a_TO UNITED STATES -_x000a_MISCELLANEOUS/OTHER SURCHARGE OF USD 70.00 PER FARE_x000a_COMPONENT WILL BE ADDED TO THE APPLICABLE FARE PER_x000a_ANY PASSENGER FROM 18DEC19 THROUGH 23DEC19 FOR ALL_x000a_INTERNATIONAL SECTORS._x000a_AND - MISCELLANEOUS/OTHER SURCHARGE OF USD 100.00 PER_x000a_FARE COMPONENT WILL BE ADDED TO THE APPLICABLE_x000a_FARE PER ANY PASSENGER FROM 02JAN20 THROUGH_x000a_06JAN20 FOR ALL INTERNATIONAL SECTORS._x000a_AND - MISCELLANEOUS/OTHER SURCHARGE OF USD 90.00 PER_x000a_FARE COMPONENT WILL BE ADDED TO THE APPLICABLE_x000a_FARE PER ANY PASSENGER FROM 07JAN20 THROUGH_x000a_12JAN20 FOR ALL INTERNATIONAL SECTORS._x000a_AND - MISCELLANEOUS/OTHER SURCHARGE OF USD 70.00 PER_x000a_FARE COMPONENT WILL BE ADDED TO THE APPLICABLE_x000a_FARE PER ANY PASSENGER FROM 13MAR20 THROUGH_x000a_14MAR20 FOR ALL INTERNATIONAL SECTORS._x000a_AND - MISCELLANEOUS/OTHER SURCHARGE OF USD 70.00 PER_x000a_FARE COMPONENT WILL BE ADDED TO THE APPLICABLE_x000a_FARE PER ANY PASSENGER FROM 20MAR20 THROUGH_x000a_22MAR20 FOR ALL INTERNATIONAL SECTORS._x000a_AND - MISCELLANEOUS/OTHER SURCHARGE OF USD 70.00 PER_x000a_FARE COMPONENT WILL BE ADDED TO THE APPLICABLE_x000a_FARE PER ANY PASSENGER FROM 01APR20 THROUGH_x000a_06APR20 FOR ALL INTERNATIONAL SECTORS._x000a_GENERAL RULE - APPLY UNLESS OTHERWISE SPECIFIED_x000a_THERE IS NO MISCELLANEOUS/OTHER SURCHARGE PER FARE_x000a_COMPONENT PER ANY PASSENGER.&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SEP19. TRAVEL_x000a_ON THIS FARE COMPONENT MUST COMMENCE BY MIDNIGHT ON_x000a_21APR20.&lt;/Text&gt;_x000a_   &lt;/Paragraph&gt;_x000a_   &lt;Paragraph RPH=&quot;15&quot; Title=&quot;SALES RESTRICTIONS&quot;&gt;_x000a_    &lt;Text&gt;TICKETS MUST BE ISSUED ON THE STOCK OF AA AND MAY NOT_x000a_BE SOLD IN VENEZUELA. AND MAY ONLY BE SOLD IN AREA 1/_x000a_AREA 2/AREA 3._x000a_TICKETS MUST BE ISSUED BY ELECTRONIC TICKETING.&lt;/Text&gt;_x000a_   &lt;/Paragraph&gt;_x000a_   &lt;Paragraph RPH=&quot;16&quot; Title=&quot;PENALTIES&quot;&gt;_x000a_    &lt;Text&gt;CANCELLATIONS_x000a_ANY TIME_x000a_TICKET IS NON-REFUNDABLE IN CASE OF CANCEL/NO-SHOW/_x000a_REFUND._x000a_NOTE - TEXT BELOW NOT VALIDATED FOR AUTOPRICING._x000a_IN THE CASE OF THE DEATH OF THE PASSENGER/_x000a_OR A TRAVELING COMPANION/THE SERVICE CHARGE MAY_x000a_BE WAIVED OR THE TICKET REFUNDED._x000a_VISIT AA.COM FOR DETAIL._x000a_----_x000a_FOR TRAVEL AGENCY BOOKINGS MADE IN MEXICO / THE_x000a_CARIBBEAN / CENTRAL AND SOUTH AMERICA - AA WILL_x000a_ASSESS A USD 25.00 FEE ON ANY UNTICKETED_x000a_RESERVATION NOT CANCELED BEFORE DEPARTURE._x000a_CHANGES_x000a_BEFORE DEPARTURE_x000a_CHARGE USD 300.00._x000a_CHILD/INFANT DISCOUNTS APPLY._x000a_NOTE - TEXT BELOW NOT VALIDATED FOR AUTOPRICING._x000a_THE ORIGINAL NON REFUNDABLE AMOUNT REMAINS_x000a_NON REFUNDBALE._x000a_CHANGES ARE PERMITTED PRIVIDED THE NEW ITINERARY_x000a_MEETS ALL THE PROVISIONS OF THE NEW FARE PURCHASED_x000a_I.E. ADVANCE RESERVATION/TICKET PURCHASE/MINIMUM_x000a_/MAXIMUM STAY REQUIREMENTS. WHEN THE NEW ITINERARY_x000a_IN A LOWER FARE NO REFUNDS WILL BE MADE. HOWEVER_x000a_THE DIFFERENCE IN FARE WILL BE RETURNED TO THE_x000a_PASSENGER IN THE FORM OF A NON REFUNDABLE TRAVEL_x000a_VOUCHER WHICH MAY BE APPLIED TOWARDS THE PURCHASE_x000a_OF A TICKET VALID FOR TRANSPORTATION GOVERNED BY_x000a_AA ONLY AND THE CHANGE FEE WILL_x000a_APPLY._x000a_WHEN THE NEW ITINERARY RESULTS IN A HIGHER FARE_x000a_THE DIFFERENCE WILL BE ADD COLLECTED AND THE_x000a_CHANGE FEE WILL APPLY._x000a_RETURN/CONTINUING RESERVATIONS MAY BE CHANGED AT_x000a_ANY TIME FOR THE ABOVE CHANGE FEE._x000a_REISSUES/EXCHANGES NOT ALLOWED TO EOU/ERU FARE_x000a_TYPES._x000a_AFTER DEPARTURE_x000a_CHARGE USD 300.00._x000a_CHILD/INFANT DISCOUNTS APPLY._x000a_NOTE - TEXT BELOW NOT VALIDATED FOR AUTOPRICING._x000a_WHEN THE NEW ITINERARY RESULTS IN A LOWER FARE_x000a_NO REFUNDS WILL BE MADE. HOWEVER THE DIFFERENCE_x000a_IN FARE WLL BE RETURNED TO THE PASSENGER IN THE_x000a_FORM OF A NON-REFUNDBALE TRAVEL VOUCHER WHICH MAY_x000a_BE APPLIED TOWARDS THE PURCHASE OF A TICKET VALID_x000a_FOR TRANSPORTATION GOVERNED BY AA ONLY._x000a_WHEN THE NEW ITINERARY RESULTS IN A HIGHER FARE_x000a_THE DIFFERENCE WILL BE ADD COLLECTED AND THE_x000a_CHANGE FEE WILL APPLY._x000a_REISSUES/EXCHANGES NOT ALLOWED TO EOU/ERU FARE_x000a_TYPES._x000a_CANCELLATIONS_x000a_ANY TIME_x000a_TICKET IS NON-REFUNDABLE IN CASE OF CANCEL/NO-SHOW/_x000a_REFUND._x000a_NOTE - TEXT BELOW NOT VALIDATED FOR AUTOPRICING._x000a_IN THE CASE OF THE DEATH OF THE PASSENGER/_x000a_OR A TRAVELING COMPANION/THE SERVICE CHARGE MAY_x000a_BE WAIVED OR THE TICKET REFUNDED._x000a_VISIT AA.COM FOR DETAIL._x000a_----_x000a_FOR TRAVEL AGENCY BOOKINGS MADE IN MEXICO / THE_x000a_CARIBBEAN / CENTRAL AND SOUTH AMERICA - AA WILL_x000a_ASSESS A USD 25.00 FEE ON ANY UNTICKETED_x000a_RESERVATION NOT CANCELED BEFORE DEPARTURE._x000a_CHANGES_x000a_BEFORE DEPARTURE_x000a_CHARGE CAD 300.00._x000a_CHILD/INFANT DISCOUNTS APPLY._x000a_NOTE - TEXT BELOW NOT VALIDATED FOR AUTOPRICING._x000a_THE ORIGINAL NON REFUNDABLE AMOUNT REMAINS_x000a_NON REFUNDBALE._x000a_CHANGES ARE PERMITTED PRIVIDED THE NEW ITINERARY_x000a_MEETS ALL THE PROVISIONS OF THE NEW FARE PURCHASED_x000a_I.E. ADVANCE RESERVATION/TICKET PURCHASE/MINIMUM_x000a_/MAXIMUM STAY REQUIREMENTS. WHEN THE NEW ITINERARY_x000a_IN A LOWER FARE NO REFUNDS WILL BE MADE. HOWEVER_x000a_THE DIFFERENCE IN FARE WILL BE RETURNED TO THE_x000a_PASSENGER IN THE FORM OF A NON REFUNDABLE TRAVEL_x000a_VOUCHER WHICH MAY BE APPLIED TOWARDS THE PURCHASE_x000a_OF A TICKET VALID FOR TRANSPORTATION GOVERNED BY_x000a_AA ONLY AND THE CHANGE FEE WILL_x000a_APPLY._x000a_WHEN THE NEW ITINERARY RESULTS IN A HIGHER FARE_x000a_THE DIFFERENCE WILL BE ADD COLLECTED AND THE_x000a_CHANGE FEE WILL APPLY._x000a_RETURN/CONTINUING RESERVATIONS MAY BE CHANGED AT_x000a_ANY TIME FOR THE ABOVE CHANGE FEE._x000a_REISSUES/EXCHANGES NOT ALLOWED TO EOU/ERU FARE_x000a_TYPES._x000a_AFTER DEPARTURE_x000a_CHARGE CAD 300.00._x000a_CHILD/INFANT DISCOUNTS APPLY._x000a_NOTE - TEXT BELOW NOT VALIDATED FOR AUTOPRICING._x000a_WHEN THE NEW ITINERARY RESULTS IN A LOWER FARE_x000a_NO REFUNDS WILL BE MADE. HOWEVER THE DIFFERENCE_x000a_IN FARE WLL BE RETURNED TO THE PASSENGER IN THE_x000a_FORM OF A NON-REFUNDBALE TRAVEL VOUCHER WHICH MAY_x000a_BE APPLIED TOWARDS THE PURCHASE OF A TICKET VALID_x000a_FOR TRANSPORTATION GOVERNED BY AA ONLY._x000a_WHEN THE NEW ITINERARY RESULTS IN A HIGHER FARE_x000a_THE DIFFERENCE WILL BE ADD COLLECTED AND THE_x000a_CHANGE FEE WILL APPLY._x000a_REISSUES/EXCHANGES NOT ALLOWED TO EOU/ERU FARE_x000a_TYPES.&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RESTRICTIONS APPLY - IN THE ENDORSEMENT BOX.&lt;/Text&gt;_x000a_   &lt;/Paragraph&gt;_x000a_   &lt;Paragraph RPH=&quot;19&quot; Title=&quot;CHILDREN DISCOUNTS&quot;&gt;_x000a_    &lt;Text&gt;1ST THROUGH 4TH CNN/ACCOMPANIED CHILD PSGR 2-11 -_x000a_CHARGE 75 PERCENT OF THE FARE._x000a_TICKETING CODE - BASE FARE CODE PLUS CH._x000a_MUST BE ACCOMPANIED ON ALL FLIGHTS IN THE SAME_x000a_COMPARTMENT BY ADULT PSGR 16 OR OLDER._x000a_OR - 5TH AND EACH ADDITIONAL CNN/ACCOMPANIED CHILD PSGR_x000a_2-11 - CHARGE 100 PERCENT OF THE FARE._x000a_TICKETING CODE - BASE FARE CODE PLUS CH._x000a_MUST BE ACCOMPANIED ON ALL FLIGHTS IN THE SAME_x000a_COMPARTMENT BY ADULT PSGR 16 OR OLDER._x000a_OR - INS/INFANT WITH A SEAT PSGR UNDER 2 - CHARGE 75_x000a_PERCENT OF THE FARE._x000a_TICKETING CODE - BASE FARE CODE PLUS CH._x000a_MUST BE ACCOMPANIED ON ALL FLIGHTS IN THE SAME_x000a_COMPARTMENT BY ADULT PSGR 16 OR OLDER._x000a_OR - INF/INFANT WITHOUT A SEAT PSGR UNDER 2 - CHARGE 10_x000a_PERCENT OF THE FARE._x000a_TICKETING CODE - BASE FARE CODE PLUS IN._x000a_MUST BE ACCOMPANIED ON ALL FLIGHTS IN THE SAME_x000a_COMPARTMENT BY ADULT PSGR 16 OR OLDER._x000a_OR - UNN/UNACCOMPANIED CHILD PSGR 5-14 - CHARGE 100_x000a_PERCENT OF THE FARE._x000a_NOTE - TEXT BELOW NOT VALIDATED FOR AUTOPRICING._x000a_UNACCOMPANIED CHILDREN 5 6 AND 7 YEARS OF AGE WILL_x000a_ONLY BE TRANSPORTED OVER THE LINES OF AA NON-STOP_x000a_OR THROUGH PLANE SERVICE.&lt;/Text&gt;_x000a_   &lt;/Paragraph&gt;_x000a_   &lt;Paragraph RPH=&quot;20&quot; Title=&quot;TOUR CONDUCTOR DISCOUNTS&quot;&gt;_x000a_    &lt;Text&gt;NOTE - TEXT BELOW NOT VALIDATED FOR AUTOPRICING._x000a_DISCOUNTS APPLY. INFORMATION IS NOT AVAILABLE_x000a_AT THIS TIME...CONTACT CARRIER FOR DETAILS._x000a_THIS RULE DOES NOT APPLY FOR TRAVEL ON OTHER_x000a_AIRLINE OPERATED CODE SHARE FLIGHTS.&lt;/Text&gt;_x000a_   &lt;/Paragraph&gt;_x000a_   &lt;Paragraph RPH=&quot;21&quot; Title=&quot;AGENT DISCOUNTS&quot;&gt;_x000a_    &lt;Text&gt;NO DISCOUNTS FOR SALE AGENTS.&lt;/Text&gt;_x000a_   &lt;/Paragraph&gt;_x000a_   &lt;Paragraph RPH=&quot;22&quot; Title=&quot;ALL OTHER DISCOUNTS&quot;&gt;_x000a_    &lt;Text&gt;THE PROVISIONS BELOW APPLY ONLY AS FOLLOWS -_x000a_TICKETS MUST BE ISSUED ON THE STOCK OF AA AND MAY ONLY_x000a_BE SOLD BY CRS/CXR AGENT WITH DUTY CODE 00000004/_x000a_00000005/00000007/00000008._x000a_FARES MAY ONLY BE SOLD BY AA AND MAY NOT BE SOLD BY_x000a_TRAVEL AGENTS._x000a_OTS/PASSENGERS OCCUPYING TWO SEATS . ID REQUIRED -_x000a_CHARGE 100 PERCENT OF THE FARE._x000a_TICKET DESIGNATOR - SEAT._x000a_NOTE - TEXT BELOW NOT VALIDATED FOR AUTOPRICING._x000a_APPLICATION---_x000a_FARES APPLY TO A PASSENGER PERMITTED THE_x000a_EXCLUSIVE USE OF TWO ADJACENT SEATS._x000a_SRC/SENIOR CITIZEN PSGR 65 OR OLDER. ID REQUIRED_x000a_- NO DISCOUNT._x000a_NOTE - TEXT BELOW NOT VALIDATED FOR AUTOPRICING._x000a_RULE 1810 - SENIOR CITIZEN DISCOUNT DOES NOT APPLY&lt;/Text&gt;_x000a_   &lt;/Paragraph&gt;_x000a_   &lt;Paragraph RPH=&quot;23&quot; Title=&quot;MISCELLANEOUS PROVISIONS&quot;&gt;_x000a_    &lt;Text&gt;THIS FARE MUST NOT BE USED AS THROUGH FARE WITH A_x000a_DIFFERENTIAL AND/OR TO CALCULATE DIFFERENTIAL.&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55"/>
    <n v="3436"/>
    <s v="L107"/>
    <n v="3474"/>
    <n v="3480"/>
    <s v="IPRW/5"/>
    <n v="13083"/>
    <n v="16999"/>
    <x v="21"/>
    <n v="1499"/>
    <n v="1532"/>
    <n v="1556"/>
    <s v="RDBOGMIA20JANNLX4NDN3-A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533c208-7ec7-459b-b8ee-8df1bc7349e7&lt;/eb:ConversationId&gt;&lt;eb:Service&gt;OTA_AirRulesLLSRQ&lt;/eb:Service&gt;&lt;eb:Action&gt;OTA_AirRulesLLSRS&lt;/eb:Action&gt;&lt;eb:MessageData&gt;&lt;eb:MessageId&gt;7319095737019850824&lt;/eb:MessageId&gt;&lt;eb:Timestamp&gt;2019-09-09T20:28:22&lt;/eb:Timestamp&gt;&lt;eb:RefToMessageId&gt;1533c208-7ec7-459b-b8ee-8df1bc7349e7&lt;/eb:RefToMessageId&gt;&lt;/eb:MessageData&gt;&lt;/eb:MessageHeader&gt;&lt;wsse:Security xmlns:wsse=&quot;http://schemas.xmlsoap.org/ws/2002/12/secext&quot;&gt;&lt;wsse:BinarySecurityToken valueType=&quot;String&quot; EncodingType=&quot;wsse:Base64Binary&quot;&gt;Shared/IDL:IceSess\/SessMgr:1\.0.IDL/Common/!ICESMS\/RESC!ICESMSLB\/RES.LB!-2975948499312576126!9682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28:22-05:00&quot;&gt;_x000a_   &lt;stl:SystemSpecificResults&gt;_x000a_    &lt;stl:HostCommand LNIATA=&quot;222222&quot;&gt;RDMCOMIA31JANQLN0AZN1-A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79"/>
    <s v="RDMCOMIA31JANQLN0AZN1-A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533c208-7ec7-459b-b8ee-8df1bc7349e7&lt;/eb:ConversationId&gt;&lt;eb:Service&gt;OTA_AirRulesLLSRQ&lt;/eb:Service&gt;&lt;eb:Action&gt;OTA_AirRulesLLSRS&lt;/eb:Action&gt;&lt;eb:MessageData&gt;&lt;eb:MessageId&gt;8127966737024370251&lt;/eb:MessageId&gt;&lt;eb:Timestamp&gt;2019-09-09T20:28:22&lt;/eb:Timestamp&gt;&lt;eb:RefToMessageId&gt;1533c208-7ec7-459b-b8ee-8df1bc7349e7&lt;/eb:RefToMessageId&gt;&lt;/eb:MessageData&gt;&lt;/eb:MessageHeader&gt;&lt;wsse:Security xmlns:wsse=&quot;http://schemas.xmlsoap.org/ws/2002/12/secext&quot;&gt;&lt;wsse:BinarySecurityToken valueType=&quot;String&quot; EncodingType=&quot;wsse:Base64Binary&quot;&gt;Shared/IDL:IceSess\/SessMgr:1\.0.IDL/Common/!ICESMS\/RESC!ICESMSLB\/RES.LB!-2975948499312576126!9682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28:22-05:00&quot;&gt;_x000a_   &lt;stl:SystemSpecificResults&gt;_x000a_    &lt;stl:HostCommand LNIATA=&quot;222222&quot;&gt;RDMIABOG31JANQLN0AZN1-A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79"/>
    <s v="RDMIABOG31JANQLN0AZN1-A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533c208-7ec7-459b-b8ee-8df1bc7349e7&lt;/eb:ConversationId&gt;&lt;eb:Service&gt;OTA_AirRulesLLSRQ&lt;/eb:Service&gt;&lt;eb:Action&gt;OTA_AirRulesLLSRS&lt;/eb:Action&gt;&lt;eb:MessageData&gt;&lt;eb:MessageId&gt;8128201737030670283&lt;/eb:MessageId&gt;&lt;eb:Timestamp&gt;2019-09-09T20:28:23&lt;/eb:Timestamp&gt;&lt;eb:RefToMessageId&gt;1533c208-7ec7-459b-b8ee-8df1bc7349e7&lt;/eb:RefToMessageId&gt;&lt;/eb:MessageData&gt;&lt;/eb:MessageHeader&gt;&lt;wsse:Security xmlns:wsse=&quot;http://schemas.xmlsoap.org/ws/2002/12/secext&quot;&gt;&lt;wsse:BinarySecurityToken valueType=&quot;String&quot; EncodingType=&quot;wsse:Base64Binary&quot;&gt;Shared/IDL:IceSess\/SessMgr:1\.0.IDL/Common/!ICESMS\/RESC!ICESMSLB\/RES.LB!-2975948499312576126!9682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28:23-05:00&quot;&gt;_x000a_   &lt;stl:SystemSpecificResults&gt;_x000a_    &lt;stl:HostCommand LNIATA=&quot;222222&quot;&gt;RDBOGMIA20JANNLX4NDN3CH-AA&lt;/stl:HostCommand&gt;_x000a_   &lt;/stl:SystemSpecificResults&gt;_x000a_  &lt;/stl:Success&gt;_x000a_ &lt;/stl:ApplicationResults&gt;_x000a_ &lt;DuplicateFareInfo&gt;_x000a_  &lt;Text&gt;BOG-MIA       CXR-AA       MON 20JAN20                     USD_x000a_THE FOLLOWING CARRIERS ALSO PUBLISH FARES BOG-MIA:_x000a_2K 4M 9V AC AM AR AV B6 BA CA CM CO CX DL EK EQ FC G3 JJ KE KL_x000a_LA LH LO LP LR LX MX NW NZ O6 QR SQ TA UA US VH VS XL_x000a_//SEE FQHELP FOR INFORMATION ABOUT THE NEW FARE DISPLAYS//_x000a_ALL FEES/TAXES/SVC CHARGES INCLUDED WHEN ITINERARY PRICED_x000a_SURCHARGE FOR PAPER TICKET MAY BE ADDED WHEN ITIN PRICED_x000a_AA-AAG/MAIN - MAIN CABIN_x000a_AA     BOGMIA.WH       20JAN20          MPM  1815_x000a_V FARE BASIS     BK    FARE   TRAVEL-TICKET AP  MINMAX  RTG_x000a_1   NLX4NDN3CH     N R   237.00 R21AP        14/1 ??/12M WH01_x000a_2   NLX4NDN3CH     N R   316.00 R21AP        14/1 ??/12M WH01_x000a_WH01*  /WITHIN THE WESTERN HEMISPHERE/ PUBLISHED RTG 1_x000a_TRAVEL MUST BE NONSTOP&lt;/Text&gt;_x000a_ &lt;/DuplicateFareInfo&gt;_x000a_&lt;/OTA_AirRulesRS&gt;&lt;/soap-env:Body&gt;&lt;/soap-env:Envelope&gt;"/>
    <x v="1"/>
    <e v="#VALUE!"/>
    <e v="#VALUE!"/>
    <e v="#VALUE!"/>
    <e v="#VALUE!"/>
    <e v="#VALUE!"/>
    <e v="#VALUE!"/>
    <e v="#VALUE!"/>
    <x v="1"/>
    <n v="1499"/>
    <n v="1532"/>
    <n v="1558"/>
    <s v="RDBOGMIA20JANNLX4NDN3CH-A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533c208-7ec7-459b-b8ee-8df1bc7349e7&lt;/eb:ConversationId&gt;&lt;eb:Service&gt;OTA_AirRulesLLSRQ&lt;/eb:Service&gt;&lt;eb:Action&gt;OTA_AirRulesLLSRS&lt;/eb:Action&gt;&lt;eb:MessageData&gt;&lt;eb:MessageId&gt;8128226737041450180&lt;/eb:MessageId&gt;&lt;eb:Timestamp&gt;2019-09-09T20:28:24&lt;/eb:Timestamp&gt;&lt;eb:RefToMessageId&gt;1533c208-7ec7-459b-b8ee-8df1bc7349e7&lt;/eb:RefToMessageId&gt;&lt;/eb:MessageData&gt;&lt;/eb:MessageHeader&gt;&lt;wsse:Security xmlns:wsse=&quot;http://schemas.xmlsoap.org/ws/2002/12/secext&quot;&gt;&lt;wsse:BinarySecurityToken valueType=&quot;String&quot; EncodingType=&quot;wsse:Base64Binary&quot;&gt;Shared/IDL:IceSess\/SessMgr:1\.0.IDL/Common/!ICESMS\/RESC!ICESMSLB\/RES.LB!-2975948499312576126!9682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28:24-05:00&quot;&gt;_x000a_   &lt;stl:SystemSpecificResults&gt;_x000a_    &lt;stl:HostCommand LNIATA=&quot;222222&quot;&gt;RDMCOMIA31JANQLN0AZN1CH-A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81"/>
    <s v="RDMCOMIA31JANQLN0AZN1CH-A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533c208-7ec7-459b-b8ee-8df1bc7349e7&lt;/eb:ConversationId&gt;&lt;eb:Service&gt;OTA_AirRulesLLSRQ&lt;/eb:Service&gt;&lt;eb:Action&gt;OTA_AirRulesLLSRS&lt;/eb:Action&gt;&lt;eb:MessageData&gt;&lt;eb:MessageId&gt;8128224737046430233&lt;/eb:MessageId&gt;&lt;eb:Timestamp&gt;2019-09-09T20:28:25&lt;/eb:Timestamp&gt;&lt;eb:RefToMessageId&gt;1533c208-7ec7-459b-b8ee-8df1bc7349e7&lt;/eb:RefToMessageId&gt;&lt;/eb:MessageData&gt;&lt;/eb:MessageHeader&gt;&lt;wsse:Security xmlns:wsse=&quot;http://schemas.xmlsoap.org/ws/2002/12/secext&quot;&gt;&lt;wsse:BinarySecurityToken valueType=&quot;String&quot; EncodingType=&quot;wsse:Base64Binary&quot;&gt;Shared/IDL:IceSess\/SessMgr:1\.0.IDL/Common/!ICESMS\/RESC!ICESMSLB\/RES.LB!-2975948499312576126!9682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09T15:28:25-05:00&quot;&gt;_x000a_   &lt;stl:SystemSpecificResults&gt;_x000a_    &lt;stl:HostCommand LNIATA=&quot;222222&quot;&gt;RDMIABOG31JANQLN0AZN1CH-A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2"/>
    <n v="1555"/>
    <n v="1581"/>
    <s v="RDMIABOG31JANQLN0AZN1CH-A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23c88bb-3bc2-4f82-9f6d-f80557b4c97c&lt;/eb:ConversationId&gt;&lt;eb:Service&gt;OTA_AirRulesLLSRQ&lt;/eb:Service&gt;&lt;eb:Action&gt;OTA_AirRulesLLSRS&lt;/eb:Action&gt;&lt;eb:MessageData&gt;&lt;eb:MessageId&gt;8148799738943580691&lt;/eb:MessageId&gt;&lt;eb:Timestamp&gt;2019-09-09T20:31:34&lt;/eb:Timestamp&gt;&lt;eb:RefToMessageId&gt;023c88bb-3bc2-4f82-9f6d-f80557b4c97c&lt;/eb:RefToMessageId&gt;&lt;/eb:MessageData&gt;&lt;/eb:MessageHeader&gt;&lt;wsse:Security xmlns:wsse=&quot;http://schemas.xmlsoap.org/ws/2002/12/secext&quot;&gt;&lt;wsse:BinarySecurityToken valueType=&quot;String&quot; EncodingType=&quot;wsse:Base64Binary&quot;&gt;Shared/IDL:IceSess\/SessMgr:1\.0.IDL/Common/!ICESMS\/RESF!ICESMSLB\/RES.LB!-2975947708253550459!166666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09T15:31:34-05:00&quot;&gt;_x000a_   &lt;stl:SystemSpecificResults&gt;_x000a_    &lt;stl:HostCommand LNIATA=&quot;222222&quot;&gt;RDBOGJFK25SEPTZA14PIS/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A14PIS/TAV   T R   246.00 DC29FE T26SE  -/? ??/ 30 WH01&lt;/Text&gt;_x000a_   &lt;/Line&gt;_x000a_   &lt;Line Type=&quot;Passenger Type&quot;&gt;_x000a_    &lt;Text&gt;PASSENGER TYPE-ITX                 AUTO PRICE-YES&lt;/Text&gt;_x000a_   &lt;/Line&gt;_x000a_   &lt;Line Type=&quot;Origin Destination&quot;&gt;_x000a_    &lt;Text&gt;FROM-BOG TO-NYC    CXR-AV    TVL-25SEP19  RULE-8YWW FBRINPV/864&lt;/Text&gt;_x000a_   &lt;/Line&gt;_x000a_   &lt;Line Type=&quot;Fare Basis&quot;&gt;_x000a_    &lt;Text&gt;FARE BASIS-TZA14PIS/TAV      SPECIAL FARE  DIS-L   VENDOR-ATP&lt;/Text&gt;_x000a_   &lt;/Line&gt;_x000a_   &lt;Line Type=&quot;Fare Type&quot;&gt;_x000a_    &lt;Text&gt;FARE TYPE-PIT      RT-INDIVIDUAL INCLUSIVE TOUR FARE&lt;/Text&gt;_x000a_   &lt;/Line&gt;_x000a_   &lt;Line Type=&quot;Currency&quot;&gt;_x000a_    &lt;Text&gt;USD   246.00  0015  E30MAY19 D-INFINITY   FC-TZA14PIS  FN-3L&lt;/Text&gt;_x000a_   &lt;/Line&gt;_x000a_   &lt;Line Type=&quot;System Dates&quot;&gt;_x000a_    &lt;Text&gt;SYSTEM DATES - CREATED 29AUG19/1615  EXPIRES INFINITY&lt;/Text&gt;_x000a_   &lt;/Line&gt;_x000a_   &lt;ParsedData&gt;_x000a_    &lt;CurrencyLine&gt;_x000a_     &lt;Amount&gt;246.00&lt;/Amount&gt;_x000a_     &lt;CurrencyCode&gt;USD&lt;/CurrencyCode&gt;_x000a_     &lt;Discontinue&gt;INFINITY&lt;/Discontinue&gt;_x000a_     &lt;Effective&gt;2019-05-30&lt;/Effective&gt;_x000a_     &lt;FareClass&gt;TZA14PIS&lt;/FareClass&gt;_x000a_     &lt;RoutingNumberOrMPM&gt;0015&lt;/RoutingNumberOrMPM&gt;_x000a_     &lt;TariffDescriptionNumber&gt;3L&lt;/TariffDescriptionNumber&gt;_x000a_    &lt;/CurrencyLine&gt;_x000a_    &lt;FareBasisLine&gt;_x000a_     &lt;DisplayType Code=&quot;L&quot;/&gt;_x000a_     &lt;FareBasis Code=&quot;TZA14PIS/TAV&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NYC&quot;/&gt;_x000a_     &lt;OriginLocation LocationCode=&quot;BOG&quot;/&gt;_x000a_     &lt;Rule&gt;8YWW&lt;/Rule&gt;_x000a_     &lt;TariffDescriptionNumber&gt;FBRINPV/864&lt;/TariffDescriptionNumber&gt;_x000a_     &lt;TravelDate&gt;2019-09-25&lt;/TravelDate&gt;_x000a_    &lt;/OriginDestinationLine&gt;_x000a_    &lt;PassengerTypeLine&gt;_x000a_     &lt;AutoPrice&gt;YES&lt;/AutoPrice&gt;_x000a_     &lt;PassengerType Code=&quot;ITX&quot;/&gt;_x000a_    &lt;/PassengerTypeLine&gt;_x000a_    &lt;SystemDatesLine&gt;_x000a_     &lt;CreateDateTime&gt;2019-08-29T16:15&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THE FARE COMPONENT MUST NOT BE ON_x000a_ONE OR MORE OF THE FOLLOWING_x000a_AV FLIGHTS 398 THROUGH 399.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ORIGINATING NORTH AMERICA -_x000a_CONFIRMED RESERVATIONS ARE REQUIRED FOR ALL SECTORS._x000a_WHEN RESERVATIONS ARE MADE AT LEAST 61 DAYS BEFORE_x000a_DEPARTURE, TICKETING MUST BE COMPLETED AT LEAST 720_x000a_HOURS BEFORE DEPARTURE._x000a_OR - CONFIRMED RESERVATIONS ARE REQUIRED FOR ALL_x000a_SECTORS._x000a_WHEN RESERVATIONS ARE MADE AT LEAST 21 DAYS_x000a_BEFORE DEPARTURE, TICKETING MUST BE COMPLETED_x000a_WITHIN 336 HOURS AFTER RESERVATIONS ARE MADE._x000a_OR - CONFIRMED RESERVATIONS ARE REQUIRED FOR ALL_x000a_SECTORS._x000a_WHEN RESERVATIONS ARE MADE AT LEAST 8 DAYS_x000a_BEFORE DEPARTURE, TICKETING MUST BE COMPLETED_x000a_WITHIN 72 HOURS AFTER RESERVATIONS ARE MADE._x000a_OR - CONFIRMED RESERVATIONS ARE REQUIRED FOR ALL_x000a_SECTORS._x000a_TICKETING MUST BE COMPLETED WITHIN 24 HOURS_x000a_AFTER RESERVATIONS ARE MADE._x000a_ORIGINATING AREA 1 -_x000a_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FROM COLOMBIA -_x000a_UNLIMITED STOPOVERS PERMITTED ON THE PRICING UNIT_x000a_LIMITED TO 1 FREE AND UNLIMITED AT USD 65.00_x000a_EACH._x000a_NO STOPOVER OCCURS IF PASSENGER TAKES NEXT_x000a_AVAILABLE FLIGHT WITHIN 24 HOURS._x000a_TO COLOMBIA -_x000a_UNLIMITED STOPOVERS PERMITTED ON THE PRICING UNIT_x000a_LIMITED TO 2 FREE AND UNLIMITED AT USD 65.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NOT PERMITTED. TRAVEL MUST BE VIA POINT OF_x000a_COMBINATION._x000a_OPEN JAWS/ROUND TRIPS/CIRCLE TRIPS_x000a_FARES MAY BE COMBINED ON A HALF ROUND TRIP BASIS_x000a_-TO FORM SINGLE OR DOUBLE OPEN JAWS/ROUND TRIPS/_x000a_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FROM NYC -_x000a_TRAVEL IS NOT PERMITTED 12OCT19 THROUGH 15OCT19 OR_x000a_11APR20 THROUGH 13APR20 OR 10OCT20 THROUGH 13OCT20_x000a_OR 24JUN THROUGH 05AUG OR 09DEC THROUGH 28DEC._x000a_TO NYC -_x000a_TRAVEL IS NOT PERMITTED 03OCT19 THROUGH 06OCT19 OR_x000a_03APR20 THROUGH 05APR20 OR 01OCT20 THROUGH 04OCT20_x000a_OR 27DEC THROUGH 13JAN OF THE NEXT YEAR OR 15AUG_x000a_THROUGH 08SEP.&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FUEL SURCHARGE OF USD 105.00 PER FARE COMPONENT WILL_x000a_BE ADDED TO THE 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29FEB20. ALL_x000a_TRAVEL MUST BE COMPLETED BY MIDNIGHT ON 29FEB20.&lt;/Text&gt;_x000a_   &lt;/Paragraph&gt;_x000a_   &lt;Paragraph RPH=&quot;15&quot; Title=&quot;SALES RESTRICTIONS&quot;&gt;_x000a_    &lt;Text&gt;TICKETS MUST BE ISSUED ON/BEFORE 26SEP19.&lt;/Text&gt;_x000a_   &lt;/Paragraph&gt;_x000a_   &lt;Paragraph RPH=&quot;16&quot; Title=&quot;PENALTIES&quot;&gt;_x000a_    &lt;Text&gt;CANCELLATIONS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30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JNN/CONTRACT BULK CHILD PSGR 2-11 - CHARGE 75 PERCENT_x000a_OF THE FARE._x000a_TICKET DESIGNATOR - CH AND PERCENT APPLIED._x000a_MUST BE ACCOMPANIED ON ALL FLIGHTS IN THE SAME_x000a_COMPARTMENT BY CONTRACT BULK ADULT PSGR 12 OR_x000a_OLDER._x000a_OR - JNS/CONTRACT BULK INFANT WITH A SEAT PSGR UNDER 2_x000a_- CHARGE 75 PERCENT OF THE FARE._x000a_TICKET DESIGNATOR - IN AND PERCENT APPLIED._x000a_MUST BE ACCOMPANIED ON ALL FLIGHTS IN THE SAME_x000a_COMPARTMENT BY CONTRACT BULK ADULT PSGR 12 OR_x000a_OLDER._x000a_OR - 1ST JNF/CONTRACT BULK INFANT PSGR UNDER 2 - CHARGE_x000a_10 PERCENT OF THE FARE._x000a_TICKET DESIGNATOR - IN AND PERCENT APPLIED._x000a_MUST BE ACCOMPANIED ON ALL FLIGHTS IN THE SAME_x000a_COMPARTMENT BY CONTRACT BULK ADULT PSGR 12 OR_x000a_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_x000a_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lt;/Text&gt;_x000a_   &lt;/Paragraph&gt;_x000a_   &lt;Paragraph RPH=&quot;25&quot; Title=&quot;FARE BY RULE&quot;&gt;_x000a_    &lt;Text&gt;ORIGINATING  -_x000a_FOR TICKETING ON/BEFORE 31JAN20_x000a_VALID FOR INDIVIDUAL INCLUSIVE TOUR PSGR._x000a_THE FARE WAS CALCULATED AS 97 PERCENT OF THE ROUND-TRIP_x000a_TZA14PIS FARE._x000a_HIGHER INTERMEDIATE POINT CHECK MAY BE APPLIED TO THIS_x000a_FARE._x000a_APPLY FARE BY RULE RULES TO THIS FARE FOR CATEGORIES:_x000a_50-RULE APPL        01-ELIGIBILITY      05-ADV RES/TKTG_x000a_06-MIN STAY         07-MAX STAY         08-STOPOVERS_x000a_10-COMBINATIONS     19-CHILDREN DISC    20-TOUR COND_x000a_DISC_x000a_21-AGENT DISC       22-ALL OTHER DISC   35-NEGOTIATED_x000a_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24Y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42"/>
    <n v="3429"/>
    <s v="8YWW"/>
    <n v="3467"/>
    <n v="3478"/>
    <s v="FBRINPV/864"/>
    <n v="12984"/>
    <n v="13842"/>
    <x v="22"/>
    <n v="1501"/>
    <n v="1534"/>
    <n v="1562"/>
    <s v="RDBOGJFK25SEPTZA14PIS/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46de774-8eb9-4159-a530-67b4a81ec761&lt;/eb:ConversationId&gt;&lt;eb:Service&gt;OTA_AirRulesLLSRQ&lt;/eb:Service&gt;&lt;eb:Action&gt;OTA_AirRulesLLSRS&lt;/eb:Action&gt;&lt;eb:MessageData&gt;&lt;eb:MessageId&gt;5471251546976040702&lt;/eb:MessageId&gt;&lt;eb:Timestamp&gt;2019-09-10T15:11:37&lt;/eb:Timestamp&gt;&lt;eb:RefToMessageId&gt;b46de774-8eb9-4159-a530-67b4a81ec761&lt;/eb:RefToMessageId&gt;&lt;/eb:MessageData&gt;&lt;/eb:MessageHeader&gt;&lt;wsse:Security xmlns:wsse=&quot;http://schemas.xmlsoap.org/ws/2002/12/secext&quot;&gt;&lt;wsse:BinarySecurityToken valueType=&quot;String&quot; EncodingType=&quot;wsse:Base64Binary&quot;&gt;Shared/IDL:IceSess\/SessMgr:1\.0.IDL/Common/!ICESMS\/RESH!ICESMSLB\/RES.LB!-2975672443648780411!141755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11:37-05:00&quot;&gt;_x000a_   &lt;stl:SystemSpecificResults&gt;_x000a_    &lt;stl:HostCommand LNIATA=&quot;222222&quot;&gt;RDMXPMAD20NOVZYOPRO5L-UX&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MXPMAD20NOVZYOPRO5L-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8511529-0c76-49ab-84dd-138186eef6d3&lt;/eb:ConversationId&gt;&lt;eb:Service&gt;OTA_AirRulesLLSRQ&lt;/eb:Service&gt;&lt;eb:Action&gt;OTA_AirRulesLLSRS&lt;/eb:Action&gt;&lt;eb:MessageData&gt;&lt;eb:MessageId&gt;5471216546976370693&lt;/eb:MessageId&gt;&lt;eb:Timestamp&gt;2019-09-10T15:11:37&lt;/eb:Timestamp&gt;&lt;eb:RefToMessageId&gt;c8511529-0c76-49ab-84dd-138186eef6d3&lt;/eb:RefToMessageId&gt;&lt;/eb:MessageData&gt;&lt;/eb:MessageHeader&gt;&lt;wsse:Security xmlns:wsse=&quot;http://schemas.xmlsoap.org/ws/2002/12/secext&quot;&gt;&lt;wsse:BinarySecurityToken valueType=&quot;String&quot; EncodingType=&quot;wsse:Base64Binary&quot;&gt;Shared/IDL:IceSess\/SessMgr:1\.0.IDL/Common/!ICESMS\/RESB!ICESMSLB\/RES.LB!-2975672443644364416!194827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11:37-05:00&quot;&gt;_x000a_   &lt;stl:SystemSpecificResults&gt;_x000a_    &lt;stl:HostCommand LNIATA=&quot;222222&quot;&gt;RDBOGAMS12SEPO6PRCO-KL&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6PRCO         O R  1610.00 D30NV  T12SE  -    5/ 3M AT01&lt;/Text&gt;_x000a_   &lt;/Line&gt;_x000a_   &lt;Line Type=&quot;Passenger Type&quot;&gt;_x000a_    &lt;Text&gt;PASSENGER TYPE-ADT                 AUTO PRICE-YES&lt;/Text&gt;_x000a_   &lt;/Line&gt;_x000a_   &lt;Line Type=&quot;Origin Destination&quot;&gt;_x000a_    &lt;Text&gt;FROM-BOG TO-AMS    CXR-KL    TVL-12SEP19  RULE-COPR IPRSAA2/27&lt;/Text&gt;_x000a_   &lt;/Line&gt;_x000a_   &lt;Line Type=&quot;Fare Basis&quot;&gt;_x000a_    &lt;Text&gt;FARE BASIS-O6PRCO            SPECIAL FARE  DIS-E   VENDOR-ATP&lt;/Text&gt;_x000a_   &lt;/Line&gt;_x000a_   &lt;Line Type=&quot;Fare Type&quot;&gt;_x000a_    &lt;Text&gt;FARE TYPE-BRO      RT-BUSINESS CLASS PROMOTIONAL&lt;/Text&gt;_x000a_   &lt;/Line&gt;_x000a_   &lt;Line Type=&quot;Currency&quot;&gt;_x000a_    &lt;Text&gt;USD  1610.00  0027  E22AUG19 D30NOV19   FC-O6PRCO  FN-&lt;/Text&gt;_x000a_   &lt;/Line&gt;_x000a_   &lt;Line Type=&quot;System Dates&quot;&gt;_x000a_    &lt;Text&gt;SYSTEM DATES - CREATED 21AUG19/0921  EXPIRES INFINITY&lt;/Text&gt;_x000a_   &lt;/Line&gt;_x000a_   &lt;ParsedData&gt;_x000a_    &lt;CurrencyLine&gt;_x000a_     &lt;Amount&gt;1610.00&lt;/Amount&gt;_x000a_     &lt;CurrencyCode&gt;USD&lt;/CurrencyCode&gt;_x000a_     &lt;Discontinue&gt;2019-11-30&lt;/Discontinue&gt;_x000a_     &lt;Effective&gt;2019-08-22&lt;/Effective&gt;_x000a_     &lt;FareClass&gt;O6PRCO&lt;/FareClass&gt;_x000a_     &lt;RoutingNumberOrMPM&gt;0027&lt;/RoutingNumberOrMPM&gt;_x000a_    &lt;/CurrencyLine&gt;_x000a_    &lt;FareBasisLine&gt;_x000a_     &lt;DisplayType Code=&quot;E&quot;/&gt;_x000a_     &lt;FareBasis Code=&quot;O6PRCO&quot;/&gt;_x000a_     &lt;FareVendor&gt;ATP&lt;/FareVendor&gt;_x000a_     &lt;Text&gt;SPECIAL FARE&lt;/Text&gt;_x000a_    &lt;/FareBasisLine&gt;_x000a_    &lt;FareTypeLine&gt;_x000a_     &lt;FareDescription Code=&quot;RT&quot;&gt;BUSINESS CLASS PROMOTIONAL&lt;/FareDescription&gt;_x000a_     &lt;FareType&gt;BRO&lt;/FareType&gt;_x000a_    &lt;/FareTypeLine&gt;_x000a_    &lt;OriginDestinationLine&gt;_x000a_     &lt;Airline Code=&quot;KL&quot;/&gt;_x000a_     &lt;DestinationLocation LocationCode=&quot;AMS&quot;/&gt;_x000a_     &lt;OriginLocation LocationCode=&quot;BOG&quot;/&gt;_x000a_     &lt;Rule&gt;COPR&lt;/Rule&gt;_x000a_     &lt;TariffDescriptionNumber&gt;IPRSAA2/27&lt;/TariffDescriptionNumber&gt;_x000a_     &lt;TravelDate&gt;2019-09-12&lt;/TravelDate&gt;_x000a_    &lt;/OriginDestinationLine&gt;_x000a_    &lt;PassengerTypeLine&gt;_x000a_     &lt;AutoPrice&gt;YES&lt;/AutoPrice&gt;_x000a_     &lt;PassengerType Code=&quot;ADT&quot;/&gt;_x000a_    &lt;/PassengerTypeLine&gt;_x000a_    &lt;SystemDatesLine&gt;_x000a_     &lt;CreateDateTime&gt;2019-08-21T09:2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KLM STANDARD RULE - PROMOTION - RESTRICTED FARES_x000a_APPLICATION_x000a_AREA_x000a_THESE FARES APPLY_x000a_BETWEEN AREA 1 AND AREA 2_x000a_BETWEEN AREA 1 AND AREA 3_x000a_BETWEEN AREA 2 AND AREA 3 WITHIN AREA 1/AREA 2/_x000a_AREA 3._x000a_CLASS OF SERVICE_x000a_THESE FARES APPLY FOR BUSINESS/ECONOMY CLASS_x000a_SERVICE._x000a_TYPES OF TRANSPORTATION_x000a_THIS RULE GOVERNS ROUND-TRIP FARES._x000a_FARES GOVERNED BY THIS RULE CAN BE USED TO CREATE_x000a_ROUND-TRIP/CIRCLE-TRIP/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RULES NOT APPLICABLE_x000a_PASSENGER EXPENSES EN ROUTE ARE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INCLUDE TRAVEL BETWEEN_x000a_COLOMBIA AND PAR/AMS ON_x000a_ONE OR MORE OF THE FOLLOWING_x000a_ANY AF FLIGHT OPERATED BY AF_x000a_ANY KL FLIGHT OPERATED BY KL_x000a_ANY AF FLIGHT OPERATED BY KL_x000a_ANY KL FLIGHT OPERATED BY AF.&lt;/Text&gt;_x000a_   &lt;/Paragraph&gt;_x000a_   &lt;Paragraph RPH=&quot;05&quot; Title=&quot;ADVANCE RESERVATIONS/TICKETING&quot;&gt;_x000a_    &lt;Text&gt;CONFIRMED RESERVATIONS ARE REQUIRED FOR ALL SECTORS._x000a_NOTE - TEXT BELOW NOT VALIDATED FOR AUTOPRICING._x000a_--------------------------------------------------_x000a_NOTE - DIFFERENCE COULD EXIST BETWEEN THE CRS LAST_x000a_TICKETING DATE AND TTL ROBOT REMARK._x000a_--- THE MOST RESTRICTIVE DATE PREVAILS ---_x000a_--------------------------------------------------&lt;/Text&gt;_x000a_   &lt;/Paragraph&gt;_x000a_   &lt;Paragraph RPH=&quot;06&quot; Title=&quot;MINIMUM STAY&quot;&gt;_x000a_    &lt;Text&gt;TRAVEL FROM INBOUND TRANSATLANTIC SECTOR MUST COMMENCE_x000a_NO EARLIER THAN 5 DAYS AFTER DEPARTURE OF THE OUTBOUND_x000a_TRANSATLANTIC SECTOR.&lt;/Text&gt;_x000a_   &lt;/Paragraph&gt;_x000a_   &lt;Paragraph RPH=&quot;07&quot; Title=&quot;MAXIMUM STAY&quot;&gt;_x000a_    &lt;Text&gt;TRAVEL FROM LAST STOPOVER MUST COMMENCE NO LATER THAN_x000a_3 MONTHS AFTER DEPARTURE FROM FARE ORIGIN.&lt;/Text&gt;_x000a_   &lt;/Paragraph&gt;_x000a_   &lt;Paragraph RPH=&quot;08&quot; Title=&quot;STOPOVERS&quot;&gt;_x000a_    &lt;Text&gt;1 STOPOVER PERMITTED IN EACH DIRECTION IN PAR/AMS.&lt;/Text&gt;_x000a_   &lt;/Paragraph&gt;_x000a_   &lt;Paragraph RPH=&quot;09&quot; Title=&quot;TRANSFERS&quot;&gt;_x000a_    &lt;Text&gt;UNLIMITED TRANSFERS PERMITTED IN EACH DIRECTION._x000a_FARE BREAK SURFACE SECTORS NOT PERMITTED AND EMBEDDED_x000a_SURFACE SECTORS PERMITTED ON THE FARE COMPONENT.&lt;/Text&gt;_x000a_   &lt;/Paragraph&gt;_x000a_   &lt;Paragraph RPH=&quot;10&quot; Title=&quot;COMBINATIONS&quot;&gt;_x000a_    &lt;Text&gt;END-ON-END NOT PERMITTED. SIDE TRIPS NOT PERMITTED._x000a_OPEN JAWS/ROUND TRIPS/CIRCLE TRIPS_x000a_FARES MAY BE COMBINED ON A HALF ROUND TRIP BASIS_x000a_-TO FORM SINGLE OR DOUBLE OPEN JAWS WHICH CONSISTS_x000a_OF NO MORE THAN 2 INTERNATIONAL FARE COMPONENTS AND_x000a_THE OPEN SEGMENT AT ORIGIN MUST BE IN ONE COUNTRY._x000a_THE OPEN SEGMENT AT DESTINATION HAS NO RESTRICTIONS_x000a_A MAXIMUM OF TWO INTERNATIONAL FARE COMPONENTS_x000a_PERMITTED. MILEAGE OF THE OPEN SEGMENT MUST BE EQUAL/_x000a_LESS THAN MILEAGE OF THE LONGEST FLOWN FARE_x000a_COMPONENT._x000a_-TO FORM ROUND TRIPS_x000a_-TO FORM CIRCLE TRIPS_x000a_A MAXIMUM OF TWO INTERNATIONAL FARE COMPONENTS_x000a_PERMITTED._x000a_PROVIDED -_x000a_COMBINATIONS ARE WITH ANY FARE FOR CARRIER AF/KL_x000a_WITH ANY RULE IN ANY PUBLIC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THERE IS NO MISCELLANEOUS/OTHER SURCHARGE PER ANY_x000a_PASSENGER._x000a_THE PROVISIONS BELOW APPLY ONLY AS FOLLOWS -_x000a_WHEN TICKETS ARE SOLD IN IRAN._x000a_NOTE - TEXT BELOW NOT VALIDATED FOR AUTOPRICING._x000a_SALES MAY BE PERMITTED WORLDWIDE - SEE CAT.15 -_x000a_BUT TICKETS SOLD IN ISLAMIC REPUBLIC OF IRAN WILL_x000a_QUOTE THE Q-SURCHARGE INSTEAD OF YQ/YR FOR KL._x000a_MISCELLANEOUS/OTHER SURCHARGE OF EUR 175.00 PER_x000a_DIRECTION WILL BE ADDED TO THE APPLICABLE FARE PER_x000a_ADULT/CHILD/INFANT FOR DEPARTURE OF EACH_x000a_TRANSATLANTIC SECTOR.&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30NOV19.&lt;/Text&gt;_x000a_   &lt;/Paragraph&gt;_x000a_   &lt;Paragraph RPH=&quot;15&quot; Title=&quot;SALES RESTRICTIONS&quot;&gt;_x000a_    &lt;Text&gt;FARE RULE_x000a_TICKETS MUST BE ISSUED ON/BEFORE 12SEP19._x000a_GENERAL RULE - APPLY UNLESS OTHERWISE SPECIFIED_x000a_TICKETS MUST BE ISSUED ON THE STOCK OF KL OR AF AND_x000a_MAY NOT BE SOLD IN VENEZUELA._x000a_OR - TICKETS MUST BE ISSUED ON THE STOCK OF KL OR A5_x000a_AND MAY NOT BE SOLD IN VENEZUELA._x000a_OR - TICKETS MUST BE ISSUED ON THE STOCK OF KL OR AM_x000a_AND MAY NOT BE SOLD IN VENEZUELA._x000a_OR - TICKETS MUST BE ISSUED ON THE STOCK OF KL OR AR_x000a_AND MAY NOT BE SOLD IN VENEZUELA._x000a_OR - TICKETS MUST BE ISSUED ON THE STOCK OF KL OR AZ_x000a_AND MAY NOT BE SOLD IN VENEZUELA._x000a_OR - TICKETS MUST BE ISSUED ON THE STOCK OF KL OR CM_x000a_AND MAY NOT BE SOLD IN VENEZUELA._x000a_OR - TICKETS MUST BE ISSUED ON THE STOCK OF KL OR CZ_x000a_AND MAY NOT BE SOLD IN VENEZUELA._x000a_OR - TICKETS MUST BE ISSUED ON THE STOCK OF KL OR DL_x000a_AND MAY NOT BE SOLD IN VENEZUELA._x000a_OR - TICKETS MUST BE ISSUED ON THE STOCK OF KL OR JU_x000a_AND MAY NOT BE SOLD IN VENEZUELA._x000a_OR - TICKETS MUST BE ISSUED ON THE STOCK OF KL OR KE_x000a_AND MAY NOT BE SOLD IN VENEZUELA._x000a_OR - TICKETS MUST BE ISSUED ON THE STOCK OF KL OR KQ_x000a_AND MAY NOT BE SOLD IN VENEZUELA._x000a_OR - TICKETS MUST BE ISSUED ON THE STOCK OF KL OR LG_x000a_AND MAY NOT BE SOLD IN VENEZUELA._x000a_OR - TICKETS MUST BE ISSUED ON THE STOCK OF KL OR MF_x000a_AND MAY NOT BE SOLD IN VENEZUELA._x000a_OR - TICKETS MUST BE ISSUED ON THE STOCK OF KL OR MH_x000a_AND MAY NOT BE SOLD IN VENEZUELA._x000a_OR - TICKETS MUST BE ISSUED ON THE STOCK OF KL OR MK_x000a_AND MAY NOT BE SOLD IN VENEZUELA._x000a_OR - TICKETS MUST BE ISSUED ON THE STOCK OF KL OR MU_x000a_AND MAY NOT BE SOLD IN VENEZUELA._x000a_OR - TICKETS MUST BE ISSUED ON THE STOCK OF KL OR OK_x000a_AND MAY NOT BE SOLD IN VENEZUELA._x000a_OR - TICKETS MUST BE ISSUED ON THE STOCK OF KL OR PX_x000a_AND MAY NOT BE SOLD IN VENEZUELA._x000a_OR - TICKETS MUST BE ISSUED ON THE STOCK OF KL OR QV_x000a_AND MAY NOT BE SOLD IN VENEZUELA._x000a_OR - TICKETS MUST BE ISSUED ON THE STOCK OF KL OR SB_x000a_AND MAY NOT BE SOLD IN VENEZUELA._x000a_OR - TICKETS MUST BE ISSUED ON THE STOCK OF KL OR SV_x000a_AND MAY NOT BE SOLD IN VENEZUELA._x000a_OR - TICKETS MUST BE ISSUED ON THE STOCK OF KL OR WF_x000a_AND MAY NOT BE SOLD IN VENEZUELA.&lt;/Text&gt;_x000a_   &lt;/Paragraph&gt;_x000a_   &lt;Paragraph RPH=&quot;16&quot; Title=&quot;PENALTIES&quot;&gt;_x000a_    &lt;Text&gt;CHANGES_x000a_BEFORE DEPARTURE_x000a_CHARGE USD 240.00._x000a_CHILD/INFANT DISCOUNTS APPLY._x000a_NOTE - TEXT BELOW NOT VALIDATED FOR AUTOPRICING._x000a_A CHANGE IS A ROUTING / DATE / FLIGHT MODIFICATION_x000a_WHEN MORE THAN ONE FARE COMPONENT IS BEING CHANGED_x000a_THE HIGHEST PENALTY OF ALL CHANGED FARE COMPONENTS_x000a_WILL APPLY_x000a_////_x000a_// BEFORE OUTBOUND DEPARTURE //_x000a_////_x000a_NEW RESERVATION AND REISSUANCE MUST BE MADE AT THE_x000a_SAME TIME PRIOR TO DEPARTURE OF THE ORIGINALLY_x000a_SCHEDULED FLIGHT. IF CHANGE DOES NOT OCCUR ON THE_x000a_FIRST FARE COMPONENT OF THE JOURNEY NEW FARE_x000a_WILL BE RECALCULATED USING FARES IN EFFECT ON THE_x000a_PREVIOUS TICKETING DATE AND UNDER FOLLOWING_x000a_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Y WITH ALL PROVISIONS OF THE_x000a_NEW FARE BEING APPLIED_x000a_-----------------------_x000a_NEW RESERVATION AND REISSUANCE MUST BE MADE AT THE_x000a_SAME TIME PRIOR TO DEPARTURE OF THE ORIGINALLY_x000a_SCHEDULED FLIGHT. WHEN CHANGE OCCURS ON THE FIRST_x000a_FARE COMPONENT OF THE JOURNEY ONLY OR ON THE_x000a_FIRST FARE COMPONENT AND OTHER FARE COMPONENT OF_x000a_THE JOURNEY NEW FARE WILL BE RECALCULATED USING_x000a_FARES IN EFFECT ON DATE OF REISSUE AND UNDER_x000a_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A / MUST COMPLY WITH ALL PROVISIONS OF THE_x000a_NEW FARE BEING APPLIED_x000a_CHANGES NOT PERMITTED IN CASE OF NO-SHOW._x000a_NOTE - TEXT BELOW NOT VALIDATED FOR AUTOPRICING._x000a_//  BEFORE OUTBOUND DEPARTURE  //_x000a_//  NO SHOW  //_x000a_IN THE EVENT OF NO SHOW - WHEN CHANGES ARE_x000a_REQUESTED AFTER DEPARTURE OF THE ORIGINALLY_x000a_SCHEDULED FLIGHT -  CHANGES ARE NOT PERMITTED AND_x000a_CANCELLATION RULES SHALL APPLY_x000a_AFTER DEPARTURE_x000a_CHARGE USD 240.00._x000a_CHILD/INFANT DISCOUNTS APPLY._x000a_NOTE - TEXT BELOW NOT VALIDATED FOR AUTOPRICING._x000a_/////_x000a_// AFTER OUTBOUND DEPARTURE //_x000a_////_x000a_NEW RESERVATION / REISSUANCE AND PAYMENT_x000a_OF THE PENALTY MUST BE MADE AT THE SAME TIME_x000a_-------------------------------_x000a_NEW FARE WILL BE RECALCULATED USING_x000a_FARES IN EFFECT ON THE PREVIOUS TICKETING DATE_x000a_AND UNDER FOLLOWING CONDITIONS_x000a_- IF SAME BOOKING CLASS IS USED NEW FARE MAY BE_x000a_LOWER OR EQUAL OR HIGHER THAN PREVIOUS AND_x000a_A / MUST COMPLY WITH ALL PROVISIONS OF THE_x000a_ORIGINALLY TICKETED FARE_x000a_B / OR MUST COMPLY WITH ALL PROVISIONS OF THE_x000a_NEW FARE BEING APPLIED_x000a_- IF A DIFFERENT BOOKING CLASS IS USED NEW FARE_x000a_MAY BE EQUAL OR HIGHER THAN PREVIOUS AND_x000a_UNDER FOLLOWING CONDITIONS_x000a_A / MUST COMPLY WITH ALL PROVISIONS OF THE NEW_x000a_FARE BEING APPLIED_x000a_CANCELLATIONS_x000a_ANY TIME_x000a_TICKET IS NON-REFUNDABLE IN CASE OF CANCEL._x000a_ANY TIME_x000a_TICKET IS NON-REFUNDABLE IN CASE OF NO-SHOW._x000a_NOTE - TEXT BELOW NOT VALIDATED FOR AUTOPRICING._x000a_ANY TIME_x000a_CANCELLATIONS RULES APPLY BY FARE COMPONENT_x000a_WHEN COMBINING A REFUNDABLE TICKET WITH A_x000a_NON REFUNDABLE TICKET PROVISIONS WILL APPLY_x000a_AS FOLLOWS_x000a_- THE AMOUNT PAID ON THE REFUNDABLE FARE_x000a_COMPONENT WILL BE REFUNDED UPON PAYMENT_x000a_OF THE PENALTY AMOUNT IF APPLICABLE_x000a_- THE AMOUNT PAID ON THE NON REFUNDABLE_x000a_FARE COMPONENT WILL NOT BE REFUNDED_x000a_- FOR NON REFUNDABLE TICKETS THE YQ/YR CARRIER_x000a_IMPOSED SURCHARGE WILL NOT BE REFUNDED&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ENDO/NON REFUNDABLE - IN THE ENDORSEMENT BOX.&lt;/Text&gt;_x000a_   &lt;/Paragraph&gt;_x000a_   &lt;Paragraph RPH=&quot;19&quot; Title=&quot;CHILDREN DISCOUNTS&quot;&gt;_x000a_    &lt;Text&gt;CNN/ACCOMPANIED CHILD PSGR 2-11. ID REQUIRED - CHARGE_x000a_75 PERCENT OF THE FARE._x000a_TICKET DESIGNATOR - CH AND PERCENT APPLIED._x000a_MUST BE ACCOMPANIED ON ALL FLIGHTS IN THE SAME_x000a_COMPARTMENT BY ADULT PSGR 18 OR OLDER._x000a_OR - INS/INFANT WITH A SEAT PSGR UNDER 2. ID REQUIRED -_x000a_CHARGE 75 PERCENT OF THE FARE._x000a_TICKET DESIGNATOR - CH AND PERCENT APPLIED._x000a_MUST BE ACCOMPANIED ON ALL FLIGHTS IN THE SAME_x000a_COMPARTMENT BY ADULT PSGR 18 OR OLDER._x000a_OR - INF/INFANT WITHOUT A SEAT PSGR UNDER 2 - CHARGE 10_x000a_PERCENT OF THE FARE._x000a_TICKET DESIGNATOR - IN AND PERCENT APPLIED._x000a_MUST BE ACCOMPANIED ON ALL FLIGHTS IN THE SAME_x000a_COMPARTMENT BY ADULT PSGR 18 OR OLDER._x000a_NOTE - TEXT BELOW NOT VALIDATED FOR AUTOPRICING._x000a_1 ADULT PASSENGER AGED AT LEAST 18 YEARS_x000a_MAY BE ACCOMPANIED BY A MAXIMUM OF 2 INFANTS OF_x000a_WHO 1 HAVE TO BE BOOKED AS INFANT OCCUPYING A SEAT_x000a_-------------------------------------------------_x000a_THE AGE LIMITS REFERRED TO IN THIS RULE SHALL BE_x000a_THOSE IN EFFECT ON THE DATE OF COMMENCEMENT_x000a_OF TRAVEL._x000a_EXCEPTION - INFANTS WHO REACH THEIR 2ND_x000a_BIRTHDAY DURING THEIR TRAVEL WILL BE REQUIRED_x000a_TO OCCUPY A SEAT ON THE OUTBOUND AND INBOUND_x000a_FLIGHT._x000a_THE CHILD FARE NEEDS TO BE APPLIED FOR THE WHOLE_x000a_JOURNEY_x000a_INN/INDIVIDUAL INCLUSIVE TOUR CHILD PSGR 2-11. ID_x000a_REQUIRED - CHARGE 75 PERCENT OF THE FARE._x000a_TICKET DESIGNATOR - CH AND PERCENT APPLIED._x000a_MUST BE ACCOMPANIED ON ALL FLIGHTS IN THE SAME_x000a_COMPARTMENT BY INDIVIDUAL INCLUSIVE TOUR PSGR 18_x000a_OR OLDER._x000a_OR - ITS/INCLUSIVE TOUR INFANT WITH A SEAT PSGR UNDER_x000a_2. ID REQUIRED - CHARGE 75 PERCENT OF THE FARE._x000a_TICKET DESIGNATOR - CH AND PERCENT APPLIED._x000a_MUST BE ACCOMPANIED ON ALL FLIGHTS IN THE SAME_x000a_COMPARTMENT BY INDIVIDUAL INCLUSIVE TOUR PSGR_x000a_18 OR OLDER._x000a_OR - ITF/INCLUSIVE TOUR INFANT WITHOUT A SEAT PSGR_x000a_UNDER 2 - CHARGE 10 PERCENT OF THE FARE._x000a_TICKET DESIGNATOR - IN AND PERCENT APPLIED._x000a_MUST BE ACCOMPANIED ON ALL FLIGHTS IN THE SAME_x000a_COMPARTMENT BY INDIVIDUAL INCLUSIVE TOUR PSGR_x000a_18 OR OLDER._x000a_NOTE - TEXT BELOW NOT VALIDATED FOR AUTOPRICING._x000a_1 ADULT PASSENGER AGED AT LEAST 18 YEARS_x000a_MAY BE ACCOMPANIED BY A MAXIMUM OF 2 INFANTS OF_x000a_WHO 1 HAVE TO BE BOOKED AS INFANT OCCUPYING A SEAT_x000a_-------------------------------------------------_x000a_THE AGE LIMITS REFERRED TO IN THIS RULE SHALL BE_x000a_THOSE IN EFFECT ON THE DATE OF COMMENCEMENT_x000a_OF TRAVEL._x000a_EXCEPTION - INFANTS WHO REACH THEIR 2ND_x000a_BIRTHDAY DURING THEIR TRAVEL WILL BE REQUIRED_x000a_TO OCCUPY A SEAT ON THE OUTBOUND AND INBOUND_x000a_FLIGHT._x000a_THE CHILD FARE NEEDS TO BE APPLIED FOR THE WHOLE_x000a_JOURNEY&lt;/Text&gt;_x000a_   &lt;/Paragraph&gt;_x000a_   &lt;Paragraph RPH=&quot;20&quot; Title=&quot;TOUR CONDUCTOR DISCOUNTS&quot;&gt;_x000a_    &lt;Text&gt;TUR/TOUR CONDUCTOR PSGR - NO DISCOUNT.&lt;/Text&gt;_x000a_   &lt;/Paragraph&gt;_x000a_   &lt;Paragraph RPH=&quot;21&quot; Title=&quot;AGENT DISCOUNTS&quot;&gt;_x000a_    &lt;Text&gt;AGT/AGENT PSGR - NO DISCOUNT.&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IN CASE OF CHANGE OF POINT OF DEPARTURE OR_x000a_PARTIAL USE OF THE TICKET BY THE PASSENGER FOR_x000a_THE ABOVE-MENTIONED CHANGE THE PASSENGER WILL BE_x000a_CHARGED A FIXED FARE COMPLEMENT OF 500EUR ALL_x000a_TAXES INCLUDED._x000a_THIS APPLIES ONLY ON DAY OF TRAVEL AT THE AIRPORT.&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56"/>
    <n v="3344"/>
    <s v="COPR"/>
    <n v="3382"/>
    <n v="3392"/>
    <s v="IPRSAA2/27"/>
    <n v="10563"/>
    <n v="14051"/>
    <x v="23"/>
    <n v="1501"/>
    <n v="1534"/>
    <n v="1556"/>
    <s v="RDBOGAMS12SEPO6PRCO-KL"/>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43c8ce90-9b11-4b27-9ac4-457853184e4f&lt;/eb:ConversationId&gt;&lt;eb:Service&gt;OTA_AirRulesLLSRQ&lt;/eb:Service&gt;&lt;eb:Action&gt;OTA_AirRulesLLSRS&lt;/eb:Action&gt;&lt;eb:MessageData&gt;&lt;eb:MessageId&gt;6028102546976190204&lt;/eb:MessageId&gt;&lt;eb:Timestamp&gt;2019-09-10T15:11:38&lt;/eb:Timestamp&gt;&lt;eb:RefToMessageId&gt;43c8ce90-9b11-4b27-9ac4-457853184e4f&lt;/eb:RefToMessageId&gt;&lt;/eb:MessageData&gt;&lt;/eb:MessageHeader&gt;&lt;wsse:Security xmlns:wsse=&quot;http://schemas.xmlsoap.org/ws/2002/12/secext&quot;&gt;&lt;wsse:BinarySecurityToken valueType=&quot;String&quot; EncodingType=&quot;wsse:Base64Binary&quot;&gt;Shared/IDL:IceSess\/SessMgr:1\.0.IDL/Common/!ICESMS\/RESE!ICESMSLB\/RES.LB!-2975672443658709628!30356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11:37-05:00&quot;&gt;_x000a_   &lt;stl:SystemSpecificResults&gt;_x000a_    &lt;stl:HostCommand LNIATA=&quot;222222&quot;&gt;RDBOGCTG15OCTZ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S00RIQ       Z X   140100 DC31DE T31MR  -/1  -/365  200&lt;/Text&gt;_x000a_   &lt;/Line&gt;_x000a_   &lt;Line Type=&quot;Passenger Type&quot;&gt;_x000a_    &lt;Text&gt;PASSENGER TYPE-ADT                 AUTO PRICE-YES&lt;/Text&gt;_x000a_   &lt;/Line&gt;_x000a_   &lt;Line Type=&quot;Origin Destination&quot;&gt;_x000a_    &lt;Text&gt;FROM-BOG TO-CTG    CXR-AV    TVL-15OCT19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140001  0200  E07SEP19 D31DEC20   FC-ZES00RIQ  FN-11&lt;/Text&gt;_x000a_   &lt;/Line&gt;_x000a_   &lt;Line Type=&quot;System Dates&quot;&gt;_x000a_    &lt;Text&gt;SYSTEM DATES - CREATED 06SEP19/0931  EXPIRES INFINITY&lt;/Text&gt;_x000a_   &lt;/Line&gt;_x000a_   &lt;ParsedData&gt;_x000a_    &lt;CurrencyLine&gt;_x000a_     &lt;Amount&gt;140001&lt;/Amount&gt;_x000a_     &lt;CurrencyCode&gt;COP&lt;/CurrencyCode&gt;_x000a_     &lt;Discontinue&gt;2020-12-31&lt;/Discontinue&gt;_x000a_     &lt;Effective&gt;2019-09-07&lt;/Effective&gt;_x000a_     &lt;FareClass&gt;ZES00RIQ&lt;/FareClass&gt;_x000a_     &lt;RoutingNumberOrMPM&gt;0200&lt;/RoutingNumberOrMPM&gt;_x000a_     &lt;TariffDescriptionNumber&gt;11&lt;/TariffDescriptionNumber&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TG&quot;/&gt;_x000a_     &lt;OriginLocation LocationCode=&quot;BOG&quot;/&gt;_x000a_     &lt;Rule&gt;DOEC&lt;/Rule&gt;_x000a_     &lt;TariffDescriptionNumber&gt;IPRWD/17&lt;/TariffDescriptionNumber&gt;_x000a_     &lt;TravelDate&gt;2019-10-15&lt;/TravelDate&gt;_x000a_    &lt;/OriginDestinationLine&gt;_x000a_    &lt;PassengerTypeLine&gt;_x000a_     &lt;AutoPrice&gt;YES&lt;/AutoPrice&gt;_x000a_     &lt;PassengerType Code=&quot;ADT&quot;/&gt;_x000a_    &lt;/PassengerTypeLine&gt;_x000a_    &lt;SystemDatesLine&gt;_x000a_     &lt;CreateDateTime&gt;2019-09-06T09:3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SUN OR_x000a_430AM TO 459AM SUN OR 500AM TO 529AM SUN OR 530AM TO_x000a_559AM SUN OR 600AM TO 629AM SUN OR 630AM TO 659AM_x000a_SUN OR 700AM TO 729AM SUN OR 730AM TO 759AM SUN OR_x000a_800AM TO 829AM SUN/MON/TUE OR 830AM TO 859AM SAT/SUN/_x000a_MON/TUE OR 900AM TO 929AM SAT/SUN/MON/TUE OR 930AM_x000a_TO 959AM SAT/SUN/MON/TUE OR 1000AM TO 1029AM SAT/SUN/_x000a_MON/TUE/WED/THU OR 1030AM TO 1059AM SAT/SUN/MON/TUE/_x000a_WED/THU OR 1100AM TO 1129AM SAT/SUN/MON/TUE/WED/THU_x000a_OR 1130AM TO 1159AM SAT/SUN/MON/TUE/WED/THU OR NOON_x000a_TO 1229PM SAT/SUN/MON/TUE/WED/THU OR 1230PM TO_x000a_1259PM SAT/SUN/MON/TUE/WED/THU OR 100PM TO 129PM SAT/_x000a_SUN/MON/TUE/WED/THU OR 130PM TO 159PM SAT/SUN/MON/_x000a_TUE/WED/THU OR 200PM TO 229PM SAT/SUN/MON/TUE/WED/_x000a_THU OR 230PM TO 259PM SAT/SUN/MON/TUE/WED/THU OR_x000a_300PM TO 329PM SAT/SUN/MON/TUE/WED/THU OR 330PM TO_x000a_359PM SAT/SUN/MON/TUE/WED/THU OR 400PM TO 429PM SAT/_x000a_SUN/MON/TUE OR 430PM TO 459PM SAT/SUN/MON/TUE OR_x000a_500PM TO 529PM SAT/SUN/MON/TUE OR 530PM TO 559PM SAT/_x000a_SUN/MON/TUE OR 600PM TO 629PM SAT/SUN/MON/TUE OR_x000a_630PM TO 659PM SAT/SUN/MON/TUE OR 700PM TO 729PM SAT/_x000a_SUN/MON/TUE OR 730PM TO 759PM SAT/SUN/MON/TUE OR_x000a_800PM TO 829PM SAT/SUN/MON/TUE OR 830PM TO 859PM SAT/_x000a_SUN/MON/TUE OR 900PM TO 929PM SAT/SUN/MON/TUE/WED/_x000a_THU OR 930PM TO 959PM SAT/SUN/MON/TUE/WED/THU OR_x000a_1000PM TO 1029PM SAT/SUN/MON/TUE/WED/THU OR 1030PM_x000a_TO 1059PM SAT/SUN/MON/TUE/WED/THU OR 1100PM TO_x000a_1129PM OR 1130PM TO 1159PM DAILY._x000a_TO BOG -_x000a_PERMITTED MIDNIGHT TO 359AM OR 400AM TO 429AM OR_x000a_430AM TO 459AM OR 500AM TO 529AM OR 530AM TO 559AM_x000a_OR 600AM TO 629AM OR 630AM TO 659AM OR 700AM TO_x000a_729AM OR 730AM TO 759AM OR 800AM TO 829AM MON/TUE/_x000a_WED/THU/FRI/SAT OR 830AM TO 859AM MON/TUE/WED/THU/_x000a_FRI/SAT OR 900AM TO 929AM MON/TUE/WED/THU/FRI/SAT OR_x000a_930AM TO 959AM MON/TUE/WED/THU/FRI/SAT OR 1000AM TO_x000a_1029AM MON/TUE/WED/THU/FRI/SAT OR 1030AM TO 1059AM_x000a_MON/TUE/WED/THU/FRI/SAT OR 1100AM TO 1129AM MON/TUE/_x000a_WED/THU/FRI/SAT OR 1130AM TO 1159AM MON/TUE/WED/THU/_x000a_FRI/SAT OR NOON TO 1229PM MON/TUE/WED/THU/FRI/SAT OR_x000a_1230PM TO 1259PM MON/TUE/WED/THU/FRI/SAT OR 100PM TO_x000a_129PM MON/TUE/WED/THU/FRI/SAT OR 130PM TO 159PM MON/_x000a_TUE/WED/THU/FRI/SAT OR 200PM TO 229PM MON/TUE/WED/_x000a_THU/FRI/SAT OR 230PM TO 259PM MON/TUE/WED/THU/FRI/_x000a_SAT OR 300PM TO 329PM TUE/WED/THU/SAT OR 330PM TO_x000a_359PM TUE/WED/THU/SAT OR 400PM TO 429PM TUE/WED/THU/_x000a_SAT OR 430PM TO 459PM TUE/WED/THU/SAT OR 500PM TO_x000a_529PM TUE/WED/THU/SAT OR 530PM TO 559PM TUE/WED/THU/_x000a_SAT OR 600PM TO 629PM TUE/WED/THU/SAT OR 630PM TO_x000a_659PM TUE/WED/THU/SAT OR 700PM TO 729PM MON/TUE/WED/_x000a_THU/SAT OR 730PM TO 759PM MON/TUE/WED/THU/SAT OR_x000a_800PM TO 829PM MON/TUE/WED/THU/SAT OR 830PM TO 859PM_x000a_MON/TUE/WED/THU/SAT OR 900PM TO 929PM OR 930PM TO_x000a_959PM OR 1000PM TO 1029PM OR 1030PM TO 1059PM OR_x000a_1100PM TO 1129PM OR 1130PM TO 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6"/>
    <n v="3391"/>
    <s v="DOEC"/>
    <n v="3429"/>
    <n v="3437"/>
    <s v="IPRWD/17"/>
    <n v="10593"/>
    <n v="11128"/>
    <x v="5"/>
    <n v="1500"/>
    <n v="1533"/>
    <n v="1557"/>
    <s v="RDBOGCTG15OCTZ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8511529-0c76-49ab-84dd-138186eef6d3&lt;/eb:ConversationId&gt;&lt;eb:Service&gt;OTA_AirRulesLLSRQ&lt;/eb:Service&gt;&lt;eb:Action&gt;OTA_AirRulesLLSRS&lt;/eb:Action&gt;&lt;eb:MessageData&gt;&lt;eb:MessageId&gt;6028191546981910211&lt;/eb:MessageId&gt;&lt;eb:Timestamp&gt;2019-09-10T15:11:38&lt;/eb:Timestamp&gt;&lt;eb:RefToMessageId&gt;c8511529-0c76-49ab-84dd-138186eef6d3&lt;/eb:RefToMessageId&gt;&lt;/eb:MessageData&gt;&lt;/eb:MessageHeader&gt;&lt;wsse:Security xmlns:wsse=&quot;http://schemas.xmlsoap.org/ws/2002/12/secext&quot;&gt;&lt;wsse:BinarySecurityToken valueType=&quot;String&quot; EncodingType=&quot;wsse:Base64Binary&quot;&gt;Shared/IDL:IceSess\/SessMgr:1\.0.IDL/Common/!ICESMS\/RESB!ICESMSLB\/RES.LB!-2975672443644364416!194827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11:38-05:00&quot;&gt;_x000a_   &lt;stl:SystemSpecificResults&gt;_x000a_    &lt;stl:HostCommand LNIATA=&quot;222222&quot;&gt;RDALCAMS20SEPKLLRCO-KL&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79"/>
    <s v="RDALCAMS20SEPKLLRCO-KL"/>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46de774-8eb9-4159-a530-67b4a81ec761&lt;/eb:ConversationId&gt;&lt;eb:Service&gt;OTA_AirRulesLLSRQ&lt;/eb:Service&gt;&lt;eb:Action&gt;OTA_AirRulesLLSRS&lt;/eb:Action&gt;&lt;eb:MessageData&gt;&lt;eb:MessageId&gt;6027553546981660193&lt;/eb:MessageId&gt;&lt;eb:Timestamp&gt;2019-09-10T15:11:38&lt;/eb:Timestamp&gt;&lt;eb:RefToMessageId&gt;b46de774-8eb9-4159-a530-67b4a81ec761&lt;/eb:RefToMessageId&gt;&lt;/eb:MessageData&gt;&lt;/eb:MessageHeader&gt;&lt;wsse:Security xmlns:wsse=&quot;http://schemas.xmlsoap.org/ws/2002/12/secext&quot;&gt;&lt;wsse:BinarySecurityToken valueType=&quot;String&quot; EncodingType=&quot;wsse:Base64Binary&quot;&gt;Shared/IDL:IceSess\/SessMgr:1\.0.IDL/Common/!ICESMS\/RESH!ICESMSLB\/RES.LB!-2975672443648780411!141755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11:38-05:00&quot;&gt;_x000a_   &lt;stl:SystemSpecificResults&gt;_x000a_    &lt;stl:HostCommand LNIATA=&quot;222222&quot;&gt;RDMADBOG20NOVZYOPRO5L-UX&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YOPRO5L       Z?O   119.00 D13DE  T10SE  -/?  -/  - AT01&lt;/Text&gt;_x000a_   &lt;/Line&gt;_x000a_   &lt;Line Type=&quot;Passenger Type&quot;&gt;_x000a_    &lt;Text&gt;PASSENGER TYPE-ADT                 AUTO PRICE-YES&lt;/Text&gt;_x000a_   &lt;/Line&gt;_x000a_   &lt;Line Type=&quot;Origin Destination&quot;&gt;_x000a_    &lt;Text&gt;FROM-MAD TO-BOG    CXR-UX    TVL-20NOV19  RULE-AL10 IPRSAA2/27&lt;/Text&gt;_x000a_   &lt;/Line&gt;_x000a_   &lt;Line Type=&quot;Fare Basis&quot;&gt;_x000a_    &lt;Text&gt;FARE BASIS-ZYOPRO5L          SPECIAL FARE  DIS-N   VENDOR-ATP&lt;/Text&gt;_x000a_   &lt;/Line&gt;_x000a_   &lt;Line Type=&quot;Fare Type&quot;&gt;_x000a_    &lt;Text&gt;FARE TYPE-EOU      OW-ECONOMY OW UNBUNDLED&lt;/Text&gt;_x000a_   &lt;/Line&gt;_x000a_   &lt;Line Type=&quot;Currency&quot;&gt;_x000a_    &lt;Text&gt;EUR   119.00  1001  E04JUN19 D13DEC19   FC-ZYOPRO5L  FN-6G&lt;/Text&gt;_x000a_   &lt;/Line&gt;_x000a_   &lt;Line Type=&quot;System Dates&quot;&gt;_x000a_    &lt;Text&gt;SYSTEM DATES - CREATED 03JUN19/0429  EXPIRES INFINITY&lt;/Text&gt;_x000a_   &lt;/Line&gt;_x000a_   &lt;ParsedData&gt;_x000a_    &lt;CurrencyLine&gt;_x000a_     &lt;Amount&gt;119.00&lt;/Amount&gt;_x000a_     &lt;CurrencyCode&gt;EUR&lt;/CurrencyCode&gt;_x000a_     &lt;Discontinue&gt;2019-12-13&lt;/Discontinue&gt;_x000a_     &lt;Effective&gt;2019-06-04&lt;/Effective&gt;_x000a_     &lt;FareClass&gt;ZYOPRO5L&lt;/FareClass&gt;_x000a_     &lt;RoutingNumberOrMPM&gt;1001&lt;/RoutingNumberOrMPM&gt;_x000a_     &lt;TariffDescriptionNumber&gt;6G&lt;/TariffDescriptionNumber&gt;_x000a_    &lt;/CurrencyLine&gt;_x000a_    &lt;FareBasisLine&gt;_x000a_     &lt;DisplayType Code=&quot;N&quot;/&gt;_x000a_     &lt;FareBasis Code=&quot;ZYOPRO5L&quot;/&gt;_x000a_     &lt;FareVendor&gt;ATP&lt;/FareVendor&gt;_x000a_     &lt;Text&gt;SPECIAL FARE&lt;/Text&gt;_x000a_    &lt;/FareBasisLine&gt;_x000a_    &lt;FareTypeLine&gt;_x000a_     &lt;FareDescription Code=&quot;OW&quot;&gt;ECONOMY OW UNBUNDLED&lt;/FareDescription&gt;_x000a_     &lt;FareType&gt;EOU&lt;/FareType&gt;_x000a_    &lt;/FareTypeLine&gt;_x000a_    &lt;OriginDestinationLine&gt;_x000a_     &lt;Airline Code=&quot;UX&quot;/&gt;_x000a_     &lt;DestinationLocation LocationCode=&quot;BOG&quot;/&gt;_x000a_     &lt;OriginLocation LocationCode=&quot;MAD&quot;/&gt;_x000a_     &lt;Rule&gt;AL10&lt;/Rule&gt;_x000a_     &lt;TariffDescriptionNumber&gt;IPRSAA2/27&lt;/TariffDescriptionNumber&gt;_x000a_     &lt;TravelDate&gt;2019-11-20&lt;/TravelDate&gt;_x000a_    &lt;/OriginDestinationLine&gt;_x000a_    &lt;PassengerTypeLine&gt;_x000a_     &lt;AutoPrice&gt;YES&lt;/AutoPrice&gt;_x000a_     &lt;PassengerType Code=&quot;ADT&quot;/&gt;_x000a_    &lt;/PassengerTypeLine&gt;_x000a_    &lt;SystemDatesLine&gt;_x000a_     &lt;CreateDateTime&gt;2019-06-03T04:2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UX ECONOMY LITE FARES_x000a_APPLICATION_x000a_AREA_x000a_THESE FARES APPLY_x000a_BETWEEN AREA 2 AND AREA 1._x000a_CLASS OF SERVICE_x000a_THESE FARES APPLY FOR ECONOMY CLASS SERVICE._x000a_TYPES OF TRANSPORTATION_x000a_FARES GOVERNED BY THIS RULE CAN BE USED TO CREATE_x000a_ONE-WAY/ROUND-TRIP/SINGLE OPEN-JAW/DOUBLE_x000a_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INCLUDE TRAVEL VIA_x000a_TRANSATLANTIC SECTORS ON_x000a_ONE OR MORE OF THE FOLLOWING_x000a_ANY UX FLIGHT OPERATED BY UX._x000a_AND_x000a_IF THE FARE COMPONENT INCLUDES TRAVEL WITHIN AREA 2_x000a_THEN THAT TRAVEL MUST BE ON_x000a_ONE OR MORE OF THE FOLLOWING_x000a_ANY UX FLIGHT OPERATED BY UX._x000a_AND_x000a_IF THE FARE COMPONENT INCLUDES TRAVEL WITHIN AREA 1_x000a_THEN THAT TRAVEL MUST BE ON_x000a_ONE OR MORE OF THE FOLLOWING_x000a_ANY UX FLIGHT OPERATED BY UX._x000a_AND_x000a_IF THE FARE COMPONENT INCLUDES TRAVEL BETWEEN MEX AND_x000a_MAD_x000a_BUT NOT ON NONSTOP FLIGHTS.&lt;/Text&gt;_x000a_   &lt;/Paragraph&gt;_x000a_   &lt;Paragraph RPH=&quot;05&quot; Title=&quot;ADVANCE RESERVATIONS/TICKETING&quot;&gt;_x000a_    &lt;Text&gt;CONFIRMED RESERVATIONS ARE REQUIRED FOR ALL SECTORS._x000a_TICKETING MUST BE COMPLETED WITHIN 3 DAYS AFTER_x000a_RESERVATIONS ARE MADE OR AT LEAST 3 DAYS BEFORE_x000a_DEPARTURE WHICHEVER IS EARLIER._x000a_OR - CONFIRMED RESERVATIONS FOR ALL SECTORS AND_x000a_TICKETING MUST BE COMPLETED AT THE SAME TIM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IF THE FARE COMPONENT IS ON_x000a_ONE OR MORE OF THE FOLLOWING_x000a_ANY UX FLIGHT._x000a_2 FREE STOPOVERS PERMITTED ON THE PRICING UNIT - 1_x000a_IN EACH DIRECTION._x000a_IF THE FARE COMPONENT IS ON_x000a_ONE OR MORE OF THE FOLLOWING_x000a_ANY UX FLIGHT._x000a_2 STOPOVERS PERMITTED ON THE PRICING UNIT - 1 IN_x000a_EACH DIRECTION AT EUR 70.00/USD 100.00 EACH._x000a_IF THE FARE COMPONENT IS NOT ON_x000a_ONE OR MORE OF THE FOLLOWING_x000a_ANY UX FLIGHT._x000a_NO STOPOVERS PERMITTED ON THE PRICING UNIT.&lt;/Text&gt;_x000a_   &lt;/Paragraph&gt;_x000a_   &lt;Paragraph RPH=&quot;09&quot; Title=&quot;TRANSFERS&quot;&gt;_x000a_    &lt;Text&gt;FARE BREAK SURFACE SECTORS NOT PERMITTED AND EMBEDDED_x000a_SURFACE SECTORS PERMITTED ON THE FARE COMPONENT._x000a_NOTE - TEXT BELOW NOT VALIDATED FOR AUTOPRICING._x000a_TRANSFERS LIMITTED TO THE ROUTING MAP INDICATED IN_x000a_THE FARE RECORD.&lt;/Text&gt;_x000a_   &lt;/Paragraph&gt;_x000a_   &lt;Paragraph RPH=&quot;10&quot; Title=&quot;COMBINATIONS&quot;&gt;_x000a_    &lt;Text&gt;CIRCLE TRIPS NOT PERMITTED._x000a_END-ON-END_x000a_END-ON-END COMBINATIONS PERMITTED WITH INTERNATIONAL_x000a_FARES BETWEEN AREA 2 AND AREA 3. VALIDATE ALL FARE_x000a_COMPONENTS. SIDE TRIPS PERMITTED WITH NO_x000a_RESTRICTIONS._x000a_PROVIDED -_x000a_COMBINATIONS ARE FOR CARRIER UX._x000a_OPEN JAWS/ROUND TRIPS_x000a_FARES MAY BE COMBINED ON A HALF ROUND TRIP BASIS_x000a_-TO FORM SINGLE OR DOUBLE OPEN JAWS_x000a_MILEAGE OF THE OPEN SEGMENT MUST BE EQUAL/LESS THAN_x000a_MILEAGE OF THE SHORTEST FLOWN FARE COMPONENT._x000a_-TO FORM ROUND TRIPS._x000a_PROVIDED -_x000a_COMBINATIONS ARE WITH ANY FARE FOR CARRIER UX IN_x000a_RULE UZ10/UZ11/UZ13/UZ14/UZ17/UZ25 IN TARIFF_x000a_FBRA12P - BETWEEN AREA 1/2 EXCEPT USA/CA_x000a_OR RULE UZ13/UZ14/UZ25 IN TARIFF_x000a_FBRINPV - BETWEEN USA/CA-AREA 1/2/3_x000a_OR ANY RULE IN TARIFF_x000a_IPRA    - BETWEEN USA/CA-AREA 2/3 AND GUAM-AREA 2_x000a_IPREUAF - BETWEEN EUROPE-AFRICA_x000a_IPREUME - BETWEEN EUROPE-THE MIDDLE EAST_x000a_IPREURP - WITHIN EUROPE-INTERNATIONAL_x000a_IPRSAA2 - BETWEEN THE WESTERN HEMISPHERE-AREA 2_x000a_VIA ATL_x000a_OR RULE UF22 IN TARIFF_x000a_SAR2RPV - BETWEEN WESTERN HEMISPHERE-AREA 2 VIA_x000a_ATL_x000a_TAPVR   - BETWEEN AREA 1-AREA 2/3 AND GUAM-AREA 2.&lt;/Text&gt;_x000a_   &lt;/Paragraph&gt;_x000a_   &lt;Paragraph RPH=&quot;11&quot; Title=&quot;BLACKOUT DATES&quot;&gt;_x000a_    &lt;Text&gt;TRAVEL IS NOT PERMITTED 30JUN19 THROUGH 05AUG19.&lt;/Text&gt;_x000a_   &lt;/Paragraph&gt;_x000a_   &lt;Paragraph RPH=&quot;12&quot; Title=&quot;SURCHARGES&quot;&gt;_x000a_    &lt;Text&gt;IF THE FARE COMPONENT INCLUDES TRAVEL BETWEEN FOR AND_x000a_SSA._x000a_SECURITY SURCHARGE OF USD 80.00 PER FARE COMPONENT_x000a_WILL BE ADDED TO THE APPLICABLE FARE PER_x000a_ADULT,ALLOWING CHILD/INFANT DISCOUNTS._x000a_IF THE FARE COMPONENT INCLUDES TRAVEL BETWEEN FOR AND_x000a_BSB._x000a_OR_x000a_IF THE FARE COMPONENT INCLUDES TRAVEL BETWEEN FOR AND_x000a_GYN._x000a_OR_x000a_IF THE FARE COMPONENT INCLUDES TRAVEL BETWEEN FOR AND_x000a_BHZ._x000a_OR_x000a_IF THE FARE COMPONENT INCLUDES TRAVEL BETWEEN FOR AND_x000a_RIO._x000a_SECURITY SURCHARGE OF USD 20.00 PER FARE COMPONENT_x000a_WILL BE ADDED TO THE APPLICABLE FARE PER_x000a_ADULT,ALLOWING CHILD/INFANT DISCOUNTS._x000a_IF THE FARE COMPONENT INCLUDES TRAVEL BETWEEN VCE AND_x000a_ROM._x000a_OR_x000a_IF THE FARE COMPONENT INCLUDES TRAVEL BETWEEN AHO AND_x000a_ROM._x000a_SECURITY SURCHARGE OF EUR 90.00 PER FARE COMPONENT_x000a_WILL BE ADDED TO THE APPLICABLE FARE PER_x000a_ADULT,ALLOWING CHILD/INFANT DISCOUNTS._x000a_IF THE FARE COMPONENT INCLUDES TRAVEL BETWEEN SAO AND_x000a_SSA._x000a_OR_x000a_IF THE FARE COMPONENT INCLUDES TRAVEL BETWEEN SSA AND_x000a_REC._x000a_OR_x000a_IF THE FARE COMPONENT INCLUDES TRAVEL BETWEEN REC AND_x000a_SAO._x000a_SECURITY SURCHARGE OF USD 80.00 PER FARE COMPONENT_x000a_WILL BE ADDED TO THE APPLICABLE FARE PER_x000a_ADULT,ALLOWING CHILD/INFANT DISCOUNTS._x000a_IF THE FARE COMPONENT INCLUDES TRAVEL BETWEEN UIO AND_x000a_CUE._x000a_OR_x000a_IF THE FARE COMPONENT INCLUDES TRAVEL BETWEEN UIO AND_x000a_LOH._x000a_OR_x000a_IF THE FARE COMPONENT INCLUDES TRAVEL BETWEEN UIO AND_x000a_ESM._x000a_OR_x000a_IF THE FARE COMPONENT INCLUDES TRAVEL BETWEEN UIO AND_x000a_LGQ._x000a_OR_x000a_IF THE FARE COMPONENT INCLUDES TRAVEL BETWEEN UIO AND_x000a_OCC._x000a_OR_x000a_IF THE FARE COMPONENT INCLUDES TRAVEL BETWEEN UIO AND_x000a_SCY._x000a_OR_x000a_IF THE FARE COMPONENT INCLUDES TRAVEL BETWEEN UIO AND_x000a_GPS._x000a_OR_x000a_IF THE FARE COMPONENT INCLUDES TRAVEL BETWEEN UIO AND_x000a_MEC._x000a_SECURITY SURCHARGE OF EUR 30.00 PER FARE COMPONENT_x000a_WILL BE ADDED TO THE APPLICABLE FARE PER_x000a_ADULT,ALLOWING CHILD/INFANT DISCOUNTS._x000a_IF THE FARE COMPONENT INCLUDES TRAVEL BETWEEN SRZ AND_x000a_ASU._x000a_SECURITY SURCHARGE OF USD 150.00 PER FARE COMPONENT_x000a_WILL BE ADDED TO THE APPLICABLE FARE PER_x000a_ADULT,ALLOWING CHILD/INFANT DISCOUNTS._x000a_IF THE FARE COMPONENT INCLUDES TRAVEL BETWEEN MVD AND_x000a_ASU._x000a_SECURITY SURCHARGE OF USD 200.00 PER FARE COMPONENT_x000a_WILL BE ADDED TO THE APPLICABLE FARE PER_x000a_ADULT,ALLOWING CHILD/INFANT DISCOUNTS._x000a_IF THE FARE COMPONENT INCLUDES TRAVEL BETWEEN MVD AND_x000a_BUE._x000a_SECURITY SURCHARGE OF USD 100.00 PER FARE COMPONENT_x000a_WILL BE ADDED TO THE APPLICABLE FARE PER_x000a_ADULT,ALLOWING CHILD/INFANT DISCOUNTS._x000a_IF THE FARE COMPONENT INCLUDES TRAVEL BETWEEN ASU AND_x000a_BUE._x000a_SECURITY SURCHARGE OF USD 150.00 PER FARE COMPONENT_x000a_WILL BE ADDED TO THE APPLICABLE FARE PER_x000a_ADULT,ALLOWING CHILD/INFANT DISCOUNTS._x000a_IF THE FARE COMPONENT INCLUDES TRAVEL BETWEEN MVD AND_x000a_SAO._x000a_SECURITY SURCHARGE OF USD 175.00 PER FARE COMPONENT_x000a_WILL BE ADDED TO THE APPLICABLE FARE PER_x000a_ADULT,ALLOWING CHILD/INFANT DISCOUNTS._x000a_IF THE FARE COMPONENT INCLUDES TRAVEL BETWEEN SDQ AND_x000a_HAV._x000a_OR_x000a_IF THE FARE COMPONENT INCLUDES TRAVEL BETWEEN SDQ AND_x000a_MIA._x000a_OR_x000a_IF THE FARE COMPONENT INCLUDES TRAVEL BETWEEN SDQ AND_x000a_SJU._x000a_SECURITY SURCHARGE OF USD 100.00 PER FARE COMPONENT_x000a_WILL BE ADDED TO THE APPLICABLE FARE PER_x000a_ADULT,ALLOWING CHILD/INFANT DISCOUNTS._x000a_IF THE FARE COMPONENT INCLUDES TRAVEL BETWEEN BUH AND_x000a_IAS._x000a_SECURITY SURCHARGE OF EUR 90.00 PER FARE COMPONENT_x000a_WILL BE ADDED TO THE APPLICABLE FARE PER_x000a_ADULT,ALLOWING CHILD/INFANT DISCOUNTS._x000a_IF THE FARE COMPONENT INCLUDES TRAVEL BETWEEN BUE AND_x000a_COR._x000a_OR_x000a_IF THE FARE COMPONENT INCLUDES TRAVEL BETWEEN BUE AND_x000a_IGR._x000a_OR_x000a_IF THE FARE COMPONENT INCLUDES TRAVEL BETWEEN IGR AND_x000a_COR._x000a_OR_x000a_IF THE FARE COMPONENT INCLUDES TRAVEL BETWEEN IGR AND_x000a_ROS._x000a_OR_x000a_IF THE FARE COMPONENT INCLUDES TRAVEL BETWEEN IGR AND_x000a_SLA._x000a_SECURITY SURCHARGE OF USD 80.00 PER FARE COMPONENT_x000a_WILL BE ADDED TO THE APPLICABLE FARE PER_x000a_ADULT,ALLOWING CHILD/INFANT DISCOUNTS._x000a_IF THE FARE COMPONENT INCLUDES TRAVEL BETWEEN TLV AND_x000a_AREA 2 ON_x000a_ONE OR MORE OF THE FOLLOWING_x000a_ANY LY FLIGHT._x000a_SECURITY SURCHARGE OF USD 25.00 PER FARE COMPONENT_x000a_WILL BE ADDED TO THE APPLICABLE FARE PER_x000a_ADULT,ALLOWING CHILD/INFANT DISCOUNTS._x000a_IF THE FARE COMPONENT INCLUDES TRAVEL BETWEEN PTY AND_x000a_CCS._x000a_OR_x000a_IF THE FARE COMPONENT INCLUDES TRAVEL BETWEEN PTY AND_x000a_SDQ._x000a_OR_x000a_IF THE FARE COMPONENT INCLUDES TRAVEL BETWEEN PTY AND_x000a_PUJ._x000a_OR_x000a_IF THE FARE COMPONENT INCLUDES TRAVEL BETWEEN PTY AND_x000a_HAV._x000a_OR_x000a_IF THE FARE COMPONENT INCLUDES TRAVEL BETWEEN PTY AND_x000a_GYE._x000a_OR_x000a_IF THE FARE COMPONENT INCLUDES TRAVEL BETWEEN PTY AND_x000a_UIO._x000a_OR_x000a_IF THE FARE COMPONENT INCLUDES TRAVEL BETWEEN PTY AND_x000a_BOG._x000a_SECURITY SURCHARGE OF USD 200.00 PER FARE COMPONENT_x000a_WILL BE ADDED TO THE APPLICABLE FARE PER_x000a_ADULT,ALLOWING CHILD/INFANT DISCOUNTS._x000a_IF THE FARE COMPONENT INCLUDES TRAVEL BETWEEN DUS AND_x000a_AMS._x000a_SECURITY SURCHARGE OF EUR 60.00 PER FARE COMPONENT_x000a_WILL BE ADDED TO THE APPLICABLE FARE PER_x000a_ADULT,ALLOWING CHILD/INFANT DISCOUNTS._x000a_IF THE FARE COMPONENT INCLUDES TRAVEL BETWEEN GUA AND_x000a_SAP._x000a_SECURITY SURCHARGE OF USD 75.00 PER FARE COMPONENT_x000a_WILL BE ADDED TO THE APPLICABLE FARE PER_x000a_ADULT,ALLOWING CHILD/INFANT DISCOUNTS._x000a_IF THE FARE COMPONENT INCLUDES TRAVEL BETWEEN UIO AND_x000a_LIM._x000a_OR_x000a_IF THE FARE COMPONENT INCLUDES TRAVEL BETWEEN UIO AND_x000a_BOG._x000a_OR_x000a_IF THE FARE COMPONENT INCLUDES TRAVEL BETWEEN UIO AND_x000a_CCS._x000a_SECURITY SURCHARGE OF USD 200.00 PER FARE COMPONENT_x000a_WILL BE ADDED TO THE APPLICABLE FARE PER_x000a_ADULT,ALLOWING CHILD/INFANT DISCOUNTS._x000a_IF THE FARE COMPONENT INCLUDES TRAVEL BETWEEN STO AND_x000a_AMS._x000a_OR_x000a_IF THE FARE COMPONENT INCLUDES TRAVEL BETWEEN CPH AND_x000a_AMS._x000a_OR_x000a_IF THE FARE COMPONENT INCLUDES TRAVEL BETWEEN ATH AND_x000a_ROM._x000a_OR_x000a_IF THE FARE COMPONENT INCLUDES TRAVEL BETWEEN ATH AND_x000a_MAD ON_x000a_ONE OR MORE OF THE FOLLOWING_x000a_ANY A3 FLIGHT._x000a_FOR TRAVEL ON/AFTER 15JUN19 AND ON/BEFORE 15SEP19_x000a_SECURITY SURCHARGE OF EUR 100.00 PER FARE_x000a_COMPONENT WILL BE ADDED TO THE APPLICABLE FARE PER_x000a_ADULT,ALLOWING CHILD/INFANT DISCOUNTS.&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13DEC19.&lt;/Text&gt;_x000a_   &lt;/Paragraph&gt;_x000a_   &lt;Paragraph RPH=&quot;15&quot; Title=&quot;SALES RESTRICTIONS&quot;&gt;_x000a_    &lt;Text&gt;FOOTNOTE RULE_x000a_RESERVATIONS MUST BE MADE ON/BEFORE 10SEP19._x000a_TICKETS MUST BE ISSUED ON/BEFORE 10SEP19._x000a_GENERAL RULE - APPLY UNLESS OTHERWISE SPECIFIED_x000a_TICKETS MUST BE ISSUED ON THE STOCK OF UX AND MAY NOT_x000a_BE SOLD IN VENEZUELA. AND MAY ONLY BE SOLD IN AREA 1/_x000a_AREA 2/AREA 3._x000a_TICKETS MAY NOT BE ISSUED BY PTA. EXTENSION OF TICKET_x000a_VALIDITY IS NOT PERMITTED.&lt;/Text&gt;_x000a_   &lt;/Paragraph&gt;_x000a_   &lt;Paragraph RPH=&quot;16&quot; Title=&quot;PENALTIES&quot;&gt;_x000a_    &lt;Text&gt;CANCELLATIONS_x000a_ANY TIME_x000a_TICKET IS NON-REFUNDABLE._x000a_NOTE - TEXT BELOW NOT VALIDATED FOR AUTOPRICING._x000a_FARE COMPONENT IS NON-REFUNDABLE_x000a_---------------------------------_x000a_WAIVED FOR DEATH OF A PASSENGER AND_x000a_PASSENGERS_x000a_FAMILY MEMBERS UP TO 1ST DEGREE RELATIONS OR FOR_x000a_PASSENGER/S HOSPITAL ADMISSION_x000a_--------------------------------------------------_x000a_WHEN COMBINING NON-REFUNDABLE FARES WITH A_x000a_REFUNDABLE FARES_x000a_1- THE AMOUNT PAID ON EACH REFUNDABLE FARE_x000a_COMPONENT IS REFUNDED_x000a_2- THE AMOUNT PAID ON EACH NON-REFUNDABLE FARE_x000a_COMPONENT WILL NOT BE REFUNDED._x000a_3. WHEN COMBINING FARES CHARGE THE SUM OF THE_x000a_CANCELLATION FEES OF ALL CANCELLED FARE_x000a_COMPONENTS._x000a_--------------------------------------------------_x000a_REFUND OF UNUSED TAXES FEES AND CHARGES PAID TO_x000a_THIRD PARTIES PERMITTED. ASSOCIATED CARRIER_x000a_IMPOSED CHARGES WILL NOT BE REFUNDED._x000a_----------------------------------_x000a_REFUND PERMITTED WITHIN TICKET VALIDITY._x000a_----------------------------------_x000a_ANY NON-REFUNDABLE AMOUNT FROM A PREVIOUS TICKET_x000a_REMAINS NON-REFUNDABLE FOLLOWING A CHANGE._x000a_----------------------------------_x000a_-------CANCELLATION REPRICING CONDITIONS--------_x000a_FLOWN COUPONS MUST BE REPRICED USING HISTORICAL_x000a_FARES IN EFFECT ON THE PREVIOUS TICKETING DATE_x000a_THE FARE FOR THE JOURNEY TRAVELLED MUST BE CAPED_x000a_AT THE TOTAL FARE AMOUNT PLUS CARRIER IMPOSED_x000a_CHARGE PAID ON THE TICKET BEING PRESENTED FOR_x000a_REFUND_x000a_FULLY FLOWN FARE COMPONENTES MAY BE REPRICED_x000a_USING ANY BOOKING CODE WITHIN THE SAME CABIN_x000a_PROVIDED THE NEW FARE AMOUNT IS EQUAL OR HIGHER_x000a_THAN ORIGINAL_x000a_PARTIALLY FLOWN FARE COMPONENTS MUST BE REPRICED_x000a_USING THE SAME OR HIGHER BOOKING CODE._x000a_-----------------------------------------------_x000a_NEW TICKET MAY BE EQUAL OR HIGHER THAN PREVIOUS_x000a_AND MUST COMPLY WITH ALL PROVISIONS OF THE NEW_x000a_FARE BEING APPLIED._x000a_-----------------------------------------------_x000a_WHEN THE ITINERARY RESULT IN A HIGHER FARE THE_x000a_DIFFERENCE WILL BE COLLECTED. ANY APPLICABLE_x000a_CHANGE FEE STILL APPLIES._x000a_-----------------------------------------------_x000a_WHEN THE NEW ITINERARY RESULTS IN A LOWER FARE_x000a_THE CHANGE FEE APPLIES AND NO CREDIT OF THE_x000a_RESIDUAL AMOUNT WILL BE MADE._x000a_-----------------------------------------------_x000a_TICKET IS NOT TRANSFEREABLE TO ANOTHER PERSON_x000a_--------------------------------------------------_x000a_FOR NON REFUNDABLE FARES THE YQ/YR CARRIER_x000a_IMPOSED SURCHARGE WILL NOT BE REFUNDED_x000a_--------------------------------------------------_x000a_FOR SPANISH DOMESTIC 9B FLIGHTS FROM 4000_x000a_THROUGHT 4851 TO BE CANCELLED A PENALTY OF EUR_x000a_50.00 WILL BE APPLIED PER SECTOR CHILD/INFANT_x000a_DISCOUNTS APPLY THE ORIGINAL NON-REFUNDABLE_x000a_AMOUNT REMAINS NON REFUNDABLE_x000a_CHANGES_x000a_ANY TIME_x000a_CHARGE EUR 150.00/USD 190.00 FOR REISSUE/_x000a_REVALIDATION._x000a_CHILD/INFANT DISCOUNTS APPLY._x000a_NOTE - TEXT BELOW NOT VALIDATED FOR AUTOPRICING._x000a_THE CHANGE FEE APPLIES PER TRANSACTION-PER PERSON._x000a_CHILD AND INFANT DISCOUNTS APPLY._x000a_A CHANGE IS A ROUTING/OR DATE/OR FLIGHT MODIFICATI_x000a_ON._x000a_CHANGE IS PERMITTED WITHIN TICKET VALIDITY OF ORIG_x000a_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 CHANGED_x000a_THE HIGHEST PENALTY OF ALL CHANGED FARE COMPONENT_x000a_S WILL APPLY._x000a_---------------------------------_x000a_IN CASE OF UPGRADE TO A HIGHER FARE OR IF THE ITIN_x000a_ERARY RESULTS IN A HIGHER FARE THE DIFFERENCE_x000a_WILL BE COLLECTED -AND-THE CHANGE FEE WILL BE APPL_x000a_IED._x000a_---------------------------------_x000a_WHEN THE NEW ITINERARY RESULTS IN A LOWER AMOUNT_x000a_THE CHANGE FEE WILL BE APLIED -AND- NO REFUND_x000a_WILL BE MADE._x000a_---------------------------------_x000a_REISSUE/REVALIDATION MUST BE MADE AT THE SAME TIME_x000a_THE RESERVATION IS CHANGED OR PREVIOUS TO THE TIC_x000a_KETED FLIGHT DEPARTURE_x000a_---------------------------------_x000a_IN CASE OF NO-SHOW. CHANGE IS NOT PERMITTED._x000a_---------------------------------_x000a_WAIVED FOR DEATH OF A PASSENGER AND PASSENGER-S_x000a_INMEDIATE FAMILY MEMBER/1ST DEGREE RELATIONS_x000a_ONLY/OR FOR PASSENGER-S HOSPITAL ADMISSION._x000a_---------------------------------_x000a_//CHANGES BEFORE DEPARTURE//_x000a_THE ITINERARY MUST BE REPRICED USING CURRENT FARES_x000a_IN EFFECT ON THE DATE THE TICKET IS REISSUED._x000a_---------------------------------_x000a_//CHANGES AFTER DEPARTURE//_x000a_THE ITINERARY MUST BE REPRICED USING HISTORICAL FA_x000a_RES IN EFFECT ON THE PREVIOUS TICKETING DATE._x000a_THE NEW ITINERARY MUST MEET ALL RULE PROVISIONS OF_x000a_THE NEWLY TICKETED FARE -I.E ADVANCE RESERVATIONS_x000a_/TICKETING DEADLINE/MINIMUM/MAXIMUM STAY/BOOKING C_x000a_LASS/SESIONALITY/ETC-._x000a_---------------------------------_x000a_ANY TIME_x000a_DOWNGRADING IS NOT PERMITTED_x000a_THE NEW TOTAL FARE MAY ONLY BE EQUAL OR HIGHER THA_x000a_N PREVIOUS. ANY CHANGE WITHIN THE SAME TYPE OF FAR_x000a_E INVOLVING SEASONALITY OR DAY/TIME IS NOT CONSIDE_x000a_RED DOWNGRADE._x000a_---------------------------------&lt;/Text&gt;_x000a_   &lt;/Paragraph&gt;_x000a_   &lt;Paragraph RPH=&quot;17&quot; Title=&quot;HIP/MILEAGE EXCEPTIONS&quot;&gt;_x000a_    &lt;Text&gt;THE HIGHER INTERMEDIATE POINT RULE DOES NOT APPLY FOR_x000a_CONNECTIONS._x000a_NOTE -_x000a_DMC/HIP/EXCESS OF MILEAGE WILL NOT APPLY TO THESE_x000a_FARES._x000a_AND - THE HIGHER INTERMEDIATE POINT RULE DOES NOT APPLY_x000a_FOR STOPOVERS._x000a_NOTE -_x000a_DMC/HIP/EXCESS OF MILEAGE WILL NOT APPLY TO THESE_x000a_FARES.&lt;/Text&gt;_x000a_   &lt;/Paragraph&gt;_x000a_   &lt;Paragraph RPH=&quot;18&quot; Title=&quot;TICKET ENDORSEMENTS&quot;&gt;_x000a_    &lt;Text&gt;THE ORIGINAL AND THE REISSUED TICKET MUST BE ANNOTATED_x000a_- CHGS AND REF RESTRICTED - IN THE ENDORSEMENT BOX._x000a_AND - THE ORIGINAL AND THE REISSUED TICKET MUST BE_x000a_ANNOTATED - RESTRICTIONS APPLY - IN THE FORM OF_x000a_PAYMENT BOX.&lt;/Text&gt;_x000a_   &lt;/Paragraph&gt;_x000a_   &lt;Paragraph RPH=&quot;19&quot; Title=&quot;CHILDREN DISCOUNTS&quot;&gt;_x000a_    &lt;Text&gt;CNN/ACCOMPANIED CHILD PSGR 2-11 - CHARGE 75 PERCENT OF_x000a_THE FARE._x000a_TICKET DESIGNATOR - CH._x000a_MUST BE ACCOMPANIED ON ALL FLIGHTS IN THE SAME_x000a_COMPARTMENT BY ADULT PSGR 18 OR OLDER._x000a_OR - UNN/UNACCOMPANIED CHILD PSGR 5-11 - CHARGE 75_x000a_PERCENT OF THE FARE._x000a_TICKET DESIGNATOR - CH._x000a_NOTE - TEXT BELOW NOT VALIDATED FOR AUTOPRICING._x000a_AN ACCEPTANCE LIMIT ON THE NUMBER OF UNACCOMPANIED_x000a_CHILD WILL BE CONSIDER_x000a_OR - INS/INFANT WITH A SEAT PSGR UNDER 2 - CHARGE 75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CNE/NEGOTIATED CHILD PSGR 2-11 - CHARGE 75 PERCENT OF_x000a_THE FARE._x000a_TICKET DESIGNATOR - CH._x000a_MUST BE ACCOMPANIED ON ALL FLIGHTS IN THE SAME_x000a_COMPARTMENT BY NEG PSGR 18 OR OLDER._x000a_OR - UNN/UNACCOMPANIED CHILD PSGR 5-11 - CHARGE 75_x000a_PERCENT OF THE FARE._x000a_TICKET DESIGNATOR - CH._x000a_NOTE - TEXT BELOW NOT VALIDATED FOR AUTOPRICING._x000a_AN ACCEPTANCE LIMIT ON THE NUMBER OF UNACCOMPANIED_x000a_CHILD WILL BE CONSIDER_x000a_OR - INE/NEGOTIATED INFANT PSGR UNDER 2 - CHARGE 75_x000a_PERCENT OF THE FARE._x000a_TICKET DESIGNATOR - IN._x000a_MUST BE ACCOMPANIED ON ALL FLIGHTS IN THE SAME_x000a_COMPARTMENT BY NEG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NEG PSGR 18 OR OLDER._x000a_JNN/CONTRACT BULK CHILD PSGR 2-11 - CHARGE 75 PERCENT_x000a_OF THE FARE._x000a_TICKET DESIGNATOR - CH._x000a_MUST BE ACCOMPANIED ON ALL FLIGHTS IN THE SAME_x000a_COMPARTMENT BY ADULT PSGR 18 OR OLDER._x000a_OR - UNN/UNACCOMPANIED CHILD PSGR 5-11 - CHARGE 75_x000a_PERCENT OF THE FARE._x000a_TICKET DESIGNATOR - CH._x000a_NOTE - TEXT BELOW NOT VALIDATED FOR AUTOPRICING._x000a_AN ACCEPTANCE LIMIT ON THE NUMBER OF UNACCOMPANIED_x000a_CHILD WILL BE CONSIDER_x000a_OR - JNS/CONTRACT BULK INFANT WITH A SEAT PSGR UNDER 2_x000a_- CHARGE 75 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JNF/CONTRACT BULK INFANT PSGR UNDER 2 - CHARGE_x000a_10 PERCENT OF THE FARE._x000a_TICKET DESIGNATOR - IN._x000a_MUST BE ACCOMPANIED ON ALL FLIGHTS IN THE SAME_x000a_COMPARTMENT BY ADULT PSGR 18 OR OLDER._x000a_INN/INDIVIDUAL INCLUSIVE TOUR CHILD PSGR 2-11 - CHARGE_x000a_75 PERCENT OF THE FARE._x000a_TICKET DESIGNATOR - CH._x000a_MUST BE ACCOMPANIED ON ALL FLIGHTS IN THE SAME_x000a_COMPARTMENT BY INDIVIDUAL INCLUSIVE TOUR PSGR 18_x000a_OR OLDER._x000a_OR - ITU/INDIVIDUAL INCLUSIVE TOUR UNACCOMPANIED CHILD_x000a_5-11 - CHARGE 75 PERCENT OF THE FARE._x000a_TICKET DESIGNATOR - CH._x000a_NOTE - TEXT BELOW NOT VALIDATED FOR AUTOPRICING._x000a_AN ACCEPTANCE LIMIT ON THE NUMBER OF UNACCOMPANIED_x000a_CHILD WILL BE CONSIDER_x000a_OR - ITS/INCLUSIVE TOUR INFANT WITH A SEAT PSGR UNDER 2_x000a_- CHARGE 75 PERCENT OF THE FARE._x000a_TICKET DESIGNATOR - IN._x000a_MUST BE ACCOMPANIED ON ALL FLIGHTS IN THE SAME_x000a_COMPARTMENT BY INDIVIDUAL INCLUSIVE TOUR PSGR_x000a_18 OR OLDER._x000a_NOTE - TEXT BELOW NOT VALIDATED FOR AUTOPRICING._x000a_AN INFANT UNDER TWO YEARS WHO MAY TURN 2 YEARS_x000a_OF AGE BEFORE THE END OF THE TRIP MUST PAY A_x000a_CHILD FARE FOR THE ENTIRE JOURNEY_x000a_OR - 1ST ITF/INCLUSIVE TOUR INFANT WITHOUT A SEAT PSGR_x000a_UNDER 2 - CHARGE 10 PERCENT OF THE FARE._x000a_TICKET DESIGNATOR - IN._x000a_MUST BE ACCOMPANIED ON ALL FLIGHTS IN THE SAME_x000a_COMPARTMENT BY INDIVIDUAL INCLUSIVE TOUR PSGR_x000a_18 OR OLDER._x000a_VFN/VISIT FRIENDS/RELATIVES CHILD PSGR 2-11 - CHARGE_x000a_75 PERCENT OF THE FARE._x000a_TICKET DESIGNATOR - CH._x000a_MUST BE ACCOMPANIED ON ALL FLIGHTS IN THE SAME_x000a_COMPARTMENT BY VISIT FRIENDS/RELATIVES PSGR 18 OR_x000a_OLDER._x000a_OR - VFS/VISIT FRIENDS/RELATIVES INFANT WITH A SEAT_x000a_UNDER 2 - CHARGE 75 PERCENT OF THE FARE._x000a_TICKET DESIGNATOR - IN._x000a_MUST BE ACCOMPANIED ON ALL FLIGHTS IN THE SAME_x000a_COMPARTMENT BY VISIT FRIENDS/RELATIVES PSGR 18_x000a_OR OLDER._x000a_NOTE - TEXT BELOW NOT VALIDATED FOR AUTOPRICING._x000a_AN INFANT UNDER TWO YEARS WHO MAY TURN 2 YEARS_x000a_OF AGE BEFORE THE END OF THE TRIP MUST PAY A_x000a_CHILD FARE FOR THE ENTIRE JOURNEY_x000a_OR - 1ST VFF/VISIT FRIENDS/RELATIVES INFANT WITHOUT A_x000a_SEAT PSGR UNDER 2 - CHARGE 10 PERCENT OF THE_x000a_FARE._x000a_TICKET DESIGNATOR - IN._x000a_MUST BE ACCOMPANIED ON ALL FLIGHTS IN THE SAME_x000a_COMPARTMENT BY VISIT FRIENDS/RELATIVES PSGR 18_x000a_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57"/>
    <n v="3400"/>
    <s v="AL10"/>
    <n v="3438"/>
    <n v="3448"/>
    <s v="IPRSAA2/27"/>
    <n v="14815"/>
    <n v="19627"/>
    <x v="12"/>
    <n v="1501"/>
    <n v="1534"/>
    <n v="1558"/>
    <s v="RDMADBOG20NOVZYOPRO5L-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8511529-0c76-49ab-84dd-138186eef6d3&lt;/eb:ConversationId&gt;&lt;eb:Service&gt;OTA_AirRulesLLSRQ&lt;/eb:Service&gt;&lt;eb:Action&gt;OTA_AirRulesLLSRS&lt;/eb:Action&gt;&lt;eb:MessageData&gt;&lt;eb:MessageId&gt;5471320546985680693&lt;/eb:MessageId&gt;&lt;eb:Timestamp&gt;2019-09-10T15:11:38&lt;/eb:Timestamp&gt;&lt;eb:RefToMessageId&gt;c8511529-0c76-49ab-84dd-138186eef6d3&lt;/eb:RefToMessageId&gt;&lt;/eb:MessageData&gt;&lt;/eb:MessageHeader&gt;&lt;wsse:Security xmlns:wsse=&quot;http://schemas.xmlsoap.org/ws/2002/12/secext&quot;&gt;&lt;wsse:BinarySecurityToken valueType=&quot;String&quot; EncodingType=&quot;wsse:Base64Binary&quot;&gt;Shared/IDL:IceSess\/SessMgr:1\.0.IDL/Common/!ICESMS\/RESB!ICESMSLB\/RES.LB!-2975672443644364416!194827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11:38-05:00&quot;&gt;_x000a_   &lt;stl:SystemSpecificResults&gt;_x000a_    &lt;stl:HostCommand LNIATA=&quot;222222&quot;&gt;RDAMSBOG21SEPKLLRCO-KL&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79"/>
    <s v="RDAMSBOG21SEPKLLRCO-KL"/>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a93300e-a660-4d78-a92a-dda99b25f5bf&lt;/eb:ConversationId&gt;&lt;eb:Service&gt;OTA_AirRulesLLSRQ&lt;/eb:Service&gt;&lt;eb:Action&gt;OTA_AirRulesLLSRS&lt;/eb:Action&gt;&lt;eb:MessageData&gt;&lt;eb:MessageId&gt;5471269546987360820&lt;/eb:MessageId&gt;&lt;eb:Timestamp&gt;2019-09-10T15:11:39&lt;/eb:Timestamp&gt;&lt;eb:RefToMessageId&gt;9a93300e-a660-4d78-a92a-dda99b25f5bf&lt;/eb:RefToMessageId&gt;&lt;/eb:MessageData&gt;&lt;/eb:MessageHeader&gt;&lt;wsse:Security xmlns:wsse=&quot;http://schemas.xmlsoap.org/ws/2002/12/secext&quot;&gt;&lt;wsse:BinarySecurityToken valueType=&quot;String&quot; EncodingType=&quot;wsse:Base64Binary&quot;&gt;Shared/IDL:IceSess\/SessMgr:1\.0.IDL/Common/!ICESMS\/RESC!ICESMSLB\/RES.LB!-2975672439157851264!67386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11:39-05:00&quot;&gt;_x000a_   &lt;stl:SystemSpecificResults&gt;_x000a_    &lt;stl:HostCommand LNIATA=&quot;222222&quot;&gt;RDBOGMDE09SEPZ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R  ZES00RIQ       Z X    67800 DC31DE T31MR  -/1  -/365  200&lt;/Text&gt;_x000a_   &lt;/Line&gt;_x000a_   &lt;Line Type=&quot;Passenger Type&quot;&gt;_x000a_    &lt;Text&gt;PASSENGER TYPE-ADT                 AUTO PRICE-YES&lt;/Text&gt;_x000a_   &lt;/Line&gt;_x000a_   &lt;Line Type=&quot;Origin Destination&quot;&gt;_x000a_    &lt;Text&gt;FROM-BOG TO-MDE    CXR-AV    TVL-09SEP20  RULE-DOEC IPRWD/17&lt;/Text&gt;_x000a_   &lt;/Line&gt;_x000a_   &lt;Line Type=&quot;Fare Basis&quot;&gt;_x000a_    &lt;Text&gt;FARE BASIS-ZES00RIQ          SPECIAL FARE  DIS-E   VENDOR-ATP&lt;/Text&gt;_x000a_   &lt;/Line&gt;_x000a_   &lt;Line Type=&quot;Fare Type&quot;&gt;_x000a_    &lt;Text&gt;FARE TYPE-XEX      OW-REGULAR EXCURSION&lt;/Text&gt;_x000a_   &lt;/Line&gt;_x000a_   &lt;Line Type=&quot;Currency&quot;&gt;_x000a_    &lt;Text&gt;COP    67800  0200  E10SEP19 D31DEC20   FC-ZES00RIQ  FN-11&lt;/Text&gt;_x000a_   &lt;/Line&gt;_x000a_   &lt;Line Type=&quot;System Dates&quot;&gt;_x000a_    &lt;Text&gt;SYSTEM DATES - CREATED 09SEP19/1016  EXPIRES INFINITY&lt;/Text&gt;_x000a_   &lt;/Line&gt;_x000a_   &lt;ParsedData&gt;_x000a_    &lt;CurrencyLine&gt;_x000a_     &lt;Amount&gt;67800&lt;/Amount&gt;_x000a_     &lt;CurrencyCode&gt;COP&lt;/CurrencyCode&gt;_x000a_     &lt;Discontinue&gt;2020-12-31&lt;/Discontinue&gt;_x000a_     &lt;Effective&gt;2019-09-10&lt;/Effective&gt;_x000a_     &lt;FareClass&gt;ZES00RIQ&lt;/FareClass&gt;_x000a_     &lt;RoutingNumberOrMPM&gt;0200&lt;/RoutingNumberOrMPM&gt;_x000a_     &lt;TariffDescriptionNumber&gt;11&lt;/TariffDescriptionNumber&gt;_x000a_    &lt;/CurrencyLine&gt;_x000a_    &lt;FareBasisLine&gt;_x000a_     &lt;DisplayType Code=&quot;E&quot;/&gt;_x000a_     &lt;FareBasis Code=&quot;Z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MDE&quot;/&gt;_x000a_     &lt;OriginLocation LocationCode=&quot;BOG&quot;/&gt;_x000a_     &lt;Rule&gt;DOEC&lt;/Rule&gt;_x000a_     &lt;TariffDescriptionNumber&gt;IPRWD/17&lt;/TariffDescriptionNumber&gt;_x000a_     &lt;TravelDate&gt;2020-09-09&lt;/TravelDate&gt;_x000a_    &lt;/OriginDestinationLine&gt;_x000a_    &lt;PassengerTypeLine&gt;_x000a_     &lt;AutoPrice&gt;YES&lt;/AutoPrice&gt;_x000a_     &lt;PassengerType Code=&quot;ADT&quot;/&gt;_x000a_    &lt;/PassengerTypeLine&gt;_x000a_    &lt;SystemDatesLine&gt;_x000a_     &lt;CreateDateTime&gt;2019-09-09T10: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OR 430PM_x000a_TO 459PM OR 500PM TO 529PM SAT/SUN/MON/TUE/WED OR_x000a_530PM TO 559PM SAT/SUN/MON/TUE/WED OR 600PM TO 629PM_x000a_SAT/SUN/MON/TUE/WED OR 630PM TO 659PM SAT/SUN/MON/_x000a_TUE/WED OR 700PM TO 729PM SAT/SUN/MON/TUE/WED OR_x000a_730PM TO 759PM SAT/SUN/MON/TUE/WED OR 800PM TO 829PM_x000a_SAT/SUN/MON/TUE/WED/THU OR 830PM TO 859PM SAT/SUN/_x000a_MON/TUE/WED/THU OR 900PM TO 929PM OR 930PM TO 959PM_x000a_OR 1000PM TO 1029PM OR 1030PM TO 1059PM OR 1100PM TO_x000a_1129PM OR 1130PM TO 1159PM DAILY._x000a_TO BOG -_x000a_PERMITTED MIDNIGHT TO 359AM OR 400AM TO 429AM OR_x000a_430AM TO 459AM OR 500AM TO 529AM OR 530AM TO 559AM_x000a_OR 600AM TO 629AM OR 630AM TO 659AM OR 700AM TO_x000a_729AM OR 730AM TO 759AM OR 800AM TO 829AM OR 830AM_x000a_TO 859AM OR 900AM TO 929AM OR 930AM TO 959AM OR_x000a_1000AM TO 1029AM OR 1030AM TO 1059AM OR 1100AM TO_x000a_1129AM OR 1130AM TO 1159AM OR NOON TO 1229PM OR_x000a_1230PM TO 1259PM OR 100PM TO 129PM OR 130PM TO 159PM_x000a_OR 200PM TO 229PM OR 230PM TO 259PM OR 300PM TO_x000a_329PM OR 330PM TO 359PM OR 400PM TO 429PM MON/TUE/_x000a_SAT OR 430PM TO 459PM MON/TUE/SAT OR 500PM TO 529PM_x000a_MON/TUE/SAT OR 530PM TO 559PM MON/TUE/SAT OR 600PM_x000a_TO 629PM MON/TUE/SAT OR 630PM TO 659PM MON/TUE/SAT_x000a_OR 700PM TO 729PM MON/TUE/WED/THU/SAT OR 730PM TO_x000a_759PM MON/TUE/WED/THU/SAT OR 800PM TO 829PM OR 830PM_x000a_TO 859PM OR 900PM TO 929PM OR 930PM TO 959PM OR_x000a_1000PM TO 1029PM OR 1030PM TO 1059PM OR 1100PM TO_x000a_1129PM OR 1130PM TO 1159PM DAI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4"/>
    <n v="3390"/>
    <s v="DOEC"/>
    <n v="3428"/>
    <n v="3436"/>
    <s v="IPRWD/17"/>
    <n v="9674"/>
    <n v="10209"/>
    <x v="5"/>
    <n v="1500"/>
    <n v="1533"/>
    <n v="1557"/>
    <s v="RDBOGMDE09SEPZ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a93300e-a660-4d78-a92a-dda99b25f5bf&lt;/eb:ConversationId&gt;&lt;eb:Service&gt;OTA_AirRulesLLSRQ&lt;/eb:Service&gt;&lt;eb:Action&gt;OTA_AirRulesLLSRS&lt;/eb:Action&gt;&lt;eb:MessageData&gt;&lt;eb:MessageId&gt;5471487546992830824&lt;/eb:MessageId&gt;&lt;eb:Timestamp&gt;2019-09-10T15:11:39&lt;/eb:Timestamp&gt;&lt;eb:RefToMessageId&gt;9a93300e-a660-4d78-a92a-dda99b25f5bf&lt;/eb:RefToMessageId&gt;&lt;/eb:MessageData&gt;&lt;/eb:MessageHeader&gt;&lt;wsse:Security xmlns:wsse=&quot;http://schemas.xmlsoap.org/ws/2002/12/secext&quot;&gt;&lt;wsse:BinarySecurityToken valueType=&quot;String&quot; EncodingType=&quot;wsse:Base64Binary&quot;&gt;Shared/IDL:IceSess\/SessMgr:1\.0.IDL/Common/!ICESMS\/RESC!ICESMSLB\/RES.LB!-2975672439157851264!67386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11:39-05:00&quot;&gt;_x000a_   &lt;stl:SystemSpecificResults&gt;_x000a_    &lt;stl:HostCommand LNIATA=&quot;222222&quot;&gt;RDMDEBOG11SEPSZS03RI9-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R  SZS03RI9       S X    71900 DC31DE T31MR  3/0  -/365  200&lt;/Text&gt;_x000a_   &lt;/Line&gt;_x000a_   &lt;Line Type=&quot;Passenger Type&quot;&gt;_x000a_    &lt;Text&gt;PASSENGER TYPE-ADT                 AUTO PRICE-YES&lt;/Text&gt;_x000a_   &lt;/Line&gt;_x000a_   &lt;Line Type=&quot;Origin Destination&quot;&gt;_x000a_    &lt;Text&gt;FROM-MDE TO-BOG    CXR-AV    TVL-11SEP19  RULE-DOSP IPRWD/17&lt;/Text&gt;_x000a_   &lt;/Line&gt;_x000a_   &lt;Line Type=&quot;Fare Basis&quot;&gt;_x000a_    &lt;Text&gt;FARE BASIS-SZS03RI9          SPECIAL FARE  DIS-E   VENDOR-ATP&lt;/Text&gt;_x000a_   &lt;/Line&gt;_x000a_   &lt;Line Type=&quot;Fare Type&quot;&gt;_x000a_    &lt;Text&gt;FARE TYPE-XEX      OW-REGULAR EXCURSION&lt;/Text&gt;_x000a_   &lt;/Line&gt;_x000a_   &lt;Line Type=&quot;Currency&quot;&gt;_x000a_    &lt;Text&gt;COP    71900  0200  E10SEP19 D31DEC20   FC-SZS03RI9  FN-V&lt;/Text&gt;_x000a_   &lt;/Line&gt;_x000a_   &lt;Line Type=&quot;System Dates&quot;&gt;_x000a_    &lt;Text&gt;SYSTEM DATES - CREATED 09SEP19/1019  EXPIRES INFINITY&lt;/Text&gt;_x000a_   &lt;/Line&gt;_x000a_   &lt;ParsedData&gt;_x000a_    &lt;CurrencyLine&gt;_x000a_     &lt;Amount&gt;71900&lt;/Amount&gt;_x000a_     &lt;CurrencyCode&gt;COP&lt;/CurrencyCode&gt;_x000a_     &lt;Discontinue&gt;2020-12-31&lt;/Discontinue&gt;_x000a_     &lt;Effective&gt;2019-09-10&lt;/Effective&gt;_x000a_     &lt;FareClass&gt;SZS03RI9&lt;/FareClass&gt;_x000a_     &lt;RoutingNumberOrMPM&gt;0200&lt;/RoutingNumberOrMPM&gt;_x000a_     &lt;TariffDescriptionNumber&gt;V&lt;/TariffDescriptionNumber&gt;_x000a_    &lt;/CurrencyLine&gt;_x000a_    &lt;FareBasisLine&gt;_x000a_     &lt;DisplayType Code=&quot;E&quot;/&gt;_x000a_     &lt;FareBasis Code=&quot;SZS03RI9&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MDE&quot;/&gt;_x000a_     &lt;Rule&gt;DOSP&lt;/Rule&gt;_x000a_     &lt;TariffDescriptionNumber&gt;IPRWD/17&lt;/TariffDescriptionNumber&gt;_x000a_     &lt;TravelDate&gt;2019-09-11&lt;/TravelDate&gt;_x000a_    &lt;/OriginDestinationLine&gt;_x000a_    &lt;PassengerTypeLine&gt;_x000a_     &lt;AutoPrice&gt;YES&lt;/AutoPrice&gt;_x000a_     &lt;PassengerType Code=&quot;ADT&quot;/&gt;_x000a_    &lt;/PassengerTypeLine&gt;_x000a_    &lt;SystemDatesLine&gt;_x000a_     &lt;CreateDateTime&gt;2019-09-09T10: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FRI/SAT/SUN OR 800AM TO 829AM FRI/SAT/SUN OR 830AM_x000a_TO 859AM FRI/SAT/SUN OR 900AM TO 929AM SAT/SUN/MON/_x000a_TUE/WED/THU OR 930AM TO 959AM SAT/SUN/MON/TUE/WED/_x000a_THU OR 1000AM TO 1029AM SAT/SUN/MON/TUE/WED/THU OR_x000a_1030AM TO 1059AM SAT/SUN/MON/TUE/WED/THU OR 1100AM_x000a_TO 1129AM SAT/SUN/MON/TUE/WED/THU OR 1130AM TO_x000a_1159AM SAT/SUN/MON/TUE/WED/THU OR NOON TO 1229PM SAT/_x000a_SUN/MON/TUE/WED OR 1230PM TO 1259PM SAT/SUN/MON/TUE/_x000a_WED OR 100PM TO 129PM SAT/SUN/MON/TUE/WED OR 130PM_x000a_TO 159PM SAT/SUN/MON/TUE/WED OR 200PM TO 229PM SAT/_x000a_SUN/MON/TUE/WED OR 230PM TO 259PM SAT/SUN/MON/TUE/_x000a_WED OR 300PM TO 329PM SAT/SUN/MON/TUE/WED OR 330PM_x000a_TO 359PM SAT/SUN/MON/TUE/WED OR 400PM TO 429PM SAT/_x000a_SUN/MON/TUE/WED OR 430PM TO 459PM SAT/SUN/MON/TUE/_x000a_WED OR 500PM TO 529PM SAT/SUN/MON/TUE OR 530PM TO_x000a_559PM SAT/SUN/MON/TUE OR 600PM TO 629PM SAT/SUN/MON/_x000a_TUE OR 630PM TO 659PM SAT/SUN/MON/TUE OR 700PM TO_x000a_729PM SAT/SUN/MON/TUE OR 730PM TO 759PM SAT/SUN/MON/_x000a_TUE OR 800PM TO 829PM SAT/SUN/MON/TUE OR 830PM TO_x000a_859PM SAT/SUN/MON/TUE OR 900PM TO 929PM SAT/SUN/MON/_x000a_TUE/WED OR 930PM TO 959PM SAT/SUN/MON/TUE/WED OR_x000a_1000PM TO 1029PM SAT/SUN/MON/TUE/WED OR 1030PM TO_x000a_1059PM SAT/SUN/MON/TUE/WED OR 1100PM TO 1129PM SAT/_x000a_SUN/MON/TUE/WED OR 1130PM TO 1159PM SAT/SUN/MON/TUE/_x000a_WED._x000a_TO BOG -_x000a_PERMITTED MIDNIGHT TO 359AM OR 400AM TO 429AM FRI/_x000a_SAT/SUN OR 430AM TO 459AM FRI/SAT/SUN OR 500AM TO_x000a_529AM FRI/SAT/SUN OR 530AM TO 559AM FRI/SAT/SUN OR_x000a_600AM TO 629AM FRI/SAT/SUN OR 630AM TO 659AM FRI/SAT/_x000a_SUN OR 700AM TO 729AM FRI/SAT/SUN OR 730AM TO 759AM_x000a_FRI/SAT/SUN OR 800AM TO 829AM FRI/SAT/SUN OR 830AM_x000a_TO 859AM FRI/SAT/SUN OR 900AM TO 929AM OR 930AM TO_x000a_959AM OR 1000AM TO 1029AM OR 1030AM TO 1059AM OR_x000a_1100AM TO 1129AM OR 1130AM TO 1159AM OR NOON TO_x000a_1229PM MON/TUE/WED/THU/SAT OR 1230PM TO 1259PM MON/_x000a_TUE/WED/THU/SAT OR 100PM TO 129PM MON/TUE/WED/THU/_x000a_SAT OR 130PM TO 159PM MON/TUE/WED/THU/SAT OR 200PM_x000a_TO 229PM MON/TUE/SAT OR 230PM TO 259PM MON/TUE/SAT_x000a_OR 300PM TO 329PM MON/TUE/SAT OR 330PM TO 359PM MON/_x000a_TUE/SAT OR 400PM TO 429PM SAT OR 430PM TO 459PM SAT_x000a_OR 500PM TO 529PM SAT OR 530PM TO 559PM SAT OR 600PM_x000a_TO 629PM SAT OR 630PM TO 659PM SAT OR 700PM TO 729PM_x000a_SAT OR 730PM TO 759PM SAT OR 800PM TO 829PM MON/TUE/_x000a_SAT OR 830PM TO 859PM MON/TUE/SAT OR 900PM TO 929PM_x000a_MON/TUE/SAT OR 930PM TO 959PM MON/TUE/WED/THU/SAT OR_x000a_1000PM TO 1029PM MON/TUE/WED/THU/SAT OR 1030PM TO_x000a_1059PM MON/TUE/WED/THU/SAT OR 1100PM TO 1129PM MON/_x000a_TUE/WED/THU/SAT OR 1130PM TO 1159PM MON/TUE/WED/THU/_x000a_SAT.&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RESERVATIONS FOR EACH SECTOR ON THE FARE COMPONENT ARE_x000a_REQUIRED AT LEAST 3 DAYS BEFORE DEPARTURE FROM FARE_x000a_COMPONENT ORIGIN._x000a_WAITLIST NOT PERMITTED._x000a_TICKETING MUST BE COMPLETED THE DAY RESERVATIONS ARE_x000a_MAD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FROM BOG -_x000a_TRAVEL IS NOT PERMITTED 04OCT19 THROUGH 05OCT19 OR_x000a_ON 11OCT19 OR ON 01NOV19 OR ON 08NOV19 OR 15DEC19_x000a_THROUGH 31DEC19 OR ON 20MAR20 OR 03APR20 THROUGH_x000a_04APR20 OR 08APR20 THROUGH 09APR20 OR ON 30APR20 OR_x000a_ON 22MAY20 OR ON 12JUN20 OR ON 19JUN20 OR ON 26JUN20_x000a_OR ON 17JUL20 OR ON 06AUG20 OR ON 14AUG20 OR 02OCT20_x000a_THROUGH 03OCT20 OR ON 09OCT20 OR ON 30OCT20 OR ON_x000a_13NOV20 OR ON 04DEC20 OR 18DEC20 THROUGH 23DEC20 OR_x000a_26DEC20 THROUGH 30DEC20._x000a_TO BOG -_x000a_TRAVEL IS NOT PERMITTED 12OCT19 THROUGH 15OCT19 OR_x000a_ON 04NOV19 OR ON 11NOV19 OR 15DEC19 THROUGH 31DEC19_x000a_OR 02JAN20 THROUGH 06JAN20 OR ON 23MAR20 OR 11APR20_x000a_THROUGH 12APR20 OR ON 03MAY20 OR ON 25MAY20 OR ON_x000a_15JUN20 OR ON 22JUN20 OR ON 29JUN20 OR ON 20JUL20 OR_x000a_ON 09AUG20 OR ON 17AUG20 OR 11OCT20 THROUGH 12OCT20_x000a_OR ON 02NOV20 OR ON 16NOV20 OR ON 08DEC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THERE IS NO FUEL SURCHARGE PER FARE COMPONENT PER_x000a_ADULT,ALLOWING CHILD/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5"/>
    <n v="3388"/>
    <s v="DOSP"/>
    <n v="3426"/>
    <n v="3434"/>
    <s v="IPRWD/17"/>
    <n v="11172"/>
    <n v="11781"/>
    <x v="6"/>
    <n v="1500"/>
    <n v="1533"/>
    <n v="1557"/>
    <s v="RDMDEBOG11SEPSZS03RI9-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e7a9a77-1d43-423c-93d1-39248347bc06&lt;/eb:ConversationId&gt;&lt;eb:Service&gt;OTA_AirRulesLLSRQ&lt;/eb:Service&gt;&lt;eb:Action&gt;OTA_AirRulesLLSRS&lt;/eb:Action&gt;&lt;eb:MessageData&gt;&lt;eb:MessageId&gt;6028216546994980294&lt;/eb:MessageId&gt;&lt;eb:Timestamp&gt;2019-09-10T15:11:39&lt;/eb:Timestamp&gt;&lt;eb:RefToMessageId&gt;1e7a9a77-1d43-423c-93d1-39248347bc06&lt;/eb:RefToMessageId&gt;&lt;/eb:MessageData&gt;&lt;/eb:MessageHeader&gt;&lt;wsse:Security xmlns:wsse=&quot;http://schemas.xmlsoap.org/ws/2002/12/secext&quot;&gt;&lt;wsse:BinarySecurityToken valueType=&quot;String&quot; EncodingType=&quot;wsse:Base64Binary&quot;&gt;Shared/IDL:IceSess\/SessMgr:1\.0.IDL/Common/!ICESMS\/RESC!ICESMSLB\/RES.LB!-2975672436098048640!67528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11:39-05:00&quot;&gt;_x000a_   &lt;stl:SystemSpecificResults&gt;_x000a_    &lt;stl:HostCommand LNIATA=&quot;222222&quot;&gt;RDBOGMAD20SEPBLA00RIR/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BLA00RIR/TAV   B R  1677.00     ----      -/? ??/ 30 AT01&lt;/Text&gt;_x000a_   &lt;/Line&gt;_x000a_   &lt;Line Type=&quot;Passenger Type&quot;&gt;_x000a_    &lt;Text&gt;PASSENGER TYPE-ITX                 AUTO PRICE-YES&lt;/Text&gt;_x000a_   &lt;/Line&gt;_x000a_   &lt;Line Type=&quot;Origin Destination&quot;&gt;_x000a_    &lt;Text&gt;FROM-BOG TO-MAD    CXR-AV    TVL-20SEP19  RULE-8YWW FBRA12P/878&lt;/Text&gt;_x000a_   &lt;/Line&gt;_x000a_   &lt;Line Type=&quot;Fare Basis&quot;&gt;_x000a_    &lt;Text&gt;FARE BASIS-BLA00RIR/TAV      SPECIAL FARE  DIS-L   VENDOR-ATP&lt;/Text&gt;_x000a_   &lt;/Line&gt;_x000a_   &lt;Line Type=&quot;Fare Type&quot;&gt;_x000a_    &lt;Text&gt;FARE TYPE-PIT      RT-INDIVIDUAL INCLUSIVE TOUR FARE&lt;/Text&gt;_x000a_   &lt;/Line&gt;_x000a_   &lt;Line Type=&quot;Currency&quot;&gt;_x000a_    &lt;Text&gt;USD  1677.00  0101  E01FEB19 D-INFINITY   FC-BLA00RIR  FN-&lt;/Text&gt;_x000a_   &lt;/Line&gt;_x000a_   &lt;Line Type=&quot;System Dates&quot;&gt;_x000a_    &lt;Text&gt;SYSTEM DATES - CREATED 20AUG19/1024  EXPIRES INFINITY&lt;/Text&gt;_x000a_   &lt;/Line&gt;_x000a_   &lt;ParsedData&gt;_x000a_    &lt;CurrencyLine&gt;_x000a_     &lt;Amount&gt;1677.00&lt;/Amount&gt;_x000a_     &lt;CurrencyCode&gt;USD&lt;/CurrencyCode&gt;_x000a_     &lt;Discontinue&gt;INFINITY&lt;/Discontinue&gt;_x000a_     &lt;Effective&gt;2019-02-01&lt;/Effective&gt;_x000a_     &lt;FareClass&gt;BLA00RIR&lt;/FareClass&gt;_x000a_     &lt;RoutingNumberOrMPM&gt;0101&lt;/RoutingNumberOrMPM&gt;_x000a_    &lt;/CurrencyLine&gt;_x000a_    &lt;FareBasisLine&gt;_x000a_     &lt;DisplayType Code=&quot;L&quot;/&gt;_x000a_     &lt;FareBasis Code=&quot;BLA00RIR/TAV&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MAD&quot;/&gt;_x000a_     &lt;OriginLocation LocationCode=&quot;BOG&quot;/&gt;_x000a_     &lt;Rule&gt;8YWW&lt;/Rule&gt;_x000a_     &lt;TariffDescriptionNumber&gt;FBRA12P/878&lt;/TariffDescriptionNumber&gt;_x000a_     &lt;TravelDate&gt;2019-09-20&lt;/TravelDate&gt;_x000a_    &lt;/OriginDestinationLine&gt;_x000a_    &lt;PassengerTypeLine&gt;_x000a_     &lt;AutoPrice&gt;YES&lt;/AutoPrice&gt;_x000a_     &lt;PassengerType Code=&quot;ITX&quot;/&gt;_x000a_    &lt;/PassengerTypeLine&gt;_x000a_    &lt;SystemDatesLine&gt;_x000a_     &lt;CreateDateTime&gt;2019-08-20T10:24&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SPAIN -_x000a_PERMITTED 24DEC THROUGH 27JUN OR 06AUG THROUGH 14DEC_x000a_FOR EACH TRANSATLANTIC SECTOR. SEASON IS BASED ON_x000a_TRIP DATE._x000a_TO SPAIN -_x000a_PERMITTED 13JAN THROUGH 23AUG OR 09SEP THROUGH 01JAN_x000a_FOR EACH TRANSATLANTIC SECTOR. SEASON IS BASED ON_x000a_TRIP DATE.&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IF THE FARE COMPONENT INCLUDES TRAVEL FROM/TO_x000a_TRANSATLANTIC SECTORS IN AREA 1/AREA 2_x000a_THEN THAT TRAVEL MUST BE ON_x000a_ONE OR MORE OF THE FOLLOWING_x000a_ANY AV FLIGHT OPERATED BY AV.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FARE RULE_x000a_ORIGINATING AREA 2 -_x000a_CONFIRMED RESERVATIONS ARE REQUIRED FOR ALL SECTORS._x000a_WHEN RESERVATIONS ARE MADE AT LEAST 30 DAYS BEFORE_x000a_DEPARTURE, TICKETING MUST BE COMPLETED AT LEAST 720_x000a_HOURS BEFORE DEPARTUR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ORIGINATING AREA 1 -_x000a_CONFIRMED RESERVATIONS ARE REQUIRED FOR ALL SECTORS._x000a_WHEN RESERVATIONS ARE MADE AT LEAST 14 DAYS BEFORE_x000a_DEPARTURE, TICKETING MUST BE COMPLETED WITHIN 168_x000a_HOURS AFTER RESERVATIONS ARE MADE._x000a_OR - RESERVATIONS ARE REQUIRED FOR EACH SECTOR._x000a_WHEN RESERVATIONS ARE MADE AT LEAST 5 DAYS_x000a_BEFORE DEPARTURE, TICKETING MUST BE COMPLETED_x000a_WITHIN 72 HOURS AFTER RESERVATIONS ARE MADE._x000a_OR - CONFIRMED RESERVATIONS ARE REQUIRED FOR ALL_x000a_SECTORS._x000a_TICKETING MUST BE COMPLETED WITHIN 24 HOURS_x000a_AFTER RESERVATIONS ARE MADE._x000a_ADDITIONALLY, THE FOLLOWING RULES APPLY-_x000a_**BASE FARE**_x000a_FARE RULE_x000a_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AREA 2 -_x000a_CONFIRMED RESERVATIONS ARE REQUIRED FOR ALL SECTORS._x000a_WHEN RESERVATIONS ARE MADE AT LEAST 19 DAYS BEFORE_x000a_DEPARTURE, TICKETING MUST BE COMPLETED WITHIN 336_x000a_HOURS AFTER RESERVATIONS ARE MADE._x000a_OR - CONFIRMED RESERVATIONS ARE REQUIRED FOR ALL_x000a_SECTORS._x000a_WHEN RESERVATIONS ARE MADE AT LEAST 13 DAYS_x000a_BEFORE DEPARTURE, TICKETING MUST BE COMPLETED_x000a_WITHIN 168 HOURS AFTER RESERVATIONS ARE MADE._x000a_OR - CONFIRMED RESERVATIONS ARE REQUIRED FOR ALL_x000a_SECTORS._x000a_WHEN RESERVATIONS ARE MADE AT LEAST 5 DAYS_x000a_BEFORE DEPARTURE, TICKETING MUST BE COMPLETED_x000a_WITHIN 72 HOURS AFTER RESERVATIONS ARE MADE._x000a_OR - RESERVATIONS ARE REQUIRED FOR EACH SECTOR._x000a_TICKETING MUST BE COMPLETED WITHIN 24 HOURS_x000a_AFTER RESERVATIONS ARE MADE._x000a_ORIGINATING AREA 1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TRAVEL FROM LAST INTERNATIONAL SECTOR MUST COMMENCE NO_x000a_EARLIER THAN 3 DAYS AFTER DEPARTURE OF THE FIRST_x000a_INTERNATIONAL SECTOR._x000a_OR - TRAVEL FROM LAST INTERNATIONAL SECTOR MUST_x000a_COMMENCE NO EARLIER THAN THE FIRST SUN AFTER_x000a_DEPARTURE OF THE FIRST INTERNATIONAL SECTOR.&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TO COLOMBIA -_x000a_UNLIMITED STOPOVERS PERMITTED ON THE PRICING UNIT_x000a_LIMITED TO 2 FREE AND UNLIMITED AT USD 65.00_x000a_EACH._x000a_NO STOPOVER OCCURS IF PASSENGER TAKES NEXT_x000a_AVAILABLE FLIGHT WITHIN 24 HOURS._x000a_FROM COLOMBIA -_x000a_4 STOPOVERS PERMITTED ON THE PRICING UNIT_x000a_LIMITED TO 1 FREE AND 3 AT EUR 60.00 EACH_x000a_CHILD/INFANT DISCOUNTS APPLY.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DOUBLE OPEN JAWS NOT PERMITTED._x000a_END-ON-END PERMITTED. VALIDATE ALL FARE COMPONENTS._x000a_SIDE TRIPS PERMITTED WITH NO RESTRICTIONS. TRAVEL_x000a_MUST BE VIA POINT OF COMBINATION._x000a_OPEN JAWS/ROUND TRIPS/CIRCLE TRIPS_x000a_FARES MAY BE COMBINED ON A HALF ROUND TRIP BASIS_x000a_-TO FORM SING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 IN TARIFF_x000a_SAR2RPV - BETWEEN WESTERN HEMISPHERE-AREA 2 VIA_x000a_ATL_x000a_OR RULE 8YWW/AIRW IN TARIFF_x000a_WHFIPVR - WESTERN HEMISPHERE-INTERNATIONAL_x000a_OR RULE 8YWW/AIRW IN TARIFF_x000a_WHFPV1R - BETWEEN THE USA/CANADA-AREA 1_x000a_OR RULE 8YWW IN TARIFF_x000a_FBRA12P - BETWEEN AREA 1/2 EXCEPT USA/CA_x000a_FBRA1P  - WITHIN AREA 1 EXCEPT NO.AMERICA_x000a_FBRINPV - BETWEEN USA/CA-AREA 1/2/3.&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ANCELLATIONS PERMITTED._x000a_NOTE - TEXT BELOW NOT VALIDATED FOR AUTOPRICING._x000a_1.FARES ARE FULLY REFUNDABLE IN SINGLE_x000a_FORM OF PAYMENT._x000a_2.RESERVATION CANCELLED RETAINS TICKET_x000a_VALUE/LESS APPLICABLE DIFFERENCE IN FARE FOR_x000a_FLOWN SEGMENTS UP TO ONE YEAR FROM THE_x000a_ORIGINAL DATE OF TICKET ISSUE._x000a_CHANGES_x000a_ANY TIME_x000a_CHANGES PERMITTED._x000a_NOTE - TEXT BELOW NOT VALIDATED FOR AUTOPRICING._x000a_NO CHANGE FEE APPLIES_x000a_-TICKETS MUST BE REISSUED WHEN ANY VOLUNTARY_x000a_CHANGE IS MADE. ORIGINAL RESERVATIONS ARE_x000a_CANCELLED AND THE NEW INTENDED TRAVEL SCHEDULED_x000a_UP TO ONE YEAR FROM ORIGINAL DATE OF TICKET ISSUE_x000a_-ANY DIFFERENCE IN FARE_x000a_MUST BE COLLECTED AT THE TIME OF CHANGE/REISSU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FULLY REF/NO_x000a_CHNG FEE/ - AND - FARE DIF MAY APPL/NONEND - IN THE_x000a_ENDORSEMENT BOX.&lt;/Text&gt;_x000a_   &lt;/Paragraph&gt;_x000a_   &lt;Paragraph RPH=&quot;19&quot; Title=&quot;CHILDREN DISCOUNTS&quot;&gt;_x000a_    &lt;Text&gt;INN/INDIVIDUAL INCLUSIVE TOUR CHILD PSGR 2-11 - CHARGE_x000a_75 PERCENT OF THE FARE._x000a_TICKET DESIGNATOR - CH AND PERCENT APPLIED._x000a_MUST BE ACCOMPANIED ON ALL FLIGHTS IN THE SAME_x000a_COMPARTMENT BY INDIVIDUAL INCLUSIVE TOUR PSGR 12_x000a_OR OLDER._x000a_OR - ITS/INCLUSIVE TOUR INFANT WITH A SEAT PSGR UNDER 2_x000a_- CHARGE 75 PERCENT OF THE FARE._x000a_TICKET DESIGNATOR - IN AND PERCENT APPLIED._x000a_MUST BE ACCOMPANIED ON ALL FLIGHTS IN THE SAME_x000a_COMPARTMENT BY INDIVIDUAL INCLUSIVE TOUR PSGR_x000a_12 OR OLDER._x000a_OR - 1ST ITF/INCLUSIVE TOUR INFANT WITHOUT A SEAT PSGR_x000a_UNDER 2 - CHARGE 10 PERCENT OF THE FARE._x000a_TICKET DESIGNATOR - IN AND PERCENT APPLIED._x000a_MUST BE ACCOMPANIED ON ALL FLIGHTS IN THE SAME_x000a_COMPARTMENT BY INDIVIDUAL INCLUSIVE TOUR PSGR_x000a_12 OR OLDER._x000a_NOTE - TEXT BELOW NOT VALIDATED FOR AUTOPRICING._x000a_AN INFANT UNDER TWO YEARS WHO MAY TURN 2 YEARS_x000a_OF AGE BEFORE THE END OF THE TRIP MUST PAY A_x000a_CHILD FARE FOR THE ENTIRE JOURNEY._x000a_OR - ITU/INDIVIDUAL INCLUSIVE TOUR UNACCOMPANIED CHILD_x000a_5-11 - CHARGE 75 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ORIGINATING  -_x000a_FOR TICKETING ON/BEFORE 31JAN20_x000a_VALID FOR INDIVIDUAL INCLUSIVE TOUR PSGR._x000a_THE FARE WAS CALCULATED AS 92 PERCENT OF THE ROUND-TRIP_x000a_BLA00RIR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24Y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58"/>
    <n v="3368"/>
    <s v="8YWW"/>
    <n v="3406"/>
    <n v="3417"/>
    <s v="FBRA12P/878"/>
    <n v="15483"/>
    <n v="16165"/>
    <x v="24"/>
    <n v="1500"/>
    <n v="1533"/>
    <n v="1561"/>
    <s v="RDBOGMAD20SEPBLA00RIR/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e7a9a77-1d43-423c-93d1-39248347bc06&lt;/eb:ConversationId&gt;&lt;eb:Service&gt;OTA_AirRulesLLSRQ&lt;/eb:Service&gt;&lt;eb:Action&gt;OTA_AirRulesLLSRS&lt;/eb:Action&gt;&lt;eb:MessageData&gt;&lt;eb:MessageId&gt;6028355547000020870&lt;/eb:MessageId&gt;&lt;eb:Timestamp&gt;2019-09-10T15:11:40&lt;/eb:Timestamp&gt;&lt;eb:RefToMessageId&gt;1e7a9a77-1d43-423c-93d1-39248347bc06&lt;/eb:RefToMessageId&gt;&lt;/eb:MessageData&gt;&lt;/eb:MessageHeader&gt;&lt;wsse:Security xmlns:wsse=&quot;http://schemas.xmlsoap.org/ws/2002/12/secext&quot;&gt;&lt;wsse:BinarySecurityToken valueType=&quot;String&quot; EncodingType=&quot;wsse:Base64Binary&quot;&gt;Shared/IDL:IceSess\/SessMgr:1\.0.IDL/Common/!ICESMS\/RESC!ICESMSLB\/RES.LB!-2975672436098048640!67528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11:40-05:00&quot;&gt;_x000a_   &lt;stl:SystemSpecificResults&gt;_x000a_    &lt;stl:HostCommand LNIATA=&quot;222222&quot;&gt;RDMADBOG17OCTSZA00ZGR/TAV-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4"/>
    <s v="RDMADBOG17OCTSZA00ZGR/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878e25b-f62a-491d-8b0c-3ab37b6ad8b3&lt;/eb:ConversationId&gt;&lt;eb:Service&gt;OTA_AirRulesLLSRQ&lt;/eb:Service&gt;&lt;eb:Action&gt;OTA_AirRulesLLSRS&lt;/eb:Action&gt;&lt;eb:MessageData&gt;&lt;eb:MessageId&gt;6028414547003690862&lt;/eb:MessageId&gt;&lt;eb:Timestamp&gt;2019-09-10T15:11:40&lt;/eb:Timestamp&gt;&lt;eb:RefToMessageId&gt;f878e25b-f62a-491d-8b0c-3ab37b6ad8b3&lt;/eb:RefToMessageId&gt;&lt;/eb:MessageData&gt;&lt;/eb:MessageHeader&gt;&lt;wsse:Security xmlns:wsse=&quot;http://schemas.xmlsoap.org/ws/2002/12/secext&quot;&gt;&lt;wsse:BinarySecurityToken valueType=&quot;String&quot; EncodingType=&quot;wsse:Base64Binary&quot;&gt;Shared/IDL:IceSess\/SessMgr:1\.0.IDL/Common/!ICESMS\/RESH!ICESMSLB\/RES.LB!-2975672432189697658!141334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11:40-05:00&quot;&gt;_x000a_   &lt;stl:SystemSpecificResults&gt;_x000a_    &lt;stl:HostCommand LNIATA=&quot;222222&quot;&gt;RDBOGSCL16NOVQLESL5H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OGSCL16NOVQLESL5H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878e25b-f62a-491d-8b0c-3ab37b6ad8b3&lt;/eb:ConversationId&gt;&lt;eb:Service&gt;OTA_AirRulesLLSRQ&lt;/eb:Service&gt;&lt;eb:Action&gt;OTA_AirRulesLLSRS&lt;/eb:Action&gt;&lt;eb:MessageData&gt;&lt;eb:MessageId&gt;6028497547008290880&lt;/eb:MessageId&gt;&lt;eb:Timestamp&gt;2019-09-10T15:11:41&lt;/eb:Timestamp&gt;&lt;eb:RefToMessageId&gt;f878e25b-f62a-491d-8b0c-3ab37b6ad8b3&lt;/eb:RefToMessageId&gt;&lt;/eb:MessageData&gt;&lt;/eb:MessageHeader&gt;&lt;wsse:Security xmlns:wsse=&quot;http://schemas.xmlsoap.org/ws/2002/12/secext&quot;&gt;&lt;wsse:BinarySecurityToken valueType=&quot;String&quot; EncodingType=&quot;wsse:Base64Binary&quot;&gt;Shared/IDL:IceSess\/SessMgr:1\.0.IDL/Common/!ICESMS\/RESH!ICESMSLB\/RES.LB!-2975672432189697658!141334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11:41-05:00&quot;&gt;_x000a_   &lt;stl:SystemSpecificResults&gt;_x000a_    &lt;stl:HostCommand LNIATA=&quot;222222&quot;&gt;RDSCLSYD17NOVQLESL5H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SCLSYD17NOVQLESL5H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916101b-9319-4e4d-9e4e-4108f34c2a93&lt;/eb:ConversationId&gt;&lt;eb:Service&gt;OTA_AirRulesLLSRQ&lt;/eb:Service&gt;&lt;eb:Action&gt;OTA_AirRulesLLSRS&lt;/eb:Action&gt;&lt;eb:MessageData&gt;&lt;eb:MessageId&gt;6028278547002511391&lt;/eb:MessageId&gt;&lt;eb:Timestamp&gt;2019-09-10T15:11:41&lt;/eb:Timestamp&gt;&lt;eb:RefToMessageId&gt;e916101b-9319-4e4d-9e4e-4108f34c2a93&lt;/eb:RefToMessageId&gt;&lt;/eb:MessageData&gt;&lt;/eb:MessageHeader&gt;&lt;wsse:Security xmlns:wsse=&quot;http://schemas.xmlsoap.org/ws/2002/12/secext&quot;&gt;&lt;wsse:BinarySecurityToken valueType=&quot;String&quot; EncodingType=&quot;wsse:Base64Binary&quot;&gt;Shared/IDL:IceSess\/SessMgr:1\.0.IDL/Common/!ICESMS\/RESF!ICESMSLB\/RES.LB!-2975672432622054771!27762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11:41-05:00&quot;&gt;_x000a_   &lt;stl:SystemSpecificResults&gt;_x000a_    &lt;stl:HostCommand LNIATA=&quot;222222&quot;&gt;RDJFKMAD28SEPQKN2I7M5-IB&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QKN2I7M5       Q?R   274.00     ----     21/3 ??/12M AT01&lt;/Text&gt;_x000a_   &lt;/Line&gt;_x000a_   &lt;Line Type=&quot;Passenger Type&quot;&gt;_x000a_    &lt;Text&gt;PASSENGER TYPE-ADT                 AUTO PRICE-YES&lt;/Text&gt;_x000a_   &lt;/Line&gt;_x000a_   &lt;Line Type=&quot;Origin Destination&quot;&gt;_x000a_    &lt;Text&gt;FROM-NYC TO-MAD    CXR-IB    TVL-28SEP19  RULE-J505 IPRA/1&lt;/Text&gt;_x000a_   &lt;/Line&gt;_x000a_   &lt;Line Type=&quot;Fare Basis&quot;&gt;_x000a_    &lt;Text&gt;FARE BASIS-QKN2I7M5          SPECIAL FARE  DIS-E   VENDOR-ATP&lt;/Text&gt;_x000a_   &lt;/Line&gt;_x000a_   &lt;Line Type=&quot;Fare Type&quot;&gt;_x000a_    &lt;Text&gt;FARE TYPE-XPX      RT-INSTANT PURCHASE FARE&lt;/Text&gt;_x000a_   &lt;/Line&gt;_x000a_   &lt;Line Type=&quot;Currency&quot;&gt;_x000a_    &lt;Text&gt;USD   274.00   MPM  E27JUL19 D-INFINITY   FC-QKN2I7M5  FN-&lt;/Text&gt;_x000a_   &lt;/Line&gt;_x000a_   &lt;Line Type=&quot;System Dates&quot;&gt;_x000a_    &lt;Text&gt;SYSTEM DATES - CREATED 26JUL19/1711  EXPIRES INFINITY&lt;/Text&gt;_x000a_   &lt;/Line&gt;_x000a_   &lt;ParsedData&gt;_x000a_    &lt;CurrencyLine&gt;_x000a_     &lt;Amount&gt;274.00&lt;/Amount&gt;_x000a_     &lt;CurrencyCode&gt;USD&lt;/CurrencyCode&gt;_x000a_     &lt;Discontinue&gt;INFINITY&lt;/Discontinue&gt;_x000a_     &lt;Effective&gt;2019-07-27&lt;/Effective&gt;_x000a_     &lt;FareClass&gt;QKN2I7M5&lt;/FareClass&gt;_x000a_     &lt;RoutingNumberOrMPM&gt;MPM&lt;/RoutingNumberOrMPM&gt;_x000a_    &lt;/CurrencyLine&gt;_x000a_    &lt;FareBasisLine&gt;_x000a_     &lt;DisplayType Code=&quot;E&quot;/&gt;_x000a_     &lt;FareBasis Code=&quot;QKN2I7M5&quot;/&gt;_x000a_     &lt;FareVendor&gt;ATP&lt;/FareVendor&gt;_x000a_     &lt;Text&gt;SPECIAL FARE&lt;/Text&gt;_x000a_    &lt;/FareBasisLine&gt;_x000a_    &lt;FareTypeLine&gt;_x000a_     &lt;FareDescription Code=&quot;RT&quot;&gt;INSTANT PURCHASE FARE&lt;/FareDescription&gt;_x000a_     &lt;FareType&gt;XPX&lt;/FareType&gt;_x000a_    &lt;/FareTypeLine&gt;_x000a_    &lt;OriginDestinationLine&gt;_x000a_     &lt;Airline Code=&quot;IB&quot;/&gt;_x000a_     &lt;DestinationLocation LocationCode=&quot;MAD&quot;/&gt;_x000a_     &lt;OriginLocation LocationCode=&quot;NYC&quot;/&gt;_x000a_     &lt;Rule&gt;J505&lt;/Rule&gt;_x000a_     &lt;TariffDescriptionNumber&gt;IPRA/1&lt;/TariffDescriptionNumber&gt;_x000a_     &lt;TravelDate&gt;2019-09-28&lt;/TravelDate&gt;_x000a_    &lt;/OriginDestinationLine&gt;_x000a_    &lt;PassengerTypeLine&gt;_x000a_     &lt;AutoPrice&gt;YES&lt;/AutoPrice&gt;_x000a_     &lt;PassengerType Code=&quot;ADT&quot;/&gt;_x000a_    &lt;/PassengerTypeLine&gt;_x000a_    &lt;SystemDatesLine&gt;_x000a_     &lt;CreateDateTime&gt;2019-07-26T17:1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PREMIUM ECONOMY/ECONOMY CLASS TRANSATLANTIC FARES_x000a_APPLICATION_x000a_CLASS OF SERVICE_x000a_THESE FARES APPLY FOR ECONOMY/PREMIUM ECONOMY_x000a_CLASS SERVICE._x000a_TYPES OF TRANSPORTATION_x000a_FARES GOVERNED BY THIS RULE CAN BE USED TO CREATE_x000a_ROUND-TRIP/CIRCLE-TRIP/OPEN-JAW JOURNEYS._x000a_THE TICKET IS INVALID IF FLIGHT COUPONS ARE NOT_x000a_USED IN SEQUENCE._x000a_FARE DOES NOT APPLY FOR REFUND CALCULATION AFTER_x000a_TRAVEL AT A HIGHER FARE._x000a_PASSENGER EXPENSES NOT ABSORBED BY CARRIER.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UNITED STATES -_x000a_PERMITTED 13AUG19 THROUGH 24AUG19 OR 09SEP19 THROUGH_x000a_29SEP19 OR 21NOV19 THROUGH 23NOV19 OR 13DEC19_x000a_THROUGH 16DEC19 OR 31MAR20 THROUGH 13MAY20 OR_x000a_06JUL20 THROUGH 10AUG20 OR 14SEP20 THROUGH 20OCT20_x000a_OR 01JAN21 THROUGH 04JAN21 OR 11MAR21 THROUGH_x000a_31MAR21 FOR EACH TRANSATLANTIC SECTOR. SEASON IS_x000a_BASED ON TRIP DATE._x000a_TO UNITED STATES -_x000a_PERMITTED 15AUG19 THROUGH 28OCT19 OR 30NOV19 THROUGH_x000a_02DEC19 OR 25DEC19 THROUGH 07JAN20 OR 08APR20_x000a_THROUGH 21MAY20 OR 18AUG20 THROUGH 31OCT20 OR_x000a_25DEC20 THROUGH 10JAN21 OR 18MAR21 THROUGH 31MAR21_x000a_FOR EACH TRANSATLANTIC SECTOR. SEASON IS BASED ON_x000a_TRIP DATE.&lt;/Text&gt;_x000a_   &lt;/Paragraph&gt;_x000a_   &lt;Paragraph RPH=&quot;04&quot; Title=&quot;FLIGHT APPLICATION&quot;&gt;_x000a_    &lt;Text&gt;IF THE FARE COMPONENT INCLUDES TRAVEL WITHIN EUROPE_x000a_THEN THAT TRAVEL MUST BE ON_x000a_ONE OR MORE OF THE FOLLOWING_x000a_ANY IB FLIGHT._x000a_AND_x000a_IF THE FARE COMPONENT INCLUDES TRAVEL WITHIN NORTH_x000a_AMERICA_x000a_THEN THAT TRAVEL MUST BE ON_x000a_ONE OR MORE OF THE FOLLOWING_x000a_ANY IB FLIGHT._x000a_AND_x000a_THE FARE COMPONENT MUST INCLUDE TRAVEL VIA EACH_x000a_TRANSATLANTIC SECTOR ON_x000a_ONE OR MORE OF THE FOLLOWING_x000a_ANY IB FLIGHT OPERATED BY AA_x000a_ANY IB FLIGHT OPERATED BY AY_x000a_ANY IB FLIGHT OPERATED BY BA_x000a_ANY IB FLIGHT OPERATED BY IB._x000a_IF THE FARE COMPONENT INCLUDES TRAVEL WITHIN EUROPE_x000a_THEN THAT TRAVEL MUST BE ON_x000a_ONE OR MORE OF THE FOLLOWING_x000a_ANY AY FLIGHT_x000a_ANY BA FLIGHT_x000a_ANY IB FLIGHT._x000a_AND_x000a_IF THE FARE COMPONENT INCLUDES TRAVEL WITHIN NORTH_x000a_AMERICA_x000a_THEN THAT TRAVEL MUST BE ON_x000a_ONE OR MORE OF THE FOLLOWING_x000a_ANY AA FLIGHT_x000a_ANY IB FLIGHT._x000a_AND_x000a_THE FARE COMPONENT MUST INCLUDE TRAVEL VIA EACH_x000a_TRANSATLANTIC SECTOR ON_x000a_ONE OR MORE OF THE FOLLOWING_x000a_ANY IB FLIGHT OPERATED BY AY_x000a_ANY IB FLIGHT OPERATED BY BA_x000a_ANY IB FLIGHT OPERATED BY IB.&lt;/Text&gt;_x000a_   &lt;/Paragraph&gt;_x000a_   &lt;Paragraph RPH=&quot;05&quot; Title=&quot;ADVANCE RESERVATIONS/TICKETING&quot;&gt;_x000a_    &lt;Text&gt;CONFIRMED RESERVATIONS FOR ALL SECTORS ARE REQUIRED AT_x000a_LEAST 21 DAYS BEFORE DEPARTURE._x000a_WAITLIST AND STANDBY NOT PERMITTED._x000a_TICKETING MUST BE COMPLETED WITHIN 3 DAYS AFTER_x000a_RESERVATIONS ARE MADE OR AT LEAST 21 DAYS BEFORE_x000a_DEPARTURE WHICHEVER IS EARLIER._x000a_NOTE - TEXT BELOW NOT VALIDATED FOR AUTOPRICING._x000a_TICKET NUMBER MUST BE SHOWN IN THE PNR AND_x000a_ELECTRONICALLY TRANSMITTED TO THE AIRLINE._x000a_MANUAL INCLUSION WILL NOT BE ACCEPTED._x000a_DUE TO TTL ROBOT PROCESS DIFFERENCE COULD EXIST_x000a_BETWEEN THE CRS LAST TICKETING DATE AND TTL ROBOT_x000a_REMARK THE INFORMATION BY SSR IN THE PNR PREVAILS.&lt;/Text&gt;_x000a_   &lt;/Paragraph&gt;_x000a_   &lt;Paragraph RPH=&quot;06&quot; Title=&quot;MINIMUM STAY&quot;&gt;_x000a_    &lt;Text&gt;TRAVEL FROM INBOUND TRANSATLANTIC SECTOR MUST COMMENCE_x000a_NO EARLIER THAN 7 DAYS AFTER DEPARTURE OF THE OUTBOUND_x000a_TRANSATLANTIC SECTOR._x000a_AND - TRAVEL FROM TURNAROUND MUST COMMENCE NO EARLIER_x000a_THAN 24 HOURS AFTER ARRIVAL AT THE TURNAROUND.&lt;/Text&gt;_x000a_   &lt;/Paragraph&gt;_x000a_   &lt;Paragraph RPH=&quot;07&quot; Title=&quot;MAXIMUM STAY&quot;&gt;_x000a_    &lt;Text&gt;TRAVEL FROM LAST STOPOVER MUST COMMENCE NO LATER THAN_x000a_MIDNIGHT 12 MONTHS AFTER DEPARTURE FROM FARE ORIGIN.&lt;/Text&gt;_x000a_   &lt;/Paragraph&gt;_x000a_   &lt;Paragraph RPH=&quot;08&quot; Title=&quot;STOPOVERS&quot;&gt;_x000a_    &lt;Text&gt;NO STOPOVERS PERMITTED ON THE PRICING UNIT.&lt;/Text&gt;_x000a_   &lt;/Paragraph&gt;_x000a_   &lt;Paragraph RPH=&quot;09&quot; Title=&quot;TRANSFERS&quot;&gt;_x000a_    &lt;Text&gt;2 TRANSFERS PERMITTED IN EACH DIRECTION._x000a_1 PERMITTED BETWEEN AA AND VY IN BCN/ROM IN_x000a_EACH DIRECTION_x000a_NONE PERMITTED BETWEEN AA AND VY IN EACH_x000a_DIRECTION_x000a_2 PERMITTED IN EUROPE IN EACH DIRECTION._x000a_AND - 2 TRANSFERS PERMITTED IN EACH DIRECTION._x000a_1 PERMITTED BETWEEN BA/IB AND B6 IN BOS/JFK_x000a_IN EACH DIRECTION_x000a_1 PERMITTED BETWEEN AA/AY/BA/IB AND AS IN_x000a_LAX/SFO IN EACH DIRECTION_x000a_1 PERMITTED BETWEEN AA/AY/BA/IB/US AND AM_x000a_IN MEXICO IN EACH DIRECTION_x000a_1 PERMITTED BETWEEN AA/AY/BA/IB/US AND AC_x000a_IN CANADA IN EACH DIRECTION_x000a_1 PERMITTED BETWEEN AA/AY/BA/IB/US AND HA_x000a_IN HAWAII IN EACH DIRECTION_x000a_2 PERMITTED VIA AA/AY/BA/IB/US ONLY IN EACH_x000a_DIRECTION._x000a_FARE BREAK SURFACE SECTORS NOT PERMITTED AND_x000a_EMBEDDED SURFACE SECTORS PERMITTED ON THE FARE_x000a_COMPONENT.&lt;/Text&gt;_x000a_   &lt;/Paragraph&gt;_x000a_   &lt;Paragraph RPH=&quot;10&quot; Title=&quot;COMBINATIONS&quot;&gt;_x000a_    &lt;Text&gt;END-ON-END NOT PERMITTED. SIDE TRIPS PERMITTED WITH_x000a_NO RESTRICTIONS._x000a_OPEN JAWS_x000a_FARES MAY BE COMBINED ON A HALF ROUND TRIP BASIS_x000a_-TO FORM SINGLE OR DOUBLE OPEN JAWS_x000a_A MAXIMUM OF TWO INTERNATIONAL FARE COMPONENTS_x000a_PERMITTED. MILEAGE OF THE OPEN SEGMENT MUST BE EQUAL/_x000a_LESS THAN MILEAGE OF THE LONGEST FLOWN FARE_x000a_COMPONENT._x000a_PROVIDED -_x000a_COMBINATIONS ARE WITH ANY FARE FOR CARRIER AA/AY/_x000a_BA/IB BETWEEN AREA 1 AND AREA 2 IN ANY RULE AND_x000a_TARIFF._x000a_ROUND TRIPS/CIRCLE TRIPS_x000a_FARES MAY BE COMBINED ON A HALF ROUND TRIP BASIS_x000a_-TO FORM ROUND TRIPS_x000a_-TO FORM CIRCLE TRIPS_x000a_A MAXIMUM OF TWO INTERNATIONAL FARE COMPONENTS_x000a_PERMITTED._x000a_PROVIDED -_x000a_COMBINATIONS ARE WITH ANY FARE FOR CARRIER AA/AY/_x000a_BA/IB BETWEEN AREA 1 AND AREA 2 IN ANY RULE AND_x000a_TARIFF.&lt;/Text&gt;_x000a_   &lt;/Paragraph&gt;_x000a_   &lt;Paragraph RPH=&quot;11&quot; Title=&quot;BLACKOUT DATES&quot;&gt;_x000a_    &lt;Text&gt;NO BLACKOUT DATES APPLY.&lt;/Text&gt;_x000a_   &lt;/Paragraph&gt;_x000a_   &lt;Paragraph RPH=&quot;12&quot; Title=&quot;SURCHARGES&quot;&gt;_x000a_    &lt;Text&gt;FARE RULE_x000a_IF INFANT WITHOUT A SEAT PSGR UNDER 2._x000a_OR - CONTRACT BULK INFANT PSGR UNDER 2._x000a_OR - MILITARY INFANT WITHOUT A SEAT UNDER 2._x000a_OR - NEGOTIATED INFANT PSGR UNDER 2._x000a_OR - INCLUSIVE TOUR INFANT WITHOUT A SEAT PSGR UNDER 2._x000a_THERE IS NO MISCELLANEOUS/OTHER SURCHARGE PER COUPON_x000a_PER ANY PASSENGER._x000a_NOTE - TEXT BELOW NOT VALIDATED FOR AUTOPRICING._x000a_SURCHARGES DO NOT APPLY TO INFANT PASSENGERS_x000a_NOT OCCUPYING A SEAT._x000a_THE PROVISIONS BELOW APPLY ONLY AS FOLLOWS -_x000a_TICKETS MUST BE ISSUED ON THE STOCK OF IB OR AA._x000a_OR - TICKETS MUST BE ISSUED ON THE STOCK OF IB OR AY._x000a_OR - TICKETS MUST BE ISSUED ON THE STOCK OF IB OR BA._x000a_AIRPORT/TERMINAL SURCHARGE OF USD 1.75 PER COUPON_x000a_WILL BE ADDED TO THE APPLICABLE FARE PER ANY_x000a_PASSENGER FOR DEPARTURE FROM/TO/VIA MEXICO._x000a_AND - THERE IS NO MISCELLANEOUS/OTHER SURCHARGE PER_x000a_COUPON PER ANY PASSENGER._x000a_NOTE - TEXT BELOW NOT VALIDATED FOR AUTOPRICING._x000a_YR FEE MAY APPLY_x000a_AND - FROM UNITED STATES -_x000a_MISCELLANEOUS/OTHER SURCHARGE OF USD 50.00 PER_x000a_FARE COMPONENT WILL BE ADDED TO THE APPLICABLE_x000a_FARE PER ANY PASSENGER ON 17DEC19 FOR DEPARTURE OF_x000a_TRANSATLANTIC SECTORS._x000a_AND - MISCELLANEOUS/OTHER SURCHARGE OF USD 75.00_x000a_PER FARE COMPONENT WILL BE ADDED TO THE_x000a_APPLICABLE FARE PER ANY PASSENGER ON 18DEC19_x000a_FOR DEPARTURE OF TRANSATLANTIC SECTORS._x000a_AND - MISCELLANEOUS/OTHER SURCHARGE OF USD 100.00_x000a_PER FARE COMPONENT WILL BE ADDED TO THE_x000a_APPLICABLE FARE PER ANY PASSENGER FROM_x000a_19DEC19 THROUGH 20DEC19 FOR DEPARTURE OF_x000a_TRANSATLANTIC SECTORS._x000a_AND - MISCELLANEOUS/OTHER SURCHARGE OF USD 75.00_x000a_PER FARE COMPONENT WILL BE ADDED TO THE_x000a_APPLICABLE FARE PER ANY PASSENGER ON 21DEC19_x000a_FOR DEPARTURE OF TRANSATLANTIC SECTORS._x000a_AND - MISCELLANEOUS/OTHER SURCHARGE OF USD 50.00_x000a_PER FARE COMPONENT WILL BE ADDED TO THE_x000a_APPLICABLE FARE PER ANY PASSENGER FROM_x000a_22DEC19 THROUGH 23DEC19 FOR DEPARTURE OF_x000a_TRANSATLANTIC SECTORS._x000a_AND - MISCELLANEOUS/OTHER SURCHARGE OF USD 50.00_x000a_PER FARE COMPONENT WILL BE ADDED TO THE_x000a_APPLICABLE FARE PER ANY PASSENGER FROM_x000a_01JAN20 THROUGH 02JAN20 FOR DEPARTURE OF_x000a_TRANSATLANTIC SECTORS._x000a_AND - MISCELLANEOUS/OTHER SURCHARGE OF USD 75.00_x000a_PER FARE COMPONENT WILL BE ADDED TO THE_x000a_APPLICABLE FARE PER ANY PASSENGER FROM_x000a_03JAN20 THROUGH 05JAN20 FOR DEPARTURE OF_x000a_TRANSATLANTIC SECTORS._x000a_AND - MISCELLANEOUS/OTHER SURCHARGE OF USD 50.00_x000a_PER FARE COMPONENT WILL BE ADDED TO THE_x000a_APPLICABLE FARE PER ANY PASSENGER ON 06JAN20_x000a_FOR DEPARTURE OF TRANSATLANTIC SECTORS._x000a_AND - MISCELLANEOUS/OTHER SURCHARGE OF USD 75.00_x000a_PER FARE COMPONENT WILL BE ADDED TO THE_x000a_APPLICABLE FARE PER ANY PASSENGER ON 02APR20_x000a_FOR DEPARTURE OF TRANSATLANTIC SECTORS._x000a_AND - MISCELLANEOUS/OTHER SURCHARGE OF USD 100.00_x000a_PER FARE COMPONENT WILL BE ADDED TO THE_x000a_APPLICABLE FARE PER ANY PASSENGER FROM_x000a_03APR20 THROUGH 04APR20 FOR DEPARTURE OF_x000a_TRANSATLANTIC SECTORS._x000a_AND - MISCELLANEOUS/OTHER SURCHARGE OF USD 75.00_x000a_PER FARE COMPONENT WILL BE ADDED TO THE_x000a_APPLICABLE FARE PER ANY PASSENGER FROM_x000a_08APR20 THROUGH 11APR20 FOR DEPARTURE OF_x000a_TRANSATLANTIC SECTORS._x000a_AND - TO UNITED STATES -_x000a_MISCELLANEOUS/OTHER SURCHARGE OF USD 50.00 PER_x000a_FARE COMPONENT WILL BE ADDED TO THE APPLICABLE_x000a_FARE PER ANY PASSENGER ON 19DEC19 FOR DEPARTURE OF_x000a_TRANSATLANTIC SECTORS._x000a_AND - MISCELLANEOUS/OTHER SURCHARGE OF USD 75.00_x000a_PER FARE COMPONENT WILL BE ADDED TO THE_x000a_APPLICABLE FARE PER ANY PASSENGER ON 20DEC19_x000a_FOR DEPARTURE OF TRANSATLANTIC SECTORS._x000a_AND - MISCELLANEOUS/OTHER SURCHARGE OF USD 100.00_x000a_PER FARE COMPONENT WILL BE ADDED TO THE_x000a_APPLICABLE FARE PER ANY PASSENGER ON 21DEC19_x000a_FOR DEPARTURE OF TRANSATLANTIC SECTORS._x000a_AND - MISCELLANEOUS/OTHER SURCHARGE OF USD 75.00_x000a_PER FARE COMPONENT WILL BE ADDED TO THE_x000a_APPLICABLE FARE PER ANY PASSENGER ON 22DEC19_x000a_FOR DEPARTURE OF TRANSATLANTIC SECTORS._x000a_AND - MISCELLANEOUS/OTHER SURCHARGE OF USD 50.00_x000a_PER FARE COMPONENT WILL BE ADDED TO THE_x000a_APPLICABLE FARE PER ANY PASSENGER ON 23DEC19_x000a_FOR DEPARTURE OF TRANSATLANTIC SECTORS._x000a_AND - MISCELLANEOUS/OTHER SURCHARGE OF USD 50.00_x000a_PER FARE COMPONENT WILL BE ADDED TO THE_x000a_APPLICABLE FARE PER ANY PASSENGER FROM_x000a_28DEC19 THROUGH 01JAN20 FOR DEPARTURE OF_x000a_TRANSATLANTIC SECTORS._x000a_AND - MISCELLANEOUS/OTHER SURCHARGE OF USD 100.00_x000a_PER FARE COMPONENT WILL BE ADDED TO THE_x000a_APPLICABLE FARE PER ANY PASSENGER ON 02JAN20_x000a_FOR DEPARTURE OF TRANSATLANTIC SECTORS._x000a_AND - MISCELLANEOUS/OTHER SURCHARGE OF USD 75.00_x000a_PER FARE COMPONENT WILL BE ADDED TO THE_x000a_APPLICABLE FARE PER ANY PASSENGER ON 03JAN20_x000a_FOR DEPARTURE OF TRANSATLANTIC SECTORS._x000a_AND - MISCELLANEOUS/OTHER SURCHARGE OF USD 100.00_x000a_PER FARE COMPONENT WILL BE ADDED TO THE_x000a_APPLICABLE FARE PER ANY PASSENGER FROM_x000a_04JAN20 THROUGH 05JAN20 FOR DEPARTURE OF_x000a_TRANSATLANTIC SECTORS._x000a_AND - MISCELLANEOUS/OTHER SURCHARGE OF USD 75.00_x000a_PER FARE COMPONENT WILL BE ADDED TO THE_x000a_APPLICABLE FARE PER ANY PASSENGER ON 06JAN20_x000a_FOR DEPARTURE OF TRANSATLANTIC SECTORS._x000a_AND - MISCELLANEOUS/OTHER SURCHARGE OF USD 75.00_x000a_PER FARE COMPONENT WILL BE ADDED TO THE_x000a_APPLICABLE FARE PER ANY PASSENGER FROM_x000a_10APR20 THROUGH 12APR20 FOR DEPARTURE OF_x000a_TRANSATLANTIC SECTORS._x000a_AND - MISCELLANEOUS/OTHER SURCHARGE OF USD 75.00_x000a_PER FARE COMPONENT WILL BE ADDED TO THE_x000a_APPLICABLE FARE PER ANY PASSENGER FROM_x000a_18APR20 THROUGH 19APR20 FOR DEPARTURE OF_x000a_TRANSATLANTIC SECTORS._x000a_OTHERWISE - FROM UNITED STATES -_x000a_MISCELLANEOUS/OTHER SURCHARGE OF USD 50.00 PER FARE_x000a_COMPONENT WILL BE ADDED TO THE APPLICABLE FARE PER_x000a_ANY PASSENGER ON 17DEC19 FOR DEPARTURE OF_x000a_TRANSATLANTIC SECTORS._x000a_AND - MISCELLANEOUS/OTHER SURCHARGE OF USD 75.00 PER_x000a_FARE COMPONENT WILL BE ADDED TO THE APPLICABLE_x000a_FARE PER ANY PASSENGER ON 18DEC19 FOR DEPARTURE_x000a_OF TRANSATLANTIC SECTORS._x000a_AND - MISCELLANEOUS/OTHER SURCHARGE OF USD 100.00 PER_x000a_FARE COMPONENT WILL BE ADDED TO THE APPLICABLE_x000a_FARE PER ANY PASSENGER FROM 19DEC19 THROUGH_x000a_20DEC19 FOR DEPARTURE OF TRANSATLANTIC SECTORS._x000a_AND - MISCELLANEOUS/OTHER SURCHARGE OF USD 75.00 PER_x000a_FARE COMPONENT WILL BE ADDED TO THE APPLICABLE_x000a_FARE PER ANY PASSENGER ON 21DEC19 FOR DEPARTURE_x000a_OF TRANSATLANTIC SECTORS._x000a_AND - MISCELLANEOUS/OTHER SURCHARGE OF USD 50.00 PER_x000a_FARE COMPONENT WILL BE ADDED TO THE APPLICABLE_x000a_FARE PER ANY PASSENGER FROM 22DEC19 THROUGH_x000a_23DEC19 FOR DEPARTURE OF TRANSATLANTIC SECTORS._x000a_AND - MISCELLANEOUS/OTHER SURCHARGE OF USD 50.00 PER_x000a_FARE COMPONENT WILL BE ADDED TO THE APPLICABLE_x000a_FARE PER ANY PASSENGER FROM 01JAN20 THROUGH_x000a_02JAN20 FOR DEPARTURE OF TRANSATLANTIC SECTORS._x000a_AND - MISCELLANEOUS/OTHER SURCHARGE OF USD 75.00 PER_x000a_FARE COMPONENT WILL BE ADDED TO THE APPLICABLE_x000a_FARE PER ANY PASSENGER FROM 03JAN20 THROUGH_x000a_05JAN20 FOR DEPARTURE OF TRANSATLANTIC SECTORS._x000a_AND - MISCELLANEOUS/OTHER SURCHARGE OF USD 50.00 PER_x000a_FARE COMPONENT WILL BE ADDED TO THE APPLICABLE_x000a_FARE PER ANY PASSENGER ON 06JAN20 FOR DEPARTURE_x000a_OF TRANSATLANTIC SECTORS._x000a_AND - MISCELLANEOUS/OTHER SURCHARGE OF USD 75.00 PER_x000a_FARE COMPONENT WILL BE ADDED TO THE APPLICABLE_x000a_FARE PER ANY PASSENGER ON 02APR20 FOR DEPARTURE_x000a_OF TRANSATLANTIC SECTORS._x000a_AND - MISCELLANEOUS/OTHER SURCHARGE OF USD 100.00 PER_x000a_FARE COMPONENT WILL BE ADDED TO THE APPLICABLE_x000a_FARE PER ANY PASSENGER FROM 03APR20 THROUGH_x000a_04APR20 FOR DEPARTURE OF TRANSATLANTIC SECTORS._x000a_AND - MISCELLANEOUS/OTHER SURCHARGE OF USD 75.00 PER_x000a_FARE COMPONENT WILL BE ADDED TO THE APPLICABLE_x000a_FARE PER ANY PASSENGER FROM 08APR20 THROUGH_x000a_11APR20 FOR DEPARTURE OF TRANSATLANTIC SECTORS._x000a_AND - TO UNITED STATES -_x000a_MISCELLANEOUS/OTHER SURCHARGE OF USD 50.00 PER_x000a_FARE COMPONENT WILL BE ADDED TO THE APPLICABLE_x000a_FARE PER ANY PASSENGER ON 19DEC19 FOR DEPARTURE OF_x000a_TRANSATLANTIC SECTORS._x000a_AND - MISCELLANEOUS/OTHER SURCHARGE OF USD 75.00_x000a_PER FARE COMPONENT WILL BE ADDED TO THE_x000a_APPLICABLE FARE PER ANY PASSENGER ON 20DEC19_x000a_FOR DEPARTURE OF TRANSATLANTIC SECTORS._x000a_AND - MISCELLANEOUS/OTHER SURCHARGE OF USD 100.00_x000a_PER FARE COMPONENT WILL BE ADDED TO THE_x000a_APPLICABLE FARE PER ANY PASSENGER ON 21DEC19_x000a_FOR DEPARTURE OF TRANSATLANTIC SECTORS._x000a_AND - MISCELLANEOUS/OTHER SURCHARGE OF USD 75.00_x000a_PER FARE COMPONENT WILL BE ADDED TO THE_x000a_APPLICABLE FARE PER ANY PASSENGER ON 22DEC19_x000a_FOR DEPARTURE OF TRANSATLANTIC SECTORS._x000a_AND - MISCELLANEOUS/OTHER SURCHARGE OF USD 50.00_x000a_PER FARE COMPONENT WILL BE ADDED TO THE_x000a_APPLICABLE FARE PER ANY PASSENGER ON 23DEC19_x000a_FOR DEPARTURE OF TRANSATLANTIC SECTORS._x000a_AND - MISCELLANEOUS/OTHER SURCHARGE OF USD 50.00_x000a_PER FARE COMPONENT WILL BE ADDED TO THE_x000a_APPLICABLE FARE PER ANY PASSENGER FROM_x000a_28DEC19 THROUGH 01JAN20 FOR DEPARTURE OF_x000a_TRANSATLANTIC SECTORS._x000a_AND - MISCELLANEOUS/OTHER SURCHARGE OF USD 100.00_x000a_PER FARE COMPONENT WILL BE ADDED TO THE_x000a_APPLICABLE FARE PER ANY PASSENGER ON 02JAN20_x000a_FOR DEPARTURE OF TRANSATLANTIC SECTORS._x000a_AND - MISCELLANEOUS/OTHER SURCHARGE OF USD 75.00_x000a_PER FARE COMPONENT WILL BE ADDED TO THE_x000a_APPLICABLE FARE PER ANY PASSENGER ON 03JAN20_x000a_FOR DEPARTURE OF TRANSATLANTIC SECTORS._x000a_AND - MISCELLANEOUS/OTHER SURCHARGE OF USD 100.00_x000a_PER FARE COMPONENT WILL BE ADDED TO THE_x000a_APPLICABLE FARE PER ANY PASSENGER FROM_x000a_04JAN20 THROUGH 05JAN20 FOR DEPARTURE OF_x000a_TRANSATLANTIC SECTORS._x000a_AND - MISCELLANEOUS/OTHER SURCHARGE OF USD 75.00_x000a_PER FARE COMPONENT WILL BE ADDED TO THE_x000a_APPLICABLE FARE PER ANY PASSENGER ON 06JAN20_x000a_FOR DEPARTURE OF TRANSATLANTIC SECTORS._x000a_AND - MISCELLANEOUS/OTHER SURCHARGE OF USD 75.00_x000a_PER FARE COMPONENT WILL BE ADDED TO THE_x000a_APPLICABLE FARE PER ANY PASSENGER FROM_x000a_10APR20 THROUGH 12APR20 FOR DEPARTURE OF_x000a_TRANSATLANTIC SECTORS._x000a_AND - MISCELLANEOUS/OTHER SURCHARGE OF USD 75.00_x000a_PER FARE COMPONENT WILL BE ADDED TO THE_x000a_APPLICABLE FARE PER ANY PASSENGER FROM_x000a_18APR20 THROUGH 19APR20 FOR DEPARTURE OF_x000a_TRANSATLANTIC SECTORS._x000a_GENERAL RULE - APPLY UNLESS OTHERWISE SPECIFIED_x000a_IF INFANT WITHOUT A SEAT PSGR UNDER 2._x000a_OR - NEGOTIATED INFANT PSGR UNDER 2._x000a_OR - INFANT WITHOUT A SEAT RESIDENT PSGR UNDER 2._x000a_OR - INCLUSIVE TOUR INFANT WITHOUT A SEAT PSGR UNDER 2._x000a_OR - CONTRACT BULK INFANT PSGR UNDER 2._x000a_OR - MISSIONARY INFANT WITHOUT  A SEAT PSGR UNDER 2._x000a_OR - MILITARY INFANT WITHOUT A SEAT UNDER 2._x000a_OR - PIF PSGR UNDER 2._x000a_THERE IS NO MISCELLANEOUS/OTHER SURCHARGE PER ANY_x000a_PASSENGER._x000a_THE PROVISIONS BELOW APPLY ONLY AS FOLLOWS -FARES MAY_x000a_ONLY BE SOLD BY IB OR IB._x000a_TICKETS MAY ONLY BE SOLD BY CRS/CXR AGENT WITH DUTY_x000a_CODE 00000001/00000002/00000003/00000004/00000005/_x000a_00000006/00000007/00000008/00000009._x000a_THERE IS NO MISCELLANEOUS/OTHER SURCHARGE PER ANY_x000a_PASSENGER._x000a_THE PROVISIONS BELOW APPLY ONLY AS FOLLOWS -_x000a_TICKETS MAY ONLY BE SOLD BY CRS/CXR DEPT TVPNQ._x000a_THERE IS NO MISCELLANEOUS/OTHER SURCHARGE PER ANY_x000a_PASSENGER._x000a_THE PROVISIONS BELOW APPLY ONLY AS FOLLOWS -_x000a_TICKETS MAY ONLY BE SOLD BY TRAVEL AGENT 01056491/_x000a_01157862/01158309/01159977/01160823/01160994/01161727/_x000a_01464432/05054347/05056098/05056312/05062433/05065946/_x000a_05069239/05074833._x000a_OR - TICKETS MAY ONLY BE SOLD BY TRAVEL AGENT 05079672/_x000a_06750311/06750490/06760281/09905825/09933750/_x000a_09953551._x000a_OR - TICKETS MAY ONLY BE SOLD BY TRAVEL AGENT 06779761/_x000a_06797639/01159476._x000a_OR - TICKETS MAY ONLY BE SOLD BY TRAVEL AGENT F79I/O33I/_x000a_1H5I/4UHI/33NI._x000a_TICKETS MAY ONLY BE SOLD BY CRS/CXR DEPT W0BA/1SUK/_x000a_W0BA/1SRW/W0BA/1SAM/W0BA/1SEU._x000a_THERE IS NO MISCELLANEOUS/OTHER SURCHARGE PER ANY_x000a_PASSENGER._x000a_ORIGINATING EUROPE -_x000a_FOR TICKETING ON/BEFORE 30MAY19_x000a_MISCELLANEOUS/OTHER SURCHARGE OF EUR 10.50 PER_x000a_FARE COMPONENT WILL BE ADDED TO THE APPLICABLE_x000a_FARE PER ANY PASSENGER._x000a_ORIGINATING AREA 1 -_x000a_FOR TICKETING ON/BEFORE 30MAY19_x000a_MISCELLANEOUS/OTHER SURCHARGE OF USD 12.00 PER_x000a_FARE COMPONENT WILL BE ADDED TO THE APPLICABLE_x000a_FARE PER ANY PASSENGER._x000a_ORIGINATING EUROPE -_x000a_FOR TICKETING ON/AFTER 31MAY19_x000a_MISCELLANEOUS/OTHER SURCHARGE OF EUR 12.50 PER_x000a_FARE COMPONENT WILL BE ADDED TO THE APPLICABLE_x000a_FARE PER ANY PASSENGER._x000a_ORIGINATING AREA 1 -_x000a_FOR TICKETING ON/AFTER 31MAY19_x000a_MISCELLANEOUS/OTHER SURCHARGE OF USD 14.00 PER_x000a_FARE COMPONENT WILL BE ADDED TO THE APPLICABLE_x000a_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UST BE ISSUED ON THE STOCK OF IB OR BA AND_x000a_MAY NOT BE SOLD IN VENEZUELA. AND MAY ONLY BE SOLD IN_x000a_AREA 1/AREA 2/AREA 3._x000a_TICKETS MAY NOT BE ISSUED BY PTA. TICKETS MUST BE_x000a_ISSUED BY ELECTRONIC TICKETING. EXTENSION OF TICKET_x000a_VALIDITY IS NOT PERMITTED._x000a_OR - TICKETS MUST BE ISSUED ON THE STOCK OF IB OR AA_x000a_AND MAY NOT BE SOLD IN VENEZUELA. AND MAY ONLY BE_x000a_SOLD IN AREA 1/AREA 2/AREA 3._x000a_TICKETS MAY NOT BE ISSUED BY PTA. TICKETS MUST BE_x000a_ISSUED BY ELECTRONIC TICKETING. EXTENSION OF_x000a_TICKET VALIDITY IS NOT PERMITTED._x000a_OR - TICKETS MUST BE ISSUED ON THE STOCK OF IB OR AY_x000a_AND MAY NOT BE SOLD IN VENEZUELA. AND MAY ONLY BE_x000a_SOLD IN AREA 1/AREA 2/AREA 3._x000a_TICKETS MAY NOT BE ISSUED BY PTA. TICKETS MUST BE_x000a_ISSUED BY ELECTRONIC TICKETING. EXTENSION OF_x000a_TICKET VALIDITY IS NOT PERMITTED._x000a_GENERAL RULE - APPLY UNLESS OTHERWISE SPECIFIED_x000a_IF THE FARE COMPONENT INCLUDES TRAVEL BETWEEN AREA 1_x000a_AND AREA 2_x000a_THEN THAT TRAVEL MUST BE ON_x000a_ONE OR MORE OF THE FOLLOWING_x000a_IB FLIGHTS 2600 THROUGH 2699_x000a_ANY IB FLIGHT OPERATED BY LV._x000a_TICKETS MUST BE ISSUED ON THE STOCK OF IB AND MAY_x000a_NOT BE SOLD IN VENEZUELA/NIGERIA/EGYPT/ANGOLA. AND_x000a_MAY ONLY BE SOLD IN AREA 1/AREA 2/AREA 3._x000a_TICKETS MAY NOT BE ISSUED BY PTA. TICKETS MUST BE_x000a_ISSUED BY ELECTRONIC TICKETING. EXTENSION OF TICKET_x000a_VALIDITY IS NOT PERMITTED._x000a_OTHERWISE_x000a_TICKETS MUST BE ISSUED ON THE STOCK OF IB OR BA AND_x000a_MAY NOT BE SOLD IN VENEZUELA/NIGERIA/EGYPT/ANGOLA._x000a_AND MAY ONLY BE SOLD IN AREA 1/AREA 2/AREA 3._x000a_TICKETS MAY NOT BE ISSUED BY PTA. TICKETS MUST BE_x000a_ISSUED BY ELECTRONIC TICKETING. EXTENSION OF TICKET_x000a_VALIDITY IS NOT PERMITTED._x000a_OR - TICKETS MUST BE ISSUED ON THE STOCK OF IB OR AA_x000a_AND MAY NOT BE SOLD IN VENEZUELA/NIGERIA/EGYPT/_x000a_ANGOLA. AND MAY ONLY BE SOLD IN AREA 1/AREA 2/_x000a_AREA 3._x000a_TICKETS MAY NOT BE ISSUED BY PTA. TICKETS MUST_x000a_BE ISSUED BY ELECTRONIC TICKETING. EXTENSION OF_x000a_TICKET VALIDITY IS NOT PERMITTED._x000a_OR - TICKETS MUST BE ISSUED ON THE STOCK OF IB OR AY_x000a_AND MAY NOT BE SOLD IN VENEZUELA/NIGERIA/EGYPT/_x000a_ANGOLA. AND MAY ONLY BE SOLD IN AREA 1/AREA 2/_x000a_AREA 3._x000a_TICKETS MAY NOT BE ISSUED BY PTA. TICKETS MUST_x000a_BE ISSUED BY ELECTRONIC TICKETING. EXTENSION OF_x000a_TICKET VALIDITY IS NOT PERMITTED._x000a_OR - TICKETS MUST BE ISSUED ON THE STOCK OF IB OR US_x000a_AND MAY NOT BE SOLD IN VENEZUELA/NIGERIA/EGYPT/_x000a_ANGOLA. AND MAY ONLY BE SOLD IN AREA 1/AREA 2/_x000a_AREA 3._x000a_TICKETS MAY NOT BE ISSUED BY PTA. TICKETS MUST_x000a_BE ISSUED BY ELECTRONIC TICKETING. EXTENSION OF_x000a_TICKET VALIDITY IS NOT PERMITTED.&lt;/Text&gt;_x000a_   &lt;/Paragraph&gt;_x000a_   &lt;Paragraph RPH=&quot;16&quot; Title=&quot;PENALTIES&quot;&gt;_x000a_    &lt;Text&gt;CANCELLATIONS_x000a_ANY TIME_x000a_TICKET IS NON-REFUNDABLE._x000a_NOTE - TEXT BELOW NOT VALIDATED FOR AUTOPRICING._x000a_FARE COMPONENT IS NON REFUNDABLE_x000a_-------------------------------------------------_x000a_WAIVED FOR DEATH OF A PASSENGER AND PASSENGERS_x000a_FAMILY MEMBERS UP TO 1ST DEGREE RELATIONS_x000a_--------------------------------------------------_x000a_WHEN COMBINING NON-REFUNDABLE FARES WITH_x000a_REFUNDABLE FARES_x000a_1. THE AMOUNT PAID ON EACH REFUNDABLE FARE_x000a_COMPONENT IS REFUNDED LESS ANY APPLICABLE PENALTI._x000a_2. THE AMOUNT PAID ON EACH NON-REFUNDABLE FARE_x000a_COMPONENT WILL NOT BE REFUNDED._x000a_-------------------------------------------------_x000a_REFUND OF UNUSED TAXES FEES AND CHARGES PAID TO_x000a_THIRD PARTIES PERMITTED. ASSOCIATED CARRIER_x000a_IMPOSED CHARGES WILL NOT BE REFUNDED._x000a_-------------------------------------------------_x000a_ANY NON-REFUNDABLE AMOUNT FROM A PREVIOUS TICKET_x000a_REMAINS NON-REFUNDABLE FOLLOWING A CHANGE._x000a_-------------------------------------------------_x000a_CHANGES_x000a_ANY TIME_x000a_CHARGE USD 275.00/CAD 275.00 FOR REISSUE._x000a_NOTE - TEXT BELOW NOT VALIDATED FOR AUTOPRICING._x000a_CHARGE APPLIES PER TRANSACTION - PER PERSON TO_x000a_ALL PASSENGER TYPES._x000a_-------------------------------------------------_x000a_THE CHARGE APPLIES PER TRANSACTION-PER PERSON_x000a_FOR ADULT AND CHILD._x000a_INFANT DISCOUNTS APPLY._x000a_-------------------------------------------------_x000a_A CHANGE IS A DATE/FLIGHT/ROUTING/BOOKING CODE_x000a_CHANGE. RESERVATION CANCELLED PRIOR TO THE_x000a_TICKETED DEPARTURE TIME CAN BE REBOOKED ANYTIME_x000a_FOR FUTURE WITHIN THE TICKET VALIDITY OTHERWISE_x000a_THE TICKET WILL ONLY BE VALID FOR REFUND IF_x000a_APPLICABLE._x000a_-------------------------------------------------_x000a_RESERVATION BUT NO LATER TAN SCHEDULED DEPARTURE_x000a_TIME OF FLIGHT BEING CHANGED._x000a_OTHERWISE THE TICKET WILL ONLY BE VALID FOR_x000a_REFUND IF APPLICABLE._x000a_-------------------------------------------------_x000a_WHEN MORE THAN ONE FARE COMPONENT IS CHANGED THE_x000a_HIGHEST PENALTY OF ALL CHANGED FARE COMPONENTS_x000a_WITHIN THE JOURNEY APPLIES._x000a_-------------------------------------------------_x000a_WHEN THE ITINERARY RESULTS IN A HIGHER FARE THE_x000a_DIFFERENCE WILL BE COLLECTED. ANY APPLICABLE_x000a_CHANGE FEE STILL APPLIES._x000a_-------------------------------------------------_x000a_WHEN THE NEW ITINTERARY RESULT IN A LOWER FARE_x000a_THE CHANGE FEE APPLIES AND NO CREDIT OF THE_x000a_RESIDUAL AMOUNT WILL BE MADE._x000a_-------------------------------------------------_x000a_TICKET IS NOT TRANSFEREABLE TO ANOTHER PERSON._x000a_NOT SHOW NOT PREMITTED_x000a_NO-SHOW FOR A FLIGHT ARE CONSIDERED A_x000a_CANCELLATION AFTER DEPARTURE AND CHANGES ARE NOT_x000a_PERMITTED._x000a_-------------------------------------------------_x000a_--- REPRICING CONDITIONS ---_x000a_A. BEFORE DEPARTURE OF JOURNEY WHEN THE FIRST_x000a_FARE COMPONENT IS CHANGED THE ITINERARY MUST BE_x000a_RE-PRICED USING CURRENT FARES IN EFFECT ON THE_x000a_DATE THE TICKET IS REISSUED._x000a_B. BEFORE DEPARTURE OF JOURNEY WHEN CHANGES ARE_x000a_TO BOOKING CODE ONLY IN THE FIRST FARE COMPONENT_x000a_AND RESULT IN A HIGHER FARE THE ITINERARY MUST BE_x000a_RE-PRICED USING HISTORICAL FARES IN EFFECT ON THE_x000a_PREVIOUS TICKETING DATE OR USING CURRENT FARES IN_x000a_EFFECT ON THE DATE THE TICKET IS REISSUED -_x000a_WHICHEVER IS LOWER._x000a_C. BEFORE DEPARTURE OF JOURNEY WHEN THERE ARE NO_x000a_CHANGES TO THE FIRST FARE COMPONENT BUT OTHER_x000a_FARE COMPONENTS ARE CHANGED THE ITINERARY MUST BE_x000a_RE-PRICED USING HISTORICAL FARES IN EFFECT ON THE_x000a_PREVIOUS TICKETING DATE OR USING CURRENT FARES IN_x000a_EFFECT ON THE DATE THE TICKET IS REISSUED -_x000a_WHICHEVER IS LOWER._x000a_D. AFTER DEPARTURE OF JOURNEY THE ITINERARY MUST_x000a_BE RE-PRICED USING HISTORICAL FARES IN EFFECT ON_x000a_THE PREVIOUS TICKETING DATE._x000a_-------------------------------------------------_x000a_1. IF SAME BOOKING CLASS IS USED NEW TICKET MAY_x000a_BE LOWER - EQUEAL OR HIGHER THAN PREVIOUS AND_x000a_MUST COMPLY WITH ALL PROVISIONS OF THE NEW FARE_x000a_BEING APPLIED._x000a_2. IF A DIFFERENT BOOKING CLASS IS USED NEW_x000a_TICKET MAY BE EQUAL OR HIGHER THAN PREVIOUS AND_x000a_MUST COMPLY WITH ALL PROVISIONS OF THE NEW FARE_x000a_BEING APPLIED.&lt;/Text&gt;_x000a_   &lt;/Paragraph&gt;_x000a_   &lt;Paragraph RPH=&quot;17&quot; Title=&quot;HIP/MILEAGE EXCEPTIONS&quot;&gt;_x000a_    &lt;Text&gt;THE HIGHER INTERMEDIATE POINT RULE DOES NOT APPLY FOR_x000a_CONNECTIONS_x000a_OR - THE HIGHER INTERMEDIATE POINT RULE DOES NOT APPLY_x000a_FOR STOPOVERS.&lt;/Text&gt;_x000a_   &lt;/Paragraph&gt;_x000a_   &lt;Paragraph RPH=&quot;18&quot; Title=&quot;TICKET ENDORSEMENTS&quot;&gt;_x000a_    &lt;Text&gt;THE ORIGINAL AND THE REISSUED TICKET MUST BE ANNOTATED_x000a_- NONREF/RESTRICTIONS APPLY - IN THE ENDORSEMENT BOX.&lt;/Text&gt;_x000a_   &lt;/Paragraph&gt;_x000a_   &lt;Paragraph RPH=&quot;19&quot; Title=&quot;CHILDREN DISCOUNTS&quot;&gt;_x000a_    &lt;Text&gt;CNN/ACCOMPANIED CHILD PSGR 2-11 - CHARGE 100 PERCENT_x000a_OF THE FARE._x000a_TICKET DESIGNATOR - CH._x000a_MUST BE ACCOMPANIED ON ALL FLIGHTS IN THE SAME_x000a_COMPARTMENT BY ADULT PSGR 18 OR OLDER._x000a_OR - INS/INFANT WITH A SEAT PSGR UNDER 2 - CHARGE 100_x000a_PERCENT OF THE FARE._x000a_TICKET DESIGNATOR - IN._x000a_MUST BE ACCOMPANIED ON ALL FLIGHTS IN THE SAME_x000a_COMPARTMENT BY ADULT PSGR 18 OR OLDER._x000a_OR - INF/INFANT WITHOUT A SEAT PSGR UNDER 2 - CHARGE 10_x000a_PERCENT OF THE FARE._x000a_TICKET DESIGNATOR - IN._x000a_MUST BE ACCOMPANIED ON ALL FLIGHTS IN THE SAME_x000a_COMPARTMENT BY ADULT PSGR 18 OR OLDER._x000a_OR - UNN/UNACCOMPANIED CHILD PSGR 5-11 - CHARGE 100_x000a_PERCENT OF THE FARE._x000a_TICKET DESIGNATOR - CH._x000a_OR - UNN/UNACCOMPANIED CHILD PSGR 12-17 - CHARGE 100_x000a_PERCENT OF THE FARE._x000a_TICKET DESIGNATOR - ZS.&lt;/Text&gt;_x000a_   &lt;/Paragraph&gt;_x000a_   &lt;Paragraph RPH=&quot;20&quot; Title=&quot;TOUR CONDUCTOR DISCOUNTS&quot;&gt;_x000a_    &lt;Text&gt;NO DISCOUNTS FOR TOUR CONDUCTORS.&lt;/Text&gt;_x000a_   &lt;/Paragraph&gt;_x000a_   &lt;Paragraph RPH=&quot;21&quot; Title=&quot;AGENT DISCOUNTS&quot;&gt;_x000a_    &lt;Text&gt;AGT/AGENT PSGR - NO DISCOUNT.&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5"/>
    <n v="3335"/>
    <s v="J505"/>
    <n v="3373"/>
    <n v="3379"/>
    <s v="IPRA/1"/>
    <n v="24140"/>
    <n v="27968"/>
    <x v="25"/>
    <n v="1500"/>
    <n v="1533"/>
    <n v="1557"/>
    <s v="RDJFKMAD28SEPQKN2I7M5-IB"/>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b052a57-bb89-431a-b32f-086f79301fc3&lt;/eb:ConversationId&gt;&lt;eb:Service&gt;OTA_AirRulesLLSRQ&lt;/eb:Service&gt;&lt;eb:Action&gt;OTA_AirRulesLLSRS&lt;/eb:Action&gt;&lt;eb:MessageData&gt;&lt;eb:MessageId&gt;6027974547010940232&lt;/eb:MessageId&gt;&lt;eb:Timestamp&gt;2019-09-10T15:11:41&lt;/eb:Timestamp&gt;&lt;eb:RefToMessageId&gt;bb052a57-bb89-431a-b32f-086f79301fc3&lt;/eb:RefToMessageId&gt;&lt;/eb:MessageData&gt;&lt;/eb:MessageHeader&gt;&lt;wsse:Security xmlns:wsse=&quot;http://schemas.xmlsoap.org/ws/2002/12/secext&quot;&gt;&lt;wsse:BinarySecurityToken valueType=&quot;String&quot; EncodingType=&quot;wsse:Base64Binary&quot;&gt;Shared/IDL:IceSess\/SessMgr:1\.0.IDL/Common/!ICESMS\/RESG!ICESMSLB\/RES.LB!-2975672429137790833!79173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11:41-05:00&quot;&gt;_x000a_   &lt;stl:SystemSpecificResults&gt;_x000a_    &lt;stl:HostCommand LNIATA=&quot;222222&quot;&gt;RDBOGMAD07DECOLESE50K-IB&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BOGMAD07DECOLESE50K-IB"/>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878e25b-f62a-491d-8b0c-3ab37b6ad8b3&lt;/eb:ConversationId&gt;&lt;eb:Service&gt;OTA_AirRulesLLSRQ&lt;/eb:Service&gt;&lt;eb:Action&gt;OTA_AirRulesLLSRS&lt;/eb:Action&gt;&lt;eb:MessageData&gt;&lt;eb:MessageId&gt;5998027547011980883&lt;/eb:MessageId&gt;&lt;eb:Timestamp&gt;2019-09-10T15:11:41&lt;/eb:Timestamp&gt;&lt;eb:RefToMessageId&gt;f878e25b-f62a-491d-8b0c-3ab37b6ad8b3&lt;/eb:RefToMessageId&gt;&lt;/eb:MessageData&gt;&lt;/eb:MessageHeader&gt;&lt;wsse:Security xmlns:wsse=&quot;http://schemas.xmlsoap.org/ws/2002/12/secext&quot;&gt;&lt;wsse:BinarySecurityToken valueType=&quot;String&quot; EncodingType=&quot;wsse:Base64Binary&quot;&gt;Shared/IDL:IceSess\/SessMgr:1\.0.IDL/Common/!ICESMS\/RESH!ICESMSLB\/RES.LB!-2975672432189697658!141334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11:41-05:00&quot;&gt;_x000a_   &lt;stl:SystemSpecificResults&gt;_x000a_    &lt;stl:HostCommand LNIATA=&quot;222222&quot;&gt;RDSYDSCL09FEBQKESL5H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SYDSCL09FEBQKESL5H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d6c6366-83f5-4773-a4fa-35bd89bb67f5&lt;/eb:ConversationId&gt;&lt;eb:Service&gt;OTA_AirRulesLLSRQ&lt;/eb:Service&gt;&lt;eb:Action&gt;OTA_AirRulesLLSRS&lt;/eb:Action&gt;&lt;eb:MessageData&gt;&lt;eb:MessageId&gt;5471631547014230721&lt;/eb:MessageId&gt;&lt;eb:Timestamp&gt;2019-09-10T15:11:41&lt;/eb:Timestamp&gt;&lt;eb:RefToMessageId&gt;8d6c6366-83f5-4773-a4fa-35bd89bb67f5&lt;/eb:RefToMessageId&gt;&lt;/eb:MessageData&gt;&lt;/eb:MessageHeader&gt;&lt;wsse:Security xmlns:wsse=&quot;http://schemas.xmlsoap.org/ws/2002/12/secext&quot;&gt;&lt;wsse:BinarySecurityToken valueType=&quot;String&quot; EncodingType=&quot;wsse:Base64Binary&quot;&gt;Shared/IDL:IceSess\/SessMgr:1\.0.IDL/Common/!ICESMS\/RESH!ICESMSLB\/RES.LB!-2975672428200406137!141280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11:41-05:00&quot;&gt;_x000a_   &lt;stl:SystemSpecificResults&gt;_x000a_    &lt;stl:HostCommand LNIATA=&quot;222222&quot;&gt;RDBOGCUN06NOVZ2U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2UL           Z X    59.00 D11DE         -/?  -/  - WH01&lt;/Text&gt;_x000a_   &lt;/Line&gt;_x000a_   &lt;Line Type=&quot;Passenger Type&quot;&gt;_x000a_    &lt;Text&gt;PASSENGER TYPE-ADT                 AUTO PRICE-YES&lt;/Text&gt;_x000a_   &lt;/Line&gt;_x000a_   &lt;Line Type=&quot;Origin Destination&quot;&gt;_x000a_    &lt;Text&gt;FROM-BOG TO-CUN    CXR-4O    TVL-06NOV19  RULE-9660 IPRWI/303&lt;/Text&gt;_x000a_   &lt;/Line&gt;_x000a_   &lt;Line Type=&quot;Fare Basis&quot;&gt;_x000a_    &lt;Text&gt;FARE BASIS-Z2UL              SPECIAL FARE  DIS-N   VENDOR-ATP&lt;/Text&gt;_x000a_   &lt;/Line&gt;_x000a_   &lt;Line Type=&quot;Fare Type&quot;&gt;_x000a_    &lt;Text&gt;FARE TYPE-XPS      OW-2ND LEVEL INSTANT PURCHASE&lt;/Text&gt;_x000a_   &lt;/Line&gt;_x000a_   &lt;Line Type=&quot;Currency&quot;&gt;_x000a_    &lt;Text&gt;USD    59.41  0001  E05SEP19 D10JUL19   FC-Z2UL  FN-L&lt;/Text&gt;_x000a_   &lt;/Line&gt;_x000a_   &lt;Line Type=&quot;System Dates&quot;&gt;_x000a_    &lt;Text&gt;SYSTEM DATES - CREATED 04SEP19/2313  EXPIRES INFINITY&lt;/Text&gt;_x000a_   &lt;/Line&gt;_x000a_   &lt;ParsedData&gt;_x000a_    &lt;CurrencyLine&gt;_x000a_     &lt;Amount&gt;59.41&lt;/Amount&gt;_x000a_     &lt;CurrencyCode&gt;USD&lt;/CurrencyCode&gt;_x000a_     &lt;Discontinue&gt;2019-07-10&lt;/Discontinue&gt;_x000a_     &lt;Effective&gt;2019-09-05&lt;/Effective&gt;_x000a_     &lt;FareClass&gt;Z2UL&lt;/FareClass&gt;_x000a_     &lt;RoutingNumberOrMPM&gt;0001&lt;/RoutingNumberOrMPM&gt;_x000a_     &lt;TariffDescriptionNumber&gt;L&lt;/TariffDescriptionNumber&gt;_x000a_    &lt;/CurrencyLine&gt;_x000a_    &lt;FareBasisLine&gt;_x000a_     &lt;DisplayType Code=&quot;N&quot;/&gt;_x000a_     &lt;FareBasis Code=&quot;Z2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CUN&quot;/&gt;_x000a_     &lt;OriginLocation LocationCode=&quot;BOG&quot;/&gt;_x000a_     &lt;Rule&gt;9660&lt;/Rule&gt;_x000a_     &lt;TariffDescriptionNumber&gt;IPRWI/303&lt;/TariffDescriptionNumber&gt;_x000a_     &lt;TravelDate&gt;2019-11-06&lt;/TravelDate&gt;_x000a_    &lt;/OriginDestinationLine&gt;_x000a_    &lt;PassengerTypeLine&gt;_x000a_     &lt;AutoPrice&gt;YES&lt;/AutoPrice&gt;_x000a_     &lt;PassengerType Code=&quot;ADT&quot;/&gt;_x000a_    &lt;/PassengerTypeLine&gt;_x000a_    &lt;SystemDatesLine&gt;_x000a_     &lt;CreateDateTime&gt;2019-09-04T23:1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10"/>
    <n v="3392"/>
    <s v="9660"/>
    <n v="3430"/>
    <n v="3439"/>
    <s v="IPRWI/303"/>
    <n v="7590"/>
    <n v="10542"/>
    <x v="7"/>
    <n v="1501"/>
    <n v="1534"/>
    <n v="1554"/>
    <s v="RDBOGCUN06NOVZ2U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916101b-9319-4e4d-9e4e-4108f34c2a93&lt;/eb:ConversationId&gt;&lt;eb:Service&gt;OTA_AirRulesLLSRQ&lt;/eb:Service&gt;&lt;eb:Action&gt;OTA_AirRulesLLSRS&lt;/eb:Action&gt;&lt;eb:MessageData&gt;&lt;eb:MessageId&gt;6028536547013650862&lt;/eb:MessageId&gt;&lt;eb:Timestamp&gt;2019-09-10T15:11:41&lt;/eb:Timestamp&gt;&lt;eb:RefToMessageId&gt;e916101b-9319-4e4d-9e4e-4108f34c2a93&lt;/eb:RefToMessageId&gt;&lt;/eb:MessageData&gt;&lt;/eb:MessageHeader&gt;&lt;wsse:Security xmlns:wsse=&quot;http://schemas.xmlsoap.org/ws/2002/12/secext&quot;&gt;&lt;wsse:BinarySecurityToken valueType=&quot;String&quot; EncodingType=&quot;wsse:Base64Binary&quot;&gt;Shared/IDL:IceSess\/SessMgr:1\.0.IDL/Common/!ICESMS\/RESF!ICESMSLB\/RES.LB!-2975672432622054771!27762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11:41-05:00&quot;&gt;_x000a_   &lt;stl:SystemSpecificResults&gt;_x000a_    &lt;stl:HostCommand LNIATA=&quot;222222&quot;&gt;RDMADJFK17OCTVKX4C1M5-IB&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MADJFK17OCTVKX4C1M5-IB"/>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b052a57-bb89-431a-b32f-086f79301fc3&lt;/eb:ConversationId&gt;&lt;eb:Service&gt;OTA_AirRulesLLSRQ&lt;/eb:Service&gt;&lt;eb:Action&gt;OTA_AirRulesLLSRS&lt;/eb:Action&gt;&lt;eb:MessageData&gt;&lt;eb:MessageId&gt;6028490547015310192&lt;/eb:MessageId&gt;&lt;eb:Timestamp&gt;2019-09-10T15:11:41&lt;/eb:Timestamp&gt;&lt;eb:RefToMessageId&gt;bb052a57-bb89-431a-b32f-086f79301fc3&lt;/eb:RefToMessageId&gt;&lt;/eb:MessageData&gt;&lt;/eb:MessageHeader&gt;&lt;wsse:Security xmlns:wsse=&quot;http://schemas.xmlsoap.org/ws/2002/12/secext&quot;&gt;&lt;wsse:BinarySecurityToken valueType=&quot;String&quot; EncodingType=&quot;wsse:Base64Binary&quot;&gt;Shared/IDL:IceSess\/SessMgr:1\.0.IDL/Common/!ICESMS\/RESG!ICESMSLB\/RES.LB!-2975672429137790833!79173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11:41-05:00&quot;&gt;_x000a_   &lt;stl:SystemSpecificResults&gt;_x000a_    &lt;stl:HostCommand LNIATA=&quot;222222&quot;&gt;RDMADBOG24DECNLESE00K-IB&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MADBOG24DECNLESE00K-IB"/>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878e25b-f62a-491d-8b0c-3ab37b6ad8b3&lt;/eb:ConversationId&gt;&lt;eb:Service&gt;OTA_AirRulesLLSRQ&lt;/eb:Service&gt;&lt;eb:Action&gt;OTA_AirRulesLLSRS&lt;/eb:Action&gt;&lt;eb:MessageData&gt;&lt;eb:MessageId&gt;6028044547018220232&lt;/eb:MessageId&gt;&lt;eb:Timestamp&gt;2019-09-10T15:11:42&lt;/eb:Timestamp&gt;&lt;eb:RefToMessageId&gt;f878e25b-f62a-491d-8b0c-3ab37b6ad8b3&lt;/eb:RefToMessageId&gt;&lt;/eb:MessageData&gt;&lt;/eb:MessageHeader&gt;&lt;wsse:Security xmlns:wsse=&quot;http://schemas.xmlsoap.org/ws/2002/12/secext&quot;&gt;&lt;wsse:BinarySecurityToken valueType=&quot;String&quot; EncodingType=&quot;wsse:Base64Binary&quot;&gt;Shared/IDL:IceSess\/SessMgr:1\.0.IDL/Common/!ICESMS\/RESH!ICESMSLB\/RES.LB!-2975672432189697658!141334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11:41-05:00&quot;&gt;_x000a_   &lt;stl:SystemSpecificResults&gt;_x000a_    &lt;stl:HostCommand LNIATA=&quot;222222&quot;&gt;RDSCLBOG09FEBQKESL5H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SCLBOG09FEBQKESL5H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8d6c6366-83f5-4773-a4fa-35bd89bb67f5&lt;/eb:ConversationId&gt;&lt;eb:Service&gt;OTA_AirRulesLLSRQ&lt;/eb:Service&gt;&lt;eb:Action&gt;OTA_AirRulesLLSRS&lt;/eb:Action&gt;&lt;eb:MessageData&gt;&lt;eb:MessageId&gt;6028534547018141390&lt;/eb:MessageId&gt;&lt;eb:Timestamp&gt;2019-09-10T15:11:42&lt;/eb:Timestamp&gt;&lt;eb:RefToMessageId&gt;8d6c6366-83f5-4773-a4fa-35bd89bb67f5&lt;/eb:RefToMessageId&gt;&lt;/eb:MessageData&gt;&lt;/eb:MessageHeader&gt;&lt;wsse:Security xmlns:wsse=&quot;http://schemas.xmlsoap.org/ws/2002/12/secext&quot;&gt;&lt;wsse:BinarySecurityToken valueType=&quot;String&quot; EncodingType=&quot;wsse:Base64Binary&quot;&gt;Shared/IDL:IceSess\/SessMgr:1\.0.IDL/Common/!ICESMS\/RESH!ICESMSLB\/RES.LB!-2975672428200406137!141280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11:42-05:00&quot;&gt;_x000a_   &lt;stl:SystemSpecificResults&gt;_x000a_    &lt;stl:HostCommand LNIATA=&quot;222222&quot;&gt;RDCUNBOG12NOVEUL-4O&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EUL            E X    87.00 D11DE         -/?  -/  - WH01&lt;/Text&gt;_x000a_   &lt;/Line&gt;_x000a_   &lt;Line Type=&quot;Passenger Type&quot;&gt;_x000a_    &lt;Text&gt;PASSENGER TYPE-ADT                 AUTO PRICE-YES&lt;/Text&gt;_x000a_   &lt;/Line&gt;_x000a_   &lt;Line Type=&quot;Origin Destination&quot;&gt;_x000a_    &lt;Text&gt;FROM-CUN TO-BOG    CXR-4O    TVL-12NOV19  RULE-9660 IPRWI/303&lt;/Text&gt;_x000a_   &lt;/Line&gt;_x000a_   &lt;Line Type=&quot;Fare Basis&quot;&gt;_x000a_    &lt;Text&gt;FARE BASIS-EUL               SPECIAL FARE  DIS-N   VENDOR-ATP&lt;/Text&gt;_x000a_   &lt;/Line&gt;_x000a_   &lt;Line Type=&quot;Fare Type&quot;&gt;_x000a_    &lt;Text&gt;FARE TYPE-XPS      OW-2ND LEVEL INSTANT PURCHASE&lt;/Text&gt;_x000a_   &lt;/Line&gt;_x000a_   &lt;Line Type=&quot;Currency&quot;&gt;_x000a_    &lt;Text&gt;USD    86.80  0001  E10JUL19 D10JUL19   FC-EUL  FN-L&lt;/Text&gt;_x000a_   &lt;/Line&gt;_x000a_   &lt;Line Type=&quot;System Dates&quot;&gt;_x000a_    &lt;Text&gt;SYSTEM DATES - CREATED 09JUL19/2316  EXPIRES INFINITY&lt;/Text&gt;_x000a_   &lt;/Line&gt;_x000a_   &lt;ParsedData&gt;_x000a_    &lt;CurrencyLine&gt;_x000a_     &lt;Amount&gt;86.80&lt;/Amount&gt;_x000a_     &lt;CurrencyCode&gt;USD&lt;/CurrencyCode&gt;_x000a_     &lt;Discontinue&gt;2019-07-10&lt;/Discontinue&gt;_x000a_     &lt;Effective&gt;2019-07-10&lt;/Effective&gt;_x000a_     &lt;FareClass&gt;EUL&lt;/FareClass&gt;_x000a_     &lt;RoutingNumberOrMPM&gt;0001&lt;/RoutingNumberOrMPM&gt;_x000a_     &lt;TariffDescriptionNumber&gt;L&lt;/TariffDescriptionNumber&gt;_x000a_    &lt;/CurrencyLine&gt;_x000a_    &lt;FareBasisLine&gt;_x000a_     &lt;DisplayType Code=&quot;N&quot;/&gt;_x000a_     &lt;FareBasis Code=&quot;EUL&quot;/&gt;_x000a_     &lt;FareVendor&gt;ATP&lt;/FareVendor&gt;_x000a_     &lt;Text&gt;SPECIAL FARE&lt;/Text&gt;_x000a_    &lt;/FareBasisLine&gt;_x000a_    &lt;FareTypeLine&gt;_x000a_     &lt;FareDescription Code=&quot;OW&quot;&gt;2ND LEVEL INSTANT PURCHASE&lt;/FareDescription&gt;_x000a_     &lt;FareType&gt;XPS&lt;/FareType&gt;_x000a_    &lt;/FareTypeLine&gt;_x000a_    &lt;OriginDestinationLine&gt;_x000a_     &lt;Airline Code=&quot;4O&quot;/&gt;_x000a_     &lt;DestinationLocation LocationCode=&quot;BOG&quot;/&gt;_x000a_     &lt;OriginLocation LocationCode=&quot;CUN&quot;/&gt;_x000a_     &lt;Rule&gt;9660&lt;/Rule&gt;_x000a_     &lt;TariffDescriptionNumber&gt;IPRWI/303&lt;/TariffDescriptionNumber&gt;_x000a_     &lt;TravelDate&gt;2019-11-12&lt;/TravelDate&gt;_x000a_    &lt;/OriginDestinationLine&gt;_x000a_    &lt;PassengerTypeLine&gt;_x000a_     &lt;AutoPrice&gt;YES&lt;/AutoPrice&gt;_x000a_     &lt;PassengerType Code=&quot;ADT&quot;/&gt;_x000a_    &lt;/PassengerTypeLine&gt;_x000a_    &lt;SystemDatesLine&gt;_x000a_     &lt;CreateDateTime&gt;2019-07-09T23: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INSTANT PURCHASE ECONOMY ULTRA LIGHT FARES WITHIN AREA_x000a_01_x000a_APPLICATION_x000a_AREA_x000a_THESE FARES APPLY WITHIN AREA 1._x000a_CLASS OF SERVICE_x000a_THESE FARES APPLY FOR ECONOMY CLASS SERVICE._x000a_TYPES OF TRANSPORTATION_x000a_FARES GOVERNED BY THIS RULE CAN BE USED TO CREATE_x000a_ONE-WAY/ROUND-TRIP/OPEN-JAW/SINGLE OPEN-JAW_x000a_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4O FLIGHT_x000a_ON NONSTOP FLIGHTS.&lt;/Text&gt;_x000a_   &lt;/Paragraph&gt;_x000a_   &lt;Paragraph RPH=&quot;05&quot; Title=&quot;ADVANCE RESERVATIONS/TICKETING&quot;&gt;_x000a_    &lt;Text&gt;OPEN RETURNS NOT PERMITTED._x000a_TICKETING MUST BE COMPLETED WITHIN 24 HOURS AFTER_x000a_RESERVATIONS ARE MADE OR AT LEAST 4 HOURS BEFORE_x000a_DEPARTURE WHICHEVER IS EARLIER.&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END-ON-END PERMITTED. VALIDATE ALL FARE COMPONENTS._x000a_SIDE TRIPS PERMITTED WITH NO RESTRICTIONS. TRAVEL_x000a_MUST BE VIA POINT OF COMBINATION._x000a_OPEN JAWS/ROUND TRIPS/CIRCLE TRIPS_x000a_FARES MAY BE COMBINED ON A HALF ROUND TRIP BASIS_x000a_-TO FORM SINGLE OR DOUBLE OPEN JAWS/ROUND TRIPS/_x000a_CIRCLE TRIPS._x000a_PROVIDED -_x000a_COMBINATIONS ARE WITH ANY FARE FOR ANY CARRIER IN_x000a_ANY RULE IN ANY TARIFF.&lt;/Text&gt;_x000a_   &lt;/Paragraph&gt;_x000a_   &lt;Paragraph RPH=&quot;11&quot; Title=&quot;BLACKOUT DATES&quot;&gt;_x000a_    &lt;Text&gt;TRAVEL IS NOT PERMITTED 01SEP20 THROUGH 31DEC20.&lt;/Text&gt;_x000a_   &lt;/Paragraph&gt;_x000a_   &lt;Paragraph RPH=&quot;12&quot; Title=&quot;SURCHARGES&quot;&gt;_x000a_    &lt;Text&gt;NOTE - TEXT BELOW NOT VALIDATED FOR AUTOPRICING._x000a_YR FUEL SURCHARGE DE HASTA 195 MXN / 19.00 USD_x000a_APLICA POR FARE COMPONENT.&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10JUL19_x000a_OR - VALID FOR TRAVEL COMMENCING ON EACH TRIP ON/AFTER_x000a_12AUG19 AND ON/BEFORE 11DEC19_x000a_OR - VALID FOR TRAVEL COMMENCING ON EACH TRIP ON/AFTER_x000a_08JAN20 AND ON/BEFORE 01APR20_x000a_OR - VALID FOR TRAVEL COMMENCING ON EACH TRIP ON/AFTER_x000a_22APR20 AND ON/BEFORE 01JUL20_x000a_OR - VALID FOR TRAVEL COMMENCING ON EACH TRIP ON/AFTER_x000a_17AUG20 AND ON/BEFORE 09DEC20.&lt;/Text&gt;_x000a_   &lt;/Paragraph&gt;_x000a_   &lt;Paragraph RPH=&quot;15&quot; Title=&quot;SALES RESTRICTIONS&quot;&gt;_x000a_    &lt;Text&gt;TICKETS MUST BE ISSUED ON THE STOCK OF 4O.&lt;/Text&gt;_x000a_   &lt;/Paragraph&gt;_x000a_   &lt;Paragraph RPH=&quot;16&quot; Title=&quot;PENALTIES&quot;&gt;_x000a_    &lt;Text&gt;CONFIRMED RESERVATIONS FOR ALL SECTORS ARE REQUIRED AT_x000a_LEAST 24 HOURS BEFORE DEPARTURE._x000a_FROM MEXICO -_x000a_ANY TIME_x000a_TICKET IS NON-REFUNDABLE._x000a_CHANGES_x000a_ANY TIME_x000a_CHARGE USD 68.1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79.00 FOR REISSUE/REVALIDATION._x000a_NOTE - TEXT BELOW NOT VALIDATED FOR AUTOPRICING._x000a_THIS FARE ALLOWS CHANGES IN DEPARTURE TIME FLIGHT_x000a_OR ROUTE PROVIDED THAT SUCH MODIFICATION IS_x000a_REQUESTED AT LEAST 2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CONFIRMED RESERVATIONS FOR ALL SECTORS ARE NOT_x000a_PERMITTED UNTIL 24 HOURS BEFORE DEPARTURE._x000a_FROM MEXICO -_x000a_ANY TIME_x000a_TICKET IS NON-REFUNDABLE._x000a_CHANGES_x000a_ANY TIME_x000a_CHARGE USD 85.34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_x000a_TO MEXICO -_x000a_CHANGES_x000a_ANY TIME_x000a_CHARGE USD 99.00 FOR REISSUE/REVALIDATION._x000a_NOTE - TEXT BELOW NOT VALIDATED FOR AUTOPRICING._x000a_THIS FARE ALLOWS CHANGES IN DEPARTURE TIME FLIGHT_x000a_OR ROUTE PROVIDED THAT SUCH MODIFICATION IS_x000a_REQUESTED AT LEAST 4 HOURS PRIOR TO DEPARTURE AND_x000a_ADMINISTRATIVE SERVICE CHARGE IS PAID_x000a_---_x000a_PENALTY IS AN ADMINISTRATIVE SERVICE CHARGE._x000a_---_x000a_IF APPLICABLE INVENTORY IS NOT AVAILABLE_x000a_PASSENGER MAY BE UPGRADED TO ANY APPLICABLE_x000a_HIGHER FARE APPLYING THE DIFFERENCE WITH THE NEW_x000a_FARES PLUS THE ADMINISTRATIVE SERVICE CHARGE._x000a_---_x000a_IF PASSENGER DOES NOT USE A CONFIRMED TICKET FOR_x000a_THE DATE/TIME PURCHASED AND NO CHANGE IS MADE THE_x000a_TICKET WILL NOT BE VALID TO US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 REFUNDABLE - AND - CHNG SUBJ TO FEE - IN THE_x000a_ENDORSEMENT BOX.&lt;/Text&gt;_x000a_   &lt;/Paragraph&gt;_x000a_   &lt;Paragraph RPH=&quot;19&quot; Title=&quot;CHILDREN DISCOUNTS&quot;&gt;_x000a_    &lt;Text&gt;CNN/ACCOMPANIED CHILD PSGR 2-11 - CHARGE 100 PERCENT_x000a_OF THE FARE._x000a_TICKETING CODE - BASE FARE CODE PLUS CH._x000a_MUST BE ACCOMPANIED ON ALL FLIGHTS IN THE SAME_x000a_COMPARTMENT BY ADULT PSGR 12 OR OLDER._x000a_OR - 1ST INF/INFANT WITHOUT A SEAT PSGR UNDER 2 - NO_x000a_CHARGE._x000a_TICKETING CODE - BASE FARE CODE PLUS IN._x000a_MUST BE ACCOMPANIED ON ALL FLIGHTS IN THE SAME_x000a_COMPARTMENT BY ADULT PSGR 12 OR OLDER._x000a_OR - INS/INFANT WITH A SEAT PSGR UNDER 2 - CHARGE 100_x000a_PERCENT OF THE FARE._x000a_TICKETING CODE - BASE FARE CODE PLUS CH._x000a_MUST BE ACCOMPANIED ON ALL FLIGHTS IN THE SAME_x000a_COMPARTMENT BY ADULT PSGR 12 OR OLDER._x000a_OR - UNN/UNACCOMPANIED CHILD PSGR 5-17 - CHARGE 100_x000a_PERCENT OF THE FARE._x000a_TICKETING CODE - BASE FARE CODE PLUS UM._x000a_NOTE - TEXT BELOW NOT VALIDATED FOR AUTOPRICING._x000a_CHILDREN UNDER 5 YEARS OF AGE WILL NOT BE ACCEPTED_x000a_FOR UNACCOMPANIED CARRIAGE._x000a_---_x000a_UNACCOMPANIED CHILDREN WILL BE ACCEPTED ON 4O_x000a_DIRECT SERVICES OR ON 4O CONECTING SERVICES_x000a_PROVIDED TRANSFER IS MADE WITHIN THE SAME AIRPORT._x000a_DOES NOT APPLY FOR INTERLINE CONNECTIONS._x000a_A FEE OF 500.00 MXN / 50.00 USD / 68.00 CAD TOTAL_x000a_PRICE INCLUDING TAX MUST BE COVERED PER SEGMENT_x000a_PER MINOR SUBJECT TO AVAILABILITY. CHILDREN FROM 5_x000a_YEARS OLD UP UNTIL ONE DAY BEFORE 18 YEARS OLD_x000a_ARE ABLE TO TRAVEL ALONE ONLY IF OUR_x000a_UNACCOMPANIED MINOR SERVICE IS BOOKED.&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SRC/SENIOR CITIZEN PSGR 65 OR OLDER. ID REQUIRED -_x000a_CHARGE 100 PERCENT OF THE FARE._x000a_TICKETING CODE - BASE FARE CODE PLUS CD.&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5"/>
    <n v="3388"/>
    <s v="9660"/>
    <n v="3426"/>
    <n v="3435"/>
    <s v="IPRWI/303"/>
    <n v="7586"/>
    <n v="10538"/>
    <x v="7"/>
    <n v="1501"/>
    <n v="1534"/>
    <n v="1553"/>
    <s v="RDCUNBOG12NOVEUL-4O"/>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241418b-002c-4b74-9ff0-c42f0a7e51e2&lt;/eb:ConversationId&gt;&lt;eb:Service&gt;OTA_AirRulesLLSRQ&lt;/eb:Service&gt;&lt;eb:Action&gt;OTA_AirRulesLLSRS&lt;/eb:Action&gt;&lt;eb:MessageData&gt;&lt;eb:MessageId&gt;6261116566678550192&lt;/eb:MessageId&gt;&lt;eb:Timestamp&gt;2019-09-10T15:44:28&lt;/eb:Timestamp&gt;&lt;eb:RefToMessageId&gt;5241418b-002c-4b74-9ff0-c42f0a7e51e2&lt;/eb:RefToMessageId&gt;&lt;/eb:MessageData&gt;&lt;/eb:MessageHeader&gt;&lt;wsse:Security xmlns:wsse=&quot;http://schemas.xmlsoap.org/ws/2002/12/secext&quot;&gt;&lt;wsse:BinarySecurityToken valueType=&quot;String&quot; EncodingType=&quot;wsse:Base64Binary&quot;&gt;Shared/IDL:IceSess\/SessMgr:1\.0.IDL/Common/!ICESMS\/RESA!ICESMSLB\/RES.LB!-2975664373852904815!1581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44:28-05:00&quot;&gt;_x000a_   &lt;stl:SystemSpecificResults&gt;_x000a_    &lt;stl:HostCommand LNIATA=&quot;222222&quot;&gt;RDBOGSCL31OCTNLESLWU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BOGSCL31OCTNLESLWU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241418b-002c-4b74-9ff0-c42f0a7e51e2&lt;/eb:ConversationId&gt;&lt;eb:Service&gt;OTA_AirRulesLLSRQ&lt;/eb:Service&gt;&lt;eb:Action&gt;OTA_AirRulesLLSRS&lt;/eb:Action&gt;&lt;eb:MessageData&gt;&lt;eb:MessageId&gt;5682742566683850690&lt;/eb:MessageId&gt;&lt;eb:Timestamp&gt;2019-09-10T15:44:28&lt;/eb:Timestamp&gt;&lt;eb:RefToMessageId&gt;5241418b-002c-4b74-9ff0-c42f0a7e51e2&lt;/eb:RefToMessageId&gt;&lt;/eb:MessageData&gt;&lt;/eb:MessageHeader&gt;&lt;wsse:Security xmlns:wsse=&quot;http://schemas.xmlsoap.org/ws/2002/12/secext&quot;&gt;&lt;wsse:BinarySecurityToken valueType=&quot;String&quot; EncodingType=&quot;wsse:Base64Binary&quot;&gt;Shared/IDL:IceSess\/SessMgr:1\.0.IDL/Common/!ICESMS\/RESA!ICESMSLB\/RES.LB!-2975664373852904815!1581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44:28-05:00&quot;&gt;_x000a_   &lt;stl:SystemSpecificResults&gt;_x000a_    &lt;stl:HostCommand LNIATA=&quot;222222&quot;&gt;RDSCLMEL01NOVNLESLWU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SCLMEL01NOVNLESLWU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241418b-002c-4b74-9ff0-c42f0a7e51e2&lt;/eb:ConversationId&gt;&lt;eb:Service&gt;OTA_AirRulesLLSRQ&lt;/eb:Service&gt;&lt;eb:Action&gt;OTA_AirRulesLLSRS&lt;/eb:Action&gt;&lt;eb:MessageData&gt;&lt;eb:MessageId&gt;6261763566688710284&lt;/eb:MessageId&gt;&lt;eb:Timestamp&gt;2019-09-10T15:44:29&lt;/eb:Timestamp&gt;&lt;eb:RefToMessageId&gt;5241418b-002c-4b74-9ff0-c42f0a7e51e2&lt;/eb:RefToMessageId&gt;&lt;/eb:MessageData&gt;&lt;/eb:MessageHeader&gt;&lt;wsse:Security xmlns:wsse=&quot;http://schemas.xmlsoap.org/ws/2002/12/secext&quot;&gt;&lt;wsse:BinarySecurityToken valueType=&quot;String&quot; EncodingType=&quot;wsse:Base64Binary&quot;&gt;Shared/IDL:IceSess\/SessMgr:1\.0.IDL/Common/!ICESMS\/RESA!ICESMSLB\/RES.LB!-2975664373852904815!1581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44:29-05:00&quot;&gt;_x000a_   &lt;stl:SystemSpecificResults&gt;_x000a_    &lt;stl:HostCommand LNIATA=&quot;222222&quot;&gt;RDMELPER02NOVNLESLWU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MELPER02NOVNLESLWU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241418b-002c-4b74-9ff0-c42f0a7e51e2&lt;/eb:ConversationId&gt;&lt;eb:Service&gt;OTA_AirRulesLLSRQ&lt;/eb:Service&gt;&lt;eb:Action&gt;OTA_AirRulesLLSRS&lt;/eb:Action&gt;&lt;eb:MessageData&gt;&lt;eb:MessageId&gt;5682871566692520710&lt;/eb:MessageId&gt;&lt;eb:Timestamp&gt;2019-09-10T15:44:29&lt;/eb:Timestamp&gt;&lt;eb:RefToMessageId&gt;5241418b-002c-4b74-9ff0-c42f0a7e51e2&lt;/eb:RefToMessageId&gt;&lt;/eb:MessageData&gt;&lt;/eb:MessageHeader&gt;&lt;wsse:Security xmlns:wsse=&quot;http://schemas.xmlsoap.org/ws/2002/12/secext&quot;&gt;&lt;wsse:BinarySecurityToken valueType=&quot;String&quot; EncodingType=&quot;wsse:Base64Binary&quot;&gt;Shared/IDL:IceSess\/SessMgr:1\.0.IDL/Common/!ICESMS\/RESA!ICESMSLB\/RES.LB!-2975664373852904815!1581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44:29-05:00&quot;&gt;_x000a_   &lt;stl:SystemSpecificResults&gt;_x000a_    &lt;stl:HostCommand LNIATA=&quot;222222&quot;&gt;RDBOGSCL31OCTNLESLWUK/IN90-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5"/>
    <s v="RDBOGSCL31OCTNLESLWUK/IN90-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241418b-002c-4b74-9ff0-c42f0a7e51e2&lt;/eb:ConversationId&gt;&lt;eb:Service&gt;OTA_AirRulesLLSRQ&lt;/eb:Service&gt;&lt;eb:Action&gt;OTA_AirRulesLLSRS&lt;/eb:Action&gt;&lt;eb:MessageData&gt;&lt;eb:MessageId&gt;6261862566697100622&lt;/eb:MessageId&gt;&lt;eb:Timestamp&gt;2019-09-10T15:44:30&lt;/eb:Timestamp&gt;&lt;eb:RefToMessageId&gt;5241418b-002c-4b74-9ff0-c42f0a7e51e2&lt;/eb:RefToMessageId&gt;&lt;/eb:MessageData&gt;&lt;/eb:MessageHeader&gt;&lt;wsse:Security xmlns:wsse=&quot;http://schemas.xmlsoap.org/ws/2002/12/secext&quot;&gt;&lt;wsse:BinarySecurityToken valueType=&quot;String&quot; EncodingType=&quot;wsse:Base64Binary&quot;&gt;Shared/IDL:IceSess\/SessMgr:1\.0.IDL/Common/!ICESMS\/RESA!ICESMSLB\/RES.LB!-2975664373852904815!1581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44:30-05:00&quot;&gt;_x000a_   &lt;stl:SystemSpecificResults&gt;_x000a_    &lt;stl:HostCommand LNIATA=&quot;222222&quot;&gt;RDSCLMEL01NOVNLESLWUK/IN90-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5"/>
    <s v="RDSCLMEL01NOVNLESLWUK/IN90-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241418b-002c-4b74-9ff0-c42f0a7e51e2&lt;/eb:ConversationId&gt;&lt;eb:Service&gt;OTA_AirRulesLLSRQ&lt;/eb:Service&gt;&lt;eb:Action&gt;OTA_AirRulesLLSRS&lt;/eb:Action&gt;&lt;eb:MessageData&gt;&lt;eb:MessageId&gt;6262053566708630722&lt;/eb:MessageId&gt;&lt;eb:Timestamp&gt;2019-09-10T15:44:31&lt;/eb:Timestamp&gt;&lt;eb:RefToMessageId&gt;5241418b-002c-4b74-9ff0-c42f0a7e51e2&lt;/eb:RefToMessageId&gt;&lt;/eb:MessageData&gt;&lt;/eb:MessageHeader&gt;&lt;wsse:Security xmlns:wsse=&quot;http://schemas.xmlsoap.org/ws/2002/12/secext&quot;&gt;&lt;wsse:BinarySecurityToken valueType=&quot;String&quot; EncodingType=&quot;wsse:Base64Binary&quot;&gt;Shared/IDL:IceSess\/SessMgr:1\.0.IDL/Common/!ICESMS\/RESA!ICESMSLB\/RES.LB!-2975664373852904815!1581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44:31-05:00&quot;&gt;_x000a_   &lt;stl:SystemSpecificResults&gt;_x000a_    &lt;stl:HostCommand LNIATA=&quot;222222&quot;&gt;RDMELPER02NOVNLESLWUK/IN90-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5"/>
    <s v="RDMELPER02NOVNLESLWUK/IN90-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7488143-fd19-4345-b427-33a0a7d0974d&lt;/eb:ConversationId&gt;&lt;eb:Service&gt;OTA_AirRulesLLSRQ&lt;/eb:Service&gt;&lt;eb:Action&gt;OTA_AirRulesLLSRS&lt;/eb:Action&gt;&lt;eb:MessageData&gt;&lt;eb:MessageId&gt;6272634567643280230&lt;/eb:MessageId&gt;&lt;eb:Timestamp&gt;2019-09-10T15:46:04&lt;/eb:Timestamp&gt;&lt;eb:RefToMessageId&gt;d7488143-fd19-4345-b427-33a0a7d0974d&lt;/eb:RefToMessageId&gt;&lt;/eb:MessageData&gt;&lt;/eb:MessageHeader&gt;&lt;wsse:Security xmlns:wsse=&quot;http://schemas.xmlsoap.org/ws/2002/12/secext&quot;&gt;&lt;wsse:BinarySecurityToken valueType=&quot;String&quot; EncodingType=&quot;wsse:Base64Binary&quot;&gt;Shared/IDL:IceSess\/SessMgr:1\.0.IDL/Common/!ICESMS\/RESF!ICESMSLB\/RES.LB!-2975663978569507199!103291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46:04-05:00&quot;&gt;_x000a_   &lt;stl:SystemSpecificResults&gt;_x000a_    &lt;stl:HostCommand LNIATA=&quot;222222&quot;&gt;RDCLOLIM23SEPEEO00RIG-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EEO00RIG       E X   151.00     ----      -/?  -/365 WH01&lt;/Text&gt;_x000a_   &lt;/Line&gt;_x000a_   &lt;Line Type=&quot;Passenger Type&quot;&gt;_x000a_    &lt;Text&gt;PASSENGER TYPE-ADT                 AUTO PRICE-YES&lt;/Text&gt;_x000a_   &lt;/Line&gt;_x000a_   &lt;Line Type=&quot;Origin Destination&quot;&gt;_x000a_    &lt;Text&gt;FROM-CLO TO-LIM    CXR-AV    TVL-23SEP19  RULE-VPA2 IPRWI/303&lt;/Text&gt;_x000a_   &lt;/Line&gt;_x000a_   &lt;Line Type=&quot;Fare Basis&quot;&gt;_x000a_    &lt;Text&gt;FARE BASIS-EEO00RIG          SPECIAL FARE  DIS-E   VENDOR-ATP&lt;/Text&gt;_x000a_   &lt;/Line&gt;_x000a_   &lt;Line Type=&quot;Fare Type&quot;&gt;_x000a_    &lt;Text&gt;FARE TYPE-XEX      OW-REGULAR EXCURSION&lt;/Text&gt;_x000a_   &lt;/Line&gt;_x000a_   &lt;Line Type=&quot;Currency&quot;&gt;_x000a_    &lt;Text&gt;USD   151.00  0093  E27AUG19 D-INFINITY   FC-EEO00RIG  FN-&lt;/Text&gt;_x000a_   &lt;/Line&gt;_x000a_   &lt;Line Type=&quot;System Dates&quot;&gt;_x000a_    &lt;Text&gt;SYSTEM DATES - CREATED 26AUG19/1528  EXPIRES INFINITY&lt;/Text&gt;_x000a_   &lt;/Line&gt;_x000a_   &lt;ParsedData&gt;_x000a_    &lt;CurrencyLine&gt;_x000a_     &lt;Amount&gt;151.00&lt;/Amount&gt;_x000a_     &lt;CurrencyCode&gt;USD&lt;/CurrencyCode&gt;_x000a_     &lt;Discontinue&gt;INFINITY&lt;/Discontinue&gt;_x000a_     &lt;Effective&gt;2019-08-27&lt;/Effective&gt;_x000a_     &lt;FareClass&gt;EEO00RIG&lt;/FareClass&gt;_x000a_     &lt;RoutingNumberOrMPM&gt;0093&lt;/RoutingNumberOrMPM&gt;_x000a_    &lt;/CurrencyLine&gt;_x000a_    &lt;FareBasisLine&gt;_x000a_     &lt;DisplayType Code=&quot;E&quot;/&gt;_x000a_     &lt;FareBasis Code=&quot;EEO00RIG&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LIM&quot;/&gt;_x000a_     &lt;OriginLocation LocationCode=&quot;CLO&quot;/&gt;_x000a_     &lt;Rule&gt;VPA2&lt;/Rule&gt;_x000a_     &lt;TariffDescriptionNumber&gt;IPRWI/303&lt;/TariffDescriptionNumber&gt;_x000a_     &lt;TravelDate&gt;2019-09-23&lt;/TravelDate&gt;_x000a_    &lt;/OriginDestinationLine&gt;_x000a_    &lt;PassengerTypeLine&gt;_x000a_     &lt;AutoPrice&gt;YES&lt;/AutoPrice&gt;_x000a_     &lt;PassengerType Code=&quot;ADT&quot;/&gt;_x000a_    &lt;/PassengerTypeLine&gt;_x000a_    &lt;SystemDatesLine&gt;_x000a_     &lt;CreateDateTime&gt;2019-08-26T15:2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APPLIES FOR ROUND TRIP / ONE WAY JOURNEYS WITHIN AREA_x000a_1_x000a_FOR ECONOMY FARES_x000a_APPLICATION_x000a_CLASS OF SERVICE_x000a_THESE FARES APPLY FOR ECONOMY CLASS SERVICE._x000a_TYPES OF TRANSPORTATION_x000a_FARES GOVERNED BY THIS RULE CAN BE USED TO CREATE_x000a_ONE-WAY/ROUND-TRIP/SINGLE 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_x000a_OTHER CONDITIONS_x000a_PASSENGER EXPENSES NOT PERMIT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INCLUDE TRAVEL VIA CENTRAL_x000a_AMERICA.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CONFIRMED RESERVATIONS ARE REQUIRED FOR ALL SECTORS._x000a_WHEN RESERVATIONS ARE MADE AT LEAST 8 DAYS BEFORE_x000a_DEPARTURE, TICKETING MUST BE COMPLETED WITHIN 72 HOURS_x000a_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UNLIMITED FREE STOPOVERS PERMITTED ON THE PRICING UNIT_x000a_AT ANY POIN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 PERMITTED. VALIDATE ALL FARE COMPONENTS._x000a_SIDE TRIPS NOT PERMITTED. TRAVEL MUST BE VIA POINT OF_x000a_COMBINATION._x000a_OPEN JAWS/ROUND TRIPS/CIRCLE TRIPS_x000a_FARES MAY BE COMBINED ON A HALF ROUND TRIP BASIS_x000a_-TO FORM SINGLE OR DOUBLE OPEN JAWS_x000a_MILEAGE OF THE OPEN SEGMENT MUST BE EQUAL/LESS THAN_x000a_MILEAGE OF THE SHORTEST FLOWN FARE COMPONENT._x000a_-TO FORM ROUND TRIPS/CIRCLE TRIPS._x000a_OPEN JAWS/ROUND TRIPS/CIRCLE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FARE_x000a_COMPONENT PER ANY PASSENGER._x000a_FUEL SURCHARGE OF USD 46.00 WILL BE ADDED TO THE_x000a_APPLICABLE FARE PER ANY PASSENGER.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USD 100.00 FOR REFUND.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NOTE-_x000a_-SEE /CHILD/INFANT DISCOUNT/IN FARE RULE TO_x000a_DETERMINE IF APPLICABLE._x000a_CHANGES_x000a_ANY TIME_x000a_CHARGE USD 75.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REFUND FEE_x000a_APPLIES/ - AND - CHANGE FEE APPLIES - AND - AND PLUS_x000a_FARE DIFF/NON END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100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2"/>
    <n v="3332"/>
    <s v="VPA2"/>
    <n v="3370"/>
    <n v="3379"/>
    <s v="IPRWI/303"/>
    <n v="11657"/>
    <n v="12593"/>
    <x v="26"/>
    <n v="1501"/>
    <n v="1534"/>
    <n v="1558"/>
    <s v="RDCLOLIM23SEPEEO00RIG-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7488143-fd19-4345-b427-33a0a7d0974d&lt;/eb:ConversationId&gt;&lt;eb:Service&gt;OTA_AirRulesLLSRQ&lt;/eb:Service&gt;&lt;eb:Action&gt;OTA_AirRulesLLSRS&lt;/eb:Action&gt;&lt;eb:MessageData&gt;&lt;eb:MessageId&gt;5693196567648610832&lt;/eb:MessageId&gt;&lt;eb:Timestamp&gt;2019-09-10T15:46:05&lt;/eb:Timestamp&gt;&lt;eb:RefToMessageId&gt;d7488143-fd19-4345-b427-33a0a7d0974d&lt;/eb:RefToMessageId&gt;&lt;/eb:MessageData&gt;&lt;/eb:MessageHeader&gt;&lt;wsse:Security xmlns:wsse=&quot;http://schemas.xmlsoap.org/ws/2002/12/secext&quot;&gt;&lt;wsse:BinarySecurityToken valueType=&quot;String&quot; EncodingType=&quot;wsse:Base64Binary&quot;&gt;Shared/IDL:IceSess\/SessMgr:1\.0.IDL/Common/!ICESMS\/RESF!ICESMSLB\/RES.LB!-2975663978569507199!103291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46:05-05:00&quot;&gt;_x000a_   &lt;stl:SystemSpecificResults&gt;_x000a_    &lt;stl:HostCommand LNIATA=&quot;222222&quot;&gt;RDLIMYUL24SEPK0LBTO-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79"/>
    <s v="RDLIMYUL24SEPK0LBT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7488143-fd19-4345-b427-33a0a7d0974d&lt;/eb:ConversationId&gt;&lt;eb:Service&gt;OTA_AirRulesLLSRQ&lt;/eb:Service&gt;&lt;eb:Action&gt;OTA_AirRulesLLSRS&lt;/eb:Action&gt;&lt;eb:MessageData&gt;&lt;eb:MessageId&gt;5693336567652310720&lt;/eb:MessageId&gt;&lt;eb:Timestamp&gt;2019-09-10T15:46:05&lt;/eb:Timestamp&gt;&lt;eb:RefToMessageId&gt;d7488143-fd19-4345-b427-33a0a7d0974d&lt;/eb:RefToMessageId&gt;&lt;/eb:MessageData&gt;&lt;/eb:MessageHeader&gt;&lt;wsse:Security xmlns:wsse=&quot;http://schemas.xmlsoap.org/ws/2002/12/secext&quot;&gt;&lt;wsse:BinarySecurityToken valueType=&quot;String&quot; EncodingType=&quot;wsse:Base64Binary&quot;&gt;Shared/IDL:IceSess\/SessMgr:1\.0.IDL/Common/!ICESMS\/RESF!ICESMSLB\/RES.LB!-2975663978569507199!103291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46:05-05:00&quot;&gt;_x000a_   &lt;stl:SystemSpecificResults&gt;_x000a_    &lt;stl:HostCommand LNIATA=&quot;222222&quot;&gt;RDYULYYZ16OCTK7LBTO-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79"/>
    <s v="RDYULYYZ16OCTK7LBT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7488143-fd19-4345-b427-33a0a7d0974d&lt;/eb:ConversationId&gt;&lt;eb:Service&gt;OTA_AirRulesLLSRQ&lt;/eb:Service&gt;&lt;eb:Action&gt;OTA_AirRulesLLSRS&lt;/eb:Action&gt;&lt;eb:MessageData&gt;&lt;eb:MessageId&gt;6272776567655940182&lt;/eb:MessageId&gt;&lt;eb:Timestamp&gt;2019-09-10T15:46:05&lt;/eb:Timestamp&gt;&lt;eb:RefToMessageId&gt;d7488143-fd19-4345-b427-33a0a7d0974d&lt;/eb:RefToMessageId&gt;&lt;/eb:MessageData&gt;&lt;/eb:MessageHeader&gt;&lt;wsse:Security xmlns:wsse=&quot;http://schemas.xmlsoap.org/ws/2002/12/secext&quot;&gt;&lt;wsse:BinarySecurityToken valueType=&quot;String&quot; EncodingType=&quot;wsse:Base64Binary&quot;&gt;Shared/IDL:IceSess\/SessMgr:1\.0.IDL/Common/!ICESMS\/RESF!ICESMSLB\/RES.LB!-2975663978569507199!103291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46:05-05:00&quot;&gt;_x000a_   &lt;stl:SystemSpecificResults&gt;_x000a_    &lt;stl:HostCommand LNIATA=&quot;222222&quot;&gt;RDYYZBOG17OCTK7LBTO-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79"/>
    <s v="RDYYZBOG17OCTK7LBT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d7488143-fd19-4345-b427-33a0a7d0974d&lt;/eb:ConversationId&gt;&lt;eb:Service&gt;OTA_AirRulesLLSRQ&lt;/eb:Service&gt;&lt;eb:Action&gt;OTA_AirRulesLLSRS&lt;/eb:Action&gt;&lt;eb:MessageData&gt;&lt;eb:MessageId&gt;6272860567659500231&lt;/eb:MessageId&gt;&lt;eb:Timestamp&gt;2019-09-10T15:46:06&lt;/eb:Timestamp&gt;&lt;eb:RefToMessageId&gt;d7488143-fd19-4345-b427-33a0a7d0974d&lt;/eb:RefToMessageId&gt;&lt;/eb:MessageData&gt;&lt;/eb:MessageHeader&gt;&lt;wsse:Security xmlns:wsse=&quot;http://schemas.xmlsoap.org/ws/2002/12/secext&quot;&gt;&lt;wsse:BinarySecurityToken valueType=&quot;String&quot; EncodingType=&quot;wsse:Base64Binary&quot;&gt;Shared/IDL:IceSess\/SessMgr:1\.0.IDL/Common/!ICESMS\/RESF!ICESMSLB\/RES.LB!-2975663978569507199!103291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0:46:06-05:00&quot;&gt;_x000a_   &lt;stl:SystemSpecificResults&gt;_x000a_    &lt;stl:HostCommand LNIATA=&quot;222222&quot;&gt;RDBOGCLO18OCTK7LBTO-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79"/>
    <s v="RDBOGCLO18OCTK7LBTO-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7ee3110-268e-4f2a-ac9c-41bd503c03f7&lt;/eb:ConversationId&gt;&lt;eb:Service&gt;OTA_AirRulesLLSRQ&lt;/eb:Service&gt;&lt;eb:Action&gt;OTA_AirRulesLLSRS&lt;/eb:Action&gt;&lt;eb:MessageData&gt;&lt;eb:MessageId&gt;5713943569556690690&lt;/eb:MessageId&gt;&lt;eb:Timestamp&gt;2019-09-10T15:49:16&lt;/eb:Timestamp&gt;&lt;eb:RefToMessageId&gt;37ee3110-268e-4f2a-ac9c-41bd503c03f7&lt;/eb:RefToMessageId&gt;&lt;/eb:MessageData&gt;&lt;/eb:MessageHeader&gt;&lt;wsse:Security xmlns:wsse=&quot;http://schemas.xmlsoap.org/ws/2002/12/secext&quot;&gt;&lt;wsse:BinarySecurityToken valueType=&quot;String&quot; EncodingType=&quot;wsse:Base64Binary&quot;&gt;Shared/IDL:IceSess\/SessMgr:1\.0.IDL/Common/!ICESMS\/RESD!ICESMSLB\/RES.LB!-2975663194867554172!36487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49:16-05:00&quot;&gt;_x000a_   &lt;stl:SystemSpecificResults&gt;_x000a_    &lt;stl:HostCommand LNIATA=&quot;222222&quot;&gt;RDBOGCCS27SEPBLCOU-9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BLCOU          B X   155.00     ----      -/?  -/365 WH01&lt;/Text&gt;_x000a_   &lt;/Line&gt;_x000a_   &lt;Line Type=&quot;Passenger Type&quot;&gt;_x000a_    &lt;Text&gt;PASSENGER TYPE-ADT                 AUTO PRICE-YES&lt;/Text&gt;_x000a_   &lt;/Line&gt;_x000a_   &lt;Line Type=&quot;Origin Destination&quot;&gt;_x000a_    &lt;Text&gt;FROM-BOG TO-CCS    CXR-9V    TVL-27SEP19  RULE-3COC IPRWI/303&lt;/Text&gt;_x000a_   &lt;/Line&gt;_x000a_   &lt;Line Type=&quot;Fare Basis&quot;&gt;_x000a_    &lt;Text&gt;FARE BASIS-BLCOU             NORMAL FARE  DIS-N   VENDOR-ATP&lt;/Text&gt;_x000a_   &lt;/Line&gt;_x000a_   &lt;Line Type=&quot;Fare Type&quot;&gt;_x000a_    &lt;Text&gt;FARE TYPE-EU      OW-ECONOMY UNRESTRICTED&lt;/Text&gt;_x000a_   &lt;/Line&gt;_x000a_   &lt;Line Type=&quot;Currency&quot;&gt;_x000a_    &lt;Text&gt;USD   155.00  0100  E10AUG19 D-INFINITY   FC-BLCOU  FN-&lt;/Text&gt;_x000a_   &lt;/Line&gt;_x000a_   &lt;Line Type=&quot;System Dates&quot;&gt;_x000a_    &lt;Text&gt;SYSTEM DATES - CREATED 09AUG19/1414  EXPIRES INFINITY&lt;/Text&gt;_x000a_   &lt;/Line&gt;_x000a_   &lt;ParsedData&gt;_x000a_    &lt;CurrencyLine&gt;_x000a_     &lt;Amount&gt;155.00&lt;/Amount&gt;_x000a_     &lt;CurrencyCode&gt;USD&lt;/CurrencyCode&gt;_x000a_     &lt;Discontinue&gt;INFINITY&lt;/Discontinue&gt;_x000a_     &lt;Effective&gt;2019-08-10&lt;/Effective&gt;_x000a_     &lt;FareClass&gt;BLCOU&lt;/FareClass&gt;_x000a_     &lt;RoutingNumberOrMPM&gt;0100&lt;/RoutingNumberOrMPM&gt;_x000a_    &lt;/CurrencyLine&gt;_x000a_    &lt;FareBasisLine&gt;_x000a_     &lt;DisplayType Code=&quot;N&quot;/&gt;_x000a_     &lt;FareBasis Code=&quot;BLCOU&quot;/&gt;_x000a_     &lt;FareVendor&gt;ATP&lt;/FareVendor&gt;_x000a_     &lt;Text&gt;NORMAL FARE&lt;/Text&gt;_x000a_    &lt;/FareBasisLine&gt;_x000a_    &lt;FareTypeLine&gt;_x000a_     &lt;FareDescription Code=&quot;OW&quot;&gt;ECONOMY UNRESTRICTED&lt;/FareDescription&gt;_x000a_     &lt;FareType&gt;EU&lt;/FareType&gt;_x000a_    &lt;/FareTypeLine&gt;_x000a_    &lt;OriginDestinationLine&gt;_x000a_     &lt;Airline Code=&quot;9V&quot;/&gt;_x000a_     &lt;DestinationLocation LocationCode=&quot;CCS&quot;/&gt;_x000a_     &lt;OriginLocation LocationCode=&quot;BOG&quot;/&gt;_x000a_     &lt;Rule&gt;3COC&lt;/Rule&gt;_x000a_     &lt;TariffDescriptionNumber&gt;IPRWI/303&lt;/TariffDescriptionNumber&gt;_x000a_     &lt;TravelDate&gt;2019-09-27&lt;/TravelDate&gt;_x000a_    &lt;/OriginDestinationLine&gt;_x000a_    &lt;PassengerTypeLine&gt;_x000a_     &lt;AutoPrice&gt;YES&lt;/AutoPrice&gt;_x000a_     &lt;PassengerType Code=&quot;ADT&quot;/&gt;_x000a_    &lt;/PassengerTypeLine&gt;_x000a_    &lt;SystemDatesLine&gt;_x000a_     &lt;CreateDateTime&gt;2019-08-09T14: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IC UNRESTRICTED FARES_x000a_APPLICATION_x000a_AREA_x000a_THESE FARES APPLY_x000a_BETWEEN VENEZUELA AND COLOMBIA._x000a_CLASS OF SERVICE_x000a_THESE FARES APPLY FOR ECONOMY CLASS SERVICE._x000a_TYPES OF TRANSPORTATION_x000a_FARES GOVERNED BY THIS RULE CAN BE USED TO CREATE_x000a_ONE-WAY/ROUND-TRIP/SINGLE OPEN-JAW JOURNEYS._x000a_PERMITTED 1 PIECES OF 23KILOS O 50 LIBRAS EACH PAX_x000a_AND HAND BAG WITH A MAXIMUN 8 KILOS O 17.7 LIBRAS_x000a_1 PIEZAS DE EQUIPAJE DE 23 KILOS MEDIDAS QUE NO_x000a_EXCEDAN DE 158CM LINEALES O 62 PULGADAS POR_x000a_PIEZAS PEMITIDAS POR PASAJERO Y UN EQUIPAJE DE_x000a_MANO DE 8 KILOS O 17.7 LIBRAS 115CM LINEALES O 45_x000a_PULGADAS._x000a_///.&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PERMITTED 23JAN THROUGH 14JUL OR 16SEP THROUGH 14NOV_x000a_FOR EACH TRIP. SEASON IS BASED ON TRIP DATE.&lt;/Text&gt;_x000a_   &lt;/Paragraph&gt;_x000a_   &lt;Paragraph RPH=&quot;04&quot; Title=&quot;FLIGHT APPLICATION&quot;&gt;_x000a_    &lt;Text&gt;THE FARE COMPONENT MUST BE ON_x000a_ONE OR MORE OF THE FOLLOWING_x000a_ANY 9V FLIGHT._x000a_AND_x000a_THE FARE COMPONENT MUST NOT BE ON_x000a_ONE OR MORE OF THE FOLLOWING_x000a_9V FLIGHTS 1428 THROUGH 1429 OPERATED BY 9V_x000a_9V FLIGHTS 1432 THROUGH 1433 OPERATED BY 9V_x000a_9V FLIGHTS 1434 THROUGH 1435 OPERATED BY 9V_x000a_9V FLIGHTS 1400 THROUGH 1401 OPERATED BY 9V_x000a_9V FLIGHTS 1320 THROUGH 1321 OPERATED BY 9V_x000a_9V FLIGHTS 1490 THROUGH 1491 OPERATED BY 9V.&lt;/Text&gt;_x000a_   &lt;/Paragraph&gt;_x000a_   &lt;Paragraph RPH=&quot;05&quot; Title=&quot;ADVANCE RESERVATIONS/TICKETING&quot;&gt;_x000a_    &lt;Text&gt;CONFIRMED RESERVATIONS ARE REQUIRED FOR ALL SECTORS._x000a_WHEN RESERVATIONS ARE MADE AT LEAST 90 DAYS BEFORE_x000a_DEPARTURE, TICKETING MUST BE COMPLETED WITHIN 4 DAYS_x000a_AFTER RESERVATIONS ARE MADE._x000a_OR - CONFIRMED RESERVATIONS ARE REQUIRED FOR ALL_x000a_SECTORS._x000a_WHEN RESERVATIONS ARE MADE AT LEAST 16 DAYS BEFORE_x000a_DEPARTURE, TICKETING MUST BE COMPLETED WITHIN 2_x000a_DAYS AFTER RESERVATIONS ARE MADE._x000a_OR - CONFIRMED RESERVATIONS ARE REQUIRED FOR ALL_x000a_SECTORS._x000a_WHEN RESERVATIONS ARE MADE AT LEAST 3 DAYS BEFORE_x000a_DEPARTURE, TICKETING MUST BE COMPLETED WITHIN 1_x000a_DAY AFTER RESERVATIONS ARE MADE._x000a_OR - CONFIRMED RESERVATIONS ARE REQUIRED FOR ALL_x000a_SECTORS._x000a_WHEN RESERVATIONS ARE MADE AT LEAST 14 HOURS_x000a_BEFORE DEPARTURE, TICKETING MUST BE COMPLETED_x000a_WITHIN 16 HOURS AFTER RESERVATIONS ARE MADE OR AT_x000a_LEAST 14 HOURS BEFORE DEPARTURE WHICHEVER IS_x000a_EARLIER._x000a_OR - CONFIRMED RESERVATIONS ARE REQUIRED FOR ALL_x000a_SECTORS._x000a_WHEN RESERVATIONS ARE MADE AT LEAST HOUR BEFORE_x000a_DEPARTURE, TICKETING MUST BE COMPLETED WITHIN 10_x000a_MINUTES AFTER RESERVATIONS ARE MADE.&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WITH DOMESTIC/_x000a_INTERNATIONAL FARES. VALIDATE ALL FARE COMPONENTS._x000a_SIDE TRIPS PERMITTED WITH NO RESTRICTIONS. TRAVEL_x000a_MUST BE VIA THE POINT OF COMBINATION._x000a_PROVIDED -_x000a_COMBINATIONS ARE FOR CARRIER 9V._x000a_OPEN JAWS/ROUND TRIPS/CIRCLE TRIPS_x000a_FARES MAY BE COMBINED ON A HALF ROUND TRIP BASIS_x000a_WITH 9V FARES WITH ANY FARE FOR ANY CARRIER IN ANY_x000a_RULE AND TARIFF._x000a_-TO FORM SINGLE OR DOUBLE OPEN JAWS_x000a_-TO FORM ROUND TRIPS_x000a_-TO FORM CIRCLE TRIPS WITH 9V FARES.&lt;/Text&gt;_x000a_   &lt;/Paragraph&gt;_x000a_   &lt;Paragraph RPH=&quot;11&quot; Title=&quot;BLACKOUT DATES&quot;&gt;_x000a_    &lt;Text&gt;NO BLACKOUT DATES APPLY.&lt;/Text&gt;_x000a_   &lt;/Paragraph&gt;_x000a_   &lt;Paragraph RPH=&quot;12&quot; Title=&quot;SURCHARGES&quot;&gt;_x000a_    &lt;Text&gt;FUEL SURCHARGE OF USD 10.00 PER FARE COMPONENT WILL BE_x000a_ADDED TO THE APPLICABLE FARE PER ADULT,ALLOWING CHILD/_x000a_INFANT DISCOUNTS.&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9V AND MAY NOT_x000a_BE SOLD IN VENEZUELA._x000a_TICKETS MAY BE ISSUED BY ELECTRONIC TICKETING._x000a_NOTE - TEXT BELOW NOT VALIDATED FOR AUTOPRICING._x000a_TICKETS DEBEN SER EMITIDOS EN PLACA O STOCK DE 9V_x000a_TICKETS PUEDEN SER EMITIDO POR BOLETO ELECTRONICO._x000a_VALIDO POR 12 MESES_x000a_IF ETKT IS ISSUED IN VENEZUELA A PENALTY OF_x000a_USD 1000.00 WILL BE APPLY TO THE AGENCY_x000a_SI LA VENTA ES EMITIDA EN VENEZUELA APLICARA UN_x000a_CAMBIO DE BOLETO AL VALOR DE LA CLASE MAS ALTA_x000a_DISPONIBLE._x000a_OR - TICKETS MUST BE ISSUED ON THE STOCK OF 9V OR HR_x000a_AND MAY NOT BE SOLD IN VENEZUELA._x000a_TICKETS MAY BE ISSUED BY ELECTRONIC TICKETING._x000a_NOTE - TEXT BELOW NOT VALIDATED FOR AUTOPRICING._x000a_TICKETS DEBEN SER EMITIDOS EN PLACA O STOCK DE 9V_x000a_TICKETS PUEDEN SER EMITIDO POR BOLETO ELECTRONICO._x000a_VALIDO POR 12 MESES_x000a_IF ETKT IS ISSUED IN VENEZUELA A PENALTY OF_x000a_USD 1000.00 WILL BE APPLY TO THE AGENCY_x000a_SI LA VENTA ES EMITIDA EN VENEZUELA APLICARA UN_x000a_CAMBIO DE BOLETO AL VALOR DE LA CLASE MAS ALTA_x000a_DISPONIBLE._x000a_OR - TICKETS MUST BE ISSUED ON THE STOCK OF 9V OR GP_x000a_AND MAY NOT BE SOLD IN VENEZUELA._x000a_TICKETS MAY BE ISSUED BY ELECTRONIC TICKETING._x000a_NOTE - TEXT BELOW NOT VALIDATED FOR AUTOPRICING._x000a_TICKETS DEBEN SER EMITIDOS EN PLACA O STOCK DE 9V_x000a_TICKETS PUEDEN SER EMITIDO POR BOLETO ELECTRONICO._x000a_VALIDO POR 12 MESES_x000a_IF ETKT IS ISSUED IN VENEZUELA A PENALTY OF_x000a_USD 1000.00 WILL BE APPLY TO THE AGENCY_x000a_SI LA VENTA ES EMITIDA EN VENEZUELA APLICARA UN_x000a_CAMBIO DE BOLETO AL VALOR DE LA CLASE MAS ALTA_x000a_DISPONIBLE.&lt;/Text&gt;_x000a_   &lt;/Paragraph&gt;_x000a_   &lt;Paragraph RPH=&quot;16&quot; Title=&quot;PENALTIES&quot;&gt;_x000a_    &lt;Text&gt;CHANGES/CANCELLATIONS_x000a_ANY TIME_x000a_CHARGE USD 120.00._x000a_CHILD/INFANT DISCOUNTS APPLY._x000a_WAIVED FOR SCHEDULE CHANGE/DEATH OF PASSENGER_x000a_OR FAMILY MEMBER._x000a_NOTE - TEXT BELOW NOT VALIDATED FOR AUTOPRICING._x000a_///_x000a_CUALQUIER CAMBIO EN COLOMBIA GENERA PENALIDAD DE_x000a_120 USD. SIGUIENDO LAS REGULACIONES IATA EL COBRO_x000a_DE LA PENALIDAD A BOLETOS CON TARIFAS ESPECIALES_x000a_DESCUENTOS DE CNN-INF-INS SE REALIZARA DE LA_x000a_SIGUIENTE MANERA. SE APLICARA AL MONTO DE LA_x000a_PENALIDAD EL MISMO DESCUENTO QUE SE LE HAYA_x000a_APLICADO A LA TARIFA DEL BOLETO ORIGINAL._x000a_///_x000a_CARGO FIJO DE 15 USD POR ERRORES EN LA EXPEDICION_x000a_DEL TIQUETE._x000a_REGLAMENTO AERONAUTICOS DE COLOMBIA ART._x000a_3.10.1.10 ERRORES EN LA EXPEDICION DEL TIQUETE_x000a_A-EN CASO DE DETECTAR EL PASAJERO ERRORES EN LA_x000a_INFORMACION CORRESPONDIENTE A SUS DATOS_x000a_PERSONALES COMO NOMBRES Y/O APELLIDOS CONTENIDOS_x000a_EN EL TIQUETE PODRA COMUNICARLO AL TRANSPORTADOR_x000a_O AGENCIA DE VIAJES. LA CORRECION SE HAGA GENERA_x000a_UN PAGO ADICIONAL FIJO._x000a_B-LA CORRECION DE LOS DATOS EN NINGUN CASO DARA_x000a_LUGAR A UN CAMBIO DE PASAJERO._x000a_C-POR FUERA DEL CARGO MENCIONADO EN EL PARRAFO A_x000a_ANTERIOR EL TRANSPORTADOR O AGENCIA DE VIAJES NO_x000a_PODRA COBRAR NINGUN OTRO CARGO._x000a_///_x000a_PENALTY USD 500.00 IF FLIGHT COUPONS ARE NOT USED_x000a_IN THE SEQUENCE PROVIDED IN THE TICKET._x000a_PENALIDAD DE 500 USD SI LOS  CUPONES NO SON_x000a_USADO EN LA MISMA SECUENCIA QUE SE MUESTA_x000a_EN EL TICKET._x000a_///_x000a_LA PENALIDAD SE COBRARA EN EL LUGAR Y MONEDA_x000a_DONDE SE GENERE EL CAMBIO EN EL CASO DE INCUMPLIR_x000a_ESTA NORMATIVA SE APLICARA UN FEE DE 1000.00 USD_x000a_ADICIONAL._x000a_///_x000a_CAMBIOS - SI LA TARIFA COMPRADA ANTERIORMENTE NO_x000a_ESTA DISPONIBLE O EL CAMBIO NO CUMPLE CON LAS_x000a_RESTRICCIONES ORIGINALES DE LA TARIFA EL PASAJERO_x000a_PODRA OPTAR POR UNA TARIFA SUPERIOR PAGANDO LA_x000a_DIFERENCIA Y CARGO CORRESPONDIENTE AL CAMBIO._x000a_///_x000a_EXCEPCION APLICA POR CAMBIO DE ITINERARIO /_x000a_CANCELACION /MUERTE DEL PASAJERO DEL PASAJERO O_x000a_MUERTE DE MIEMBRO FAMILIAR_x000a_///_x000a_CANCELLATIONS_x000a_ANY TIME_x000a_TICKET IS NON-REFUNDABLE IN CASE OF REFUND._x000a_WAIVED FOR SCHEDULE CHANGE/DEATH OF PASSENGER_x000a_OR FAMILY MEMBER._x000a_NOTE - TEXT BELOW NOT VALIDATED FOR AUTOPRICING._x000a_///_x000a_EXCEPCION APLICA POR CAMBIO DE ITINERARIO /_x000a_CANCELACION /MUERTE DEL PASAJERO DEL PASAJERO O_x000a_MUERTE DE MIEMBRO FAMILIAR_x000a_///&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END/NONREF/ - IN THE ENDORSEMENT BOX._x000a_AND - THE ORIGINAL AND THE REISSUED TICKET MUST BE_x000a_ANNOTATED - NONEND/NONREF/ - IN THE FORM OF_x000a_PAYMENT BOX.&lt;/Text&gt;_x000a_   &lt;/Paragraph&gt;_x000a_   &lt;Paragraph RPH=&quot;19&quot; Title=&quot;CHILDREN DISCOUNTS&quot;&gt;_x000a_    &lt;Text&gt;CNN/ACCOMPANIED CHILD PSGR 3-12 - CHARGE 67 PERCENT OF_x000a_THE FARE._x000a_TICKETING CODE - BASE FARE CODE PLUS CH._x000a_MUST BE ACCOMPANIED ON ALL FLIGHTS BY AT LEAST 1_x000a_ADULT PSGR 13 OR OLDER._x000a_OR - INS/INFANT WITH A SEAT PSGR UNDER 3 - CHARGE 67_x000a_PERCENT OF THE FARE._x000a_TICKETING CODE - BASE FARE CODE PLUS IN._x000a_MUST BE ACCOMPANIED ON ALL FLIGHTS BY AT LEAST 1_x000a_ADULT PSGR 13 OR OLDER._x000a_OR - 1ST INF/INFANT WITHOUT A SEAT PSGR UNDER 3 -_x000a_CHARGE 10 PERCENT OF THE FARE._x000a_TICKETING CODE - BASE FARE CODE PLUS IN._x000a_MUST BE ACCOMPANIED ON ALL FLIGHTS BY AT LEAST 1_x000a_ADULT PSGR 13 OR OLDER._x000a_OR - UNN/UNACCOMPANIED CHILD PSGR 7-18 - CHARGE 100_x000a_PERCENT OF THE FARE._x000a_NOTE - TEXT BELOW NOT VALIDATED FOR AUTOPRICING._x000a_CHILDREN UNTIL 18 YEARS TRAVELLING ALONE YOU MUST_x000a_USE THE SERVICE UNACCOMPANIED MINORS -UM-CHARGING_x000a_THE FOLLOWING RATES ACCORDING TO THE ROUTE_x000a_ROUTES RATES_x000a_APPLY CHARGE USD 100.00 PER OW_x000a_APLICA CARGO USD 100.00 POR OW&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59"/>
    <n v="3321"/>
    <s v="3COC"/>
    <n v="3359"/>
    <n v="3368"/>
    <s v="IPRWI/303"/>
    <n v="9935"/>
    <n v="12118"/>
    <x v="27"/>
    <n v="1500"/>
    <n v="1533"/>
    <n v="1554"/>
    <s v="RDBOGCCS27SEPBLCOU-9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37ee3110-268e-4f2a-ac9c-41bd503c03f7&lt;/eb:ConversationId&gt;&lt;eb:Service&gt;OTA_AirRulesLLSRQ&lt;/eb:Service&gt;&lt;eb:Action&gt;OTA_AirRulesLLSRS&lt;/eb:Action&gt;&lt;eb:MessageData&gt;&lt;eb:MessageId&gt;5713935569562590722&lt;/eb:MessageId&gt;&lt;eb:Timestamp&gt;2019-09-10T15:49:16&lt;/eb:Timestamp&gt;&lt;eb:RefToMessageId&gt;37ee3110-268e-4f2a-ac9c-41bd503c03f7&lt;/eb:RefToMessageId&gt;&lt;/eb:MessageData&gt;&lt;/eb:MessageHeader&gt;&lt;wsse:Security xmlns:wsse=&quot;http://schemas.xmlsoap.org/ws/2002/12/secext&quot;&gt;&lt;wsse:BinarySecurityToken valueType=&quot;String&quot; EncodingType=&quot;wsse:Base64Binary&quot;&gt;Shared/IDL:IceSess\/SessMgr:1\.0.IDL/Common/!ICESMS\/RESD!ICESMSLB\/RES.LB!-2975663194867554172!36487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49:16-05:00&quot;&gt;_x000a_   &lt;stl:SystemSpecificResults&gt;_x000a_    &lt;stl:HostCommand LNIATA=&quot;222222&quot;&gt;RDBOGCCS27SEPBLCOUCH-9V&lt;/stl:HostCommand&gt;_x000a_   &lt;/stl:SystemSpecificResults&gt;_x000a_  &lt;/stl:Success&gt;_x000a_ &lt;/stl:ApplicationResults&gt;_x000a_ &lt;DuplicateFareInfo&gt;_x000a_  &lt;Text&gt;BOG-CCS       CXR-9V       FRI 27SEP19                     USD_x000a_THE FOLLOWING CARRIERS ALSO PUBLISH FARES BOG-CCS:_x000a_9H AA AC AF AI AM AR AV BA BD CA CI CM CO CU CX CZ DL EK EQ ET_x000a_IB JJ JL KL LA LH LP LR LX NH NZ O6 OS PZ QF QR SA SQ SU TA TK_x000a_UA UX V0_x000a_//SEE FQHELP FOR INFORMATION ABOUT THE NEW FARE DISPLAYS//_x000a_ALL FEES/TAXES/SVC CHARGES INCLUDED WHEN ITINERARY PRICED_x000a_SURCHARGE FOR PAPER TICKET MAY BE ADDED WHEN ITIN PRICED_x000a_9V     BOGCCS.WH       27SEP19          MPM   961_x000a_V FARE BASIS     BK    FARE   TRAVEL-TICKET AP  MINMAX  RTG_x000a_1   BLCOUCH        B X   104.00     ----      -/?  -/365 WH01_x000a_2   BLCOUCH        B X   155.00     ----      -/?  -/365 WH01_x000a_WH01*  /WITHIN THE WESTERN HEMISPHERE/ PUBLISHED RTG 100_x000a_DOM ROUTE VALIDATION APPLIES WITHIN ORIG/DEST COUNTRIES_x000a_1. BOG-BLA-CCS_x000a_2. BOG-CCS_x000a_3. BOG-PMV-CCS&lt;/Text&gt;_x000a_ &lt;/DuplicateFareInfo&gt;_x000a_&lt;/OTA_AirRulesRS&gt;&lt;/soap-env:Body&gt;&lt;/soap-env:Envelope&gt;"/>
    <x v="1"/>
    <e v="#VALUE!"/>
    <e v="#VALUE!"/>
    <e v="#VALUE!"/>
    <e v="#VALUE!"/>
    <e v="#VALUE!"/>
    <e v="#VALUE!"/>
    <e v="#VALUE!"/>
    <x v="1"/>
    <n v="1500"/>
    <n v="1533"/>
    <n v="1556"/>
    <s v="RDBOGCCS27SEPBLCOUCH-9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34780de-5c4f-4939-af84-78ba786159fb&lt;/eb:ConversationId&gt;&lt;eb:Service&gt;OTA_AirRulesLLSRQ&lt;/eb:Service&gt;&lt;eb:Action&gt;OTA_AirRulesLLSRS&lt;/eb:Action&gt;&lt;eb:MessageData&gt;&lt;eb:MessageId&gt;6318818571474470880&lt;/eb:MessageId&gt;&lt;eb:Timestamp&gt;2019-09-10T15:52:27&lt;/eb:Timestamp&gt;&lt;eb:RefToMessageId&gt;934780de-5c4f-4939-af84-78ba786159fb&lt;/eb:RefToMessageId&gt;&lt;/eb:MessageData&gt;&lt;/eb:MessageHeader&gt;&lt;wsse:Security xmlns:wsse=&quot;http://schemas.xmlsoap.org/ws/2002/12/secext&quot;&gt;&lt;wsse:BinarySecurityToken valueType=&quot;String&quot; EncodingType=&quot;wsse:Base64Binary&quot;&gt;Shared/IDL:IceSess\/SessMgr:1\.0.IDL/Common/!ICESMS\/RESF!ICESMSLB\/RES.LB!-2975662409760434303!118223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52:27-05:00&quot;&gt;_x000a_   &lt;stl:SystemSpecificResults&gt;_x000a_    &lt;stl:HostCommand LNIATA=&quot;222222&quot;&gt;RDBOGMCO12SEPVH0AUEN5-B6&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VH0AUEN5       V X   265.00     ----      -/?  -/  - WH01&lt;/Text&gt;_x000a_   &lt;/Line&gt;_x000a_   &lt;Line Type=&quot;Passenger Type&quot;&gt;_x000a_    &lt;Text&gt;PASSENGER TYPE-ADT                 AUTO PRICE-YES&lt;/Text&gt;_x000a_   &lt;/Line&gt;_x000a_   &lt;Line Type=&quot;Origin Destination&quot;&gt;_x000a_    &lt;Text&gt;FROM-BOG TO-ORL    CXR-B6    TVL-12SEP19  RULE-DEAL FBRINPV/864&lt;/Text&gt;_x000a_   &lt;/Line&gt;_x000a_   &lt;Line Type=&quot;Fare Basis&quot;&gt;_x000a_    &lt;Text&gt;FARE BASIS-VH0AUEN5          SPECIAL FARE  DIS-N   VENDOR-ATP&lt;/Text&gt;_x000a_   &lt;/Line&gt;_x000a_   &lt;Line Type=&quot;Fare Type&quot;&gt;_x000a_    &lt;Text&gt;FARE TYPE-EIP      OW-ECONOMY INSTANT PURCHASE&lt;/Text&gt;_x000a_   &lt;/Line&gt;_x000a_   &lt;Line Type=&quot;Currency&quot;&gt;_x000a_    &lt;Text&gt;USD   265.00  0010  E31JUL19 D-INFINITY   FC-VH0AUEN5  FN-93&lt;/Text&gt;_x000a_   &lt;/Line&gt;_x000a_   &lt;Line Type=&quot;System Dates&quot;&gt;_x000a_    &lt;Text&gt;SYSTEM DATES - CREATED 09MAY19/1016  EXPIRES INFINITY&lt;/Text&gt;_x000a_   &lt;/Line&gt;_x000a_   &lt;ParsedData&gt;_x000a_    &lt;CurrencyLine&gt;_x000a_     &lt;Amount&gt;265.00&lt;/Amount&gt;_x000a_     &lt;CurrencyCode&gt;USD&lt;/CurrencyCode&gt;_x000a_     &lt;Discontinue&gt;INFINITY&lt;/Discontinue&gt;_x000a_     &lt;Effective&gt;2019-07-31&lt;/Effective&gt;_x000a_     &lt;FareClass&gt;VH0AUEN5&lt;/FareClass&gt;_x000a_     &lt;RoutingNumberOrMPM&gt;0010&lt;/RoutingNumberOrMPM&gt;_x000a_     &lt;TariffDescriptionNumber&gt;93&lt;/TariffDescriptionNumber&gt;_x000a_    &lt;/CurrencyLine&gt;_x000a_    &lt;FareBasisLine&gt;_x000a_     &lt;DisplayType Code=&quot;N&quot;/&gt;_x000a_     &lt;FareBasis Code=&quot;VH0AUEN5&quot;/&gt;_x000a_     &lt;FareVendor&gt;ATP&lt;/FareVendor&gt;_x000a_     &lt;Text&gt;SPECIAL FARE&lt;/Text&gt;_x000a_    &lt;/FareBasisLine&gt;_x000a_    &lt;FareTypeLine&gt;_x000a_     &lt;FareDescription Code=&quot;OW&quot;&gt;ECONOMY INSTANT PURCHASE&lt;/FareDescription&gt;_x000a_     &lt;FareType&gt;EIP&lt;/FareType&gt;_x000a_    &lt;/FareTypeLine&gt;_x000a_    &lt;OriginDestinationLine&gt;_x000a_     &lt;Airline Code=&quot;B6&quot;/&gt;_x000a_     &lt;DestinationLocation LocationCode=&quot;ORL&quot;/&gt;_x000a_     &lt;OriginLocation LocationCode=&quot;BOG&quot;/&gt;_x000a_     &lt;Rule&gt;DEAL&lt;/Rule&gt;_x000a_     &lt;TariffDescriptionNumber&gt;FBRINPV/864&lt;/TariffDescriptionNumber&gt;_x000a_     &lt;TravelDate&gt;2019-09-12&lt;/TravelDate&gt;_x000a_    &lt;/OriginDestinationLine&gt;_x000a_    &lt;PassengerTypeLine&gt;_x000a_     &lt;AutoPrice&gt;YES&lt;/AutoPrice&gt;_x000a_     &lt;PassengerType Code=&quot;ADT&quot;/&gt;_x000a_    &lt;/PassengerTypeLine&gt;_x000a_    &lt;SystemDatesLine&gt;_x000a_     &lt;CreateDateTime&gt;2019-05-09T10: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NON REFUNDABLE JETBLUE.COM FARES_x000a_APPLICATION_x000a_TYPES OF TRANSPORTATION_x000a_THIS RULE GOVERNS ONE-WAY FARES._x000a_CAPACITY LIMITATIONS_x000a_SEATS ARE LIMI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B6 FLIGHTS 5700 THROUGH 5799 OPERATED BY BB_x000a_ANY B6 FLIGHT OPERATED BY 9K._x000a_AND_x000a_THE FARE COMPONENT MUST BE ON_x000a_ONE OR MORE OF THE FOLLOWING_x000a_B6 FLIGHTS 0001 THROUGH 3999 OPERATED BY B6_x000a_B6 FLIGHTS 8000 THROUGH 8499 OPERATED BY B6.&lt;/Text&gt;_x000a_   &lt;/Paragraph&gt;_x000a_   &lt;Paragraph RPH=&quot;05&quot; Title=&quot;ADVANCE RESERVATIONS/TICKETING&quot;&gt;_x000a_    &lt;Text&gt;RESERVATIONS ARE REQUIRED FOR EACH SECTOR._x000a_WAITLIST NOT PERMITTED._x000a_WHEN RESERVATIONS ARE MADE AT LEAST 2 DAYS BEFORE_x000a_DEPARTURE, TICKETING MUST BE COMPLETED WITHIN 1 DAY_x000a_AFTER RESERVATIONS ARE MADE._x000a_OR - CONFIRMED RESERVATIONS ARE REQUIRED FOR ALL_x000a_SECTORS._x000a_WAITLIST NOT PERMITTED._x000a_WHEN RESERVATIONS ARE MADE AT LEAST 1 DAY BEFORE_x000a_DEPARTURE, TICKETING MUST BE COMPLETED WITHIN DAY_x000a_RESERVATIONS ARE MADE._x000a_OR - CONFIRMED RESERVATIONS ARE REQUIRED FOR ALL_x000a_SECTORS._x000a_WAITLIST NOT PERMITTED._x000a_WHEN RESERVATIONS ARE MADE AT LEAST 6 HOURS BEFORE_x000a_DEPARTURE, TICKETING MUST BE COMPLETED AT LEAST 6_x000a_HOURS BEFORE DEPARTURE._x000a_OR - RESERVATIONS AND TICKETING MUST BE COMPLETED AT_x000a_THE SAME TIME._x000a_OPEN RETURNS PERMITTED._x000a_WAITLIST NOT PERMITTED._x000a_NOTE - TEXT BELOW NOT VALIDATED FOR AUTOPRICING._x000a_DUE TO AUTOMATED TICKETING DEADLINE CONTROLS_x000a_DIFFERENCE COULD EXIST BETWEEN THE FARE RULE LAST_x000a_TICKETING DATE AND THE SYSTEM GENERATED TICKETING_x000a_DEADLINE MESSAGE. THE MORE RESTRICTIVE TICKETING_x000a_DEADLINE APPIES&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_x000a_NO STOPOVER OCCURS IF PASSENGER TAKES NEXT_x000a_AVAILABLE FLIGHT WITHIN 8 HOURS.&lt;/Text&gt;_x000a_   &lt;/Paragraph&gt;_x000a_   &lt;Paragraph RPH=&quot;09&quot; Title=&quot;TRANSFERS&quot;&gt;_x000a_    &lt;Text&gt;IF INFANT WITHOUT A SEAT PSGR UNDER 2._x000a_1 TRANSFERS PERMITTED IN EACH DIRECTION._x000a_FARE BREAK AND EMBEDDED SURFACE SECTORS PERMITTED ON_x000a_THE FARE COMPONENT._x000a_OTHERWISE_x000a_1 TRANSFERS PERMITTED IN EACH DIRECTION AT USD 0.01_x000a_- PER ADULT. AT USD 0.01 - PER ADULT._x000a_FARE BREAK AND EMBEDDED SURFACE SECTORS PERMITTED ON_x000a_THE FARE COMPONENT.&lt;/Text&gt;_x000a_   &lt;/Paragraph&gt;_x000a_   &lt;Paragraph RPH=&quot;10&quot; Title=&quot;COMBINATIONS&quot;&gt;_x000a_    &lt;Text&gt;FARES MAY BE COMBINED ON A HALF ROUND TRIP BASIS WITH_x000a_ANY FARE FOR ANY CARRIER IN ANY RULE AND TARIFF TO_x000a_FORM SINGLE/DOUBLE OPEN JAWS/CIRCLE TRIPS._x000a_END-ON-END_x000a_END-ON-END COMBINATIONS PERMITTED WITH B6 FARES._x000a_VALIDATE ALL FARE COMPONENTS. SIDE TRIPS PERMITTED_x000a_WITH NO RESTRICTIONS._x000a_ROUND TRIPS_x000a_FARES MAY BE COMBINED ON A HALF ROUND TRIP BASIS_x000a_WITH B6 FARES WITH ANY FARE FOR ANY CARRIER IN ANY_x000a_RULE AND TARIFF._x000a_-TO FORM ROUND TRIPS.&lt;/Text&gt;_x000a_   &lt;/Paragraph&gt;_x000a_   &lt;Paragraph RPH=&quot;11&quot; Title=&quot;BLACKOUT DATES&quot;&gt;_x000a_    &lt;Text&gt;NO BLACKOUT DATES APPLY.&lt;/Text&gt;_x000a_   &lt;/Paragraph&gt;_x000a_   &lt;Paragraph RPH=&quot;12&quot; Title=&quot;SURCHARGES&quot;&gt;_x000a_    &lt;Text&gt;FOR TICKETING ON/BEFORE 27FEB19_x000a_THERE IS NO PEAK SURCHARGE PER ADULT/CHILD/INFANT ON_x000a_TUE/WED FROM 05MAR19 THROUGH 15APR19._x000a_OR - THERE IS NO PEAK SURCHARGE PER ADULT/CHILD/_x000a_INFANT ON TUE/WED FROM 25APR19 THROUGH 12JUN19._x000a_IF INFANT WITHOUT A SEAT PSGR UNDER 2._x000a_THERE IS NO PEAK SURCHARGE PER FARE COMPONENT PER_x000a_ANY PASSENGER._x000a_FROM CONTIGUOUS U.S.A. -_x000a_PEAK SURCHARGE OF 5 PERCENT OF THE FARE PER FARE_x000a_COMPONENT WILL BE ADDED TO THE APPLICABLE FARE PER_x000a_ADULT/CHILD/INFANT FROM 14DEC19 THROUGH 16DEC19._x000a_OR - PEAK SURCHARGE OF 8 PERCENT OF THE FARE PER FARE_x000a_COMPONENT WILL BE ADDED TO THE APPLICABLE FARE_x000a_PER ADULT/CHILD/INFANT ON 17DEC19._x000a_OR - PEAK SURCHARGE OF 10 PERCENT OF THE FARE PER_x000a_FARE COMPONENT WILL BE ADDED TO THE APPLICABLE_x000a_FARE PER ADULT/CHILD/INFANT FROM 18DEC19 THROUGH_x000a_24DEC19._x000a_OR - PEAK SURCHARGE OF 5 PERCENT OF THE FARE PER FARE_x000a_COMPONENT WILL BE ADDED TO THE APPLICABLE FARE_x000a_PER ADULT/CHILD/INFANT ON 25DEC19._x000a_OR - PEAK SURCHARGE OF 10 PERCENT OF THE FARE PER_x000a_FARE COMPONENT WILL BE ADDED TO THE APPLICABLE_x000a_FARE PER ADULT/CHILD/INFANT ON 26DEC19._x000a_OR - PEAK SURCHARGE OF 5 PERCENT OF THE FARE PER FARE_x000a_COMPONENT WILL BE ADDED TO THE APPLICABLE FARE_x000a_PER ADULT/CHILD/INFANT ON 27DEC19._x000a_TO CONTIGUOUS U.S.A. -_x000a_PEAK SURCHARGE OF 10 PERCENT OF THE FARE PER FARE_x000a_COMPONENT WILL BE ADDED TO THE APPLICABLE FARE PER_x000a_ADULT/CHILD/INFANT ON 30NOV19._x000a_OR - PEAK SURCHARGE OF 10 PERCENT OF THE FARE PER_x000a_FARE COMPONENT WILL BE ADDED TO THE APPLICABLE_x000a_FARE PER ADULT/CHILD/INFANT ON 01DEC19._x000a_OR - PEAK SURCHARGE OF 5 PERCENT OF THE FARE PER FARE_x000a_COMPONENT WILL BE ADDED TO THE APPLICABLE FARE_x000a_PER ADULT/CHILD/INFANT ON 02DEC19._x000a_OR - PEAK SURCHARGE OF 5 PERCENT OF THE FARE PER FARE_x000a_COMPONENT WILL BE ADDED TO THE APPLICABLE FARE_x000a_PER ADULT/CHILD/INFANT FROM 28DEC19 THROUGH_x000a_31DEC19._x000a_OR - PEAK SURCHARGE OF 10 PERCENT OF THE FARE PER_x000a_FARE COMPONENT WILL BE ADDED TO THE APPLICABLE_x000a_FARE PER ADULT/CHILD/INFANT FROM 01JAN20 THROUGH_x000a_02JAN20._x000a_OR - PEAK SURCHARGE OF 8 PERCENT OF THE FARE PER FARE_x000a_COMPONENT WILL BE ADDED TO THE APPLICABLE FARE_x000a_PER ADULT/CHILD/INFANT FROM 03JAN20 THROUGH_x000a_06JAN20._x000a_OR - PEAK SURCHARGE OF 5 PERCENT OF THE FARE PER FARE_x000a_COMPONENT WILL BE ADDED TO THE APPLICABLE FARE_x000a_PER ADULT/CHILD/INFANT ON 07JAN20._x000a_FOR TICKETING ON/BEFORE 15NOV17_x000a_THERE IS NO PEAK SURCHARGE PER ADULT/CHILD/INFANT_x000a_ON MON/TUE/WED/THU/SAT FROM 11JAN18 THROUGH_x000a_14FEB18._x000a_TO CONTIGUOUS U.S.A. -_x000a_PEAK SURCHARGE OF 6 PERCENT OF THE FARE PER FARE_x000a_COMPONENT WILL BE ADDED TO THE APPLICABLE FARE PER_x000a_ADULT/CHILD/INFANT ON 11APR20._x000a_FROM CONTIGUOUS U.S.A. -_x000a_PEAK SURCHARGE OF 8 PERCENT OF THE FARE PER FARE_x000a_COMPONENT WILL BE ADDED TO THE APPLICABLE FARE PER_x000a_ADULT/CHILD/INFANT ON 12APR20._x000a_OR - PEAK SURCHARGE OF 6 PERCENT OF THE FARE PER FARE_x000a_COMPONENT WILL BE ADDED TO THE APPLICABLE FARE_x000a_PER ADULT/CHILD/INFANT ON 13APR20._x000a_TO CONTIGUOUS U.S.A. -_x000a_PEAK SURCHARGE OF 6 PERCENT OF THE FARE PER FARE_x000a_COMPONENT WILL BE ADDED TO THE APPLICABLE FARE PER_x000a_ADULT/CHILD/INFANT FROM 03APR20 THROUGH 05APR20.&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13JAN17.&lt;/Text&gt;_x000a_   &lt;/Paragraph&gt;_x000a_   &lt;Paragraph RPH=&quot;15&quot; Title=&quot;SALES RESTRICTIONS&quot;&gt;_x000a_    &lt;Text&gt;TICKETS MAY ONLY BE SOLD IN AREA 1/AREA 2/AREA 3._x000a_OR - FARES MAY ONLY BE SOLD BY TRAVEL AGENTS._x000a_TICKETS MAY ONLY BE SOLD IN AREA 1/AREA 2/AREA 3.&lt;/Text&gt;_x000a_   &lt;/Paragraph&gt;_x000a_   &lt;Paragraph RPH=&quot;16&quot; Title=&quot;PENALTIES&quot;&gt;_x000a_    &lt;Text&gt;TICKET IS NON-REFUNDABLE._x000a_NOTE - TEXT BELOW NOT VALIDATED FOR AUTOPRICING._x000a_RESERVATIONS MADE ONE WEEK OR MORE PRIOR TO A_x000a_FLIGHTS SCHEDULED DEPARTURE CAN BE CANCELLED_x000a_WITHOUT PENALTY UP TO 24 HOURS AFTER RESERVATION_x000a_IS MADE_x000a_--------------------------------------------------_x000a_PASSENGER MUST BE PRESENT IN THE BOARDING AREA_x000a_TEN MINUTES PRIOR TO SCHEDULED DEPARTURE TIME OR_x000a_IT MAY RESULT IN CANCELLED RESERVATION_x000a_--------------------------------------------------_x000a_JETBLUE USES AUTOMATED CHANGE AND CANCEL RULES IN_x000a_CATEGORY 31/33. GDS AGENCIES PLEASE REVIEW THESE_x000a_FOR FURTHER RESTRICTIONS. DIFFERENCES MAY EXIST_x000a_BETWEEN A MANUAL CHANGE/CANCEL AND AN AUTOMATED_x000a_ONE. THE MORE RESTRICTIVE AUTOMATED RULES APPLY._x000a_--------------------------------------------------_x000a_RESIDUAL VALUES FOR THESE FARES MAY ONLY BE_x000a_REFUNDED TO VOUCHERS. IF VOUCHER IS NOT ISSUED_x000a_THESE FARES ARE 100 PERCENT NONREFUNDABLE_x000a_CANCELLATIONS_x000a_BEFORE DEPARTURE_x000a_CHARGE USD 200.00._x000a_NOTE - TEXT BELOW NOT VALIDATED FOR AUTOPRICING._x000a_RESIDUAL VALUES FOR THESE FARES MAY ONLY BE_x000a_REFUNDED TO VOUCHERS. IF VOUCHER IS NOT ISSUED_x000a_THESE FARES ARE 100 PERCENT NONREFUNDABLE_x000a_--------------------------------------------------_x000a_FOR RESERVATIONS MADE ON JETBLUE.COM OR THRU_x000a_JETBLUE RESERVATIONS THAT ARE CHANGED PRIOR TO_x000a_SCHEDULED DEPARTURE A CHANGE FEE MAY BE_x000a_APPLIED AT THE TIME THE TICKET IS EXCHANGED. THE_x000a_VALUE OF THE ORIGINAL TICKET CAN BE APPLIED TO THE_x000a_NEW TICKET. IF THE NEW BOOKING RESULTS IN A_x000a_RESIDUAL VALUE THAT AMOUNT WILL NOT BE REFUNDED_x000a_BUT PLACED IN THE CUSTOMERS TRAVEL BANK ACCOUNT AS_x000a_A CREDIT/VOUCHER FOR USE ON FUTURE TRAVEL. TRAVEL_x000a_BANK FUNDS/CREDITS ARE VALID FOR 1 YEAR FROM THE_x000a_DATE OF ISSUANCE AND ARE ONLY VALID FOR DIRECT_x000a_BOOKINGS WITH JETBLUE._x000a_--_x000a_FOR RESERVATIONS MADE BY AN AGENCY THRU THE GDS_x000a_THAT ARE CHANGED PRIOR TO SCHEDULED DEPARTURE A_x000a_CHANGE FEE MAY BE APPLIED AT THE TIME THE_x000a_TICKET IS EXCHANGED. THE VALUE OF THE ORIGINAL_x000a_TICKET CAN BE APPLIED TO THE NEW TICKET. IF THERE_x000a_IS RESIDUAL VALUE AFTER AN EXCHANGE ON A TICKET_x000a_THE AGENCY CAN REFUND THE RESIDUAL VALUE TO A_x000a_MCO. THE MCO IS GOOD FOR ONE YEAR FROM THE DATE OF_x000a_ORIGINAL ISSUANCE. THE MCO IS FULLY TRANSFERABLE._x000a_IF THE AGENCY DOES NOT HAVE THE ABILITY_x000a_TO REFUND TO A MCO ANY RESIDUAL VALUE AFTER THE_x000a_TICKET IS EXCHANGED WOULD BE LOST._x000a_AFTER DEPARTURE_x000a_TICKET IS NON-REFUNDABLE._x000a_NOTE - TEXT BELOW NOT VALIDATED FOR AUTOPRICING._x000a_UNFLOWN FARE COMPONENTS NOT CANCELLED PRIOR_x000a_TO SCHEDULED DEPARTURE TIME WILL BE FORFEITED._x000a_CHANGES_x000a_BEFORE DEPARTURE_x000a_CHARGE USD 200.00._x000a_NOTE - TEXT BELOW NOT VALIDATED FOR AUTOPRICING._x000a_ANYTIME WITHIN TKT VALIDITY REPRICE_x000a_A. CHANGED FARE COMPONENTS USE FARES IN EFFECT_x000a_TODAY_x000a_B. ALL OTHERS USE CURRENTLY TKTD FARE PROVIDED_x000a_ALL OF THE FOLLOWING CONDITIONS ARE MET-_x000a_1. NO CHANGE TO FARE BREAKS UP TO THE FIRST_x000a_CHANGED FARE COMPONENT_x000a_2. WHEN NO INTL COUPONS REMAIN - ALL NEW TRAVEL_x000a_MUST BE DOMESTIC_x000a_3. FULLY FLOWN FARE NOT REPRICED TO FURTHER_x000a_POINT_x000a_4. B6 SAME FARE TYPE IS USED_x000a_5. ALL RULE AND BOOKING CODE PROVISIONS ARE MET_x000a_6. ADV RES IS MEASURED FROM NEW TKT ISSUE_x000a_DATE IF CURRENT FARES/FROM PREVIOUS TKT ISSUE_x000a_DATE IF HISTORICAL FARES TO DEPARTURE OF PRICING_x000a_UNIT_x000a_--------------------------------------------------_x000a_FOR RESERVATIONS MADE ON JETBLUE.COM OR THRU_x000a_JETBLUE RESERVATIONS THAT ARE CHANGED PRIOR TO_x000a_SCHEDULED DEPARTURE A CHANGE FEE MAY BE APPLIED_x000a_AT THE TIME THE TICKET IS EXCHANGED. THE VALUE_x000a_OF THE ORIGINAL TICKET CAN BE APPLIED TO THE NEW_x000a_TICKET. IF THE NEW BOOKING RESULTS IN A RESIDUAL_x000a_VALUE THAT AMOUNT WILL NOT BE REFUNDED BUT_x000a_PLACED IN THE CUSTOMERS TRAVEL BANK ACCOUNT AS A_x000a_CREDIT/VOUCHER FOR USE ON FUTURE TRAVEL._x000a_TRAVELBANK FUNDS/CREDITS ARE VALID FOR 1 YEAR_x000a_FROM THE DATE OF ISSUANCE AND ARE ONLY VALID FOR_x000a_DIRECT BOOKINGS WITH JETBLUE._x000a_--_x000a_FOR RESERVATIONS MADE BY AN AGENCY THRU THE GDS_x000a_THAT ARE CHANGED PRIOR TO SCHEDULED DEPARTURE A_x000a_CHANGE FEE MAY BE APPLIED AT THE TIME THE TICKET_x000a_IS EXCHANGED. THE VALUE OF THE ORIGINAL TICKET_x000a_CAN BE APPLIED TO THE NEW TICKET. IF THERE IS_x000a_RESIDUAL VALUE AFTER AN EXCHANGE ON A TICKET THE_x000a_AGENCY CAN REFUND THE RESIDUAL VALUE TO A MCO._x000a_THE MCO IS GOOD FOR ONE YEAR FROM THE DATE OF_x000a_ORIGINAL ISSUANCE. THE MCO IS FULLY_x000a_TRANSFERABLE. IF THE AGENCY DOES NOT HAVE THE_x000a_ABILITY TO REFUND TO A MCO ANY RESIDUAL VALUE_x000a_AFTER THE TICKET IS EXCHANGED WOULD BE LOST._x000a_AFTER DEPARTURE_x000a_TICKET IS NON-REFUNDABLE._x000a_NOTE - TEXT BELOW NOT VALIDATED FOR AUTOPRICING._x000a_UNFLOWN FARE COMPONENTS MAY BE CHANGED PRIOR TO_x000a_SCHEDULED DEPARTURE. CHANGES TO UNFLOWN FARE_x000a_COMPONENTS AFTER TIME OF SCHEDULED DEPARTURE ARE_x000a_NOT PERMITTED.&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 - FEE FOR CHG/CXL - IN THE ENDORSEMENT BOX.&lt;/Text&gt;_x000a_   &lt;/Paragraph&gt;_x000a_   &lt;Paragraph RPH=&quot;19&quot; Title=&quot;CHILDREN DISCOUNTS&quot;&gt;_x000a_    &lt;Text&gt;CNN/ACCOMPANIED CHILD PSGR 2-5 - CHARGE 100 PERCENT OF_x000a_THE FARE._x000a_MUST BE ACCOMPANIED ON ALL FLIGHTS IN THE SAME_x000a_COMPARTMENT BY ADULT PSGR 14 OR OLDER._x000a_NOTE - TEXT BELOW NOT VALIDATED FOR AUTOPRICING._x000a_AGE MUST BE VERIFIED_x000a_OR - INS/INFANT WITH A SEAT PSGR UNDER 2 - CHARGE 100_x000a_PERCENT OF THE FARE._x000a_MUST BE ACCOMPANIED ON ALL FLIGHTS IN THE SAME_x000a_COMPARTMENT BY ADULT PSGR 14 OR OLDER._x000a_OR - 1ST INF/INFANT WITHOUT A SEAT PSGR UNDER 2 - NO_x000a_CHARGE._x000a_MUST BE ACCOMPANIED ON ALL FLIGHTS IN THE SAME_x000a_COMPARTMENT BY ADULT PSGR 14 OR OLDER._x000a_OR - UNN/UNACCOMPANIED CHILD PSGR 5-14 - CHARGE 100_x000a_PERCENT OF THE FARE._x000a_NOTE - TEXT BELOW NOT VALIDATED FOR AUTOPRICING._x000a_UNACCOMPANIED CHILDREN UNDER 5 YEARS OF AGE WILL_x000a_NOT BE ACCEPTED FOR CARRIAGE UNLESS ACCOMPANIED_x000a_BY A PASSENGER 14 YEARS OR AGE OR OLDER._x000a_SUBJECT TO AN ADDITIONAL FEE - UNACCOMPANIED_x000a_CHILDREN BETWEEN THE AGES OF 5 AND UNDER 14 MUST_x000a_TRAVEL ON NON-STOP FLIGHTS ONLY.&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VALID FOR ADULT PSGR._x000a_THE FARE WAS CALCULATED AS 100 PERCENT OF THE ONE-WAY_x000a_VH0AUEN FARE._x000a_HIGHER INTERMEDIATE POINT CHECK MAY BE APPLIED TO THIS FARE._x000a_APPLY FARE BY RULE RULES TO THIS FARE FOR CATEGORIES:_x000a_50-RULE APPL        10-COMBINATIONS     11-BLACKOUTS_x000a_15-SALES RESTR      16-PENALTIES        18-TICKET ENDO_x000a_19-CHILDREN DISC    20-TOUR COND DISC   21-AGENT DISC_x000a_22-ALL OTHER DISC   33-VOL RFDS         35-NEGOTIATED FARES_x000a_APPLY BASE FARE RULES TO THIS FARE FOR CATEGORIES:_x000a_01-ELIGIBILITY      02-DAY/TIME         03-SEASONS_x000a_04-FLIGHT APPL      05-ADV RES/TKTG     06-MIN STAY_x000a_07-MAX STAY         08-STOPOVERS        09-TRANSFERS_x000a_12-SURCHARGES       13-ACCOMP TRAVEL    14-TRAVEL RESTR_x000a_23-MISC PROVISIONS  26-GROUPS           27-TOURS_x000a_28-VISIT A COUNTRY  29-DEPOSITS&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7"/>
    <n v="3409"/>
    <s v="DEAL"/>
    <n v="3447"/>
    <n v="3458"/>
    <s v="FBRINPV/864"/>
    <n v="11003"/>
    <n v="15535"/>
    <x v="28"/>
    <n v="1501"/>
    <n v="1534"/>
    <n v="1558"/>
    <s v="RDBOGMCO12SEPVH0AUEN5-B6"/>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34780de-5c4f-4939-af84-78ba786159fb&lt;/eb:ConversationId&gt;&lt;eb:Service&gt;OTA_AirRulesLLSRQ&lt;/eb:Service&gt;&lt;eb:Action&gt;OTA_AirRulesLLSRS&lt;/eb:Action&gt;&lt;eb:MessageData&gt;&lt;eb:MessageId&gt;6318939571481420201&lt;/eb:MessageId&gt;&lt;eb:Timestamp&gt;2019-09-10T15:52:28&lt;/eb:Timestamp&gt;&lt;eb:RefToMessageId&gt;934780de-5c4f-4939-af84-78ba786159fb&lt;/eb:RefToMessageId&gt;&lt;/eb:MessageData&gt;&lt;/eb:MessageHeader&gt;&lt;wsse:Security xmlns:wsse=&quot;http://schemas.xmlsoap.org/ws/2002/12/secext&quot;&gt;&lt;wsse:BinarySecurityToken valueType=&quot;String&quot; EncodingType=&quot;wsse:Base64Binary&quot;&gt;Shared/IDL:IceSess\/SessMgr:1\.0.IDL/Common/!ICESMS\/RESF!ICESMSLB\/RES.LB!-2975662409760434303!118223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0:52:28-05:00&quot;&gt;_x000a_   &lt;stl:SystemSpecificResults&gt;_x000a_    &lt;stl:HostCommand LNIATA=&quot;222222&quot;&gt;RDMCOBOG03DECWH0AUEN5-B6&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WH0AUEN5       W X   200.00     ----      -/?  -/  - WH01&lt;/Text&gt;_x000a_   &lt;/Line&gt;_x000a_   &lt;Line Type=&quot;Passenger Type&quot;&gt;_x000a_    &lt;Text&gt;PASSENGER TYPE-ADT                 AUTO PRICE-YES&lt;/Text&gt;_x000a_   &lt;/Line&gt;_x000a_   &lt;Line Type=&quot;Origin Destination&quot;&gt;_x000a_    &lt;Text&gt;FROM-ORL TO-BOG    CXR-B6    TVL-03DEC19  RULE-DEAL FBRINPV/864&lt;/Text&gt;_x000a_   &lt;/Line&gt;_x000a_   &lt;Line Type=&quot;Fare Basis&quot;&gt;_x000a_    &lt;Text&gt;FARE BASIS-WH0AUEN5          SPECIAL FARE  DIS-N   VENDOR-ATP&lt;/Text&gt;_x000a_   &lt;/Line&gt;_x000a_   &lt;Line Type=&quot;Fare Type&quot;&gt;_x000a_    &lt;Text&gt;FARE TYPE-EIP      OW-ECONOMY INSTANT PURCHASE&lt;/Text&gt;_x000a_   &lt;/Line&gt;_x000a_   &lt;Line Type=&quot;Currency&quot;&gt;_x000a_    &lt;Text&gt;USD   200.00  0010  E31JUL19 D-INFINITY   FC-WH0AUEN5  FN-93&lt;/Text&gt;_x000a_   &lt;/Line&gt;_x000a_   &lt;Line Type=&quot;System Dates&quot;&gt;_x000a_    &lt;Text&gt;SYSTEM DATES - CREATED 09MAY19/1018  EXPIRES INFINITY&lt;/Text&gt;_x000a_   &lt;/Line&gt;_x000a_   &lt;ParsedData&gt;_x000a_    &lt;CurrencyLine&gt;_x000a_     &lt;Amount&gt;200.00&lt;/Amount&gt;_x000a_     &lt;CurrencyCode&gt;USD&lt;/CurrencyCode&gt;_x000a_     &lt;Discontinue&gt;INFINITY&lt;/Discontinue&gt;_x000a_     &lt;Effective&gt;2019-07-31&lt;/Effective&gt;_x000a_     &lt;FareClass&gt;WH0AUEN5&lt;/FareClass&gt;_x000a_     &lt;RoutingNumberOrMPM&gt;0010&lt;/RoutingNumberOrMPM&gt;_x000a_     &lt;TariffDescriptionNumber&gt;93&lt;/TariffDescriptionNumber&gt;_x000a_    &lt;/CurrencyLine&gt;_x000a_    &lt;FareBasisLine&gt;_x000a_     &lt;DisplayType Code=&quot;N&quot;/&gt;_x000a_     &lt;FareBasis Code=&quot;WH0AUEN5&quot;/&gt;_x000a_     &lt;FareVendor&gt;ATP&lt;/FareVendor&gt;_x000a_     &lt;Text&gt;SPECIAL FARE&lt;/Text&gt;_x000a_    &lt;/FareBasisLine&gt;_x000a_    &lt;FareTypeLine&gt;_x000a_     &lt;FareDescription Code=&quot;OW&quot;&gt;ECONOMY INSTANT PURCHASE&lt;/FareDescription&gt;_x000a_     &lt;FareType&gt;EIP&lt;/FareType&gt;_x000a_    &lt;/FareTypeLine&gt;_x000a_    &lt;OriginDestinationLine&gt;_x000a_     &lt;Airline Code=&quot;B6&quot;/&gt;_x000a_     &lt;DestinationLocation LocationCode=&quot;BOG&quot;/&gt;_x000a_     &lt;OriginLocation LocationCode=&quot;ORL&quot;/&gt;_x000a_     &lt;Rule&gt;DEAL&lt;/Rule&gt;_x000a_     &lt;TariffDescriptionNumber&gt;FBRINPV/864&lt;/TariffDescriptionNumber&gt;_x000a_     &lt;TravelDate&gt;2019-12-03&lt;/TravelDate&gt;_x000a_    &lt;/OriginDestinationLine&gt;_x000a_    &lt;PassengerTypeLine&gt;_x000a_     &lt;AutoPrice&gt;YES&lt;/AutoPrice&gt;_x000a_     &lt;PassengerType Code=&quot;ADT&quot;/&gt;_x000a_    &lt;/PassengerTypeLine&gt;_x000a_    &lt;SystemDatesLine&gt;_x000a_     &lt;CreateDateTime&gt;2019-05-09T10: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NON REFUNDABLE JETBLUE.COM FARES_x000a_APPLICATION_x000a_TYPES OF TRANSPORTATION_x000a_THIS RULE GOVERNS ONE-WAY FARES._x000a_CAPACITY LIMITATIONS_x000a_SEATS ARE LIMITED.&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NOT BE ON_x000a_ONE OR MORE OF THE FOLLOWING_x000a_B6 FLIGHTS 5700 THROUGH 5799 OPERATED BY BB_x000a_ANY B6 FLIGHT OPERATED BY 9K._x000a_AND_x000a_THE FARE COMPONENT MUST BE ON_x000a_ONE OR MORE OF THE FOLLOWING_x000a_B6 FLIGHTS 0001 THROUGH 3999 OPERATED BY B6_x000a_B6 FLIGHTS 8000 THROUGH 8499 OPERATED BY B6.&lt;/Text&gt;_x000a_   &lt;/Paragraph&gt;_x000a_   &lt;Paragraph RPH=&quot;05&quot; Title=&quot;ADVANCE RESERVATIONS/TICKETING&quot;&gt;_x000a_    &lt;Text&gt;RESERVATIONS ARE REQUIRED FOR EACH SECTOR._x000a_WAITLIST NOT PERMITTED._x000a_WHEN RESERVATIONS ARE MADE AT LEAST 2 DAYS BEFORE_x000a_DEPARTURE, TICKETING MUST BE COMPLETED WITHIN 1 DAY_x000a_AFTER RESERVATIONS ARE MADE._x000a_OR - CONFIRMED RESERVATIONS ARE REQUIRED FOR ALL_x000a_SECTORS._x000a_WAITLIST NOT PERMITTED._x000a_WHEN RESERVATIONS ARE MADE AT LEAST 1 DAY BEFORE_x000a_DEPARTURE, TICKETING MUST BE COMPLETED WITHIN DAY_x000a_RESERVATIONS ARE MADE._x000a_OR - CONFIRMED RESERVATIONS ARE REQUIRED FOR ALL_x000a_SECTORS._x000a_WAITLIST NOT PERMITTED._x000a_WHEN RESERVATIONS ARE MADE AT LEAST 6 HOURS BEFORE_x000a_DEPARTURE, TICKETING MUST BE COMPLETED AT LEAST 6_x000a_HOURS BEFORE DEPARTURE._x000a_OR - RESERVATIONS AND TICKETING MUST BE COMPLETED AT_x000a_THE SAME TIME._x000a_OPEN RETURNS PERMITTED._x000a_WAITLIST NOT PERMITTED._x000a_NOTE - TEXT BELOW NOT VALIDATED FOR AUTOPRICING._x000a_DUE TO AUTOMATED TICKETING DEADLINE CONTROLS_x000a_DIFFERENCE COULD EXIST BETWEEN THE FARE RULE LAST_x000a_TICKETING DATE AND THE SYSTEM GENERATED TICKETING_x000a_DEADLINE MESSAGE. THE MORE RESTRICTIVE TICKETING_x000a_DEADLINE APPIES&lt;/Text&gt;_x000a_   &lt;/Paragraph&gt;_x000a_   &lt;Paragraph RPH=&quot;06&quot; Title=&quot;MINIMUM STAY&quot;&gt;_x000a_    &lt;Text&gt;NO MINIMUM STAY REQUIREMENTS APPLY.&lt;/Text&gt;_x000a_   &lt;/Paragraph&gt;_x000a_   &lt;Paragraph RPH=&quot;07&quot; Title=&quot;MAXIMUM STAY&quot;&gt;_x000a_    &lt;Text&gt;NO MAXIMUM STAY REQUIREMENTS APPLY.&lt;/Text&gt;_x000a_   &lt;/Paragraph&gt;_x000a_   &lt;Paragraph RPH=&quot;08&quot; Title=&quot;STOPOVERS&quot;&gt;_x000a_    &lt;Text&gt;NO STOPOVERS PERMITTED ON THE PRICING UNIT._x000a_NO STOPOVER OCCURS IF PASSENGER TAKES NEXT_x000a_AVAILABLE FLIGHT WITHIN 8 HOURS.&lt;/Text&gt;_x000a_   &lt;/Paragraph&gt;_x000a_   &lt;Paragraph RPH=&quot;09&quot; Title=&quot;TRANSFERS&quot;&gt;_x000a_    &lt;Text&gt;IF INFANT WITHOUT A SEAT PSGR UNDER 2._x000a_1 TRANSFERS PERMITTED IN EACH DIRECTION._x000a_FARE BREAK AND EMBEDDED SURFACE SECTORS PERMITTED ON_x000a_THE FARE COMPONENT._x000a_OTHERWISE_x000a_1 TRANSFERS PERMITTED IN EACH DIRECTION AT USD 0.01_x000a_- PER ADULT. AT USD 0.01 - PER ADULT._x000a_FARE BREAK AND EMBEDDED SURFACE SECTORS PERMITTED ON_x000a_THE FARE COMPONENT.&lt;/Text&gt;_x000a_   &lt;/Paragraph&gt;_x000a_   &lt;Paragraph RPH=&quot;10&quot; Title=&quot;COMBINATIONS&quot;&gt;_x000a_    &lt;Text&gt;FARES MAY BE COMBINED ON A HALF ROUND TRIP BASIS WITH_x000a_ANY FARE FOR ANY CARRIER IN ANY RULE AND TARIFF TO_x000a_FORM SINGLE/DOUBLE OPEN JAWS/CIRCLE TRIPS._x000a_END-ON-END_x000a_END-ON-END COMBINATIONS PERMITTED WITH B6 FARES._x000a_VALIDATE ALL FARE COMPONENTS. SIDE TRIPS PERMITTED_x000a_WITH NO RESTRICTIONS._x000a_ROUND TRIPS_x000a_FARES MAY BE COMBINED ON A HALF ROUND TRIP BASIS_x000a_WITH B6 FARES WITH ANY FARE FOR ANY CARRIER IN ANY_x000a_RULE AND TARIFF._x000a_-TO FORM ROUND TRIPS.&lt;/Text&gt;_x000a_   &lt;/Paragraph&gt;_x000a_   &lt;Paragraph RPH=&quot;11&quot; Title=&quot;BLACKOUT DATES&quot;&gt;_x000a_    &lt;Text&gt;NO BLACKOUT DATES APPLY.&lt;/Text&gt;_x000a_   &lt;/Paragraph&gt;_x000a_   &lt;Paragraph RPH=&quot;12&quot; Title=&quot;SURCHARGES&quot;&gt;_x000a_    &lt;Text&gt;FOR TICKETING ON/BEFORE 27FEB19_x000a_THERE IS NO PEAK SURCHARGE PER ADULT/CHILD/INFANT ON_x000a_TUE/WED FROM 05MAR19 THROUGH 15APR19._x000a_OR - THERE IS NO PEAK SURCHARGE PER ADULT/CHILD/_x000a_INFANT ON TUE/WED FROM 25APR19 THROUGH 12JUN19._x000a_IF INFANT WITHOUT A SEAT PSGR UNDER 2._x000a_THERE IS NO PEAK SURCHARGE PER FARE COMPONENT PER_x000a_ANY PASSENGER._x000a_FROM CONTIGUOUS U.S.A. -_x000a_PEAK SURCHARGE OF 5 PERCENT OF THE FARE PER FARE_x000a_COMPONENT WILL BE ADDED TO THE APPLICABLE FARE PER_x000a_ADULT/CHILD/INFANT FROM 14DEC19 THROUGH 16DEC19._x000a_OR - PEAK SURCHARGE OF 8 PERCENT OF THE FARE PER FARE_x000a_COMPONENT WILL BE ADDED TO THE APPLICABLE FARE_x000a_PER ADULT/CHILD/INFANT ON 17DEC19._x000a_OR - PEAK SURCHARGE OF 10 PERCENT OF THE FARE PER_x000a_FARE COMPONENT WILL BE ADDED TO THE APPLICABLE_x000a_FARE PER ADULT/CHILD/INFANT FROM 18DEC19 THROUGH_x000a_24DEC19._x000a_OR - PEAK SURCHARGE OF 5 PERCENT OF THE FARE PER FARE_x000a_COMPONENT WILL BE ADDED TO THE APPLICABLE FARE_x000a_PER ADULT/CHILD/INFANT ON 25DEC19._x000a_OR - PEAK SURCHARGE OF 10 PERCENT OF THE FARE PER_x000a_FARE COMPONENT WILL BE ADDED TO THE APPLICABLE_x000a_FARE PER ADULT/CHILD/INFANT ON 26DEC19._x000a_OR - PEAK SURCHARGE OF 5 PERCENT OF THE FARE PER FARE_x000a_COMPONENT WILL BE ADDED TO THE APPLICABLE FARE_x000a_PER ADULT/CHILD/INFANT ON 27DEC19._x000a_TO CONTIGUOUS U.S.A. -_x000a_PEAK SURCHARGE OF 10 PERCENT OF THE FARE PER FARE_x000a_COMPONENT WILL BE ADDED TO THE APPLICABLE FARE PER_x000a_ADULT/CHILD/INFANT ON 30NOV19._x000a_OR - PEAK SURCHARGE OF 10 PERCENT OF THE FARE PER_x000a_FARE COMPONENT WILL BE ADDED TO THE APPLICABLE_x000a_FARE PER ADULT/CHILD/INFANT ON 01DEC19._x000a_OR - PEAK SURCHARGE OF 5 PERCENT OF THE FARE PER FARE_x000a_COMPONENT WILL BE ADDED TO THE APPLICABLE FARE_x000a_PER ADULT/CHILD/INFANT ON 02DEC19._x000a_OR - PEAK SURCHARGE OF 5 PERCENT OF THE FARE PER FARE_x000a_COMPONENT WILL BE ADDED TO THE APPLICABLE FARE_x000a_PER ADULT/CHILD/INFANT FROM 28DEC19 THROUGH_x000a_31DEC19._x000a_OR - PEAK SURCHARGE OF 10 PERCENT OF THE FARE PER_x000a_FARE COMPONENT WILL BE ADDED TO THE APPLICABLE_x000a_FARE PER ADULT/CHILD/INFANT FROM 01JAN20 THROUGH_x000a_02JAN20._x000a_OR - PEAK SURCHARGE OF 8 PERCENT OF THE FARE PER FARE_x000a_COMPONENT WILL BE ADDED TO THE APPLICABLE FARE_x000a_PER ADULT/CHILD/INFANT FROM 03JAN20 THROUGH_x000a_06JAN20._x000a_OR - PEAK SURCHARGE OF 5 PERCENT OF THE FARE PER FARE_x000a_COMPONENT WILL BE ADDED TO THE APPLICABLE FARE_x000a_PER ADULT/CHILD/INFANT ON 07JAN20._x000a_FOR TICKETING ON/BEFORE 15NOV17_x000a_THERE IS NO PEAK SURCHARGE PER ADULT/CHILD/INFANT_x000a_ON MON/TUE/WED/THU/SAT FROM 11JAN18 THROUGH_x000a_14FEB18._x000a_TO CONTIGUOUS U.S.A. -_x000a_PEAK SURCHARGE OF 6 PERCENT OF THE FARE PER FARE_x000a_COMPONENT WILL BE ADDED TO THE APPLICABLE FARE PER_x000a_ADULT/CHILD/INFANT ON 11APR20._x000a_FROM CONTIGUOUS U.S.A. -_x000a_PEAK SURCHARGE OF 8 PERCENT OF THE FARE PER FARE_x000a_COMPONENT WILL BE ADDED TO THE APPLICABLE FARE PER_x000a_ADULT/CHILD/INFANT ON 12APR20._x000a_OR - PEAK SURCHARGE OF 6 PERCENT OF THE FARE PER FARE_x000a_COMPONENT WILL BE ADDED TO THE APPLICABLE FARE_x000a_PER ADULT/CHILD/INFANT ON 13APR20._x000a_TO CONTIGUOUS U.S.A. -_x000a_PEAK SURCHARGE OF 6 PERCENT OF THE FARE PER FARE_x000a_COMPONENT WILL BE ADDED TO THE APPLICABLE FARE PER_x000a_ADULT/CHILD/INFANT FROM 03APR20 THROUGH 05APR20.&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13JAN17.&lt;/Text&gt;_x000a_   &lt;/Paragraph&gt;_x000a_   &lt;Paragraph RPH=&quot;15&quot; Title=&quot;SALES RESTRICTIONS&quot;&gt;_x000a_    &lt;Text&gt;TICKETS MAY ONLY BE SOLD IN AREA 1/AREA 2/AREA 3._x000a_OR - FARES MAY ONLY BE SOLD BY TRAVEL AGENTS._x000a_TICKETS MAY ONLY BE SOLD IN AREA 1/AREA 2/AREA 3.&lt;/Text&gt;_x000a_   &lt;/Paragraph&gt;_x000a_   &lt;Paragraph RPH=&quot;16&quot; Title=&quot;PENALTIES&quot;&gt;_x000a_    &lt;Text&gt;TICKET IS NON-REFUNDABLE._x000a_NOTE - TEXT BELOW NOT VALIDATED FOR AUTOPRICING._x000a_RESERVATIONS MADE ONE WEEK OR MORE PRIOR TO A_x000a_FLIGHTS SCHEDULED DEPARTURE CAN BE CANCELLED_x000a_WITHOUT PENALTY UP TO 24 HOURS AFTER RESERVATION_x000a_IS MADE_x000a_--------------------------------------------------_x000a_PASSENGER MUST BE PRESENT IN THE BOARDING AREA_x000a_TEN MINUTES PRIOR TO SCHEDULED DEPARTURE TIME OR_x000a_IT MAY RESULT IN CANCELLED RESERVATION_x000a_--------------------------------------------------_x000a_JETBLUE USES AUTOMATED CHANGE AND CANCEL RULES IN_x000a_CATEGORY 31/33. GDS AGENCIES PLEASE REVIEW THESE_x000a_FOR FURTHER RESTRICTIONS. DIFFERENCES MAY EXIST_x000a_BETWEEN A MANUAL CHANGE/CANCEL AND AN AUTOMATED_x000a_ONE. THE MORE RESTRICTIVE AUTOMATED RULES APPLY._x000a_--------------------------------------------------_x000a_RESIDUAL VALUES FOR THESE FARES MAY ONLY BE_x000a_REFUNDED TO VOUCHERS. IF VOUCHER IS NOT ISSUED_x000a_THESE FARES ARE 100 PERCENT NONREFUNDABLE_x000a_CANCELLATIONS_x000a_BEFORE DEPARTURE_x000a_CHARGE USD 200.00._x000a_NOTE - TEXT BELOW NOT VALIDATED FOR AUTOPRICING._x000a_RESIDUAL VALUES FOR THESE FARES MAY ONLY BE_x000a_REFUNDED TO VOUCHERS. IF VOUCHER IS NOT ISSUED_x000a_THESE FARES ARE 100 PERCENT NONREFUNDABLE_x000a_--------------------------------------------------_x000a_FOR RESERVATIONS MADE ON JETBLUE.COM OR THRU_x000a_JETBLUE RESERVATIONS THAT ARE CHANGED PRIOR TO_x000a_SCHEDULED DEPARTURE A CHANGE FEE MAY BE_x000a_APPLIED AT THE TIME THE TICKET IS EXCHANGED. THE_x000a_VALUE OF THE ORIGINAL TICKET CAN BE APPLIED TO THE_x000a_NEW TICKET. IF THE NEW BOOKING RESULTS IN A_x000a_RESIDUAL VALUE THAT AMOUNT WILL NOT BE REFUNDED_x000a_BUT PLACED IN THE CUSTOMERS TRAVEL BANK ACCOUNT AS_x000a_A CREDIT/VOUCHER FOR USE ON FUTURE TRAVEL. TRAVEL_x000a_BANK FUNDS/CREDITS ARE VALID FOR 1 YEAR FROM THE_x000a_DATE OF ISSUANCE AND ARE ONLY VALID FOR DIRECT_x000a_BOOKINGS WITH JETBLUE._x000a_--_x000a_FOR RESERVATIONS MADE BY AN AGENCY THRU THE GDS_x000a_THAT ARE CHANGED PRIOR TO SCHEDULED DEPARTURE A_x000a_CHANGE FEE MAY BE APPLIED AT THE TIME THE_x000a_TICKET IS EXCHANGED. THE VALUE OF THE ORIGINAL_x000a_TICKET CAN BE APPLIED TO THE NEW TICKET. IF THERE_x000a_IS RESIDUAL VALUE AFTER AN EXCHANGE ON A TICKET_x000a_THE AGENCY CAN REFUND THE RESIDUAL VALUE TO A_x000a_MCO. THE MCO IS GOOD FOR ONE YEAR FROM THE DATE OF_x000a_ORIGINAL ISSUANCE. THE MCO IS FULLY TRANSFERABLE._x000a_IF THE AGENCY DOES NOT HAVE THE ABILITY_x000a_TO REFUND TO A MCO ANY RESIDUAL VALUE AFTER THE_x000a_TICKET IS EXCHANGED WOULD BE LOST._x000a_AFTER DEPARTURE_x000a_TICKET IS NON-REFUNDABLE._x000a_NOTE - TEXT BELOW NOT VALIDATED FOR AUTOPRICING._x000a_UNFLOWN FARE COMPONENTS NOT CANCELLED PRIOR_x000a_TO SCHEDULED DEPARTURE TIME WILL BE FORFEITED._x000a_CHANGES_x000a_BEFORE DEPARTURE_x000a_CHARGE USD 200.00._x000a_NOTE - TEXT BELOW NOT VALIDATED FOR AUTOPRICING._x000a_ANYTIME WITHIN TKT VALIDITY REPRICE_x000a_A. CHANGED FARE COMPONENTS USE FARES IN EFFECT_x000a_TODAY_x000a_B. ALL OTHERS USE CURRENTLY TKTD FARE PROVIDED_x000a_ALL OF THE FOLLOWING CONDITIONS ARE MET-_x000a_1. NO CHANGE TO FARE BREAKS UP TO THE FIRST_x000a_CHANGED FARE COMPONENT_x000a_2. WHEN NO INTL COUPONS REMAIN - ALL NEW TRAVEL_x000a_MUST BE DOMESTIC_x000a_3. FULLY FLOWN FARE NOT REPRICED TO FURTHER_x000a_POINT_x000a_4. B6 SAME FARE TYPE IS USED_x000a_5. ALL RULE AND BOOKING CODE PROVISIONS ARE MET_x000a_6. ADV RES IS MEASURED FROM NEW TKT ISSUE_x000a_DATE IF CURRENT FARES/FROM PREVIOUS TKT ISSUE_x000a_DATE IF HISTORICAL FARES TO DEPARTURE OF PRICING_x000a_UNIT_x000a_--------------------------------------------------_x000a_FOR RESERVATIONS MADE ON JETBLUE.COM OR THRU_x000a_JETBLUE RESERVATIONS THAT ARE CHANGED PRIOR TO_x000a_SCHEDULED DEPARTURE A CHANGE FEE MAY BE APPLIED_x000a_AT THE TIME THE TICKET IS EXCHANGED. THE VALUE_x000a_OF THE ORIGINAL TICKET CAN BE APPLIED TO THE NEW_x000a_TICKET. IF THE NEW BOOKING RESULTS IN A RESIDUAL_x000a_VALUE THAT AMOUNT WILL NOT BE REFUNDED BUT_x000a_PLACED IN THE CUSTOMERS TRAVEL BANK ACCOUNT AS A_x000a_CREDIT/VOUCHER FOR USE ON FUTURE TRAVEL._x000a_TRAVELBANK FUNDS/CREDITS ARE VALID FOR 1 YEAR_x000a_FROM THE DATE OF ISSUANCE AND ARE ONLY VALID FOR_x000a_DIRECT BOOKINGS WITH JETBLUE._x000a_--_x000a_FOR RESERVATIONS MADE BY AN AGENCY THRU THE GDS_x000a_THAT ARE CHANGED PRIOR TO SCHEDULED DEPARTURE A_x000a_CHANGE FEE MAY BE APPLIED AT THE TIME THE TICKET_x000a_IS EXCHANGED. THE VALUE OF THE ORIGINAL TICKET_x000a_CAN BE APPLIED TO THE NEW TICKET. IF THERE IS_x000a_RESIDUAL VALUE AFTER AN EXCHANGE ON A TICKET THE_x000a_AGENCY CAN REFUND THE RESIDUAL VALUE TO A MCO._x000a_THE MCO IS GOOD FOR ONE YEAR FROM THE DATE OF_x000a_ORIGINAL ISSUANCE. THE MCO IS FULLY_x000a_TRANSFERABLE. IF THE AGENCY DOES NOT HAVE THE_x000a_ABILITY TO REFUND TO A MCO ANY RESIDUAL VALUE_x000a_AFTER THE TICKET IS EXCHANGED WOULD BE LOST._x000a_AFTER DEPARTURE_x000a_TICKET IS NON-REFUNDABLE._x000a_NOTE - TEXT BELOW NOT VALIDATED FOR AUTOPRICING._x000a_UNFLOWN FARE COMPONENTS MAY BE CHANGED PRIOR TO_x000a_SCHEDULED DEPARTURE. CHANGES TO UNFLOWN FARE_x000a_COMPONENTS AFTER TIME OF SCHEDULED DEPARTURE ARE_x000a_NOT PERMITTED.&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 - FEE FOR CHG/CXL - IN THE ENDORSEMENT BOX.&lt;/Text&gt;_x000a_   &lt;/Paragraph&gt;_x000a_   &lt;Paragraph RPH=&quot;19&quot; Title=&quot;CHILDREN DISCOUNTS&quot;&gt;_x000a_    &lt;Text&gt;CNN/ACCOMPANIED CHILD PSGR 2-5 - CHARGE 100 PERCENT OF_x000a_THE FARE._x000a_MUST BE ACCOMPANIED ON ALL FLIGHTS IN THE SAME_x000a_COMPARTMENT BY ADULT PSGR 14 OR OLDER._x000a_NOTE - TEXT BELOW NOT VALIDATED FOR AUTOPRICING._x000a_AGE MUST BE VERIFIED_x000a_OR - INS/INFANT WITH A SEAT PSGR UNDER 2 - CHARGE 100_x000a_PERCENT OF THE FARE._x000a_MUST BE ACCOMPANIED ON ALL FLIGHTS IN THE SAME_x000a_COMPARTMENT BY ADULT PSGR 14 OR OLDER._x000a_OR - 1ST INF/INFANT WITHOUT A SEAT PSGR UNDER 2 - NO_x000a_CHARGE._x000a_MUST BE ACCOMPANIED ON ALL FLIGHTS IN THE SAME_x000a_COMPARTMENT BY ADULT PSGR 14 OR OLDER._x000a_OR - UNN/UNACCOMPANIED CHILD PSGR 5-14 - CHARGE 100_x000a_PERCENT OF THE FARE._x000a_NOTE - TEXT BELOW NOT VALIDATED FOR AUTOPRICING._x000a_UNACCOMPANIED CHILDREN UNDER 5 YEARS OF AGE WILL_x000a_NOT BE ACCEPTED FOR CARRIAGE UNLESS ACCOMPANIED_x000a_BY A PASSENGER 14 YEARS OR AGE OR OLDER._x000a_SUBJECT TO AN ADDITIONAL FEE - UNACCOMPANIED_x000a_CHILDREN BETWEEN THE AGES OF 5 AND UNDER 14 MUST_x000a_TRAVEL ON NON-STOP FLIGHTS ONLY.&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VALID FOR ADULT PSGR._x000a_THE FARE WAS CALCULATED AS 100 PERCENT OF THE ONE-WAY_x000a_WH0AUEN FARE._x000a_HIGHER INTERMEDIATE POINT CHECK MAY BE APPLIED TO THIS FARE._x000a_APPLY FARE BY RULE RULES TO THIS FARE FOR CATEGORIES:_x000a_50-RULE APPL        10-COMBINATIONS     11-BLACKOUTS_x000a_15-SALES RESTR      16-PENALTIES        18-TICKET ENDO_x000a_19-CHILDREN DISC    20-TOUR COND DISC   21-AGENT DISC_x000a_22-ALL OTHER DISC   33-VOL RFDS         35-NEGOTIATED FARES_x000a_APPLY BASE FARE RULES TO THIS FARE FOR CATEGORIES:_x000a_01-ELIGIBILITY      02-DAY/TIME         03-SEASONS_x000a_04-FLIGHT APPL      05-ADV RES/TKTG     06-MIN STAY_x000a_07-MAX STAY         08-STOPOVERS        09-TRANSFERS_x000a_12-SURCHARGES       13-ACCOMP TRAVEL    14-TRAVEL RESTR_x000a_23-MISC PROVISIONS  26-GROUPS           27-TOURS_x000a_28-VISIT A COUNTRY  29-DEPOSITS&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7"/>
    <n v="3409"/>
    <s v="DEAL"/>
    <n v="3447"/>
    <n v="3458"/>
    <s v="FBRINPV/864"/>
    <n v="11003"/>
    <n v="15535"/>
    <x v="28"/>
    <n v="1501"/>
    <n v="1534"/>
    <n v="1558"/>
    <s v="RDMCOBOG03DECWH0AUEN5-B6"/>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05ffec8-f80b-4de8-a988-4f4e8ecd6e0b&lt;/eb:ConversationId&gt;&lt;eb:Service&gt;OTA_AirRulesLLSRQ&lt;/eb:Service&gt;&lt;eb:Action&gt;OTA_AirRulesLLSRS&lt;/eb:Action&gt;&lt;eb:MessageData&gt;&lt;eb:MessageId&gt;6508780587072300235&lt;/eb:MessageId&gt;&lt;eb:Timestamp&gt;2019-09-10T16:18:27&lt;/eb:Timestamp&gt;&lt;eb:RefToMessageId&gt;b05ffec8-f80b-4de8-a988-4f4e8ecd6e0b&lt;/eb:RefToMessageId&gt;&lt;/eb:MessageData&gt;&lt;/eb:MessageHeader&gt;&lt;wsse:Security xmlns:wsse=&quot;http://schemas.xmlsoap.org/ws/2002/12/secext&quot;&gt;&lt;wsse:BinarySecurityToken valueType=&quot;String&quot; EncodingType=&quot;wsse:Base64Binary&quot;&gt;Shared/IDL:IceSess\/SessMgr:1\.0.IDL/Common/!ICESMS\/RESA!ICESMSLB\/RES.LB!-2975656020172806269!88610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1:18:27-05:00&quot;&gt;_x000a_   &lt;stl:SystemSpecificResults&gt;_x000a_    &lt;stl:HostCommand LNIATA=&quot;222222&quot;&gt;RDBOGMAD08SEPKLYRAE-UX&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KLYRAE         K?R  1247.00     ----      -/?  -/12M AT01&lt;/Text&gt;_x000a_   &lt;/Line&gt;_x000a_   &lt;Line Type=&quot;Passenger Type&quot;&gt;_x000a_    &lt;Text&gt;PASSENGER TYPE-ADT                 AUTO PRICE-YES&lt;/Text&gt;_x000a_   &lt;/Line&gt;_x000a_   &lt;Line Type=&quot;Origin Destination&quot;&gt;_x000a_    &lt;Text&gt;FROM-BOG TO-MAD    CXR-UX    TVL-08SEP20  RULE-AE11 IPRSAA2/27&lt;/Text&gt;_x000a_   &lt;/Line&gt;_x000a_   &lt;Line Type=&quot;Fare Basis&quot;&gt;_x000a_    &lt;Text&gt;FARE BASIS-KLYRAE            SPECIAL FARE  DIS-E   VENDOR-ATP&lt;/Text&gt;_x000a_   &lt;/Line&gt;_x000a_   &lt;Line Type=&quot;Fare Type&quot;&gt;_x000a_    &lt;Text&gt;FARE TYPE-XPX      RT-INSTANT PURCHASE FARE&lt;/Text&gt;_x000a_   &lt;/Line&gt;_x000a_   &lt;Line Type=&quot;Currency&quot;&gt;_x000a_    &lt;Text&gt;USD  1247.00  1001  E20JUL19 D-INFINITY   FC-KLYRAE  FN-&lt;/Text&gt;_x000a_   &lt;/Line&gt;_x000a_   &lt;Line Type=&quot;System Dates&quot;&gt;_x000a_    &lt;Text&gt;SYSTEM DATES - CREATED 19JUL19/0714  EXPIRES INFINITY&lt;/Text&gt;_x000a_   &lt;/Line&gt;_x000a_   &lt;ParsedData&gt;_x000a_    &lt;CurrencyLine&gt;_x000a_     &lt;Amount&gt;1247.00&lt;/Amount&gt;_x000a_     &lt;CurrencyCode&gt;USD&lt;/CurrencyCode&gt;_x000a_     &lt;Discontinue&gt;INFINITY&lt;/Discontinue&gt;_x000a_     &lt;Effective&gt;2019-07-20&lt;/Effective&gt;_x000a_     &lt;FareClass&gt;KLYRAE&lt;/FareClass&gt;_x000a_     &lt;RoutingNumberOrMPM&gt;1001&lt;/RoutingNumberOrMPM&gt;_x000a_    &lt;/CurrencyLine&gt;_x000a_    &lt;FareBasisLine&gt;_x000a_     &lt;DisplayType Code=&quot;E&quot;/&gt;_x000a_     &lt;FareBasis Code=&quot;KLYRAE&quot;/&gt;_x000a_     &lt;FareVendor&gt;ATP&lt;/FareVendor&gt;_x000a_     &lt;Text&gt;SPECIAL FARE&lt;/Text&gt;_x000a_    &lt;/FareBasisLine&gt;_x000a_    &lt;FareTypeLine&gt;_x000a_     &lt;FareDescription Code=&quot;RT&quot;&gt;INSTANT PURCHASE FARE&lt;/FareDescription&gt;_x000a_     &lt;FareType&gt;XPX&lt;/FareType&gt;_x000a_    &lt;/FareTypeLine&gt;_x000a_    &lt;OriginDestinationLine&gt;_x000a_     &lt;Airline Code=&quot;UX&quot;/&gt;_x000a_     &lt;DestinationLocation LocationCode=&quot;MAD&quot;/&gt;_x000a_     &lt;OriginLocation LocationCode=&quot;BOG&quot;/&gt;_x000a_     &lt;Rule&gt;AE11&lt;/Rule&gt;_x000a_     &lt;TariffDescriptionNumber&gt;IPRSAA2/27&lt;/TariffDescriptionNumber&gt;_x000a_     &lt;TravelDate&gt;2020-09-08&lt;/TravelDate&gt;_x000a_    &lt;/OriginDestinationLine&gt;_x000a_    &lt;PassengerTypeLine&gt;_x000a_     &lt;AutoPrice&gt;YES&lt;/AutoPrice&gt;_x000a_     &lt;PassengerType Code=&quot;ADT&quot;/&gt;_x000a_    &lt;/PassengerTypeLine&gt;_x000a_    &lt;SystemDatesLine&gt;_x000a_     &lt;CreateDateTime&gt;2019-07-19T07: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UX ECONOMY FARES_x000a_APPLICATION_x000a_AREA_x000a_THESE FARES APPLY_x000a_FROM AREA 1_x000a_TO AREA 2._x000a_CLASS OF SERVICE_x000a_THESE FARES APPLY FOR ECONOMY CLASS SERVICE._x000a_TYPES OF TRANSPORTATION_x000a_FARES GOVERNED BY THIS RULE CAN BE USED TO CREATE_x000a_ONE-WAY/ROUND-TRIP/SINGLE OPEN-JAW/DOUBLE_x000a_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FROM COLOMBIA -_x000a_PERMITTED 04JUL THROUGH 01JAN OR 11JAN THROUGH 09JUN_x000a_FOR EACH TRANSATLANTIC SECTOR. SEASON IS BASED ON_x000a_TRIP DATE._x000a_TO COLOMBIA -_x000a_PERMITTED 06AUG THROUGH 14DEC OR 24DEC THROUGH 01JAN_x000a_OR 07JAN THROUGH 29JUN FOR EACH TRANSATLANTIC_x000a_SECTOR. SEASON IS BASED ON TRIP DATE.&lt;/Text&gt;_x000a_   &lt;/Paragraph&gt;_x000a_   &lt;Paragraph RPH=&quot;04&quot; Title=&quot;FLIGHT APPLICATION&quot;&gt;_x000a_    &lt;Text&gt;THE FARE COMPONENT MUST INCLUDE TRAVEL VIA_x000a_TRANSATLANTIC SECTORS ON_x000a_ONE OR MORE OF THE FOLLOWING_x000a_ANY UX FLIGHT._x000a_AND_x000a_IF THE FARE COMPONENT INCLUDES TRAVEL WITHIN AREA 2_x000a_THEN THAT TRAVEL MUST BE ON_x000a_ONE OR MORE OF THE FOLLOWING_x000a_ANY UX FLIGHT_x000a_ANY 9B FLIGHT_x000a_ANY A3 FLIGHT_x000a_ANY AF FLIGHT_x000a_ANY AZ FLIGHT_x000a_ANY KL FLIGHT_x000a_ANY LG FLIGHT_x000a_ANY LO FLIGHT_x000a_ANY ME FLIGHT_x000a_ANY SK FLIGHT_x000a_ANY SU FLIGHT_x000a_ANY TK FLIGHT_x000a_ANY ET FLIGHT_x000a_ANY EY FLIGHT_x000a_LY FLIGHTS 0300 THROUGH 0399_x000a_OK FLIGHTS 0700 THROUGH 0799._x000a_AND_x000a_IF THE FARE COMPONENT INCLUDES TRAVEL WITHIN AREA 1_x000a_THEN THAT TRAVEL MUST BE ON_x000a_ONE OR MORE OF THE FOLLOWING_x000a_ANY UX FLIGHT_x000a_ANY 5Q FLIGHT_x000a_ANY 5U FLIGHT_x000a_ANY AD FLIGHT_x000a_ANY AR FLIGHT_x000a_ANY CC FLIGHT_x000a_ANY CM FLIGHT_x000a_ANY CU FLIGHT_x000a_ANY EQ FLIGHT_x000a_ANY G3 FLIGHT_x000a_ANY P9 FLIGHT_x000a_ANY Z8 FLIGHT_x000a_ANY DL FLIGHT_x000a_ANY BB FLIGHT_x000a_ANY AV FLIGHT_x000a_ANY 7N FLIGHT_x000a_ANY ZP FLIGHT._x000a_AND_x000a_IF THE FARE COMPONENT INCLUDES TRAVEL BETWEEN MEX AND_x000a_MAD_x000a_BUT NOT ON NONSTOP FLIGHTS.&lt;/Text&gt;_x000a_   &lt;/Paragraph&gt;_x000a_   &lt;Paragraph RPH=&quot;05&quot; Title=&quot;ADVANCE RESERVATIONS/TICKETING&quot;&gt;_x000a_    &lt;Text&gt;CONFIRMED RESERVATIONS ARE REQUIRED FOR ALL SECTORS._x000a_WHEN RESERVATIONS ARE MADE AT LEAST 100 DAYS BEFORE_x000a_DEPARTURE, TICKETING MUST BE COMPLETED AT LEAST 93_x000a_DAYS BEFORE DEPARTURE._x000a_OR - CONFIRMED RESERVATIONS ARE REQUIRED FOR ALL_x000a_SECTORS._x000a_WHEN RESERVATIONS ARE MADE AT LEAST 11 DAYS BEFORE_x000a_DEPARTURE, TICKETING MUST BE COMPLETED WITHIN 7_x000a_DAYS AFTER RESERVATIONS ARE MADE OR AT LEAST 10_x000a_DAYS BEFORE DEPARTURE WHICHEVER IS EARLIER._x000a_OR - CONFIRMED RESERVATIONS ARE REQUIRED FOR ALL_x000a_SECTORS._x000a_TICKETING MUST BE COMPLETED WITHIN 3 DAYS AFTER_x000a_RESERVATIONS ARE MADE OR AT LEAST 3 DAYS BEFORE_x000a_DEPARTURE WHICHEVER IS EARLIER._x000a_OR - CONFIRMED RESERVATIONS FOR ALL SECTORS AND_x000a_TICKETING MUST BE COMPLETED AT THE SAME TIM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2 FREE STOPOVERS PERMITTED ON THE PRICING UNIT - 1 IN_x000a_EACH DIRECTION._x000a_AND - 2 STOPOVERS PERMITTED ON THE PRICING UNIT - 1 IN_x000a_EACH DIRECTION AT EUR 70.00/USD 100.00 EACH.&lt;/Text&gt;_x000a_   &lt;/Paragraph&gt;_x000a_   &lt;Paragraph RPH=&quot;09&quot; Title=&quot;TRANSFERS&quot;&gt;_x000a_    &lt;Text&gt;FARE BREAK SURFACE SECTORS NOT PERMITTED AND EMBEDDED_x000a_SURFACE SECTORS PERMITTED ON THE FARE COMPONENT._x000a_NOTE - TEXT BELOW NOT VALIDATED FOR AUTOPRICING._x000a_TRANSFERS LIMITTED TO THE ROUTING MAP INDICATED IN_x000a_THE FARE RECORD.&lt;/Text&gt;_x000a_   &lt;/Paragraph&gt;_x000a_   &lt;Paragraph RPH=&quot;10&quot; Title=&quot;COMBINATIONS&quot;&gt;_x000a_    &lt;Text&gt;CIRCLE TRIPS NOT PERMITTED._x000a_END-ON-END_x000a_END-ON-END COMBINATIONS PERMITTED WITH INTERNATIONAL_x000a_FARES BETWEEN AREA 2 AND AREA 3. VALIDATE ALL FARE_x000a_COMPONENTS. SIDE TRIPS PERMITTED WITH NO_x000a_RESTRICTIONS._x000a_PROVIDED -_x000a_COMBINATIONS ARE FOR CARRIER UX._x000a_OPEN JAWS/ROUND TRIPS_x000a_FARES MAY BE COMBINED ON A HALF ROUND TRIP BASIS_x000a_-TO FORM SINGLE OR DOUBLE OPEN JAWS_x000a_MILEAGE OF THE OPEN SEGMENT MUST BE EQUAL/LESS THAN_x000a_MILEAGE OF THE SHORTEST FLOWN FARE COMPONENT._x000a_-TO FORM ROUND TRIPS._x000a_PROVIDED -_x000a_COMBINATIONS ARE WITH ANY FARE FOR CARRIER UX IN_x000a_RULE UZ10/UZ11/UZ13/UZ14/UZ17/UZ25 IN TARIFF_x000a_FBRA12P - BETWEEN AREA 1/2 EXCEPT USA/CA_x000a_OR RULE UZ13/UZ14/UZ25 IN TARIFF_x000a_FBRINPV - BETWEEN USA/CA-AREA 1/2/3_x000a_OR ANY RULE IN TARIFF_x000a_IPRA    - BETWEEN USA/CA-AREA 2/3 AND GUAM-AREA 2_x000a_IPREUAF - BETWEEN EUROPE-AFRICA_x000a_IPREUME - BETWEEN EUROPE-THE MIDDLE EAST_x000a_IPREURP - WITHIN EUROPE-INTERNATIONAL_x000a_IPRSAA2 - BETWEEN THE WESTERN HEMISPHERE-AREA 2_x000a_VIA ATL_x000a_OR RULE UF22 IN TARIFF_x000a_SAR2RPV - BETWEEN WESTERN HEMISPHERE-AREA 2 VIA_x000a_ATL_x000a_TAPVR   - BETWEEN AREA 1-AREA 2/3 AND GUAM-AREA 2.&lt;/Text&gt;_x000a_   &lt;/Paragraph&gt;_x000a_   &lt;Paragraph RPH=&quot;11&quot; Title=&quot;BLACKOUT DATES&quot;&gt;_x000a_    &lt;Text&gt;NO BLACKOUT DATES APPLY.&lt;/Text&gt;_x000a_   &lt;/Paragraph&gt;_x000a_   &lt;Paragraph RPH=&quot;12&quot; Title=&quot;SURCHARGES&quot;&gt;_x000a_    &lt;Text&gt;IF THE FARE COMPONENT INCLUDES TRAVEL BETWEEN FOR AND_x000a_SSA._x000a_SECURITY SURCHARGE OF USD 80.00 PER FARE COMPONENT_x000a_WILL BE ADDED TO THE APPLICABLE FARE PER_x000a_ADULT,ALLOWING CHILD/INFANT DISCOUNTS._x000a_IF THE FARE COMPONENT INCLUDES TRAVEL BETWEEN FOR AND_x000a_BSB._x000a_OR_x000a_IF THE FARE COMPONENT INCLUDES TRAVEL BETWEEN FOR AND_x000a_GYN._x000a_OR_x000a_IF THE FARE COMPONENT INCLUDES TRAVEL BETWEEN FOR AND_x000a_BHZ._x000a_OR_x000a_IF THE FARE COMPONENT INCLUDES TRAVEL BETWEEN FOR AND_x000a_RIO._x000a_SECURITY SURCHARGE OF USD 20.00 PER FARE COMPONENT_x000a_WILL BE ADDED TO THE APPLICABLE FARE PER_x000a_ADULT,ALLOWING CHILD/INFANT DISCOUNTS._x000a_IF THE FARE COMPONENT INCLUDES TRAVEL BETWEEN VCE AND_x000a_ROM._x000a_OR_x000a_IF THE FARE COMPONENT INCLUDES TRAVEL BETWEEN AHO AND_x000a_ROM._x000a_SECURITY SURCHARGE OF EUR 90.00 PER FARE COMPONENT_x000a_WILL BE ADDED TO THE APPLICABLE FARE PER_x000a_ADULT,ALLOWING CHILD/INFANT DISCOUNTS._x000a_IF THE FARE COMPONENT INCLUDES TRAVEL BETWEEN SAO AND_x000a_SSA._x000a_OR_x000a_IF THE FARE COMPONENT INCLUDES TRAVEL BETWEEN SSA AND_x000a_REC._x000a_OR_x000a_IF THE FARE COMPONENT INCLUDES TRAVEL BETWEEN REC AND_x000a_SAO._x000a_SECURITY SURCHARGE OF USD 80.00 PER FARE COMPONENT_x000a_WILL BE ADDED TO THE APPLICABLE FARE PER_x000a_ADULT,ALLOWING CHILD/INFANT DISCOUNTS._x000a_IF THE FARE COMPONENT INCLUDES TRAVEL BETWEEN UIO AND_x000a_CUE._x000a_OR_x000a_IF THE FARE COMPONENT INCLUDES TRAVEL BETWEEN UIO AND_x000a_LOH._x000a_OR_x000a_IF THE FARE COMPONENT INCLUDES TRAVEL BETWEEN UIO AND_x000a_ESM._x000a_OR_x000a_IF THE FARE COMPONENT INCLUDES TRAVEL BETWEEN UIO AND_x000a_LGQ._x000a_OR_x000a_IF THE FARE COMPONENT INCLUDES TRAVEL BETWEEN UIO AND_x000a_OCC._x000a_OR_x000a_IF THE FARE COMPONENT INCLUDES TRAVEL BETWEEN UIO AND_x000a_SCY._x000a_OR_x000a_IF THE FARE COMPONENT INCLUDES TRAVEL BETWEEN UIO AND_x000a_GPS._x000a_OR_x000a_IF THE FARE COMPONENT INCLUDES TRAVEL BETWEEN UIO AND_x000a_MEC._x000a_SECURITY SURCHARGE OF EUR 30.00 PER FARE COMPONENT_x000a_WILL BE ADDED TO THE APPLICABLE FARE PER_x000a_ADULT,ALLOWING CHILD/INFANT DISCOUNTS._x000a_IF THE FARE COMPONENT INCLUDES TRAVEL BETWEEN SRZ AND_x000a_ASU._x000a_SECURITY SURCHARGE OF USD 150.00 PER FARE COMPONENT_x000a_WILL BE ADDED TO THE APPLICABLE FARE PER_x000a_ADULT,ALLOWING CHILD/INFANT DISCOUNTS._x000a_IF THE FARE COMPONENT INCLUDES TRAVEL BETWEEN MVD AND_x000a_ASU._x000a_SECURITY SURCHARGE OF USD 200.00 PER FARE COMPONENT_x000a_WILL BE ADDED TO THE APPLICABLE FARE PER_x000a_ADULT,ALLOWING CHILD/INFANT DISCOUNTS._x000a_IF THE FARE COMPONENT INCLUDES TRAVEL BETWEEN MVD AND_x000a_BUE._x000a_SECURITY SURCHARGE OF USD 100.00 PER FARE COMPONENT_x000a_WILL BE ADDED TO THE APPLICABLE FARE PER_x000a_ADULT,ALLOWING CHILD/INFANT DISCOUNTS._x000a_IF THE FARE COMPONENT INCLUDES TRAVEL BETWEEN ASU AND_x000a_BUE._x000a_SECURITY SURCHARGE OF USD 150.00 PER FARE COMPONENT_x000a_WILL BE ADDED TO THE APPLICABLE FARE PER_x000a_ADULT,ALLOWING CHILD/INFANT DISCOUNTS._x000a_IF THE FARE COMPONENT INCLUDES TRAVEL BETWEEN MVD AND_x000a_SAO._x000a_SECURITY SURCHARGE OF USD 175.00 PER FARE COMPONENT_x000a_WILL BE ADDED TO THE APPLICABLE FARE PER_x000a_ADULT,ALLOWING CHILD/INFANT DISCOUNTS._x000a_IF THE FARE COMPONENT INCLUDES TRAVEL BETWEEN SDQ AND_x000a_HAV._x000a_OR_x000a_IF THE FARE COMPONENT INCLUDES TRAVEL BETWEEN SDQ AND_x000a_MIA._x000a_OR_x000a_IF THE FARE COMPONENT INCLUDES TRAVEL BETWEEN SDQ AND_x000a_SJU._x000a_SECURITY SURCHARGE OF USD 100.00 PER FARE COMPONENT_x000a_WILL BE ADDED TO THE APPLICABLE FARE PER_x000a_ADULT,ALLOWING CHILD/INFANT DISCOUNTS._x000a_IF THE FARE COMPONENT INCLUDES TRAVEL BETWEEN BUH AND_x000a_IAS._x000a_SECURITY SURCHARGE OF EUR 90.00 PER FARE COMPONENT_x000a_WILL BE ADDED TO THE APPLICABLE FARE PER_x000a_ADULT,ALLOWING CHILD/INFANT DISCOUNTS._x000a_IF THE FARE COMPONENT INCLUDES TRAVEL BETWEEN BUE AND_x000a_COR._x000a_OR_x000a_IF THE FARE COMPONENT INCLUDES TRAVEL BETWEEN BUE AND_x000a_IGR._x000a_OR_x000a_IF THE FARE COMPONENT INCLUDES TRAVEL BETWEEN IGR AND_x000a_COR._x000a_OR_x000a_IF THE FARE COMPONENT INCLUDES TRAVEL BETWEEN IGR AND_x000a_ROS._x000a_OR_x000a_IF THE FARE COMPONENT INCLUDES TRAVEL BETWEEN IGR AND_x000a_SLA._x000a_SECURITY SURCHARGE OF USD 80.00 PER FARE COMPONENT_x000a_WILL BE ADDED TO THE APPLICABLE FARE PER_x000a_ADULT,ALLOWING CHILD/INFANT DISCOUNTS._x000a_IF THE FARE COMPONENT INCLUDES TRAVEL BETWEEN TLV AND_x000a_AREA 2 ON_x000a_ONE OR MORE OF THE FOLLOWING_x000a_ANY LY FLIGHT._x000a_SECURITY SURCHARGE OF USD 25.00 PER FARE COMPONENT_x000a_WILL BE ADDED TO THE APPLICABLE FARE PER_x000a_ADULT,ALLOWING CHILD/INFANT DISCOUNTS._x000a_IF THE FARE COMPONENT INCLUDES TRAVEL BETWEEN PTY AND_x000a_CCS._x000a_OR_x000a_IF THE FARE COMPONENT INCLUDES TRAVEL BETWEEN PTY AND_x000a_SDQ._x000a_OR_x000a_IF THE FARE COMPONENT INCLUDES TRAVEL BETWEEN PTY AND_x000a_PUJ._x000a_OR_x000a_IF THE FARE COMPONENT INCLUDES TRAVEL BETWEEN PTY AND_x000a_HAV._x000a_OR_x000a_IF THE FARE COMPONENT INCLUDES TRAVEL BETWEEN PTY AND_x000a_GYE._x000a_OR_x000a_IF THE FARE COMPONENT INCLUDES TRAVEL BETWEEN PTY AND_x000a_UIO._x000a_OR_x000a_IF THE FARE COMPONENT INCLUDES TRAVEL BETWEEN PTY AND_x000a_BOG._x000a_SECURITY SURCHARGE OF USD 200.00 PER FARE COMPONENT_x000a_WILL BE ADDED TO THE APPLICABLE FARE PER_x000a_ADULT,ALLOWING CHILD/INFANT DISCOUNTS._x000a_IF THE FARE COMPONENT INCLUDES TRAVEL BETWEEN DUS AND_x000a_AMS._x000a_SECURITY SURCHARGE OF EUR 60.00 PER FARE COMPONENT_x000a_WILL BE ADDED TO THE APPLICABLE FARE PER_x000a_ADULT,ALLOWING CHILD/INFANT DISCOUNTS._x000a_IF THE FARE COMPONENT INCLUDES TRAVEL BETWEEN GUA AND_x000a_SAP._x000a_SECURITY SURCHARGE OF USD 75.00 PER FARE COMPONENT_x000a_WILL BE ADDED TO THE APPLICABLE FARE PER_x000a_ADULT,ALLOWING CHILD/INFANT DISCOUNTS._x000a_IF THE FARE COMPONENT INCLUDES TRAVEL BETWEEN UIO AND_x000a_LIM._x000a_OR_x000a_IF THE FARE COMPONENT INCLUDES TRAVEL BETWEEN UIO AND_x000a_BOG._x000a_OR_x000a_IF THE FARE COMPONENT INCLUDES TRAVEL BETWEEN UIO AND_x000a_CCS._x000a_SECURITY SURCHARGE OF USD 200.00 PER FARE COMPONENT_x000a_WILL BE ADDED TO THE APPLICABLE FARE PER_x000a_ADULT,ALLOWING CHILD/INFANT DISCOUNTS._x000a_IF THE FARE COMPONENT INCLUDES TRAVEL BETWEEN STO AND_x000a_AMS._x000a_OR_x000a_IF THE FARE COMPONENT INCLUDES TRAVEL BETWEEN CPH AND_x000a_AMS._x000a_OR_x000a_IF THE FARE COMPONENT INCLUDES TRAVEL BETWEEN ATH AND_x000a_ROM._x000a_OR_x000a_IF THE FARE COMPONENT INCLUDES TRAVEL BETWEEN ATH AND_x000a_MAD ON_x000a_ONE OR MORE OF THE FOLLOWING_x000a_ANY A3 FLIGHT._x000a_FOR TRAVEL ON/AFTER 15JUN19 AND ON/BEFORE 15SEP19_x000a_SECURITY SURCHARGE OF EUR 100.00 PER FARE_x000a_COMPONENT WILL BE ADDED TO THE APPLICABLE FARE PER_x000a_ADULT,ALLOWING CHILD/INFANT DISCOUNTS.&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UX OR HR AND_x000a_MAY NOT BE SOLD IN VENEZUELA. AND MAY ONLY BE SOLD IN_x000a_AREA 1/AREA 2/AREA 3._x000a_TICKETS MAY NOT BE ISSUED BY PTA. EXTENSION OF TICKET_x000a_VALIDITY IS NOT PERMITTED.&lt;/Text&gt;_x000a_   &lt;/Paragraph&gt;_x000a_   &lt;Paragraph RPH=&quot;16&quot; Title=&quot;PENALTIES&quot;&gt;_x000a_    &lt;Text&gt;CANCELLATIONS_x000a_BEFORE DEPARTURE_x000a_CHARGE EUR 150.00/USD 215.00._x000a_CHILD/INFANT DISCOUNTS APPLY._x000a_NOTE - TEXT BELOW NOT VALIDATED FOR AUTOPRICING._x000a_BEFORE OUTBOUND DEPARTURE_x000a_THE WHOLLY UNUSED TICKET IS REFUNDABLE UPON_x000a_PAYMENT OF THE PENALTY AMOUNT CONTAINED IN_x000a_THIS RULE_x000a_TICKET IS NON-REFUNDABLE IN CASE OF NO-SHOW._x000a_TICKET IS NON REFUNDABLE WHEN PASSENGER CANCELS_x000a_AFTER DEPARTURE OF THE ORIGINALLY SCHEDULED FLIGHT_x000a_--------------------------------------------------_x000a_FOR SPANISH DOMESTIC 9B FLIGHTS FROM 4000_x000a_THROUGHT 4851 TO BE CANCELLED A PENALTY OF EUR_x000a_50.00 WILL BE APPLIED PER SECTOR CHILD/INFANT_x000a_DISCOUNTS APPLY THE ORIGINAL NON-REFUNDABLE_x000a_AMOUNT REMAINS NON REFUNDABLE._x000a_AFTER DEPARTURE_x000a_TICKET IS NON-REFUNDABLE IN CASE OF CANCEL/NO-SHOW/_x000a_REFUND._x000a_NOTE - TEXT BELOW NOT VALIDATED FOR AUTOPRICING._x000a_AFTER OUTBOUND DEPARTURE_x000a_TICKET IS NON REFUNDABLE WHEN PASSENGER CANCELS_x000a_AFTER OUTBOUND DEPARTURE MEANING THAT NO REFUNDS_x000a_ARE ALLOWED ONCE THE FIRST COUPON OF THE PRICING_x000a_UNIT IS USED._x000a_----------------------------------------------_x000a_WAIVED FOR DEATH OF A PASSENGER AND PASSENGERS_x000a_FAMILY MEMBERS UP TO 1ST DEGREE RELATIONS OR FOR_x000a_PASSENGER/S HOSPITAL ADMISSION_x000a_------------------------------------------------_x000a_-------CANCELLATION REPRICING CONDITIONS--------_x000a_FLOWN COUPONS MUST BE REPRICED USING HISTORICAL_x000a_FARES IN EFFECT ON THE PREVIOUS TICKETING DATE_x000a_THE FARE FOR THE JOURNEY TRAVELLED MUST BE CAPED_x000a_AT THE TOTAL FARE AMOUNT PLUS CARRIER IMPOSED_x000a_CHARGE PAID ON THE TICKET BEING PRESENTED FOR_x000a_REFUND_x000a_FULLY FLOWN FARE COMPONENTES MAY BE REPRICED_x000a_USING ANY BOOKING CODE WITHIN THE SAME CABIN_x000a_PROVIDED THE NEW FARE AMOUNT IS EQUAL OR HIGHER_x000a_THAN ORIGINAL_x000a_PARTIALLY FLOWN FARE COMPONENTS MUST BE REPRICED_x000a_USING THE SAME OR HIGHER BOOKING CODE._x000a_------------------------------------------------_x000a_REFUND OF UNUSED TAXES FEES AND CHARGES PAID TO_x000a_THIRD PARTIES PERMITTED. ASSOCIATED CARRIER_x000a_IMPOSED CHARGES ARE REFUNDABLE._x000a_ANY NON-REFUNDABLE AMOUNT FROM A PREVIOUS TICKET_x000a_REMAINS NON-REFUNDABLE FOLLOWING A CHANGE._x000a_-------------------------------------------------_x000a_TICKET IS NOT TRANSFERABLE TO ANOTHER PERSON._x000a_-------------------------------------------------_x000a_PARTIALLY USED TICKETS - REFUND THE DIFFERENCE -_x000a_IF ANY - BETWEEN THE FARE PAID AND THE FARE FOR_x000a_THE JOURNEY TRAVELLED._x000a_CHANGES_x000a_ANY TIME_x000a_CHARGE EUR 150.00/USD 190.00 FOR REISSUE/_x000a_REVALIDATION._x000a_CHILD/INFANT DISCOUNTS APPLY._x000a_NOTE - TEXT BELOW NOT VALIDATED FOR AUTOPRICING._x000a_THE CHANGE FEE APPLIES PER TRANSACTION-PER PERSON._x000a_CHILD AND INFANT DISCOUNTS APPLY._x000a_A CHANGE IS A ROUTING/OR DATE/OR FLIGHT MODIFICATI_x000a_ON._x000a_CHANGE IS PERMITTED WITHIN TICKET VALIDITY OF ORIG_x000a_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 CHANGED_x000a_THE HIGHEST PENALTY OF ALL CHANGED FARE COMPONENT_x000a_S WILL APPLY._x000a_---------------------------------_x000a_IN CASE OF UPGRADE TO A HIGHER FARE OR IF THE ITIN_x000a_ERARY RESULTS IN A HIGHER FARE THE DIFFERENCE_x000a_WILL BE COLLECTED -AND-THE CHANGE FEE WILL BE APPL_x000a_IED._x000a_---------------------------------_x000a_WHEN THE NEW ITINERARY RESULTS IN A LOWER AMOUNT_x000a_THE CHANGE FEE WILL BE APLIED -AND- NO REFUND_x000a_WILL BE MADE._x000a_---------------------------------_x000a_REISSUE/REVALIDATION MUST BE MADE AT THE SAME TIME_x000a_THE RESERVATION IS CHANGED OR PREVIOUS TO THE TIC_x000a_KETED FLIGHT DEPARTURE_x000a_---------------------------------_x000a_IN CASE OF NO-SHOW. CHANGE IS NOT PERMITTED._x000a_---------------------------------_x000a_WAIVED FOR DEATH OF A PASSENGER AND PASSENGER-S_x000a_INMEDIATE FAMILY MEMBER/1ST DEGREE RELATIONS_x000a_ONLY/OR FOR PASSENGER-S HOSPITAL ADMISSION._x000a_---------------------------------_x000a_//CHANGES BEFORE DEPARTURE//_x000a_THE ITINERARY MUST BE REPRICED USING CURRENT FARES_x000a_IN EFFECT ON THE DATE THE TICKET IS REISSUED._x000a_---------------------------------_x000a_//CHANGES AFTER DEPARTURE//_x000a_THE ITINERARY MUST BE REPRICED USING HISTORICAL FA_x000a_RES IN EFFECT ON THE PREVIOUS TICKETING DATE._x000a_THE NEW ITINERARY MUST MEET ALL RULE PROVISIONS OF_x000a_THE NEWLY TICKETED FARE -I.E ADVANCE RESERVATIONS_x000a_/TICKETING DEADLINE/MINIMUM/MAXIMUM STAY/BOOKING C_x000a_LASS/SESIONALITY/ETC-._x000a_---------------------------------_x000a_ANY TIME_x000a_DOWNGRADING IS NOT PERMITTED_x000a_THE NEW TOTAL FARE MAY ONLY BE EQUAL OR HIGHER THA_x000a_N PREVIOUS. ANY CHANGE WITHIN THE SAME TYPE OF FAR_x000a_E INVOLVING SEASONALITY OR DAY/TIME IS NOT CONSIDE_x000a_RED DOWNGRADE._x000a_---------------------------------&lt;/Text&gt;_x000a_   &lt;/Paragraph&gt;_x000a_   &lt;Paragraph RPH=&quot;17&quot; Title=&quot;HIP/MILEAGE EXCEPTIONS&quot;&gt;_x000a_    &lt;Text&gt;THE HIGHER INTERMEDIATE POINT RULE DOES NOT APPLY FOR_x000a_CONNECTIONS._x000a_NOTE -_x000a_DMC/HIP/EXCESS OF MILEAGE WILL NOT APPLY TO THESE_x000a_FARES._x000a_AND - THE HIGHER INTERMEDIATE POINT RULE DOES NOT APPLY_x000a_FOR STOPOVERS._x000a_NOTE -_x000a_DMC/HIP/EXCESS OF MILEAGE WILL NOT APPLY TO THESE_x000a_FARES.&lt;/Text&gt;_x000a_   &lt;/Paragraph&gt;_x000a_   &lt;Paragraph RPH=&quot;18&quot; Title=&quot;TICKET ENDORSEMENTS&quot;&gt;_x000a_    &lt;Text&gt;THE ORIGINAL AND THE REISSUED TICKET MUST BE ANNOTATED_x000a_- CHGS AND REF RESTRICTED - IN THE ENDORSEMENT BOX._x000a_AND - THE ORIGINAL AND THE REISSUED TICKET MUST BE_x000a_ANNOTATED - RESTRICTIONS APPLY - IN THE FORM OF_x000a_PAYMENT BOX.&lt;/Text&gt;_x000a_   &lt;/Paragraph&gt;_x000a_   &lt;Paragraph RPH=&quot;19&quot; Title=&quot;CHILDREN DISCOUNTS&quot;&gt;_x000a_    &lt;Text&gt;CNN/ACCOMPANIED CHILD PSGR 2-11 - CHARGE 75 PERCENT OF_x000a_THE FARE._x000a_TICKET DESIGNATOR - CH._x000a_MUST BE ACCOMPANIED ON ALL FLIGHTS IN THE SAME_x000a_COMPARTMENT BY ADULT PSGR 18 OR OLDER._x000a_OR - UNN/UNACCOMPANIED CHILD PSGR 5-11 - CHARGE 75_x000a_PERCENT OF THE FARE._x000a_TICKET DESIGNATOR - CH._x000a_NOTE - TEXT BELOW NOT VALIDATED FOR AUTOPRICING._x000a_AN ACCEPTANCE LIMIT ON THE NUMBER OF UNACCOMPANIED_x000a_CHILD WILL BE CONSIDER_x000a_OR - INS/INFANT WITH A SEAT PSGR UNDER 2 - CHARGE 75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CNE/NEGOTIATED CHILD PSGR 2-11 - CHARGE 75 PERCENT OF_x000a_THE FARE._x000a_TICKET DESIGNATOR - CH._x000a_MUST BE ACCOMPANIED ON ALL FLIGHTS IN THE SAME_x000a_COMPARTMENT BY NEG PSGR 18 OR OLDER._x000a_OR - UNN/UNACCOMPANIED CHILD PSGR 5-11 - CHARGE 75_x000a_PERCENT OF THE FARE._x000a_TICKET DESIGNATOR - CH._x000a_NOTE - TEXT BELOW NOT VALIDATED FOR AUTOPRICING._x000a_AN ACCEPTANCE LIMIT ON THE NUMBER OF UNACCOMPANIED_x000a_CHILD WILL BE CONSIDER_x000a_OR - INE/NEGOTIATED INFANT PSGR UNDER 2 - CHARGE 75_x000a_PERCENT OF THE FARE._x000a_TICKET DESIGNATOR - IN._x000a_MUST BE ACCOMPANIED ON ALL FLIGHTS IN THE SAME_x000a_COMPARTMENT BY NEG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NEG PSGR 18 OR OLDER._x000a_JNN/CONTRACT BULK CHILD PSGR 2-11 - CHARGE 75 PERCENT_x000a_OF THE FARE._x000a_TICKET DESIGNATOR - CH._x000a_MUST BE ACCOMPANIED ON ALL FLIGHTS IN THE SAME_x000a_COMPARTMENT BY ADULT PSGR 18 OR OLDER._x000a_OR - UNN/UNACCOMPANIED CHILD PSGR 5-11 - CHARGE 75_x000a_PERCENT OF THE FARE._x000a_TICKET DESIGNATOR - CH._x000a_NOTE - TEXT BELOW NOT VALIDATED FOR AUTOPRICING._x000a_AN ACCEPTANCE LIMIT ON THE NUMBER OF UNACCOMPANIED_x000a_CHILD WILL BE CONSIDER_x000a_OR - JNS/CONTRACT BULK INFANT WITH A SEAT PSGR UNDER 2_x000a_- CHARGE 75 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JNF/CONTRACT BULK INFANT PSGR UNDER 2 - CHARGE_x000a_10 PERCENT OF THE FARE._x000a_TICKET DESIGNATOR - IN._x000a_MUST BE ACCOMPANIED ON ALL FLIGHTS IN THE SAME_x000a_COMPARTMENT BY ADULT PSGR 18 OR OLDER._x000a_INN/INDIVIDUAL INCLUSIVE TOUR CHILD PSGR 2-11 - CHARGE_x000a_75 PERCENT OF THE FARE._x000a_TICKET DESIGNATOR - CH._x000a_MUST BE ACCOMPANIED ON ALL FLIGHTS IN THE SAME_x000a_COMPARTMENT BY INDIVIDUAL INCLUSIVE TOUR PSGR 18_x000a_OR OLDER._x000a_OR - ITU/INDIVIDUAL INCLUSIVE TOUR UNACCOMPANIED CHILD_x000a_5-11 - CHARGE 75 PERCENT OF THE FARE._x000a_TICKET DESIGNATOR - CH._x000a_NOTE - TEXT BELOW NOT VALIDATED FOR AUTOPRICING._x000a_AN ACCEPTANCE LIMIT ON THE NUMBER OF UNACCOMPANIED_x000a_CHILD WILL BE CONSIDER_x000a_OR - ITS/INCLUSIVE TOUR INFANT WITH A SEAT PSGR UNDER 2_x000a_- CHARGE 75 PERCENT OF THE FARE._x000a_TICKET DESIGNATOR - IN._x000a_MUST BE ACCOMPANIED ON ALL FLIGHTS IN THE SAME_x000a_COMPARTMENT BY INDIVIDUAL INCLUSIVE TOUR PSGR_x000a_18 OR OLDER._x000a_NOTE - TEXT BELOW NOT VALIDATED FOR AUTOPRICING._x000a_AN INFANT UNDER TWO YEARS WHO MAY TURN 2 YEARS_x000a_OF AGE BEFORE THE END OF THE TRIP MUST PAY A_x000a_CHILD FARE FOR THE ENTIRE JOURNEY_x000a_OR - 1ST ITF/INCLUSIVE TOUR INFANT WITHOUT A SEAT PSGR_x000a_UNDER 2 - CHARGE 10 PERCENT OF THE FARE._x000a_TICKET DESIGNATOR - IN._x000a_MUST BE ACCOMPANIED ON ALL FLIGHTS IN THE SAME_x000a_COMPARTMENT BY INDIVIDUAL INCLUSIVE TOUR PSGR_x000a_18 OR OLDER._x000a_VFN/VISIT FRIENDS/RELATIVES CHILD PSGR 2-11 - CHARGE_x000a_75 PERCENT OF THE FARE._x000a_TICKET DESIGNATOR - CH._x000a_MUST BE ACCOMPANIED ON ALL FLIGHTS IN THE SAME_x000a_COMPARTMENT BY VISIT FRIENDS/RELATIVES PSGR 18 OR_x000a_OLDER._x000a_OR - VFS/VISIT FRIENDS/RELATIVES INFANT WITH A SEAT_x000a_UNDER 2 - CHARGE 75 PERCENT OF THE FARE._x000a_TICKET DESIGNATOR - IN._x000a_MUST BE ACCOMPANIED ON ALL FLIGHTS IN THE SAME_x000a_COMPARTMENT BY VISIT FRIENDS/RELATIVES PSGR 18_x000a_OR OLDER._x000a_NOTE - TEXT BELOW NOT VALIDATED FOR AUTOPRICING._x000a_AN INFANT UNDER TWO YEARS WHO MAY TURN 2 YEARS_x000a_OF AGE BEFORE THE END OF THE TRIP MUST PAY A_x000a_CHILD FARE FOR THE ENTIRE JOURNEY_x000a_OR - 1ST VFF/VISIT FRIENDS/RELATIVES INFANT WITHOUT A_x000a_SEAT PSGR UNDER 2 - CHARGE 10 PERCENT OF THE_x000a_FARE._x000a_TICKET DESIGNATOR - IN._x000a_MUST BE ACCOMPANIED ON ALL FLIGHTS IN THE SAME_x000a_COMPARTMENT BY VISIT FRIENDS/RELATIVES PSGR 18_x000a_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3"/>
    <n v="3333"/>
    <s v="AE11"/>
    <n v="3371"/>
    <n v="3381"/>
    <s v="IPRSAA2/27"/>
    <n v="15457"/>
    <n v="19952"/>
    <x v="29"/>
    <n v="1500"/>
    <n v="1533"/>
    <n v="1555"/>
    <s v="RDBOGMAD08SEPKLYRAE-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b05ffec8-f80b-4de8-a988-4f4e8ecd6e0b&lt;/eb:ConversationId&gt;&lt;eb:Service&gt;OTA_AirRulesLLSRQ&lt;/eb:Service&gt;&lt;eb:Action&gt;OTA_AirRulesLLSRS&lt;/eb:Action&gt;&lt;eb:MessageData&gt;&lt;eb:MessageId&gt;6508317587079320233&lt;/eb:MessageId&gt;&lt;eb:Timestamp&gt;2019-09-10T16:18:28&lt;/eb:Timestamp&gt;&lt;eb:RefToMessageId&gt;b05ffec8-f80b-4de8-a988-4f4e8ecd6e0b&lt;/eb:RefToMessageId&gt;&lt;/eb:MessageData&gt;&lt;/eb:MessageHeader&gt;&lt;wsse:Security xmlns:wsse=&quot;http://schemas.xmlsoap.org/ws/2002/12/secext&quot;&gt;&lt;wsse:BinarySecurityToken valueType=&quot;String&quot; EncodingType=&quot;wsse:Base64Binary&quot;&gt;Shared/IDL:IceSess\/SessMgr:1\.0.IDL/Common/!ICESMS\/RESA!ICESMSLB\/RES.LB!-2975656020172806269!88610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1:18:28-05:00&quot;&gt;_x000a_   &lt;stl:SystemSpecificResults&gt;_x000a_    &lt;stl:HostCommand LNIATA=&quot;222222&quot;&gt;RDMADBOG26SEPNVUELA-UX&lt;/stl:HostCommand&gt;_x000a_   &lt;/stl:SystemSpecificResults&gt;_x000a_  &lt;/stl:Success&gt;_x000a_  &lt;stl:Warning type=&quot;BusinessLogic&quot;&gt;_x000a_   &lt;stl:SystemSpecificResults&gt;_x000a_    &lt;stl:Message&gt;                                  C15JN                        &lt;/stl:Message&gt;_x000a_    &lt;stl:ShortText&gt;WARN.SWS.HOST.WARNING_RESPONSE&lt;/stl:ShortText&gt;_x000a_   &lt;/stl:SystemSpecificResults&gt;_x000a_  &lt;/stl:Warning&gt;_x000a_ &lt;/stl:ApplicationResults&gt;_x000a_ &lt;FareRuleInfo&gt;_x000a_  &lt;Header&gt;_x000a_   &lt;Line Type=&quot;Legend&quot;&gt;_x000a_    &lt;Text&gt;V FARE BASIS     BK    FARE   TRAVEL-TICKET AP  MINMAX  RTG&lt;/Text&gt;_x000a_   &lt;/Line&gt;_x000a_   &lt;Line Type=&quot;Fare&quot;&gt;_x000a_    &lt;Text&gt;1   NVUELA         N?R   290.00 D31MR  T16SE  -/?  5/ 90 AT01&lt;/Text&gt;_x000a_   &lt;/Line&gt;_x000a_   &lt;Line Type=&quot;Passenger Type&quot;&gt;_x000a_    &lt;Text&gt;PASSENGER TYPE-ADT                 AUTO PRICE-YES&lt;/Text&gt;_x000a_   &lt;/Line&gt;_x000a_   &lt;Line Type=&quot;Origin Destination&quot;&gt;_x000a_    &lt;Text&gt;FROM-MAD TO-BOG    CXR-UX    TVL-26SEP19  RULE-OF01 IPRSAA2/27&lt;/Text&gt;_x000a_   &lt;/Line&gt;_x000a_   &lt;Line Type=&quot;Fare Basis&quot;&gt;_x000a_    &lt;Text&gt;FARE BASIS-NVUELA            SPECIAL FARE  DIS-E   VENDOR-ATP&lt;/Text&gt;_x000a_   &lt;/Line&gt;_x000a_   &lt;Line Type=&quot;Fare Type&quot;&gt;_x000a_    &lt;Text&gt;FARE TYPE-XPX      RT-INSTANT PURCHASE FARE&lt;/Text&gt;_x000a_   &lt;/Line&gt;_x000a_   &lt;Line Type=&quot;Currency&quot;&gt;_x000a_    &lt;Text&gt;EUR   290.00  1001  E31AUG19 D31MAR20   FC-NVUELA  FN-33&lt;/Text&gt;_x000a_   &lt;/Line&gt;_x000a_   &lt;Line Type=&quot;System Dates&quot;&gt;_x000a_    &lt;Text&gt;SYSTEM DATES - CREATED 02SEP19/1014  EXPIRES INFINITY&lt;/Text&gt;_x000a_   &lt;/Line&gt;_x000a_   &lt;ParsedData&gt;_x000a_    &lt;CurrencyLine&gt;_x000a_     &lt;Amount&gt;290.00&lt;/Amount&gt;_x000a_     &lt;CurrencyCode&gt;EUR&lt;/CurrencyCode&gt;_x000a_     &lt;Discontinue&gt;2020-03-31&lt;/Discontinue&gt;_x000a_     &lt;Effective&gt;2019-08-31&lt;/Effective&gt;_x000a_     &lt;FareClass&gt;NVUELA&lt;/FareClass&gt;_x000a_     &lt;RoutingNumberOrMPM&gt;1001&lt;/RoutingNumberOrMPM&gt;_x000a_     &lt;TariffDescriptionNumber&gt;33&lt;/TariffDescriptionNumber&gt;_x000a_    &lt;/CurrencyLine&gt;_x000a_    &lt;FareBasisLine&gt;_x000a_     &lt;DisplayType Code=&quot;E&quot;/&gt;_x000a_     &lt;FareBasis Code=&quot;NVUELA&quot;/&gt;_x000a_     &lt;FareVendor&gt;ATP&lt;/FareVendor&gt;_x000a_     &lt;Text&gt;SPECIAL FARE&lt;/Text&gt;_x000a_    &lt;/FareBasisLine&gt;_x000a_    &lt;FareTypeLine&gt;_x000a_     &lt;FareDescription Code=&quot;RT&quot;&gt;INSTANT PURCHASE FARE&lt;/FareDescription&gt;_x000a_     &lt;FareType&gt;XPX&lt;/FareType&gt;_x000a_    &lt;/FareTypeLine&gt;_x000a_    &lt;OriginDestinationLine&gt;_x000a_     &lt;Airline Code=&quot;UX&quot;/&gt;_x000a_     &lt;DestinationLocation LocationCode=&quot;BOG&quot;/&gt;_x000a_     &lt;OriginLocation LocationCode=&quot;MAD&quot;/&gt;_x000a_     &lt;Rule&gt;OF01&lt;/Rule&gt;_x000a_     &lt;TariffDescriptionNumber&gt;IPRSAA2/27&lt;/TariffDescriptionNumber&gt;_x000a_     &lt;TravelDate&gt;2019-09-26&lt;/TravelDate&gt;_x000a_    &lt;/OriginDestinationLine&gt;_x000a_    &lt;PassengerTypeLine&gt;_x000a_     &lt;AutoPrice&gt;YES&lt;/AutoPrice&gt;_x000a_     &lt;PassengerType Code=&quot;ADT&quot;/&gt;_x000a_    &lt;/PassengerTypeLine&gt;_x000a_    &lt;SystemDatesLine&gt;_x000a_     &lt;CreateDateTime&gt;2019-09-02T10: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PROMOTIONAL FARE_x000a_APPLICATION_x000a_AREA_x000a_THESE FARES APPLY_x000a_BETWEEN AREA 2 AND AREA 1._x000a_CLASS OF SERVICE_x000a_THESE FARES APPLY FOR ECONOMY CLASS SERVICE._x000a_TYPES OF TRANSPORTATION_x000a_THIS RULE GOVERNS ROUND-TRIP FARES._x000a_FARES GOVERNED BY THIS RULE CAN BE USED TO CREATE_x000a_ROUND-TRIP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BETWEEN MAD AND_x000a_ROM_x000a_THEN THAT TRAVEL MUST BE ON_x000a_ONE OR MORE OF THE FOLLOWING_x000a_ANY UX FLIGHT OPERATED BY UX._x000a_AND_x000a_THE FARE COMPONENT MUST INCLUDE TRAVEL VIA_x000a_TRANSATLANTIC SECTORS ON_x000a_ONE OR MORE OF THE FOLLOWING_x000a_ANY UX FLIGHT OPERATED BY UX._x000a_AND_x000a_IF THE FARE COMPONENT INCLUDES TRAVEL WITHIN AREA 2_x000a_THEN THAT TRAVEL MUST BE ON_x000a_ONE OR MORE OF THE FOLLOWING_x000a_ANY UX FLIGHT_x000a_ANY 9B FLIGHT_x000a_ANY A3 FLIGHT_x000a_ANY AB FLIGHT_x000a_ANY AZ FLIGHT_x000a_ANY KL FLIGHT_x000a_ANY LG FLIGHT_x000a_ANY LO FLIGHT_x000a_ANY ME FLIGHT_x000a_ANY SK FLIGHT_x000a_ANY SU FLIGHT_x000a_ANY TK FLIGHT_x000a_ANY ET FLIGHT_x000a_LY FLIGHTS 0300 THROUGH 0399_x000a_OK FLIGHTS 0700 THROUGH 0799._x000a_AND_x000a_IF THE FARE COMPONENT INCLUDES TRAVEL WITHIN AREA 1_x000a_THEN THAT TRAVEL MUST BE ON_x000a_ONE OR MORE OF THE FOLLOWING_x000a_ANY UX FLIGHT_x000a_ANY 5Q FLIGHT_x000a_ANY 5U FLIGHT_x000a_ANY AD FLIGHT_x000a_ANY AR FLIGHT_x000a_ANY CC FLIGHT_x000a_ANY CM FLIGHT_x000a_ANY CU FLIGHT_x000a_ANY EQ FLIGHT_x000a_ANY G3 FLIGHT_x000a_ANY P9 FLIGHT_x000a_ANY Z8 FLIGHT_x000a_ANY DL FLIGHT_x000a_ANY BB FLIGHT_x000a_ANY 7N FLIGHT._x000a_AND_x000a_IF THE FARE COMPONENT INCLUDES TRAVEL BETWEEN MEX AND_x000a_MAD_x000a_BUT NOT ON NONSTOP FLIGHTS.&lt;/Text&gt;_x000a_   &lt;/Paragraph&gt;_x000a_   &lt;Paragraph RPH=&quot;05&quot; Title=&quot;ADVANCE RESERVATIONS/TICKETING&quot;&gt;_x000a_    &lt;Text&gt;CONFIRMED RESERVATIONS ARE REQUIRED FOR ALL SECTORS._x000a_WHEN RESERVATIONS ARE MADE AT LEAST 2 DAYS BEFORE_x000a_DEPARTURE, TICKETING MUST BE COMPLETED WITHIN 72 HOURS_x000a_AFTER RESERVATIONS ARE MADE._x000a_OR - CONFIRMED RESERVATIONS FOR ALL SECTORS AND_x000a_TICKETING MUST BE COMPLETED AT THE SAME TIM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TRAVEL FROM LAST STOPOVER MUST COMMENCE NO EARLIER_x000a_THAN 5 DAYS AFTER DEPARTURE FROM FARE ORIGIN.&lt;/Text&gt;_x000a_   &lt;/Paragraph&gt;_x000a_   &lt;Paragraph RPH=&quot;07&quot; Title=&quot;MAXIMUM STAY&quot;&gt;_x000a_    &lt;Text&gt;TRAVEL FROM LAST STOPOVER MUST COMMENCE NO LATER THAN_x000a_90 DAYS AFTER DEPARTURE FROM FARE ORIGIN.&lt;/Text&gt;_x000a_   &lt;/Paragraph&gt;_x000a_   &lt;Paragraph RPH=&quot;08&quot; Title=&quot;STOPOVERS&quot;&gt;_x000a_    &lt;Text&gt;NO STOPOVERS PERMITTED ON THE PRICING UNIT.&lt;/Text&gt;_x000a_   &lt;/Paragraph&gt;_x000a_   &lt;Paragraph RPH=&quot;09&quot; Title=&quot;TRANSFERS&quot;&gt;_x000a_    &lt;Text&gt;FARE BREAK SURFACE SECTORS NOT PERMITTED AND EMBEDDED_x000a_SURFACE SECTORS PERMITTED ON THE FARE COMPONENT._x000a_NOTE - TEXT BELOW NOT VALIDATED FOR AUTOPRICING._x000a_TRANSFERS LIMITTED TO THE ROUTING MAP INDICATED IN_x000a_THE FARE RECOR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_x000a_MILEAGE OF THE OPEN SEGMENT MUST BE EQUAL/LESS THAN_x000a_MILEAGE OF THE SHORTEST FLOWN FARE COMPONENT._x000a_-TO FORM ROUND TRIPS._x000a_PROVIDED -_x000a_COMBINATIONS ARE WITH ANY FARE FOR CARRIER UX IN_x000a_RULE UP41/UP5L/UZ10/UZ11/UZ14/UZ17/UZ5L IN TARIFF_x000a_FBRA12P - BETWEEN AREA 1/2 EXCEPT USA/CA_x000a_OR RULE UP41/UP5L/UZ14/UZ5L IN TARIFF_x000a_FBRINPV - BETWEEN USA/CA-AREA 1/2/3_x000a_OR ANY RULE IN TARIFF_x000a_IPRA    - BETWEEN USA/CA-AREA 2/3 AND GUAM-AREA 2_x000a_IPREUAF - BETWEEN EUROPE-AFRICA_x000a_IPREUME - BETWEEN EUROPE-THE MIDDLE EAST_x000a_IPREURP - WITHIN EUROPE-INTERNATIONAL_x000a_IPRSAA2 - BETWEEN THE WESTERN HEMISPHERE-AREA 2_x000a_VIA ATL.&lt;/Text&gt;_x000a_   &lt;/Paragraph&gt;_x000a_   &lt;Paragraph RPH=&quot;11&quot; Title=&quot;BLACKOUT DATES&quot;&gt;_x000a_    &lt;Text&gt;ORIGINATING AREA 2 OUTBOUND -_x000a_TRAVEL IS NOT PERMITTED 14DEC19 THROUGH 30DEC19 OR_x000a_03APR20 THROUGH 08APR20._x000a_ORIGINATING AREA 2 INBOUND -_x000a_TRAVEL IS NOT PERMITTED 01JAN20 THROUGH 13JAN20 OR_x000a_10APR20 THROUGH 13APR20._x000a_ORIGINATING COLOMBIA OUTBOUND -_x000a_TRAVEL IS NOT PERMITTED 14DEC19 THROUGH 06JAN20 OR_x000a_10APR20 THROUGH 13APR20._x000a_ORIGINATING COLOMBIA INBOUND -_x000a_TRAVEL IS NOT PERMITTED 14DEC19 THROUGH 07JAN20 OR_x000a_03APR20 THROUGH 08APR20.&lt;/Text&gt;_x000a_   &lt;/Paragraph&gt;_x000a_   &lt;Paragraph RPH=&quot;12&quot; Title=&quot;SURCHARGES&quot;&gt;_x000a_    &lt;Text&gt;IF THE FARE COMPONENT INCLUDES TRAVEL BETWEEN FOR AND_x000a_SSA._x000a_SECURITY SURCHARGE OF USD 80.00 PER FARE COMPONENT_x000a_WILL BE ADDED TO THE APPLICABLE FARE PER_x000a_ADULT,ALLOWING CHILD/INFANT DISCOUNTS._x000a_IF THE FARE COMPONENT INCLUDES TRAVEL BETWEEN FOR AND_x000a_BSB._x000a_OR_x000a_IF THE FARE COMPONENT INCLUDES TRAVEL BETWEEN FOR AND_x000a_GYN._x000a_OR_x000a_IF THE FARE COMPONENT INCLUDES TRAVEL BETWEEN FOR AND_x000a_BHZ._x000a_OR_x000a_IF THE FARE COMPONENT INCLUDES TRAVEL BETWEEN FOR AND_x000a_RIO._x000a_SECURITY SURCHARGE OF USD 20.00 PER FARE COMPONENT_x000a_WILL BE ADDED TO THE APPLICABLE FARE PER_x000a_ADULT,ALLOWING CHILD/INFANT DISCOUNTS._x000a_IF THE FARE COMPONENT INCLUDES TRAVEL BETWEEN VCE AND_x000a_ROM._x000a_OR_x000a_IF THE FARE COMPONENT INCLUDES TRAVEL BETWEEN AHO AND_x000a_ROM._x000a_SECURITY SURCHARGE OF EUR 90.00 PER FARE COMPONENT_x000a_WILL BE ADDED TO THE APPLICABLE FARE PER_x000a_ADULT,ALLOWING CHILD/INFANT DISCOUNTS._x000a_IF THE FARE COMPONENT INCLUDES TRAVEL BETWEEN SAO AND_x000a_SSA._x000a_OR_x000a_IF THE FARE COMPONENT INCLUDES TRAVEL BETWEEN SSA AND_x000a_REC._x000a_OR_x000a_IF THE FARE COMPONENT INCLUDES TRAVEL BETWEEN REC AND_x000a_SAO._x000a_SECURITY SURCHARGE OF USD 80.00 PER FARE COMPONENT_x000a_WILL BE ADDED TO THE APPLICABLE FARE PER_x000a_ADULT,ALLOWING CHILD/INFANT DISCOUNTS._x000a_IF THE FARE COMPONENT INCLUDES TRAVEL BETWEEN UIO AND_x000a_CUE._x000a_OR_x000a_IF THE FARE COMPONENT INCLUDES TRAVEL BETWEEN UIO AND_x000a_LOH._x000a_OR_x000a_IF THE FARE COMPONENT INCLUDES TRAVEL BETWEEN UIO AND_x000a_ESM._x000a_OR_x000a_IF THE FARE COMPONENT INCLUDES TRAVEL BETWEEN UIO AND_x000a_LGQ._x000a_OR_x000a_IF THE FARE COMPONENT INCLUDES TRAVEL BETWEEN UIO AND_x000a_OCC._x000a_OR_x000a_IF THE FARE COMPONENT INCLUDES TRAVEL BETWEEN UIO AND_x000a_SCY._x000a_OR_x000a_IF THE FARE COMPONENT INCLUDES TRAVEL BETWEEN UIO AND_x000a_GPS._x000a_OR_x000a_IF THE FARE COMPONENT INCLUDES TRAVEL BETWEEN UIO AND_x000a_MEC._x000a_SECURITY SURCHARGE OF EUR 30.00 PER FARE COMPONENT_x000a_WILL BE ADDED TO THE APPLICABLE FARE PER_x000a_ADULT,ALLOWING CHILD/INFANT DISCOUNTS._x000a_IF THE FARE COMPONENT INCLUDES TRAVEL BETWEEN SRZ AND_x000a_ASU._x000a_SECURITY SURCHARGE OF USD 150.00 PER FARE COMPONENT_x000a_WILL BE ADDED TO THE APPLICABLE FARE PER_x000a_ADULT,ALLOWING CHILD/INFANT DISCOUNTS._x000a_IF THE FARE COMPONENT INCLUDES TRAVEL BETWEEN MVD AND_x000a_ASU._x000a_SECURITY SURCHARGE OF USD 200.00 PER FARE COMPONENT_x000a_WILL BE ADDED TO THE APPLICABLE FARE PER_x000a_ADULT,ALLOWING CHILD/INFANT DISCOUNTS._x000a_IF THE FARE COMPONENT INCLUDES TRAVEL BETWEEN MVD AND_x000a_BUE._x000a_SECURITY SURCHARGE OF USD 100.00 PER FARE COMPONENT_x000a_WILL BE ADDED TO THE APPLICABLE FARE PER_x000a_ADULT,ALLOWING CHILD/INFANT DISCOUNTS._x000a_IF THE FARE COMPONENT INCLUDES TRAVEL BETWEEN ASU AND_x000a_BUE._x000a_SECURITY SURCHARGE OF USD 150.00 PER FARE COMPONENT_x000a_WILL BE ADDED TO THE APPLICABLE FARE PER_x000a_ADULT,ALLOWING CHILD/INFANT DISCOUNTS._x000a_IF THE FARE COMPONENT INCLUDES TRAVEL BETWEEN MVD AND_x000a_SAO._x000a_SECURITY SURCHARGE OF USD 175.00 PER FARE COMPONENT_x000a_WILL BE ADDED TO THE APPLICABLE FARE PER_x000a_ADULT,ALLOWING CHILD/INFANT DISCOUNTS._x000a_IF THE FARE COMPONENT INCLUDES TRAVEL BETWEEN SDQ AND_x000a_HAV._x000a_OR_x000a_IF THE FARE COMPONENT INCLUDES TRAVEL BETWEEN SDQ AND_x000a_MIA._x000a_OR_x000a_IF THE FARE COMPONENT INCLUDES TRAVEL BETWEEN SDQ AND_x000a_SJU._x000a_SECURITY SURCHARGE OF USD 100.00 PER FARE COMPONENT_x000a_WILL BE ADDED TO THE APPLICABLE FARE PER_x000a_ADULT,ALLOWING CHILD/INFANT DISCOUNTS._x000a_IF THE FARE COMPONENT INCLUDES TRAVEL BETWEEN BUH AND_x000a_IAS._x000a_SECURITY SURCHARGE OF EUR 90.00 PER FARE COMPONENT_x000a_WILL BE ADDED TO THE APPLICABLE FARE PER_x000a_ADULT,ALLOWING CHILD/INFANT DISCOUNTS._x000a_IF THE FARE COMPONENT INCLUDES TRAVEL BETWEEN BUE AND_x000a_COR._x000a_OR_x000a_IF THE FARE COMPONENT INCLUDES TRAVEL BETWEEN BUE AND_x000a_IGR._x000a_OR_x000a_IF THE FARE COMPONENT INCLUDES TRAVEL BETWEEN IGR AND_x000a_COR._x000a_OR_x000a_IF THE FARE COMPONENT INCLUDES TRAVEL BETWEEN IGR AND_x000a_ROS._x000a_OR_x000a_IF THE FARE COMPONENT INCLUDES TRAVEL BETWEEN IGR AND_x000a_SLA._x000a_SECURITY SURCHARGE OF USD 80.00 PER FARE COMPONENT_x000a_WILL BE ADDED TO THE APPLICABLE FARE PER_x000a_ADULT,ALLOWING CHILD/INFANT DISCOUNTS._x000a_IF THE FARE COMPONENT INCLUDES TRAVEL BETWEEN TLV AND_x000a_AREA 2 ON_x000a_ONE OR MORE OF THE FOLLOWING_x000a_ANY LY FLIGHT._x000a_SECURITY SURCHARGE OF USD 25.00 PER FARE COMPONENT_x000a_WILL BE ADDED TO THE APPLICABLE FARE PER_x000a_ADULT,ALLOWING CHILD/INFANT DISCOUNTS._x000a_IF THE FARE COMPONENT INCLUDES TRAVEL BETWEEN PTY AND_x000a_CCS._x000a_OR_x000a_IF THE FARE COMPONENT INCLUDES TRAVEL BETWEEN PTY AND_x000a_SDQ._x000a_OR_x000a_IF THE FARE COMPONENT INCLUDES TRAVEL BETWEEN PTY AND_x000a_PUJ._x000a_OR_x000a_IF THE FARE COMPONENT INCLUDES TRAVEL BETWEEN PTY AND_x000a_HAV._x000a_OR_x000a_IF THE FARE COMPONENT INCLUDES TRAVEL BETWEEN PTY AND_x000a_GYE._x000a_OR_x000a_IF THE FARE COMPONENT INCLUDES TRAVEL BETWEEN PTY AND_x000a_UIO._x000a_OR_x000a_IF THE FARE COMPONENT INCLUDES TRAVEL BETWEEN PTY AND_x000a_BOG._x000a_SECURITY SURCHARGE OF USD 200.00 PER FARE COMPONENT_x000a_WILL BE ADDED TO THE APPLICABLE FARE PER_x000a_ADULT,ALLOWING CHILD/INFANT DISCOUNTS._x000a_IF THE FARE COMPONENT INCLUDES TRAVEL BETWEEN DUS AND_x000a_AMS._x000a_SECURITY SURCHARGE OF EUR 60.00 PER FARE COMPONENT_x000a_WILL BE ADDED TO THE APPLICABLE FARE PER_x000a_ADULT,ALLOWING CHILD/INFANT DISCOUNTS._x000a_IF THE FARE COMPONENT INCLUDES TRAVEL BETWEEN GUA AND_x000a_SAP._x000a_SECURITY SURCHARGE OF USD 75.00 PER FARE COMPONENT_x000a_WILL BE ADDED TO THE APPLICABLE FARE PER_x000a_ADULT,ALLOWING CHILD/INFANT DISCOUNTS._x000a_IF THE FARE COMPONENT INCLUDES TRAVEL BETWEEN UIO AND_x000a_LIM._x000a_OR_x000a_IF THE FARE COMPONENT INCLUDES TRAVEL BETWEEN UIO AND_x000a_BOG._x000a_OR_x000a_IF THE FARE COMPONENT INCLUDES TRAVEL BETWEEN UIO AND_x000a_CCS._x000a_SECURITY SURCHARGE OF USD 200.00 PER FARE COMPONENT_x000a_WILL BE ADDED TO THE APPLICABLE FARE PER_x000a_ADULT,ALLOWING CHILD/INFANT DISCOUNTS._x000a_IF THE FARE COMPONENT INCLUDES TRAVEL BETWEEN STO AND_x000a_AMS._x000a_OR_x000a_IF THE FARE COMPONENT INCLUDES TRAVEL BETWEEN CPH AND_x000a_AMS._x000a_OR_x000a_IF THE FARE COMPONENT INCLUDES TRAVEL BETWEEN ATH AND_x000a_ROM._x000a_OR_x000a_IF THE FARE COMPONENT INCLUDES TRAVEL BETWEEN ATH AND_x000a_MAD ON_x000a_ONE OR MORE OF THE FOLLOWING_x000a_ANY A3 FLIGHT._x000a_FOR TRAVEL ON/AFTER 15JUN19 AND ON/BEFORE 15SEP19_x000a_SECURITY SURCHARGE OF EUR 100.00 PER FARE_x000a_COMPONENT WILL BE ADDED TO THE APPLICABLE FARE PER_x000a_ADULT,ALLOWING CHILD/INFANT DISCOUNTS.&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31AUG19 AND ON/_x000a_BEFORE 31MAR20. ALL TRAVEL MUST BE COMPLETED BY_x000a_MIDNIGHT ON 15JUN20.&lt;/Text&gt;_x000a_   &lt;/Paragraph&gt;_x000a_   &lt;Paragraph RPH=&quot;15&quot; Title=&quot;SALES RESTRICTIONS&quot;&gt;_x000a_    &lt;Text&gt;FOOTNOTE RULE_x000a_RESERVATIONS MUST BE MADE ON/AFTER 31AUG19 AND ON/_x000a_BEFORE 16SEP19._x000a_TICKETS MUST BE ISSUED ON/AFTER 31AUG19 AND ON/BEFORE_x000a_16SEP19._x000a_GENERAL RULE - APPLY UNLESS OTHERWISE SPECIFIED_x000a_TICKETS MUST BE ISSUED ON THE STOCK OF UX AND MAY NOT_x000a_BE SOLD IN VENEZUELA. AND MAY ONLY BE SOLD IN AREA 1/_x000a_AREA 2/AREA 3._x000a_TICKETS MAY NOT BE ISSUED BY PTA. EXTENSION OF TICKET_x000a_VALIDITY IS NOT PERMITTED.&lt;/Text&gt;_x000a_   &lt;/Paragraph&gt;_x000a_   &lt;Paragraph RPH=&quot;16&quot; Title=&quot;PENALTIES&quot;&gt;_x000a_    &lt;Text&gt;CANCELLATIONS_x000a_ANY TIME_x000a_TICKET IS NON-REFUNDABLE._x000a_NOTE - TEXT BELOW NOT VALIDATED FOR AUTOPRICING._x000a_FARE COMPONENT IS NON-REFUNDABLE_x000a_---------------------------------_x000a_WAIVED FOR DEATH OF A PASSENGER AND_x000a_PASSENGERS_x000a_FAMILY MEMBERS UP TO 1ST DEGREE RELATIONS OR FOR_x000a_PASSENGER/S HOSPITAL ADMISSION_x000a_--------------------------------------------------_x000a_WHEN COMBINING NON-REFUNDABLE FARES WITH A_x000a_REFUNDABLE FARES_x000a_1- THE AMOUNT PAID ON EACH REFUNDABLE FARE_x000a_COMPONENT IS REFUNDED_x000a_2- THE AMOUNT PAID ON EACH NON-REFUNDABLE FARE_x000a_COMPONENT WILL NOT BE REFUNDED._x000a_3. WHEN COMBINING FARES CHARGE THE SUM OF THE_x000a_CANCELLATION FEES OF ALL CANCELLED FARE_x000a_COMPONENTS._x000a_--------------------------------------------------_x000a_REFUND OF UNUSED TAXES FEES AND CHARGES PAID TO_x000a_THIRD PARTIES PERMITTED. ASSOCIATED CARRIER_x000a_IMPOSED CHARGES WILL NOT BE REFUNDED._x000a_----------------------------------_x000a_REFUND PERMITTED WITHIN TICKET VALIDITY._x000a_----------------------------------_x000a_ANY NON-REFUNDABLE AMOUNT FROM A PREVIOUS TICKET_x000a_REMAINS NON-REFUNDABLE FOLLOWING A CHANGE._x000a_----------------------------------_x000a_-------CANCELLATION REPRICING CONDITIONS--------_x000a_FLOWN COUPONS MUST BE REPRICED USING HISTORICAL_x000a_FARES IN EFFECT ON THE PREVIOUS TICKETING DATE_x000a_THE FARE FOR THE JOURNEY TRAVELLED MUST BE CAPED_x000a_AT THE TOTAL FARE AMOUNT PLUS CARRIER IMPOSED_x000a_CHARGE PAID ON THE TICKET BEING PRESENTED FOR_x000a_REFUND_x000a_FULLY FLOWN FARE COMPONENTES MAY BE REPRICED_x000a_USING ANY BOOKING CODE WITHIN THE SAME CABIN_x000a_PROVIDED THE NEW FARE AMOUNT IS EQUAL OR HIGHER_x000a_THAN ORIGINAL_x000a_PARTIALLY FLOWN FARE COMPONENTS MUST BE REPRICED_x000a_USING THE SAME OR HIGHER BOOKING CODE._x000a_-----------------------------------------------_x000a_NEW TICKET MAY BE EQUAL OR HIGHER THAN PREVIOUS_x000a_AND MUST COMPLY WITH ALL PROVISIONS OF THE NEW_x000a_FARE BEING APPLIED._x000a_-----------------------------------------------_x000a_WHEN THE ITINERARY RESULT IN A HIGHER FARE THE_x000a_DIFFERENCE WILL BE COLLECTED. ANY APPLICABLE_x000a_CHANGE FEE STILL APPLIES._x000a_-----------------------------------------------_x000a_WHEN THE NEW ITINERARY RESULTS IN A LOWER FARE_x000a_THE CHANGE FEE APPLIES AND NO CREDIT OF THE_x000a_RESIDUAL AMOUNT WILL BE MADE._x000a_-----------------------------------------------_x000a_TICKET IS NOT TRANSFEREABLE TO ANOTHER PERSON_x000a_--------------------------------------------------_x000a_FOR NON REFUNDABLE FARES THE YQ/YR CARRIER_x000a_IMPOSED SURCHARGE WILL NOT BE REFUNDED_x000a_--------------------------------------------------_x000a_FOR SPANISH DOMESTIC 9B FLIGHTS FROM 4000_x000a_THROUGHT 4851 TO BE CANCELLED A PENALTY OF EUR_x000a_50.00 WILL BE APPLIED PER SECTOR CHILD/INFANT_x000a_DISCOUNTS APPLY THE ORIGINAL NON-REFUNDABLE_x000a_AMOUNT REMAINS NON REFUNDABLE_x000a_CHANGES_x000a_ANY TIME_x000a_CHARGE EUR 150.00/USD 190.00 FOR REISSUE/_x000a_REVALIDATION._x000a_CHILD/INFANT DISCOUNTS APPLY._x000a_NOTE - TEXT BELOW NOT VALIDATED FOR AUTOPRICING._x000a_THE CHANGE FEE APPLIES PER TRANSACTION-PER PERSON._x000a_CHILD AND INFANT DISCOUNTS APPLY._x000a_A CHANGE IS A ROUTING/OR DATE/OR FLIGHT MODIFICATI_x000a_ON._x000a_CHANGE IS PERMITTED WITHIN TICKET VALIDITY OF ORIG_x000a_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 CHANGED_x000a_THE HIGHEST PENALTY OF ALL CHANGED FARE COMPONENT_x000a_S WILL APPLY._x000a_---------------------------------_x000a_IN CASE OF UPGRADE TO A HIGHER FARE OR IF THE ITIN_x000a_ERARY RESULTS IN A HIGHER FARE THE DIFFERENCE_x000a_WILL BE COLLECTED -AND-THE CHANGE FEE WILL BE APPL_x000a_IED._x000a_---------------------------------_x000a_WHEN THE NEW ITINERARY RESULTS IN A LOWER AMOUNT_x000a_THE CHANGE FEE WILL BE APLIED -AND- NO REFUND_x000a_WILL BE MADE._x000a_---------------------------------_x000a_REISSUE/REVALIDATION MUST BE MADE AT THE SAME TIME_x000a_THE RESERVATION IS CHANGED OR PREVIOUS TO THE TIC_x000a_KETED FLIGHT DEPARTURE_x000a_---------------------------------_x000a_IN CASE OF NO-SHOW. CHANGE IS NOT PERMITTED._x000a_---------------------------------_x000a_WAIVED FOR DEATH OF A PASSENGER AND PASSENGER-S_x000a_INMEDIATE FAMILY MEMBER/1ST DEGREE RELATIONS_x000a_ONLY/OR FOR PASSENGER-S HOSPITAL ADMISSION._x000a_---------------------------------_x000a_//CHANGES BEFORE DEPARTURE//_x000a_THE ITINERARY MUST BE REPRICED USING CURRENT FARES_x000a_IN EFFECT ON THE DATE THE TICKET IS REISSUED._x000a_---------------------------------_x000a_//CHANGES AFTER DEPARTURE//_x000a_THE ITINERARY MUST BE REPRICED USING HISTORICAL FA_x000a_RES IN EFFECT ON THE PREVIOUS TICKETING DATE._x000a_THE NEW ITINERARY MUST MEET ALL RULE PROVISIONS OF_x000a_THE NEWLY TICKETED FARE -I.E ADVANCE RESERVATIONS_x000a_/TICKETING DEADLINE/MINIMUM/MAXIMUM STAY/BOOKING C_x000a_LASS/SESIONALITY/ETC-._x000a_---------------------------------_x000a_ANY TIME_x000a_DOWNGRADING IS NOT PERMITTED_x000a_THE NEW TOTAL FARE MAY ONLY BE EQUAL OR HIGHER THA_x000a_N PREVIOUS. ANY CHANGE WITHIN THE SAME TYPE OF FAR_x000a_E INVOLVING SEASONALITY OR DAY/TIME IS NOT CONSIDE_x000a_RED DOWNGRADE._x000a_---------------------------------&lt;/Text&gt;_x000a_   &lt;/Paragraph&gt;_x000a_   &lt;Paragraph RPH=&quot;17&quot; Title=&quot;HIP/MILEAGE EXCEPTIONS&quot;&gt;_x000a_    &lt;Text&gt;THE HIGHER INTERMEDIATE POINT RULE DOES NOT APPLY FOR_x000a_CONNECTIONS._x000a_NOTE -_x000a_DMC/HIP/EXCESS OF MILEAGE WILL NOT APPLY TO THESE_x000a_FARES._x000a_AND - THE HIGHER INTERMEDIATE POINT RULE DOES NOT APPLY_x000a_FOR STOPOVERS._x000a_NOTE -_x000a_DMC/HIP/EXCESS OF MILEAGE WILL NOT APPLY TO THESE_x000a_FARES.&lt;/Text&gt;_x000a_   &lt;/Paragraph&gt;_x000a_   &lt;Paragraph RPH=&quot;18&quot; Title=&quot;TICKET ENDORSEMENTS&quot;&gt;_x000a_    &lt;Text&gt;THE ORIGINAL AND THE REISSUED TICKET MUST BE ANNOTATED_x000a_- CHGS AND REF RESTRICTED - IN THE ENDORSEMENT BOX._x000a_AND - THE ORIGINAL AND THE REISSUED TICKET MUST BE_x000a_ANNOTATED - RESTRICTIONS APPLY - IN THE FORM OF_x000a_PAYMENT BOX.&lt;/Text&gt;_x000a_   &lt;/Paragraph&gt;_x000a_   &lt;Paragraph RPH=&quot;19&quot; Title=&quot;CHILDREN DISCOUNTS&quot;&gt;_x000a_    &lt;Text&gt;CNN/ACCOMPANIED CHILD PSGR 2-11 - CHARGE 100 PERCENT_x000a_OF 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S/INFANT WITH A SEA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CNE/NEGOTIATED CHILD PSGR 2-11 - CHARGE 100 PERCENT OF_x000a_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E/NEGOTIATED INFAN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JNN/CONTRACT BULK CHILD PSGR 2-11 - CHARGE 100 PERCENT_x000a_OF 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S/INFANT WITH A SEA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JNF/CONTRACT BULK INFANT PSGR UNDER 2 - CHARGE_x000a_10 PERCENT OF THE FARE._x000a_TICKET DESIGNATOR - IN._x000a_MUST BE ACCOMPANIED ON ALL FLIGHTS IN THE SAME_x000a_COMPARTMENT BY ADULT PSGR 18 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9"/>
    <n v="3671"/>
    <s v="OF01"/>
    <n v="3709"/>
    <n v="3719"/>
    <s v="IPRSAA2/27"/>
    <n v="15587"/>
    <n v="20399"/>
    <x v="12"/>
    <n v="1500"/>
    <n v="1533"/>
    <n v="1555"/>
    <s v="RDMADBOG26SEPNVUELA-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260fb09-50d3-4148-9072-e458d20d09c4&lt;/eb:ConversationId&gt;&lt;eb:Service&gt;OTA_AirRulesLLSRQ&lt;/eb:Service&gt;&lt;eb:Action&gt;OTA_AirRulesLLSRS&lt;/eb:Action&gt;&lt;eb:MessageData&gt;&lt;eb:MessageId&gt;5923075588561980693&lt;/eb:MessageId&gt;&lt;eb:Timestamp&gt;2019-09-10T16:20:56&lt;/eb:Timestamp&gt;&lt;eb:RefToMessageId&gt;e260fb09-50d3-4148-9072-e458d20d09c4&lt;/eb:RefToMessageId&gt;&lt;/eb:MessageData&gt;&lt;/eb:MessageHeader&gt;&lt;wsse:Security xmlns:wsse=&quot;http://schemas.xmlsoap.org/ws/2002/12/secext&quot;&gt;&lt;wsse:BinarySecurityToken valueType=&quot;String&quot; EncodingType=&quot;wsse:Base64Binary&quot;&gt;Shared/IDL:IceSess\/SessMgr:1\.0.IDL/Common/!ICESMS\/RESD!ICESMSLB\/RES.LB!-2975655410093439100!104827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1:20:56-05:00&quot;&gt;_x000a_   &lt;stl:SystemSpecificResults&gt;_x000a_    &lt;stl:HostCommand LNIATA=&quot;222222&quot;&gt;RDMADBOG10OCTSZP2MRXR-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SZP2MRXR       S O   143.00 D13DE  T16SE  -/1  -/365 AT01&lt;/Text&gt;_x000a_   &lt;/Line&gt;_x000a_   &lt;Line Type=&quot;Passenger Type&quot;&gt;_x000a_    &lt;Text&gt;PASSENGER TYPE-ADT                 AUTO PRICE-YES&lt;/Text&gt;_x000a_   &lt;/Line&gt;_x000a_   &lt;Line Type=&quot;Origin Destination&quot;&gt;_x000a_    &lt;Text&gt;FROM-MAD TO-BOG    CXR-AV    TVL-10OCT19  RULE-000D SAR2RPV/286&lt;/Text&gt;_x000a_   &lt;/Line&gt;_x000a_   &lt;Line Type=&quot;Fare Basis&quot;&gt;_x000a_    &lt;Text&gt;FARE BASIS-SZP2MRXR          SPECIAL FARE  DIS-N   VENDOR-ATP&lt;/Text&gt;_x000a_   &lt;/Line&gt;_x000a_   &lt;Line Type=&quot;Fare Type&quot;&gt;_x000a_    &lt;Text&gt;FARE TYPE-XEX      OW-REGULAR EXCURSION&lt;/Text&gt;_x000a_   &lt;/Line&gt;_x000a_   &lt;Line Type=&quot;Currency&quot;&gt;_x000a_    &lt;Text&gt;EUR   143.00  0101  E27JUL19 D13DEC19   FC-SZP2MRXR  FN-1E&lt;/Text&gt;_x000a_   &lt;/Line&gt;_x000a_   &lt;Line Type=&quot;System Dates&quot;&gt;_x000a_    &lt;Text&gt;SYSTEM DATES - CREATED 26JUL19/1319  EXPIRES INFINITY&lt;/Text&gt;_x000a_   &lt;/Line&gt;_x000a_   &lt;ParsedData&gt;_x000a_    &lt;CurrencyLine&gt;_x000a_     &lt;Amount&gt;143.00&lt;/Amount&gt;_x000a_     &lt;CurrencyCode&gt;EUR&lt;/CurrencyCode&gt;_x000a_     &lt;Discontinue&gt;2019-12-13&lt;/Discontinue&gt;_x000a_     &lt;Effective&gt;2019-07-27&lt;/Effective&gt;_x000a_     &lt;FareClass&gt;SZP2MRXR&lt;/FareClass&gt;_x000a_     &lt;RoutingNumberOrMPM&gt;0101&lt;/RoutingNumberOrMPM&gt;_x000a_     &lt;TariffDescriptionNumber&gt;1E&lt;/TariffDescriptionNumber&gt;_x000a_    &lt;/CurrencyLine&gt;_x000a_    &lt;FareBasisLine&gt;_x000a_     &lt;DisplayType Code=&quot;N&quot;/&gt;_x000a_     &lt;FareBasis Code=&quot;SZP2MRXR&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MAD&quot;/&gt;_x000a_     &lt;Rule&gt;000D&lt;/Rule&gt;_x000a_     &lt;TariffDescriptionNumber&gt;SAR2RPV/286&lt;/TariffDescriptionNumber&gt;_x000a_     &lt;TravelDate&gt;2019-10-10&lt;/TravelDate&gt;_x000a_    &lt;/OriginDestinationLine&gt;_x000a_    &lt;PassengerTypeLine&gt;_x000a_     &lt;AutoPrice&gt;YES&lt;/AutoPrice&gt;_x000a_     &lt;PassengerType Code=&quot;ADT&quot;/&gt;_x000a_    &lt;/PassengerTypeLine&gt;_x000a_    &lt;SystemDatesLine&gt;_x000a_     &lt;CreateDateTime&gt;2019-07-26T13: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ONE WAY FARE APPLICABLE BETWEEN AREA 1 AND_x000a_AREA 2._x000a_APPLICATION_x000a_CLASS OF SERVICE_x000a_THESE FARES APPLY FOR ECONOMY CLASS SERVICE._x000a_TYPES OF TRANSPORTATION_x000a_FARES GOVERNED BY THIS RULE CAN BE USED TO CREATE_x000a_ROUND-TRIP/CIRCLE-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IF THE FARE COMPONENT INCLUDES TRAVEL FROM/TO_x000a_TRANSATLANTIC SECTORS IN AREA 1/AREA 2_x000a_THEN THAT TRAVEL MUST BE ON_x000a_ONE OR MORE OF THE FOLLOWING_x000a_ANY AV FLIGHT OPERATED BY AV._x000a_AND_x000a_THE FARE COMPONENT MUST NOT INCLUDE TRAVEL VIA BCN/LON/_x000a_MUC._x000a_AND_x000a_THE FARE COMPONENT MUST NOT BE ON_x000a_ONE OR MORE OF THE FOLLOWING_x000a_ANY AV FLIGHT OPERATED BY AM_x000a_ANY AV FLIGHT OPERATED BY CM_x000a_ANY LA FLIGHT OPERATED BY LA_x000a_ANY EQ FLIGHT OPERATED BY EQ._x000a_AND_x000a_THE FARE COMPONENT MUST NOT BE ON_x000a_ONE OR MORE OF THE FOLLOWING_x000a_ANY 3M FLIGHT OPERATED BY AV_x000a_ANY AC FLIGHT OPERATED BY AV_x000a_ANY AI FLIGHT OPERATED BY AV_x000a_ANY AM FLIGHT OPERATED BY AV_x000a_ANY BR FLIGHT OPERATED BY AV_x000a_ANY CA FLIGHT OPERATED BY AV_x000a_ANY CM FLIGHT OPERATED BY AV_x000a_ANY EQ FLIGHT OPERATED BY AV_x000a_ANY EY FLIGHT OPERATED BY AV_x000a_ANY IB FLIGHT OPERATED BY AV_x000a_ANY LH FLIGHT OPERATED BY AV_x000a_ANY NH FLIGHT OPERATED BY AV_x000a_ANY O6 FLIGHT OPERATED BY AV_x000a_ANY OZ FLIGHT OPERATED BY AV_x000a_ANY SQ FLIGHT OPERATED BY AV_x000a_ANY TK FLIGHT OPERATED BY AV_x000a_ANY UA FLIGHT OPERATED BY AV_x000a_ANY IB FLIGHT OPERATED BY TA_x000a_ANY LH FLIGHT OPERATED BY TA._x000a_AND_x000a_THE FARE COMPONENT MUST NOT BE ON_x000a_ONE OR MORE OF THE FOLLOWING_x000a_AV FLIGHTS 2244 THROUGH 2249_x000a_AV FLIGHTS 2260 THROUGH 2265_x000a_LR FLIGHTS 1024 THROUGH 1084_x000a_9B FLIGHTS 1000 THROUGH 2099_x000a_9B FLIGHTS 2600 THROUGH 3999_x000a_9B FLIGHTS 6300 THROUGH 8099_x000a_9B FLIGHTS 8800 THROUGH 9999_x000a_AC FLIGHTS 2500 THROUGH 6999_x000a_AC FLIGHTS 9000 THROUGH 9999_x000a_AF FLIGHTS 1900 THROUGH 9999_x000a_KL FLIGHTS 2025 THROUGH 9999_x000a_AI FLIGHTS 3000 THROUGH 9999_x000a_AM FLIGHTS 3000 THROUGH 8199_x000a_AM FLIGHTS 8340 THROUGH 9999_x000a_AR FLIGHTS 0001 THROUGH 0999_x000a_AR FLIGHTS 1950 THROUGH 1999_x000a_AR FLIGHTS 2950 THROUGH 2999_x000a_AR FLIGHTS 7000 THROUGH 7999_x000a_AZ FLIGHTS 2400 THROUGH 3999_x000a_AZ FLIGHTS 4101 THROUGH 5999_x000a_AZ FLIGHTS 7000 THROUGH 7999_x000a_B6 FLIGHTS 5000 THROUGH 5999_x000a_BA FLIGHT 0510_x000a_BA FLIGHT 0512_x000a_BA FLIGHT 0514_x000a_BA FLIGHT 0516_x000a_BA FLIGHT 0518_x000a_BA FLIGHT 0520_x000a_BA FLIGHT 0522_x000a_BA FLIGHT 0524_x000a_BA FLIGHT 0526_x000a_BA FLIGHT 0532_x000a_BA FLIGHT 0534_x000a_BA FLIGHT 0536_x000a_BA FLIGHT 0538_x000a_BA FLIGHTS 1500 THROUGH 2029_x000a_BA FLIGHTS 2046 THROUGH 2060_x000a_BA FLIGHTS 2070 THROUGH 2149_x000a_BA FLIGHTS 2170 THROUGH 2199_x000a_BA FLIGHTS 2240 THROUGH 2249_x000a_BA FLIGHTS 2290 THROUGH 2539_x000a_BA FLIGHTS 2800 THROUGH 2899_x000a_BA FLIGHTS 3000 THROUGH 3269_x000a_BA FLIGHTS 3300 THROUGH 4449_x000a_BA FLIGHTS 4480 THROUGH 7999_x000a_BA FLIGHTS 8040 THROUGH 8449_x000a_BA FLIGHTS 8498 THROUGH 8699_x000a_BA FLIGHTS 8770 THROUGH 9999_x000a_BR FLIGHTS 2001 THROUGH 3999._x000a_AND_x000a_THE FARE COMPONENT MUST NOT BE ON_x000a_ONE OR MORE OF THE FOLLOWING_x000a_CA FLIGHTS 1151 THROUGH 1200_x000a_CA FLIGHTS 3201 THROUGH 3999_x000a_CA FLIGHTS 4075 THROUGH 4098_x000a_CA FLIGHTS 4600 THROUGH 5300_x000a_CA FLIGHTS 5401 THROUGH 9000_x000a_CM FLIGHTS 1000 THROUGH 2999_x000a_CM FLIGHTS 3400 THROUGH 3999_x000a_CM FLIGHTS 5000 THROUGH 6999_x000a_CM FLIGHTS 8000 THROUGH 9999_x000a_CU FLIGHTS 6000 THROUGH 6999_x000a_CZ FLIGHTS 701 THROUGH 799_x000a_CZ FLIGHTS 1001 THROUGH 1999_x000a_CZ FLIGHTS 4001 THROUGH 5999_x000a_CZ FLIGHTS 7000 THROUGH 7999_x000a_EQ FLIGHTS 2000 THROUGH 7999_x000a_EQ FLIGHTS 8100 THROUGH 9999_x000a_ET FLIGHTS 1 THROUGH 99_x000a_ET FLIGHTS 1001 THROUGH 1899_x000a_EY FLIGHTS 1000 THROUGH 1999_x000a_EY FLIGHTS 2500 THROUGH 5399_x000a_EY FLIGHTS 5500 THROUGH 9999_x000a_IB FLIGHTS 4000 THROUGH 4999_x000a_IB FLIGHTS 7000 THROUGH 7999_x000a_ANY IB FLIGHT OPERATED BY VY_x000a_KE FLIGHTS 5000 THROUGH 7999_x000a_LH FLIGHTS 5000 THROUGH 9999_x000a_LY FLIGHTS 8000 THROUGH 8999_x000a_LX FLIGHTS 3000 THROUGH 4999_x000a_NH FLIGHTS 3000 THROUGH 3200_x000a_NH FLIGHTS 3300 THROUGH 4840_x000a_NH FLIGHTS 5001 THROUGH 9999_x000a_O6 FLIGHTS 2300 THROUGH 2499_x000a_O6 FLIGHTS 4100 THROUGH 4499_x000a_OS FLIGHTS 7000 THROUGH 8999_x000a_OZ FLIGHTS 6100 THROUGH 7000_x000a_OZ FLIGHTS 8100 THROUGH 8109_x000a_OZ FLIGHTS 8800 THROUGH 8816_x000a_OZ FLIGHTS 9101 THROUGH 9200_x000a_QR FLIGHTS 4000 THROUGH 5999_x000a_SA FLIGHTS 2000 THROUGH 2999_x000a_SA FLIGHTS 7000 THROUGH 7999_x000a_SN FLIGHTS 4000 THROUGH 9999_x000a_SQ FLIGHTS 1000 THROUGH 9999_x000a_TK FLIGHTS 7800 THROUGH 9299_x000a_UA FLIGHTS 2836 THROUGH 3149_x000a_UA FLIGHTS 5025 THROUGH 5200_x000a_UA FLIGHTS 6385 THROUGH 6599_x000a_UA FLIGHTS 6727 THROUGH 9999_x000a_UX FLIGHTS 3000 THROUGH 3999_x000a_UX FLIGHTS 8000 THROUGH 8999.&lt;/Text&gt;_x000a_   &lt;/Paragraph&gt;_x000a_   &lt;Paragraph RPH=&quot;05&quot; Title=&quot;ADVANCE RESERVATIONS/TICKETING&quot;&gt;_x000a_    &lt;Text&gt;IF THE FARE COMPONENT INCLUDES TRAVEL WITHIN AREA 2_x000a_THEN THAT TRAVEL MUST BE ON_x000a_ONE OR MORE OF THE FOLLOWING_x000a_ANY IB FLIGHT._x000a_RESERVATIONS ARE REQUIRED FOR EACH SECTOR._x000a_TICKETING MUST BE COMPLETED WITHIN 24 HOURS AFTER_x000a_RESERVATIONS ARE MADE._x000a_OTHERWISE - ORIGINATING SPAIN -_x000a_RESERVATIONS ARE REQUIRED FOR EACH SECTOR._x000a_WHEN RESERVATIONS ARE MADE AT LEAST 5 DAYS BEFORE_x000a_DEPARTURE, TICKETING MUST BE COMPLETED WITHIN 72_x000a_HOURS AFTER RESERVATIONS ARE MADE._x000a_OR - RESERVATIONS ARE REQUIRED FOR EACH SECTOR._x000a_TICKETING MUST BE COMPLETED WITHIN 24 HOURS_x000a_AFTER RESERVATIONS ARE MADE._x000a_ORIGINATING COLOMBIA -_x000a_RESERVATIONS ARE REQUIRED FOR EACH SECTOR._x000a_WHEN RESERVATIONS ARE MADE AT LEAST 8 DAYS BEFORE_x000a_DEPARTURE, TICKETING MUST BE COMPLETED WITHIN 72_x000a_HOURS AFTER RESERVATIONS ARE MADE._x000a_OR - RESERVATIONS ARE REQUIRED FOR EACH SECTOR._x000a_TICKETING MUST BE COMPLETED WITHIN 24 HOURS_x000a_AFTER RESERVATIONS ARE MAD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ORIGINATING AREA 2 -_x000a_UNLIMITED STOPOVERS PERMITTED ON THE PRICING UNIT_x000a_LIMITED TO 1 FREE AND UNLIMITED AT EUR 70.00_x000a_EACH._x000a_NO STOPOVER OCCURS IF PASSENGER TAKES NEXT_x000a_AVAILABLE FLIGHT WITHIN 24 HOURS._x000a_ORIGINATING AREA 1 -_x000a_UNLIMITED STOPOVERS PERMITTED ON THE PRICING UNIT_x000a_LIMITED TO 1 FREE AND UNLIMITED AT USD 80.00_x000a_EACH.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ROUND TRIPS._x000a_OPEN JAWS/ROUND TRIPS NOTE -_x000a_WHEN COMBINED WITH OTHER FARES TO FORM ROUND /_x000a_OPEN JAW TRIPS THE MOST RESTRICTIVE CONDITIONS_x000a_APPLY.THESE INCLUDE ADVANCE TICKETING_x000a_REQUIREMENTS/MINIMUM STAY AND MAXIMUM_x000a_STAY._x000a_PROVIDED -_x000a_COMBINATIONS ARE WITH ANY FARE FOR CARRIER AV/LR/_x000a_TA IN THIS RULE AND TARIFF.&lt;/Text&gt;_x000a_   &lt;/Paragraph&gt;_x000a_   &lt;Paragraph RPH=&quot;11&quot; Title=&quot;BLACKOUT DATES&quot;&gt;_x000a_    &lt;Text&gt;FROM AREA 2 -_x000a_TRAVEL IS NOT PERMITTED 29JUN THROUGH 07AUG OR 15DEC_x000a_THROUGH 23DEC OR 02APR20 THROUGH 04APR20 OR 11APR20_x000a_THROUGH 13APR20._x000a_TO AREA 2 -_x000a_TRAVEL IS NOT PERMITTED 02JAN THROUGH 04JAN OR 05JAN_x000a_THROUGH 13JAN OR 24AUG THROUGH 08SEP OR 09SEP_x000a_THROUGH 15SEP OR 26MAR20 THROUGH 28MAR20 OR 02APR20_x000a_THROUGH 04APR20 OR 11APR20 THROUGH 13APR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ORIGINATING COLOMBIA -_x000a_FUEL SURCHARGE OF USD 169.3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_x000a_ORIGINATING MAD -_x000a_FUEL SURCHARGE OF EUR 180.00 PER FARE COMPONENT WILL_x000a_BE ADDED TO THE APPLICABLE FARE PER ANY PASSENGER_x000a_FOR DEPARTURE OF TRANSATLANTIC SECTOR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BEFORE 13DEC19.&lt;/Text&gt;_x000a_   &lt;/Paragraph&gt;_x000a_   &lt;Paragraph RPH=&quot;15&quot; Title=&quot;SALES RESTRICTIONS&quot;&gt;_x000a_    &lt;Text&gt;FOOTNOTE RULE_x000a_TICKETS MUST BE ISSUED ON/BEFORE 16SEP19._x000a_FARE RULE_x000a_TICKETS MAY ONLY BE SOLD BY TRAVEL AGENT 24YB.&lt;/Text&gt;_x000a_   &lt;/Paragraph&gt;_x000a_   &lt;Paragraph RPH=&quot;16&quot; Title=&quot;PENALTIES&quot;&gt;_x000a_    &lt;Text&gt;ORIGINATING AREA 1 -_x000a_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USD 19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_x000a_ORIGINATING AREA 2 -_x000a_TICKET IS NON-REFUNDABLE._x000a_WAIVED FOR SCHEDULE CHANGE/DEATH OF PASSENGER_x000a_OR FAMILY MEMBER._x000a_NOTE - TEXT BELOW NOT VALIDATED FOR AUTOPRICING._x000a_-FAMILY MEMBER MUST BE FIRST DEGREE RELATIVE.-_x000a_1. RESERVATION CANCELLED RETAINS TICKET VALUE/LESS_x000a_APPLICABLE CHANGE FEE AND ANY DIFFERENCE IN FARE_x000a_INDICATED IN CHANGE PARAGRAPH UP TO ONE YEAR FROM_x000a_THE ORIGINAL DATE OF TICKET ISSUE._x000a_2.ILLNESS/DEATH WAIVERS MUST BE SUBSTANTIATED BY A_x000a_VALID MEDICAL/DEATH CERTIFICATE._x000a_CANCELLATIONS_x000a_ANY TIME_x000a_CHARGE EUR 80.00 FOR NO-SHOW._x000a_CHANGES_x000a_ANY TIME_x000a_CHARGE EUR 150.00.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_x000a_NOTE-_x000a_-TICKETS MUST BE REISSUED WHEN ANY VOLUNTARY_x000a_CHANGE IS MADE._x000a_-SEE /CHILD/INFANT DISCOUNT/ IN FARE RULE TO_x000a_DETERMINE IF APPLICABLE.&lt;/Text&gt;_x000a_   &lt;/Paragraph&gt;_x000a_   &lt;Paragraph RPH=&quot;17&quot; Title=&quot;HIP/MILEAGE EXCEPTIONS&quot;&gt;_x000a_    &lt;Text&gt;THE HIGHER INTERMEDIATE POINT RULE DOES NOT APPLY FOR_x000a_STOPOVERS._x000a_AND - THE HIGHER INTERMEDIATE POINT RULE DOES NOT APPLY_x000a_FOR CONNECTIONS.&lt;/Text&gt;_x000a_   &lt;/Paragraph&gt;_x000a_   &lt;Paragraph RPH=&quot;18&quot; Title=&quot;TICKET ENDORSEMENTS&quot;&gt;_x000a_    &lt;Text&gt;THE ORIGINAL TICKET MUST BE ANNOTATED - NON REFUNDABLE/_x000a_- AND - CHANGE FEE APPLIES - AND - AND PLUS FARE DIFF/_x000a_NON END - IN THE ENDORSEMENT BOX.&lt;/Text&gt;_x000a_   &lt;/Paragraph&gt;_x000a_   &lt;Paragraph RPH=&quot;19&quot; Title=&quot;CHILDREN DISCOUNTS&quot;&gt;_x000a_    &lt;Text&gt;CNN/ACCOMPANIED CHILD PSGR 2-11 - CHARGE 75 PERCENT OF_x000a_THE FARE._x000a_TICKET DESIGNATOR - CH AND PERCENT APPLIED._x000a_MUST BE ACCOMPANIED ON ALL FLIGHTS IN THE SAME_x000a_COMPARTMENT BY ADULT PSGR 12 OR OLDER._x000a_OR - INS/INFANT WITH A SEAT PSGR UNDER 2 - CHARGE 75_x000a_PERCENT OF THE FARE._x000a_TICKET DESIGNATOR - IN AND PERCENT APPLIED._x000a_MUST BE ACCOMPANIED ON ALL FLIGHTS IN THE SAME_x000a_COMPARTMENT BY ADULT PSGR 12 OR OLDER._x000a_OR - 1ST INF/INFANT WITHOUT A SEAT PSGR UNDER 2 -_x000a_CHARGE 10 PERCENT OF THE FARE._x000a_TICKET DESIGNATOR - IN AND PERCENT APPLIED._x000a_MUST BE ACCOMPANIED ON ALL FLIGHTS IN THE SAME_x000a_COMPARTMENT BY ADULT PSGR 12 OR OLDER._x000a_NOTE - TEXT BELOW NOT VALIDATED FOR AUTOPRICING._x000a_AN INFANT UNDER TWO YEARS WHO MAY TURN 2 YEARS_x000a_OF AGE BEFORE THE END OF THE TRIP MUST PAY A_x000a_CHILD FARE FOR THE ENTIRE JOURNEY._x000a_OR - UNN/UNACCOMPANIED CHILD PSGR 5-11 - CHARGE 75_x000a_PERCENT OF THE FARE._x000a_TICKET DESIGNATOR - CH AND PERCENT APPLIED._x000a_NOTE - TEXT BELOW NOT VALIDATED FOR AUTOPRICING._x000a_UNACOMPANIED MINOR UNDER 5 YEARS NOT PERMITTED._x000a_--------------------------------------------------_x000a_THE SERVICE WILL BE OFFERED ONLY ON AV/TA/LR_x000a_OPERATING FLIGHTS IF THE ITINERARY INCLUDE OTHER_x000a_AIRLINES THIS SERVICE DOES NOT APPLY._x000a_--------------------------------------------------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7"/>
    <n v="3395"/>
    <s v="000D"/>
    <n v="3433"/>
    <n v="3444"/>
    <s v="SAR2RPV/286"/>
    <n v="13049"/>
    <n v="14945"/>
    <x v="4"/>
    <n v="1501"/>
    <n v="1534"/>
    <n v="1558"/>
    <s v="RDMADBOG10OCTSZP2MRXR-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ef4c7fd-dbdd-4b62-80aa-1cbcd0a7fb31&lt;/eb:ConversationId&gt;&lt;eb:Service&gt;OTA_AirRulesLLSRQ&lt;/eb:Service&gt;&lt;eb:Action&gt;OTA_AirRulesLLSRS&lt;/eb:Action&gt;&lt;eb:MessageData&gt;&lt;eb:MessageId&gt;6538212589501260623&lt;/eb:MessageId&gt;&lt;eb:Timestamp&gt;2019-09-10T16:22:30&lt;/eb:Timestamp&gt;&lt;eb:RefToMessageId&gt;fef4c7fd-dbdd-4b62-80aa-1cbcd0a7fb31&lt;/eb:RefToMessageId&gt;&lt;/eb:MessageData&gt;&lt;/eb:MessageHeader&gt;&lt;wsse:Security xmlns:wsse=&quot;http://schemas.xmlsoap.org/ws/2002/12/secext&quot;&gt;&lt;wsse:BinarySecurityToken valueType=&quot;String&quot; EncodingType=&quot;wsse:Base64Binary&quot;&gt;Shared/IDL:IceSess\/SessMgr:1\.0.IDL/Common/!ICESMS\/RESH!ICESMSLB\/RES.LB!-2975655025607790193!93738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1:22:30-05:00&quot;&gt;_x000a_   &lt;stl:SystemSpecificResults&gt;_x000a_    &lt;stl:HostCommand LNIATA=&quot;222222&quot;&gt;RDBOGMAD14NOVNVUELA5L-UX&lt;/stl:HostCommand&gt;_x000a_   &lt;/stl:SystemSpecificResults&gt;_x000a_  &lt;/stl:Success&gt;_x000a_  &lt;stl:Warning type=&quot;BusinessLogic&quot;&gt;_x000a_   &lt;stl:SystemSpecificResults&gt;_x000a_    &lt;stl:Message&gt;                                  C15JN                        &lt;/stl:Message&gt;_x000a_    &lt;stl:ShortText&gt;WARN.SWS.HOST.WARNING_RESPONSE&lt;/stl:ShortText&gt;_x000a_   &lt;/stl:SystemSpecificResults&gt;_x000a_  &lt;/stl:Warning&gt;_x000a_ &lt;/stl:ApplicationResults&gt;_x000a_ &lt;FareRuleInfo&gt;_x000a_  &lt;Header&gt;_x000a_   &lt;Line Type=&quot;Legend&quot;&gt;_x000a_    &lt;Text&gt;V FARE BASIS     BK    FARE   TRAVEL-TICKET AP  MINMAX  RTG&lt;/Text&gt;_x000a_   &lt;/Line&gt;_x000a_   &lt;Line Type=&quot;Fare&quot;&gt;_x000a_    &lt;Text&gt;1   NVUELA5L       N?R   174.00 D31MR  T16SE  -/?  5/ 90 AT01&lt;/Text&gt;_x000a_   &lt;/Line&gt;_x000a_   &lt;Line Type=&quot;Passenger Type&quot;&gt;_x000a_    &lt;Text&gt;PASSENGER TYPE-ADT                 AUTO PRICE-YES&lt;/Text&gt;_x000a_   &lt;/Line&gt;_x000a_   &lt;Line Type=&quot;Origin Destination&quot;&gt;_x000a_    &lt;Text&gt;FROM-BOG TO-MAD    CXR-UX    TVL-14NOV19  RULE-OF01 IPRSAA2/27&lt;/Text&gt;_x000a_   &lt;/Line&gt;_x000a_   &lt;Line Type=&quot;Fare Basis&quot;&gt;_x000a_    &lt;Text&gt;FARE BASIS-NVUELA5L          SPECIAL FARE  DIS-E   VENDOR-ATP&lt;/Text&gt;_x000a_   &lt;/Line&gt;_x000a_   &lt;Line Type=&quot;Fare Type&quot;&gt;_x000a_    &lt;Text&gt;FARE TYPE-ERU      RT-ECONOMY RT UNBUNDLED&lt;/Text&gt;_x000a_   &lt;/Line&gt;_x000a_   &lt;Line Type=&quot;Currency&quot;&gt;_x000a_    &lt;Text&gt;USD   174.00  1001  E31AUG19 D31MAR20   FC-NVUELA5L  FN-33&lt;/Text&gt;_x000a_   &lt;/Line&gt;_x000a_   &lt;Line Type=&quot;System Dates&quot;&gt;_x000a_    &lt;Text&gt;SYSTEM DATES - CREATED 30AUG19/0614  EXPIRES INFINITY&lt;/Text&gt;_x000a_   &lt;/Line&gt;_x000a_   &lt;ParsedData&gt;_x000a_    &lt;CurrencyLine&gt;_x000a_     &lt;Amount&gt;174.00&lt;/Amount&gt;_x000a_     &lt;CurrencyCode&gt;USD&lt;/CurrencyCode&gt;_x000a_     &lt;Discontinue&gt;2020-03-31&lt;/Discontinue&gt;_x000a_     &lt;Effective&gt;2019-08-31&lt;/Effective&gt;_x000a_     &lt;FareClass&gt;NVUELA5L&lt;/FareClass&gt;_x000a_     &lt;RoutingNumberOrMPM&gt;1001&lt;/RoutingNumberOrMPM&gt;_x000a_     &lt;TariffDescriptionNumber&gt;33&lt;/TariffDescriptionNumber&gt;_x000a_    &lt;/CurrencyLine&gt;_x000a_    &lt;FareBasisLine&gt;_x000a_     &lt;DisplayType Code=&quot;E&quot;/&gt;_x000a_     &lt;FareBasis Code=&quot;NVUELA5L&quot;/&gt;_x000a_     &lt;FareVendor&gt;ATP&lt;/FareVendor&gt;_x000a_     &lt;Text&gt;SPECIAL FARE&lt;/Text&gt;_x000a_    &lt;/FareBasisLine&gt;_x000a_    &lt;FareTypeLine&gt;_x000a_     &lt;FareDescription Code=&quot;RT&quot;&gt;ECONOMY RT UNBUNDLED&lt;/FareDescription&gt;_x000a_     &lt;FareType&gt;ERU&lt;/FareType&gt;_x000a_    &lt;/FareTypeLine&gt;_x000a_    &lt;OriginDestinationLine&gt;_x000a_     &lt;Airline Code=&quot;UX&quot;/&gt;_x000a_     &lt;DestinationLocation LocationCode=&quot;MAD&quot;/&gt;_x000a_     &lt;OriginLocation LocationCode=&quot;BOG&quot;/&gt;_x000a_     &lt;Rule&gt;OF01&lt;/Rule&gt;_x000a_     &lt;TariffDescriptionNumber&gt;IPRSAA2/27&lt;/TariffDescriptionNumber&gt;_x000a_     &lt;TravelDate&gt;2019-11-14&lt;/TravelDate&gt;_x000a_    &lt;/OriginDestinationLine&gt;_x000a_    &lt;PassengerTypeLine&gt;_x000a_     &lt;AutoPrice&gt;YES&lt;/AutoPrice&gt;_x000a_     &lt;PassengerType Code=&quot;ADT&quot;/&gt;_x000a_    &lt;/PassengerTypeLine&gt;_x000a_    &lt;SystemDatesLine&gt;_x000a_     &lt;CreateDateTime&gt;2019-08-30T06:14&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SPECIAL PROMOTIONAL FARE_x000a_APPLICATION_x000a_AREA_x000a_THESE FARES APPLY_x000a_BETWEEN AREA 2 AND AREA 1._x000a_CLASS OF SERVICE_x000a_THESE FARES APPLY FOR ECONOMY CLASS SERVICE._x000a_TYPES OF TRANSPORTATION_x000a_THIS RULE GOVERNS ROUND-TRIP FARES._x000a_FARES GOVERNED BY THIS RULE CAN BE USED TO CREATE_x000a_ROUND-TRIP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INCLUDE TRAVEL VIA_x000a_TRANSATLANTIC SECTORS ON_x000a_ONE OR MORE OF THE FOLLOWING_x000a_ANY UX FLIGHT OPERATED BY UX._x000a_AND_x000a_IF THE FARE COMPONENT INCLUDES TRAVEL WITHIN AREA 2_x000a_THEN THAT TRAVEL MUST BE ON_x000a_ONE OR MORE OF THE FOLLOWING_x000a_ANY UX FLIGHT OPERATED BY UX._x000a_AND_x000a_IF THE FARE COMPONENT INCLUDES TRAVEL WITHIN AREA 1_x000a_THEN THAT TRAVEL MUST BE ON_x000a_ONE OR MORE OF THE FOLLOWING_x000a_ANY UX FLIGHT OPERATED BY UX._x000a_AND_x000a_IF THE FARE COMPONENT INCLUDES TRAVEL BETWEEN MEX AND_x000a_MAD_x000a_BUT NOT ON NONSTOP FLIGHTS.&lt;/Text&gt;_x000a_   &lt;/Paragraph&gt;_x000a_   &lt;Paragraph RPH=&quot;05&quot; Title=&quot;ADVANCE RESERVATIONS/TICKETING&quot;&gt;_x000a_    &lt;Text&gt;CONFIRMED RESERVATIONS ARE REQUIRED FOR ALL SECTORS._x000a_WHEN RESERVATIONS ARE MADE AT LEAST 2 DAYS BEFORE_x000a_DEPARTURE, TICKETING MUST BE COMPLETED WITHIN 72 HOURS_x000a_AFTER RESERVATIONS ARE MADE._x000a_OR - CONFIRMED RESERVATIONS FOR ALL SECTORS AND_x000a_TICKETING MUST BE COMPLETED AT THE SAME TIM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TRAVEL FROM LAST STOPOVER MUST COMMENCE NO EARLIER_x000a_THAN 5 DAYS AFTER DEPARTURE FROM FARE ORIGIN.&lt;/Text&gt;_x000a_   &lt;/Paragraph&gt;_x000a_   &lt;Paragraph RPH=&quot;07&quot; Title=&quot;MAXIMUM STAY&quot;&gt;_x000a_    &lt;Text&gt;TRAVEL FROM LAST STOPOVER MUST COMMENCE NO LATER THAN_x000a_90 DAYS AFTER DEPARTURE FROM FARE ORIGIN.&lt;/Text&gt;_x000a_   &lt;/Paragraph&gt;_x000a_   &lt;Paragraph RPH=&quot;08&quot; Title=&quot;STOPOVERS&quot;&gt;_x000a_    &lt;Text&gt;NO STOPOVERS PERMITTED ON THE PRICING UNIT.&lt;/Text&gt;_x000a_   &lt;/Paragraph&gt;_x000a_   &lt;Paragraph RPH=&quot;09&quot; Title=&quot;TRANSFERS&quot;&gt;_x000a_    &lt;Text&gt;FARE BREAK SURFACE SECTORS NOT PERMITTED AND EMBEDDED_x000a_SURFACE SECTORS PERMITTED ON THE FARE COMPONENT._x000a_NOTE - TEXT BELOW NOT VALIDATED FOR AUTOPRICING._x000a_TRANSFERS LIMITTED TO THE ROUTING MAP INDICATED IN_x000a_THE FARE RECORD.&lt;/Text&gt;_x000a_   &lt;/Paragraph&gt;_x000a_   &lt;Paragraph RPH=&quot;10&quot; Title=&quot;COMBINATIONS&quot;&gt;_x000a_    &lt;Text&gt;CIRCLE TRIPS NOT PERMITTED._x000a_END-ON-END NOT PERMITTED. SIDE TRIPS NOT PERMITTED._x000a_OPEN JAWS/ROUND TRIPS_x000a_FARES MAY BE COMBINED ON A HALF ROUND TRIP BASIS_x000a_-TO FORM SINGLE OR DOUBLE OPEN JAWS_x000a_MILEAGE OF THE OPEN SEGMENT MUST BE EQUAL/LESS THAN_x000a_MILEAGE OF THE SHORTEST FLOWN FARE COMPONENT._x000a_-TO FORM ROUND TRIPS._x000a_PROVIDED -_x000a_COMBINATIONS ARE WITH ANY FARE FOR CARRIER UX IN_x000a_RULE UP41/UP5L/UZ10/UZ11/UZ14/UZ17/UZ5L IN TARIFF_x000a_FBRA12P - BETWEEN AREA 1/2 EXCEPT USA/CA_x000a_OR RULE UP41/UP5L/UZ14/UZ5L IN TARIFF_x000a_FBRINPV - BETWEEN USA/CA-AREA 1/2/3_x000a_OR ANY RULE IN TARIFF_x000a_IPRA    - BETWEEN USA/CA-AREA 2/3 AND GUAM-AREA 2_x000a_IPREUAF - BETWEEN EUROPE-AFRICA_x000a_IPREUME - BETWEEN EUROPE-THE MIDDLE EAST_x000a_IPREURP - WITHIN EUROPE-INTERNATIONAL_x000a_IPRSAA2 - BETWEEN THE WESTERN HEMISPHERE-AREA 2_x000a_VIA ATL.&lt;/Text&gt;_x000a_   &lt;/Paragraph&gt;_x000a_   &lt;Paragraph RPH=&quot;11&quot; Title=&quot;BLACKOUT DATES&quot;&gt;_x000a_    &lt;Text&gt;ORIGINATING AREA 2 OUTBOUND -_x000a_TRAVEL IS NOT PERMITTED 14DEC19 THROUGH 30DEC19 OR_x000a_03APR20 THROUGH 08APR20._x000a_ORIGINATING AREA 2 INBOUND -_x000a_TRAVEL IS NOT PERMITTED 01JAN20 THROUGH 13JAN20 OR_x000a_10APR20 THROUGH 13APR20._x000a_ORIGINATING COLOMBIA OUTBOUND -_x000a_TRAVEL IS NOT PERMITTED 14DEC19 THROUGH 06JAN20 OR_x000a_10APR20 THROUGH 13APR20._x000a_ORIGINATING COLOMBIA INBOUND -_x000a_TRAVEL IS NOT PERMITTED 14DEC19 THROUGH 07JAN20 OR_x000a_03APR20 THROUGH 08APR20.&lt;/Text&gt;_x000a_   &lt;/Paragraph&gt;_x000a_   &lt;Paragraph RPH=&quot;12&quot; Title=&quot;SURCHARGES&quot;&gt;_x000a_    &lt;Text&gt;IF THE FARE COMPONENT INCLUDES TRAVEL BETWEEN FOR AND_x000a_SSA._x000a_SECURITY SURCHARGE OF USD 80.00 PER FARE COMPONENT_x000a_WILL BE ADDED TO THE APPLICABLE FARE PER_x000a_ADULT,ALLOWING CHILD/INFANT DISCOUNTS._x000a_IF THE FARE COMPONENT INCLUDES TRAVEL BETWEEN FOR AND_x000a_BSB._x000a_OR_x000a_IF THE FARE COMPONENT INCLUDES TRAVEL BETWEEN FOR AND_x000a_GYN._x000a_OR_x000a_IF THE FARE COMPONENT INCLUDES TRAVEL BETWEEN FOR AND_x000a_BHZ._x000a_OR_x000a_IF THE FARE COMPONENT INCLUDES TRAVEL BETWEEN FOR AND_x000a_RIO._x000a_SECURITY SURCHARGE OF USD 20.00 PER FARE COMPONENT_x000a_WILL BE ADDED TO THE APPLICABLE FARE PER_x000a_ADULT,ALLOWING CHILD/INFANT DISCOUNTS._x000a_IF THE FARE COMPONENT INCLUDES TRAVEL BETWEEN VCE AND_x000a_ROM._x000a_OR_x000a_IF THE FARE COMPONENT INCLUDES TRAVEL BETWEEN AHO AND_x000a_ROM._x000a_SECURITY SURCHARGE OF EUR 90.00 PER FARE COMPONENT_x000a_WILL BE ADDED TO THE APPLICABLE FARE PER_x000a_ADULT,ALLOWING CHILD/INFANT DISCOUNTS._x000a_IF THE FARE COMPONENT INCLUDES TRAVEL BETWEEN SAO AND_x000a_SSA._x000a_OR_x000a_IF THE FARE COMPONENT INCLUDES TRAVEL BETWEEN SSA AND_x000a_REC._x000a_OR_x000a_IF THE FARE COMPONENT INCLUDES TRAVEL BETWEEN REC AND_x000a_SAO._x000a_SECURITY SURCHARGE OF USD 80.00 PER FARE COMPONENT_x000a_WILL BE ADDED TO THE APPLICABLE FARE PER_x000a_ADULT,ALLOWING CHILD/INFANT DISCOUNTS._x000a_IF THE FARE COMPONENT INCLUDES TRAVEL BETWEEN UIO AND_x000a_CUE._x000a_OR_x000a_IF THE FARE COMPONENT INCLUDES TRAVEL BETWEEN UIO AND_x000a_LOH._x000a_OR_x000a_IF THE FARE COMPONENT INCLUDES TRAVEL BETWEEN UIO AND_x000a_ESM._x000a_OR_x000a_IF THE FARE COMPONENT INCLUDES TRAVEL BETWEEN UIO AND_x000a_LGQ._x000a_OR_x000a_IF THE FARE COMPONENT INCLUDES TRAVEL BETWEEN UIO AND_x000a_OCC._x000a_OR_x000a_IF THE FARE COMPONENT INCLUDES TRAVEL BETWEEN UIO AND_x000a_SCY._x000a_OR_x000a_IF THE FARE COMPONENT INCLUDES TRAVEL BETWEEN UIO AND_x000a_GPS._x000a_OR_x000a_IF THE FARE COMPONENT INCLUDES TRAVEL BETWEEN UIO AND_x000a_MEC._x000a_SECURITY SURCHARGE OF EUR 30.00 PER FARE COMPONENT_x000a_WILL BE ADDED TO THE APPLICABLE FARE PER_x000a_ADULT,ALLOWING CHILD/INFANT DISCOUNTS._x000a_IF THE FARE COMPONENT INCLUDES TRAVEL BETWEEN SRZ AND_x000a_ASU._x000a_SECURITY SURCHARGE OF USD 150.00 PER FARE COMPONENT_x000a_WILL BE ADDED TO THE APPLICABLE FARE PER_x000a_ADULT,ALLOWING CHILD/INFANT DISCOUNTS._x000a_IF THE FARE COMPONENT INCLUDES TRAVEL BETWEEN MVD AND_x000a_ASU._x000a_SECURITY SURCHARGE OF USD 200.00 PER FARE COMPONENT_x000a_WILL BE ADDED TO THE APPLICABLE FARE PER_x000a_ADULT,ALLOWING CHILD/INFANT DISCOUNTS._x000a_IF THE FARE COMPONENT INCLUDES TRAVEL BETWEEN MVD AND_x000a_BUE._x000a_SECURITY SURCHARGE OF USD 100.00 PER FARE COMPONENT_x000a_WILL BE ADDED TO THE APPLICABLE FARE PER_x000a_ADULT,ALLOWING CHILD/INFANT DISCOUNTS._x000a_IF THE FARE COMPONENT INCLUDES TRAVEL BETWEEN ASU AND_x000a_BUE._x000a_SECURITY SURCHARGE OF USD 150.00 PER FARE COMPONENT_x000a_WILL BE ADDED TO THE APPLICABLE FARE PER_x000a_ADULT,ALLOWING CHILD/INFANT DISCOUNTS._x000a_IF THE FARE COMPONENT INCLUDES TRAVEL BETWEEN MVD AND_x000a_SAO._x000a_SECURITY SURCHARGE OF USD 175.00 PER FARE COMPONENT_x000a_WILL BE ADDED TO THE APPLICABLE FARE PER_x000a_ADULT,ALLOWING CHILD/INFANT DISCOUNTS._x000a_IF THE FARE COMPONENT INCLUDES TRAVEL BETWEEN SDQ AND_x000a_HAV._x000a_OR_x000a_IF THE FARE COMPONENT INCLUDES TRAVEL BETWEEN SDQ AND_x000a_MIA._x000a_OR_x000a_IF THE FARE COMPONENT INCLUDES TRAVEL BETWEEN SDQ AND_x000a_SJU._x000a_SECURITY SURCHARGE OF USD 100.00 PER FARE COMPONENT_x000a_WILL BE ADDED TO THE APPLICABLE FARE PER_x000a_ADULT,ALLOWING CHILD/INFANT DISCOUNTS._x000a_IF THE FARE COMPONENT INCLUDES TRAVEL BETWEEN BUH AND_x000a_IAS._x000a_SECURITY SURCHARGE OF EUR 90.00 PER FARE COMPONENT_x000a_WILL BE ADDED TO THE APPLICABLE FARE PER_x000a_ADULT,ALLOWING CHILD/INFANT DISCOUNTS._x000a_IF THE FARE COMPONENT INCLUDES TRAVEL BETWEEN BUE AND_x000a_COR._x000a_OR_x000a_IF THE FARE COMPONENT INCLUDES TRAVEL BETWEEN BUE AND_x000a_IGR._x000a_OR_x000a_IF THE FARE COMPONENT INCLUDES TRAVEL BETWEEN IGR AND_x000a_COR._x000a_OR_x000a_IF THE FARE COMPONENT INCLUDES TRAVEL BETWEEN IGR AND_x000a_ROS._x000a_OR_x000a_IF THE FARE COMPONENT INCLUDES TRAVEL BETWEEN IGR AND_x000a_SLA._x000a_SECURITY SURCHARGE OF USD 80.00 PER FARE COMPONENT_x000a_WILL BE ADDED TO THE APPLICABLE FARE PER_x000a_ADULT,ALLOWING CHILD/INFANT DISCOUNTS._x000a_IF THE FARE COMPONENT INCLUDES TRAVEL BETWEEN TLV AND_x000a_AREA 2 ON_x000a_ONE OR MORE OF THE FOLLOWING_x000a_ANY LY FLIGHT._x000a_SECURITY SURCHARGE OF USD 25.00 PER FARE COMPONENT_x000a_WILL BE ADDED TO THE APPLICABLE FARE PER_x000a_ADULT,ALLOWING CHILD/INFANT DISCOUNTS._x000a_IF THE FARE COMPONENT INCLUDES TRAVEL BETWEEN PTY AND_x000a_CCS._x000a_OR_x000a_IF THE FARE COMPONENT INCLUDES TRAVEL BETWEEN PTY AND_x000a_SDQ._x000a_OR_x000a_IF THE FARE COMPONENT INCLUDES TRAVEL BETWEEN PTY AND_x000a_PUJ._x000a_OR_x000a_IF THE FARE COMPONENT INCLUDES TRAVEL BETWEEN PTY AND_x000a_HAV._x000a_OR_x000a_IF THE FARE COMPONENT INCLUDES TRAVEL BETWEEN PTY AND_x000a_GYE._x000a_OR_x000a_IF THE FARE COMPONENT INCLUDES TRAVEL BETWEEN PTY AND_x000a_UIO._x000a_OR_x000a_IF THE FARE COMPONENT INCLUDES TRAVEL BETWEEN PTY AND_x000a_BOG._x000a_SECURITY SURCHARGE OF USD 200.00 PER FARE COMPONENT_x000a_WILL BE ADDED TO THE APPLICABLE FARE PER_x000a_ADULT,ALLOWING CHILD/INFANT DISCOUNTS._x000a_IF THE FARE COMPONENT INCLUDES TRAVEL BETWEEN DUS AND_x000a_AMS._x000a_SECURITY SURCHARGE OF EUR 60.00 PER FARE COMPONENT_x000a_WILL BE ADDED TO THE APPLICABLE FARE PER_x000a_ADULT,ALLOWING CHILD/INFANT DISCOUNTS._x000a_IF THE FARE COMPONENT INCLUDES TRAVEL BETWEEN GUA AND_x000a_SAP._x000a_SECURITY SURCHARGE OF USD 75.00 PER FARE COMPONENT_x000a_WILL BE ADDED TO THE APPLICABLE FARE PER_x000a_ADULT,ALLOWING CHILD/INFANT DISCOUNTS._x000a_IF THE FARE COMPONENT INCLUDES TRAVEL BETWEEN UIO AND_x000a_LIM._x000a_OR_x000a_IF THE FARE COMPONENT INCLUDES TRAVEL BETWEEN UIO AND_x000a_BOG._x000a_OR_x000a_IF THE FARE COMPONENT INCLUDES TRAVEL BETWEEN UIO AND_x000a_CCS._x000a_SECURITY SURCHARGE OF USD 200.00 PER FARE COMPONENT_x000a_WILL BE ADDED TO THE APPLICABLE FARE PER_x000a_ADULT,ALLOWING CHILD/INFANT DISCOUNTS._x000a_IF THE FARE COMPONENT INCLUDES TRAVEL BETWEEN STO AND_x000a_AMS._x000a_OR_x000a_IF THE FARE COMPONENT INCLUDES TRAVEL BETWEEN CPH AND_x000a_AMS._x000a_OR_x000a_IF THE FARE COMPONENT INCLUDES TRAVEL BETWEEN ATH AND_x000a_ROM._x000a_OR_x000a_IF THE FARE COMPONENT INCLUDES TRAVEL BETWEEN ATH AND_x000a_MAD ON_x000a_ONE OR MORE OF THE FOLLOWING_x000a_ANY A3 FLIGHT._x000a_FOR TRAVEL ON/AFTER 15JUN19 AND ON/BEFORE 15SEP19_x000a_SECURITY SURCHARGE OF EUR 100.00 PER FARE_x000a_COMPONENT WILL BE ADDED TO THE APPLICABLE FARE PER_x000a_ADULT,ALLOWING CHILD/INFANT DISCOUNTS.&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31AUG19 AND ON/_x000a_BEFORE 31MAR20. ALL TRAVEL MUST BE COMPLETED BY_x000a_MIDNIGHT ON 15JUN20.&lt;/Text&gt;_x000a_   &lt;/Paragraph&gt;_x000a_   &lt;Paragraph RPH=&quot;15&quot; Title=&quot;SALES RESTRICTIONS&quot;&gt;_x000a_    &lt;Text&gt;FOOTNOTE RULE_x000a_RESERVATIONS MUST BE MADE ON/AFTER 31AUG19 AND ON/_x000a_BEFORE 16SEP19._x000a_TICKETS MUST BE ISSUED ON/AFTER 31AUG19 AND ON/BEFORE_x000a_16SEP19._x000a_GENERAL RULE - APPLY UNLESS OTHERWISE SPECIFIED_x000a_TICKETS MUST BE ISSUED ON THE STOCK OF UX AND MAY NOT_x000a_BE SOLD IN VENEZUELA. AND MAY ONLY BE SOLD IN AREA 1/_x000a_AREA 2/AREA 3._x000a_TICKETS MAY NOT BE ISSUED BY PTA. EXTENSION OF TICKET_x000a_VALIDITY IS NOT PERMITTED.&lt;/Text&gt;_x000a_   &lt;/Paragraph&gt;_x000a_   &lt;Paragraph RPH=&quot;16&quot; Title=&quot;PENALTIES&quot;&gt;_x000a_    &lt;Text&gt;CANCELLATIONS_x000a_ANY TIME_x000a_TICKET IS NON-REFUNDABLE._x000a_NOTE - TEXT BELOW NOT VALIDATED FOR AUTOPRICING._x000a_FARE COMPONENT IS NON-REFUNDABLE_x000a_---------------------------------_x000a_WAIVED FOR DEATH OF A PASSENGER AND_x000a_PASSENGERS_x000a_FAMILY MEMBERS UP TO 1ST DEGREE RELATIONS OR FOR_x000a_PASSENGER/S HOSPITAL ADMISSION_x000a_--------------------------------------------------_x000a_WHEN COMBINING NON-REFUNDABLE FARES WITH A_x000a_REFUNDABLE FARES_x000a_1- THE AMOUNT PAID ON EACH REFUNDABLE FARE_x000a_COMPONENT IS REFUNDED_x000a_2- THE AMOUNT PAID ON EACH NON-REFUNDABLE FARE_x000a_COMPONENT WILL NOT BE REFUNDED._x000a_3. WHEN COMBINING FARES CHARGE THE SUM OF THE_x000a_CANCELLATION FEES OF ALL CANCELLED FARE_x000a_COMPONENTS._x000a_--------------------------------------------------_x000a_REFUND OF UNUSED TAXES FEES AND CHARGES PAID TO_x000a_THIRD PARTIES PERMITTED. ASSOCIATED CARRIER_x000a_IMPOSED CHARGES WILL NOT BE REFUNDED._x000a_----------------------------------_x000a_REFUND PERMITTED WITHIN TICKET VALIDITY._x000a_----------------------------------_x000a_ANY NON-REFUNDABLE AMOUNT FROM A PREVIOUS TICKET_x000a_REMAINS NON-REFUNDABLE FOLLOWING A CHANGE._x000a_----------------------------------_x000a_-------CANCELLATION REPRICING CONDITIONS--------_x000a_FLOWN COUPONS MUST BE REPRICED USING HISTORICAL_x000a_FARES IN EFFECT ON THE PREVIOUS TICKETING DATE_x000a_THE FARE FOR THE JOURNEY TRAVELLED MUST BE CAPED_x000a_AT THE TOTAL FARE AMOUNT PLUS CARRIER IMPOSED_x000a_CHARGE PAID ON THE TICKET BEING PRESENTED FOR_x000a_REFUND_x000a_FULLY FLOWN FARE COMPONENTES MAY BE REPRICED_x000a_USING ANY BOOKING CODE WITHIN THE SAME CABIN_x000a_PROVIDED THE NEW FARE AMOUNT IS EQUAL OR HIGHER_x000a_THAN ORIGINAL_x000a_PARTIALLY FLOWN FARE COMPONENTS MUST BE REPRICED_x000a_USING THE SAME OR HIGHER BOOKING CODE._x000a_-----------------------------------------------_x000a_NEW TICKET MAY BE EQUAL OR HIGHER THAN PREVIOUS_x000a_AND MUST COMPLY WITH ALL PROVISIONS OF THE NEW_x000a_FARE BEING APPLIED._x000a_-----------------------------------------------_x000a_WHEN THE ITINERARY RESULT IN A HIGHER FARE THE_x000a_DIFFERENCE WILL BE COLLECTED. ANY APPLICABLE_x000a_CHANGE FEE STILL APPLIES._x000a_-----------------------------------------------_x000a_WHEN THE NEW ITINERARY RESULTS IN A LOWER FARE_x000a_THE CHANGE FEE APPLIES AND NO CREDIT OF THE_x000a_RESIDUAL AMOUNT WILL BE MADE._x000a_-----------------------------------------------_x000a_TICKET IS NOT TRANSFEREABLE TO ANOTHER PERSON_x000a_--------------------------------------------------_x000a_FOR NON REFUNDABLE FARES THE YQ/YR CARRIER_x000a_IMPOSED SURCHARGE WILL NOT BE REFUNDED_x000a_--------------------------------------------------_x000a_FOR SPANISH DOMESTIC 9B FLIGHTS FROM 4000_x000a_THROUGHT 4851 TO BE CANCELLED A PENALTY OF EUR_x000a_50.00 WILL BE APPLIED PER SECTOR CHILD/INFANT_x000a_DISCOUNTS APPLY THE ORIGINAL NON-REFUNDABLE_x000a_AMOUNT REMAINS NON REFUNDABLE_x000a_CHANGES_x000a_ANY TIME_x000a_CHARGE EUR 150.00/USD 190.00 FOR REISSUE/_x000a_REVALIDATION._x000a_CHILD/INFANT DISCOUNTS APPLY._x000a_NOTE - TEXT BELOW NOT VALIDATED FOR AUTOPRICING._x000a_THE CHANGE FEE APPLIES PER TRANSACTION-PER PERSON._x000a_CHILD AND INFANT DISCOUNTS APPLY._x000a_A CHANGE IS A ROUTING/OR DATE/OR FLIGHT MODIFICATI_x000a_ON._x000a_CHANGE IS PERMITTED WITHIN TICKET VALIDITY OF ORIG_x000a_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 CHANGED_x000a_THE HIGHEST PENALTY OF ALL CHANGED FARE COMPONENT_x000a_S WILL APPLY._x000a_---------------------------------_x000a_IN CASE OF UPGRADE TO A HIGHER FARE OR IF THE ITIN_x000a_ERARY RESULTS IN A HIGHER FARE THE DIFFERENCE_x000a_WILL BE COLLECTED -AND-THE CHANGE FEE WILL BE APPL_x000a_IED._x000a_---------------------------------_x000a_WHEN THE NEW ITINERARY RESULTS IN A LOWER AMOUNT_x000a_THE CHANGE FEE WILL BE APLIED -AND- NO REFUND_x000a_WILL BE MADE._x000a_---------------------------------_x000a_REISSUE/REVALIDATION MUST BE MADE AT THE SAME TIME_x000a_THE RESERVATION IS CHANGED OR PREVIOUS TO THE TIC_x000a_KETED FLIGHT DEPARTURE_x000a_---------------------------------_x000a_IN CASE OF NO-SHOW. CHANGE IS NOT PERMITTED._x000a_---------------------------------_x000a_WAIVED FOR DEATH OF A PASSENGER AND PASSENGER-S_x000a_INMEDIATE FAMILY MEMBER/1ST DEGREE RELATIONS_x000a_ONLY/OR FOR PASSENGER-S HOSPITAL ADMISSION._x000a_---------------------------------_x000a_//CHANGES BEFORE DEPARTURE//_x000a_THE ITINERARY MUST BE REPRICED USING CURRENT FARES_x000a_IN EFFECT ON THE DATE THE TICKET IS REISSUED._x000a_---------------------------------_x000a_//CHANGES AFTER DEPARTURE//_x000a_THE ITINERARY MUST BE REPRICED USING HISTORICAL FA_x000a_RES IN EFFECT ON THE PREVIOUS TICKETING DATE._x000a_THE NEW ITINERARY MUST MEET ALL RULE PROVISIONS OF_x000a_THE NEWLY TICKETED FARE -I.E ADVANCE RESERVATIONS_x000a_/TICKETING DEADLINE/MINIMUM/MAXIMUM STAY/BOOKING C_x000a_LASS/SESIONALITY/ETC-._x000a_---------------------------------_x000a_ANY TIME_x000a_DOWNGRADING IS NOT PERMITTED_x000a_THE NEW TOTAL FARE MAY ONLY BE EQUAL OR HIGHER THA_x000a_N PREVIOUS. ANY CHANGE WITHIN THE SAME TYPE OF FAR_x000a_E INVOLVING SEASONALITY OR DAY/TIME IS NOT CONSIDE_x000a_RED DOWNGRADE._x000a_---------------------------------&lt;/Text&gt;_x000a_   &lt;/Paragraph&gt;_x000a_   &lt;Paragraph RPH=&quot;17&quot; Title=&quot;HIP/MILEAGE EXCEPTIONS&quot;&gt;_x000a_    &lt;Text&gt;THE HIGHER INTERMEDIATE POINT RULE DOES NOT APPLY FOR_x000a_CONNECTIONS._x000a_NOTE -_x000a_DMC/HIP/EXCESS OF MILEAGE WILL NOT APPLY TO THESE_x000a_FARES._x000a_AND - THE HIGHER INTERMEDIATE POINT RULE DOES NOT APPLY_x000a_FOR STOPOVERS._x000a_NOTE -_x000a_DMC/HIP/EXCESS OF MILEAGE WILL NOT APPLY TO THESE_x000a_FARES.&lt;/Text&gt;_x000a_   &lt;/Paragraph&gt;_x000a_   &lt;Paragraph RPH=&quot;18&quot; Title=&quot;TICKET ENDORSEMENTS&quot;&gt;_x000a_    &lt;Text&gt;THE ORIGINAL AND THE REISSUED TICKET MUST BE ANNOTATED_x000a_- CHGS AND REF RESTRICTED - IN THE ENDORSEMENT BOX._x000a_AND - THE ORIGINAL AND THE REISSUED TICKET MUST BE_x000a_ANNOTATED - RESTRICTIONS APPLY - IN THE FORM OF_x000a_PAYMENT BOX.&lt;/Text&gt;_x000a_   &lt;/Paragraph&gt;_x000a_   &lt;Paragraph RPH=&quot;19&quot; Title=&quot;CHILDREN DISCOUNTS&quot;&gt;_x000a_    &lt;Text&gt;CNN/ACCOMPANIED CHILD PSGR 2-11 - CHARGE 100 PERCENT_x000a_OF 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S/INFANT WITH A SEA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CNE/NEGOTIATED CHILD PSGR 2-11 - CHARGE 100 PERCENT OF_x000a_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E/NEGOTIATED INFAN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INF/INFANT WITHOUT A SEAT PSGR UNDER 2 -_x000a_CHARGE 10 PERCENT OF THE FARE._x000a_TICKET DESIGNATOR - IN._x000a_MUST BE ACCOMPANIED ON ALL FLIGHTS IN THE SAME_x000a_COMPARTMENT BY ADULT PSGR 18 OR OLDER._x000a_JNN/CONTRACT BULK CHILD PSGR 2-11 - CHARGE 100 PERCENT_x000a_OF THE FARE._x000a_TICKET DESIGNATOR - CH._x000a_MUST BE ACCOMPANIED ON ALL FLIGHTS IN THE SAME_x000a_COMPARTMENT BY ADULT PSGR 18 OR OLDER._x000a_OR - UNN/UNACCOMPANIED CHILD PSGR 5-11 - CHARGE 100_x000a_PERCENT OF THE FARE._x000a_TICKET DESIGNATOR - CH._x000a_NOTE - TEXT BELOW NOT VALIDATED FOR AUTOPRICING._x000a_AN ACCEPTANCE LIMIT ON THE NUMBER OF UNACCOMPANIED_x000a_CHILD WILL BE CONSIDER_x000a_OR - INS/INFANT WITH A SEAT PSGR UNDER 2 - CHARGE 100_x000a_PERCENT OF THE FARE._x000a_TICKET DESIGNATOR - IN._x000a_MUST BE ACCOMPANIED ON ALL FLIGHTS IN THE SAME_x000a_COMPARTMENT BY ADULT PSGR 18 OR OLDER._x000a_NOTE - TEXT BELOW NOT VALIDATED FOR AUTOPRICING._x000a_AN INFANT UNDER TWO YEARS WHO MAY TURN 2 YEARS_x000a_OF AGE BEFORE THE END OF THE TRIP MUST PAY A_x000a_CHILD FARE FOR THE ENTIRE JOURNEY_x000a_OR - 1ST JNF/CONTRACT BULK INFANT PSGR UNDER 2 - CHARGE_x000a_10 PERCENT OF THE FARE._x000a_TICKET DESIGNATOR - IN._x000a_MUST BE ACCOMPANIED ON ALL FLIGHTS IN THE SAME_x000a_COMPARTMENT BY ADULT PSGR 18 OR OLDER.&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1"/>
    <n v="3677"/>
    <s v="OF01"/>
    <n v="3715"/>
    <n v="3725"/>
    <s v="IPRSAA2/27"/>
    <n v="15052"/>
    <n v="19864"/>
    <x v="12"/>
    <n v="1500"/>
    <n v="1533"/>
    <n v="1557"/>
    <s v="RDBOGMAD14NOVNVUELA5L-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ef4c7fd-dbdd-4b62-80aa-1cbcd0a7fb31&lt;/eb:ConversationId&gt;&lt;eb:Service&gt;OTA_AirRulesLLSRQ&lt;/eb:Service&gt;&lt;eb:Action&gt;OTA_AirRulesLLSRS&lt;/eb:Action&gt;&lt;eb:MessageData&gt;&lt;eb:MessageId&gt;6538514589512570193&lt;/eb:MessageId&gt;&lt;eb:Timestamp&gt;2019-09-10T16:22:31&lt;/eb:Timestamp&gt;&lt;eb:RefToMessageId&gt;fef4c7fd-dbdd-4b62-80aa-1cbcd0a7fb31&lt;/eb:RefToMessageId&gt;&lt;/eb:MessageData&gt;&lt;/eb:MessageHeader&gt;&lt;wsse:Security xmlns:wsse=&quot;http://schemas.xmlsoap.org/ws/2002/12/secext&quot;&gt;&lt;wsse:BinarySecurityToken valueType=&quot;String&quot; EncodingType=&quot;wsse:Base64Binary&quot;&gt;Shared/IDL:IceSess\/SessMgr:1\.0.IDL/Common/!ICESMS\/RESH!ICESMSLB\/RES.LB!-2975655025607790193!93738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1:22:31-05:00&quot;&gt;_x000a_   &lt;stl:SystemSpecificResults&gt;_x000a_    &lt;stl:HostCommand LNIATA=&quot;222222&quot;&gt;RDBCNMAD26NOVZVUELA5L-UX&lt;/stl:HostCommand&gt;_x000a_   &lt;/stl:SystemSpecificResults&gt;_x000a_  &lt;/stl:Success&gt;_x000a_  &lt;stl:Warning type=&quot;BusinessLogic&quot;&gt;_x000a_   &lt;stl:SystemSpecificResults&gt;_x000a_    &lt;stl:Message&gt;                                  C15JN                        &lt;/stl:Message&gt;_x000a_    &lt;stl:ShortText&gt;WARN.SWS.HOST.WARNING_RESPONSE&lt;/stl:ShortText&gt;_x000a_   &lt;/stl:SystemSpecificResults&gt;_x000a_  &lt;/stl:Warning&gt;_x000a_ &lt;/stl:ApplicationResults&gt;_x000a_ &lt;FareRuleInfo&gt;_x000a_  &lt;Header&gt;_x000a_   &lt;Line Type=&quot;Legend&quot;&gt;_x000a_    &lt;Text&gt;V FARE BASIS     BK    FARE   TRAVEL-TICKET AP  MINMAX  RTG&lt;/Text&gt;_x000a_   &lt;/Line&gt;_x000a_   &lt;Line Type=&quot;Fare&quot;&gt;_x000a_    &lt;Text&gt;1   ZVUELA5L       Z?R    16.00 D12JN  T16SE  7/1 ??/ 1M   50&lt;/Text&gt;_x000a_   &lt;/Line&gt;_x000a_   &lt;Line Type=&quot;Passenger Type&quot;&gt;_x000a_    &lt;Text&gt;PASSENGER TYPE-ADT                 AUTO PRICE-YES&lt;/Text&gt;_x000a_   &lt;/Line&gt;_x000a_   &lt;Line Type=&quot;Origin Destination&quot;&gt;_x000a_    &lt;Text&gt;FROM-BCN TO-MAD    CXR-UX    TVL-26NOV19  RULE-OF01 IPREURD/304&lt;/Text&gt;_x000a_   &lt;/Line&gt;_x000a_   &lt;Line Type=&quot;Fare Basis&quot;&gt;_x000a_    &lt;Text&gt;FARE BASIS-ZVUELA5L          SPECIAL FARE  DIS-E   VENDOR-ATP&lt;/Text&gt;_x000a_   &lt;/Line&gt;_x000a_   &lt;Line Type=&quot;Fare Type&quot;&gt;_x000a_    &lt;Text&gt;FARE TYPE-ERU      RT-ECONOMY RT UNBUNDLED&lt;/Text&gt;_x000a_   &lt;/Line&gt;_x000a_   &lt;Line Type=&quot;Currency&quot;&gt;_x000a_    &lt;Text&gt;EUR    16.00  0050  E31AUG19 D12JUN20   FC-ZVUELA5L  FN-33&lt;/Text&gt;_x000a_   &lt;/Line&gt;_x000a_   &lt;Line Type=&quot;System Dates&quot;&gt;_x000a_    &lt;Text&gt;SYSTEM DATES - CREATED 30AUG19/0928  EXPIRES INFINITY&lt;/Text&gt;_x000a_   &lt;/Line&gt;_x000a_   &lt;ParsedData&gt;_x000a_    &lt;CurrencyLine&gt;_x000a_     &lt;Amount&gt;16.00&lt;/Amount&gt;_x000a_     &lt;CurrencyCode&gt;EUR&lt;/CurrencyCode&gt;_x000a_     &lt;Discontinue&gt;2020-06-12&lt;/Discontinue&gt;_x000a_     &lt;Effective&gt;2019-08-31&lt;/Effective&gt;_x000a_     &lt;FareClass&gt;ZVUELA5L&lt;/FareClass&gt;_x000a_     &lt;RoutingNumberOrMPM&gt;0050&lt;/RoutingNumberOrMPM&gt;_x000a_     &lt;TariffDescriptionNumber&gt;33&lt;/TariffDescriptionNumber&gt;_x000a_    &lt;/CurrencyLine&gt;_x000a_    &lt;FareBasisLine&gt;_x000a_     &lt;DisplayType Code=&quot;E&quot;/&gt;_x000a_     &lt;FareBasis Code=&quot;ZVUELA5L&quot;/&gt;_x000a_     &lt;FareVendor&gt;ATP&lt;/FareVendor&gt;_x000a_     &lt;Text&gt;SPECIAL FARE&lt;/Text&gt;_x000a_    &lt;/FareBasisLine&gt;_x000a_    &lt;FareTypeLine&gt;_x000a_     &lt;FareDescription Code=&quot;RT&quot;&gt;ECONOMY RT UNBUNDLED&lt;/FareDescription&gt;_x000a_     &lt;FareType&gt;ERU&lt;/FareType&gt;_x000a_    &lt;/FareTypeLine&gt;_x000a_    &lt;OriginDestinationLine&gt;_x000a_     &lt;Airline Code=&quot;UX&quot;/&gt;_x000a_     &lt;DestinationLocation LocationCode=&quot;MAD&quot;/&gt;_x000a_     &lt;OriginLocation LocationCode=&quot;BCN&quot;/&gt;_x000a_     &lt;Rule&gt;OF01&lt;/Rule&gt;_x000a_     &lt;TariffDescriptionNumber&gt;IPREURD/304&lt;/TariffDescriptionNumber&gt;_x000a_     &lt;TravelDate&gt;2019-11-26&lt;/TravelDate&gt;_x000a_    &lt;/OriginDestinationLine&gt;_x000a_    &lt;PassengerTypeLine&gt;_x000a_     &lt;AutoPrice&gt;YES&lt;/AutoPrice&gt;_x000a_     &lt;PassengerType Code=&quot;ADT&quot;/&gt;_x000a_    &lt;/PassengerTypeLine&gt;_x000a_    &lt;SystemDatesLine&gt;_x000a_     &lt;CreateDateTime&gt;2019-08-30T09:2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RESTRICTED_x000a_APPLICATION_x000a_AREA_x000a_THESE FARES APPLY WITHIN SPAIN._x000a_TYPES OF TRANSPORTATION_x000a_FARES GOVERNED BY THIS RULE CAN BE USED TO CREATE_x000a_ONE-WAY/ROUND-TRIP/CIRCLE-TRIP/OPEN-JAW/SINGLE_x000a_OPEN-JAW JOURNEYS._x000a_CAPACITY LIMITATIONS_x000a_THE CARRIER SHALL LIMIT THE NUMBER OF PASSENGERS_x000a_CARRIED ON ANY ONE FLIGHT AT FARES GOVERNED BY_x000a_THIS RULE AND SUCH FARES WILL NOT NECESSARILY BE_x000a_AVAILABLE ON ALL FLIGHTS. THE NUMBER OF SEATS,_x000a_WHICH THE CARRIER SHALL MAKE AVAILABLE ON A GIVEN_x000a_FLIGHT, WILL BE DETERMINED BY THE CARRIER'S BEST_x000a_JUDGEMENT.&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UX FLIGHT OPERATED BY UX.&lt;/Text&gt;_x000a_   &lt;/Paragraph&gt;_x000a_   &lt;Paragraph RPH=&quot;05&quot; Title=&quot;ADVANCE RESERVATIONS/TICKETING&quot;&gt;_x000a_    &lt;Text&gt;CONFIRMED RESERVATIONS FOR ALL SECTORS ARE REQUIRED AT_x000a_LEAST 7 DAYS BEFORE DEPARTURE._x000a_WAITLIST NOT PERMITTED._x000a_TICKETING MUST BE COMPLETED WITHIN 1 DAY AFTER_x000a_RESERVATIONS ARE MADE.&lt;/Text&gt;_x000a_   &lt;/Paragraph&gt;_x000a_   &lt;Paragraph RPH=&quot;06&quot; Title=&quot;MINIMUM STAY&quot;&gt;_x000a_    &lt;Text&gt;TRAVEL FROM LAST STOPOVER MUST COMMENCE NO EARLIER_x000a_THAN 1 DAY AFTER DEPARTURE FROM FARE ORIGIN._x000a_OR - TRAVEL FROM LAST STOPOVER MUST COMMENCE NO EARLIER_x000a_THAN THE FIRST SUN AFTER DEPARTURE FROM FARE_x000a_ORIGIN.&lt;/Text&gt;_x000a_   &lt;/Paragraph&gt;_x000a_   &lt;Paragraph RPH=&quot;07&quot; Title=&quot;MAXIMUM STAY&quot;&gt;_x000a_    &lt;Text&gt;TRAVEL FROM LAST STOPOVER MUST COMMENCE NO LATER THAN_x000a_1 MONTH AFTER DEPARTURE FROM FARE ORIGIN.&lt;/Text&gt;_x000a_   &lt;/Paragraph&gt;_x000a_   &lt;Paragraph RPH=&quot;08&quot; Title=&quot;STOPOVERS&quot;&gt;_x000a_    &lt;Text&gt;NO STOPOVERS PERMITTED ON THE PRICING UNIT.&lt;/Text&gt;_x000a_   &lt;/Paragraph&gt;_x000a_   &lt;Paragraph RPH=&quot;09&quot; Title=&quot;TRANSFERS&quot;&gt;_x000a_    &lt;Text&gt;TRANSFERS NOT PERMITTED._x000a_FARE BREAK AND EMBEDDED SURFACE SECTORS NOT PERMITTED_x000a_ON THE FARE COMPONENT.&lt;/Text&gt;_x000a_   &lt;/Paragraph&gt;_x000a_   &lt;Paragraph RPH=&quot;10&quot; Title=&quot;COMBINATIONS&quot;&gt;_x000a_    &lt;Text&gt;CIRCLE TRIPS NOT PERMITTED._x000a_END-ON-END_x000a_END-ON-END COMBINATIONS PERMITTED WITH UX FARES._x000a_VALIDATE ALL FARE COMPONENTS. SIDE TRIPS PERMITTED_x000a_WITH NO RESTRICTIONS. TRAVEL MUST BE VIA THE POINT_x000a_OF COMBINATION._x000a_PROVIDED -_x000a_COMBINATIONS ARE FOR CARRIER UX IN ANY RULE IN_x000a_TARIFF_x000a_IPREURD - WITHIN EUROPE-DOMESTIC._x000a_OPEN JAWS/ROUND TRIPS_x000a_FARES MAY BE COMBINED ON A HALF ROUND TRIP BASIS_x000a_-TO FORM SINGLE OR DOUBLE OPEN JAWS/ROUND TRIPS._x000a_PROVIDED -_x000a_COMBINATIONS ARE WITH ANY FARE FOR CARRIER UX IN_x000a_RULE 1S5L/UP33 IN TARIFF_x000a_FBRA2P  - WITHIN AREA 2_x000a_OR ANY RULE IN TARIFF_x000a_IPREURD - WITHIN EUROPE-DOMESTIC.&lt;/Text&gt;_x000a_   &lt;/Paragraph&gt;_x000a_   &lt;Paragraph RPH=&quot;11&quot; Title=&quot;BLACKOUT DATES&quot;&gt;_x000a_    &lt;Text&gt;TRAVEL IS NOT PERMITTED 31OCT19 THROUGH 03NOV19 OR_x000a_05DEC19 THROUGH 09DEC19 OR 19DEC19 THROUGH 07JAN20 OR_x000a_28FEB20 THROUGH 02MAR20 OR 03APR20 THROUGH 19APR20 OR_x000a_30APR20 THROUGH 03MAY20.&lt;/Text&gt;_x000a_   &lt;/Paragraph&gt;_x000a_   &lt;Paragraph RPH=&quot;12&quot; Title=&quot;SURCHARGES&quot;&gt;_x000a_    &lt;Text&gt;NO SURCHARGE REQUIREMENTS APP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31AUG19 AND ON/_x000a_BEFORE 12JUN20. ALL TRAVEL MUST BE COMPLETED BY_x000a_MIDNIGHT ON 15JUN20.&lt;/Text&gt;_x000a_   &lt;/Paragraph&gt;_x000a_   &lt;Paragraph RPH=&quot;15&quot; Title=&quot;SALES RESTRICTIONS&quot;&gt;_x000a_    &lt;Text&gt;FOOTNOTE RULE_x000a_RESERVATIONS MUST BE MADE ON/AFTER 31AUG19 AND ON/_x000a_BEFORE 16SEP19._x000a_TICKETS MUST BE ISSUED ON/AFTER 31AUG19 AND ON/BEFORE_x000a_16SEP19._x000a_GENERAL RULE - APPLY UNLESS OTHERWISE SPECIFIED_x000a_TICKETS MUST BE ISSUED ON THE STOCK OF UX AND MAY NOT_x000a_BE SOLD IN VENEZUELA. AND MAY ONLY BE SOLD IN AREA 1/_x000a_AREA 2/AREA 3._x000a_TICKETS MAY NOT BE ISSUED BY PTA. EXTENSION OF TICKET_x000a_VALIDITY IS NOT PERMITTED.&lt;/Text&gt;_x000a_   &lt;/Paragraph&gt;_x000a_   &lt;Paragraph RPH=&quot;16&quot; Title=&quot;PENALTIES&quot;&gt;_x000a_    &lt;Text&gt;CANCELLATIONS_x000a_ANY TIME_x000a_TICKET IS NON-REFUNDABLE IN CASE OF CANCEL/_x000a_NO-SHOW._x000a_NOTE - TEXT BELOW NOT VALIDATED FOR AUTOPRICING._x000a_IN CASE OF PASSENGER HOSPITAL ADMISSION OR DEATH_x000a_OF PASSENGER OR FAMILY MEMBER PLEASE CONTACT WITH_x000a_THE AIRLINE._x000a_----------------------------------_x000a_WHEN COMBINING FARES THAT HAVE CANCELLATION FEES_x000a_THE HIGHEST CANCELLATION FEE OF EACH CANCELLED_x000a_PRICING UNIT APPLIES._x000a_WITH THE FOLLOWING EXCEPTION-_x000a_WHEN COMBINING A REFUNDABLE FARE WITH A_x000a_NON-REFUNDABLE FARE_x000a_1-THE AMOUNT PAID ON THE REFUNDABLE FARE_x000a_COMPONENT IS REFUNDED LESS APPLICABLE PENALTY._x000a_2-THE AMOUNT PAID ON THE NON-REFUNDABLE FARE_x000a_COMPONENT WILL NOT BE REFUNDED._x000a_--------------------------------------------------_x000a_REFUND CONDITIONS OF YQ TAX -FUEL SURCHARGE-_x000a_IN CASE OF TICKET REFUND THE YQ TAX WILL BE PART_x000a_OF THE FARE._x000a_YQ MUST BE ADDED TO THE FARE AND THEN APPLY THE_x000a_PENALTIES IF APPLICABLE._x000a_CHANGES_x000a_ANY TIME_x000a_CHARGE EUR 45.00 FOR REISSUE/REVALIDATION._x000a_CHILD/INFANT DISCOUNTS APPLY._x000a_NOTE - TEXT BELOW NOT VALIDATED FOR AUTOPRICING._x000a_THE CHANGE FEE APPLIES PER TRANSACTION-PER PERSON._x000a_CHILD/INFANT DISCOUNTS APPLY._x000a_A CHANGE IS A ROUTING/OR DATE/OR FLIGHT MODIFICATI_x000a_ON._x000a_CHANGE IS PERMITTED WITHIN TICKET VALIDITY OF_x000a_ORIGINAL TICKET._x000a_THE ORIGINAL NON-REFUNDABLE AMOUNT REMAINS_x000a_NON-REFUNDABLE._x000a_------------------------------_x000a_WHERE THIS FARE IS COMBINED WITH ANOTHER FARE AND_x000a_ONLY ONE FARE COMPONENT IS CHANGED THE PENALTY_x000a_CONDITIONS OF THE CHANGED FARE COMPONENTS WILL_x000a_APPLY._x000a_WHEN MORE THAN ONE FARE COMPONENT IS BEING_x000a_CHANGED THE HIGHEST PENALTY OF ALL CHANGED FARE CO_x000a_MPONENTS WILL APPLY._x000a_------------------------------_x000a_IN CASE OF UPGRADE TO A HIGHER FARE OR IF THE_x000a_ITINERARY RESULTS IN A HIGHER FARE THE DIFFERENCE_x000a_WILL BE COLLECTED -AND- THE CHANGE FEE WILL BE_x000a_APPLIED._x000a_------------------------------_x000a_WHEN THE NEW ITINERARY RESULTS IN A LOWER AMOUNT T_x000a_HE CHANGE FEE WILL BE APPLIED -AND- NO REFUND_x000a_WILL BE MADE._x000a_------------------------------_x000a_REISSUE/REVALIDATION MUST BE MADE AT THE SAME_x000a_TIME THE RESERVATION IS CHANGED OR PREVIOUS TO THE_x000a_TICKETED FLIGHT DEPARTURE._x000a_------------------------------_x000a_IN CASE OF NO-SHOW CHANGE IS NOT PERMITTED._x000a_------------------------------_x000a_IN CASE OF PASSENGERS HOSPITAL ADMISSION OR DEATH_x000a_OF PASSENGER OR FAMILY MEMBER PLEASE CONTACT WITH_x000a_THE AIRLINE._x000a_------------------------------_x000a_//CHANGES BEFORE DEPARTURE//_x000a_THE ITINERARY MUST BE REPRICED USING CURRENT FARES_x000a_IN EFFECT ON THE DATE THE TICKET IS REISSUED._x000a_------------------------------_x000a_//CHANGES AFTER DEPARTURE//_x000a_THE ITINERARY MUST BE REPRICED USING HISTORICAL_x000a_FARES IN EFFECT ON THE PREVIOUS TICKETING DATE._x000a_THE NEW ITINERARY MUST MEET ALL RULE PROVISIONS_x000a_OF THE NEWLY TICKETED FARE -I.E. ADVANCE_x000a_RESERVATIONS/TICKETING DEADLINE/MINIMUM/MAXIMUM ST_x000a_AY/BOOKING CLASS/SEASEONALITY/ETC-._x000a_------------------------------_x000a_ANY TIME_x000a_DOWNGRADING IS NOT PERMITTED._x000a_THE NEW TOTAL FARE MAY ONLY BE EQUAL OR HIGHER THA_x000a_N PREVIOUS. ANY CHANGE WITHIN THE SAME TYPE OF_x000a_FARE INVOLVING SEASONALITY OR DAY/TIME IS NOT_x000a_CONSIDERED DOWNGRAD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REF/CHGS RES - IN THE ENDORSEMENT BOX.&lt;/Text&gt;_x000a_   &lt;/Paragraph&gt;_x000a_   &lt;Paragraph RPH=&quot;19&quot; Title=&quot;CHILDREN DISCOUNTS&quot;&gt;_x000a_    &lt;Text&gt;CNN/ACCOMPANIED CHILD PSGR 2-11 - CHARGE 100 PERCENT_x000a_OF THE FARE._x000a_MUST BE ACCOMPANIED IN THE SAME COMPARTMENT._x000a_OR - 1ST INF/INFANT WITHOUT A SEAT PSGR UNDER 2 -_x000a_CHARGE 10 PERCENT OF THE FARE._x000a_TICKET DESIGNATOR - IN._x000a_MUST BE ACCOMPANIED ON ALL FLIGHTS IN THE SAME_x000a_COMPARTMENT BY ADULT PSGR 18 OR OLDER._x000a_OR - INS/INFANT WITH A SEAT PSGR UNDER 2 - CHARGE 100_x000a_PERCENT OF THE FARE._x000a_MUST BE ACCOMPANIED IN THE SAME COMPARTMENT._x000a_OR - UNN/UNACCOMPANIED CHILD PSGR 5-11 - CHARGE 100_x000a_PERCENT OF THE FARE.&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FARE RULE_x000a_NOTE - TEXT BELOW NOT VALIDATED FOR AUTOPRICING._x000a_DISCOUNTS PERMITTED- BP/BI/RC/DC/F1/F2/RM/RE_x000a_GENERAL RULE - APPLY UNLESS OTHERWISE SPECIFIED_x000a_NOTE - TEXT BELOW NOT VALIDATED FOR AUTOPRICING._x000a_DM/GR DISCOUNTS MAY APPLY&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1"/>
    <n v="3677"/>
    <s v="OF01"/>
    <n v="3715"/>
    <n v="3726"/>
    <s v="IPREURD/304"/>
    <n v="8275"/>
    <n v="11278"/>
    <x v="30"/>
    <n v="1500"/>
    <n v="1533"/>
    <n v="1557"/>
    <s v="RDBCNMAD26NOVZVUELA5L-UX"/>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73c2301-f2e3-4f5c-9bc2-c2d041c2e467&lt;/eb:ConversationId&gt;&lt;eb:Service&gt;OTA_AirRulesLLSRQ&lt;/eb:Service&gt;&lt;eb:Action&gt;OTA_AirRulesLLSRS&lt;/eb:Action&gt;&lt;eb:MessageData&gt;&lt;eb:MessageId&gt;6555625590991930552&lt;/eb:MessageId&gt;&lt;eb:Timestamp&gt;2019-09-10T16:24:59&lt;/eb:Timestamp&gt;&lt;eb:RefToMessageId&gt;f73c2301-f2e3-4f5c-9bc2-c2d041c2e467&lt;/eb:RefToMessageId&gt;&lt;/eb:MessageData&gt;&lt;/eb:MessageHeader&gt;&lt;wsse:Security xmlns:wsse=&quot;http://schemas.xmlsoap.org/ws/2002/12/secext&quot;&gt;&lt;wsse:BinarySecurityToken valueType=&quot;String&quot; EncodingType=&quot;wsse:Base64Binary&quot;&gt;Shared/IDL:IceSess\/SessMgr:1\.0.IDL/Common/!ICESMS\/RESG!ICESMSLB\/RES.LB!-2975654414773439601!29983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1:24:59-05:00&quot;&gt;_x000a_   &lt;stl:SystemSpecificResults&gt;_x000a_    &lt;stl:HostCommand LNIATA=&quot;222222&quot;&gt;RDBOGSMR22DECM00SL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M00SL5ZJ       M X   290200     ----      -/?  -/12M 8000&lt;/Text&gt;_x000a_   &lt;/Line&gt;_x000a_   &lt;Line Type=&quot;Passenger Type&quot;&gt;_x000a_    &lt;Text&gt;PASSENGER TYPE-ADT                 AUTO PRICE-YES&lt;/Text&gt;_x000a_   &lt;/Line&gt;_x000a_   &lt;Line Type=&quot;Origin Destination&quot;&gt;_x000a_    &lt;Text&gt;FROM-BOG TO-SMR    CXR-LA    TVL-22DEC19  RULE-SLDM IPRWD/17&lt;/Text&gt;_x000a_   &lt;/Line&gt;_x000a_   &lt;Line Type=&quot;Fare Basis&quot;&gt;_x000a_    &lt;Text&gt;FARE BASIS-M00SL5ZJ          SPECIAL FARE  DIS-E   VENDOR-ATP&lt;/Text&gt;_x000a_   &lt;/Line&gt;_x000a_   &lt;Line Type=&quot;Fare Type&quot;&gt;_x000a_    &lt;Text&gt;FARE TYPE-SAP      OW-ADVANCE PURCHASE&lt;/Text&gt;_x000a_   &lt;/Line&gt;_x000a_   &lt;Line Type=&quot;Currency&quot;&gt;_x000a_    &lt;Text&gt;COP   290184  8000  E25JUL19 D-INFINITY   FC-M00SL5ZJ  FN-&lt;/Text&gt;_x000a_   &lt;/Line&gt;_x000a_   &lt;Line Type=&quot;System Dates&quot;&gt;_x000a_    &lt;Text&gt;SYSTEM DATES - CREATED 24JUL19/1519  EXPIRES INFINITY&lt;/Text&gt;_x000a_   &lt;/Line&gt;_x000a_   &lt;ParsedData&gt;_x000a_    &lt;CurrencyLine&gt;_x000a_     &lt;Amount&gt;290184&lt;/Amount&gt;_x000a_     &lt;CurrencyCode&gt;COP&lt;/CurrencyCode&gt;_x000a_     &lt;Discontinue&gt;INFINITY&lt;/Discontinue&gt;_x000a_     &lt;Effective&gt;2019-07-25&lt;/Effective&gt;_x000a_     &lt;FareClass&gt;M00SL5ZJ&lt;/FareClass&gt;_x000a_     &lt;RoutingNumberOrMPM&gt;8000&lt;/RoutingNumberOrMPM&gt;_x000a_    &lt;/CurrencyLine&gt;_x000a_    &lt;FareBasisLine&gt;_x000a_     &lt;DisplayType Code=&quot;E&quot;/&gt;_x000a_     &lt;FareBasis Code=&quot;M00SL5ZJ&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SMR&quot;/&gt;_x000a_     &lt;OriginLocation LocationCode=&quot;BOG&quot;/&gt;_x000a_     &lt;Rule&gt;SLDM&lt;/Rule&gt;_x000a_     &lt;TariffDescriptionNumber&gt;IPRWD/17&lt;/TariffDescriptionNumber&gt;_x000a_     &lt;TravelDate&gt;2019-12-22&lt;/TravelDate&gt;_x000a_    &lt;/OriginDestinationLine&gt;_x000a_    &lt;PassengerTypeLine&gt;_x000a_     &lt;AutoPrice&gt;YES&lt;/AutoPrice&gt;_x000a_     &lt;PassengerType Code=&quot;ADT&quot;/&gt;_x000a_    &lt;/PassengerTypeLine&gt;_x000a_    &lt;SystemDatesLine&gt;_x000a_     &lt;CreateDateTime&gt;2019-07-24T15: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60"/>
    <n v="3328"/>
    <s v="SLDM"/>
    <n v="3366"/>
    <n v="3374"/>
    <s v="IPRWD/17"/>
    <n v="7778"/>
    <n v="10388"/>
    <x v="0"/>
    <n v="1500"/>
    <n v="1533"/>
    <n v="1557"/>
    <s v="RDBOGSMR22DECM00SL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73c2301-f2e3-4f5c-9bc2-c2d041c2e467&lt;/eb:ConversationId&gt;&lt;eb:Service&gt;OTA_AirRulesLLSRQ&lt;/eb:Service&gt;&lt;eb:Action&gt;OTA_AirRulesLLSRS&lt;/eb:Action&gt;&lt;eb:MessageData&gt;&lt;eb:MessageId&gt;6555705590997010203&lt;/eb:MessageId&gt;&lt;eb:Timestamp&gt;2019-09-10T16:24:59&lt;/eb:Timestamp&gt;&lt;eb:RefToMessageId&gt;f73c2301-f2e3-4f5c-9bc2-c2d041c2e467&lt;/eb:RefToMessageId&gt;&lt;/eb:MessageData&gt;&lt;/eb:MessageHeader&gt;&lt;wsse:Security xmlns:wsse=&quot;http://schemas.xmlsoap.org/ws/2002/12/secext&quot;&gt;&lt;wsse:BinarySecurityToken valueType=&quot;String&quot; EncodingType=&quot;wsse:Base64Binary&quot;&gt;Shared/IDL:IceSess\/SessMgr:1\.0.IDL/Common/!ICESMS\/RESG!ICESMSLB\/RES.LB!-2975654414773439601!299838!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0T11:24:59-05:00&quot;&gt;_x000a_   &lt;stl:SystemSpecificResults&gt;_x000a_    &lt;stl:HostCommand LNIATA=&quot;222222&quot;&gt;RDSMRBOG26DECB00SF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B00SF5ZJ       B X   528300     ----      -/?  -/12M 8000&lt;/Text&gt;_x000a_   &lt;/Line&gt;_x000a_   &lt;Line Type=&quot;Passenger Type&quot;&gt;_x000a_    &lt;Text&gt;PASSENGER TYPE-ADT                 AUTO PRICE-YES&lt;/Text&gt;_x000a_   &lt;/Line&gt;_x000a_   &lt;Line Type=&quot;Origin Destination&quot;&gt;_x000a_    &lt;Text&gt;FROM-SMR TO-BOG    CXR-LA    TVL-26DEC19  RULE-SFDM IPRWD/17&lt;/Text&gt;_x000a_   &lt;/Line&gt;_x000a_   &lt;Line Type=&quot;Fare Basis&quot;&gt;_x000a_    &lt;Text&gt;FARE BASIS-B00SF5ZJ          NORMAL FARE  DIS-E   VENDOR-ATP&lt;/Text&gt;_x000a_   &lt;/Line&gt;_x000a_   &lt;Line Type=&quot;Fare Type&quot;&gt;_x000a_    &lt;Text&gt;FARE TYPE-EU      OW-ECONOMY UNRESTRICTED&lt;/Text&gt;_x000a_   &lt;/Line&gt;_x000a_   &lt;Line Type=&quot;Currency&quot;&gt;_x000a_    &lt;Text&gt;COP   528201  8000  E25JUL19 D-INFINITY   FC-B00SF5ZJ  FN-&lt;/Text&gt;_x000a_   &lt;/Line&gt;_x000a_   &lt;Line Type=&quot;System Dates&quot;&gt;_x000a_    &lt;Text&gt;SYSTEM DATES - CREATED 24JUL19/1523  EXPIRES INFINITY&lt;/Text&gt;_x000a_   &lt;/Line&gt;_x000a_   &lt;ParsedData&gt;_x000a_    &lt;CurrencyLine&gt;_x000a_     &lt;Amount&gt;528201&lt;/Amount&gt;_x000a_     &lt;CurrencyCode&gt;COP&lt;/CurrencyCode&gt;_x000a_     &lt;Discontinue&gt;INFINITY&lt;/Discontinue&gt;_x000a_     &lt;Effective&gt;2019-07-25&lt;/Effective&gt;_x000a_     &lt;FareClass&gt;B00SF5ZJ&lt;/FareClass&gt;_x000a_     &lt;RoutingNumberOrMPM&gt;8000&lt;/RoutingNumberOrMPM&gt;_x000a_    &lt;/CurrencyLine&gt;_x000a_    &lt;FareBasisLine&gt;_x000a_     &lt;DisplayType Code=&quot;E&quot;/&gt;_x000a_     &lt;FareBasis Code=&quot;B00SF5ZJ&quot;/&gt;_x000a_     &lt;FareVendor&gt;ATP&lt;/FareVendor&gt;_x000a_     &lt;Text&gt;NORMAL FARE&lt;/Text&gt;_x000a_    &lt;/FareBasisLine&gt;_x000a_    &lt;FareTypeLine&gt;_x000a_     &lt;FareDescription Code=&quot;OW&quot;&gt;ECONOMY UNRESTRICTED&lt;/FareDescription&gt;_x000a_     &lt;FareType&gt;EU&lt;/FareType&gt;_x000a_    &lt;/FareTypeLine&gt;_x000a_    &lt;OriginDestinationLine&gt;_x000a_     &lt;Airline Code=&quot;LA&quot;/&gt;_x000a_     &lt;DestinationLocation LocationCode=&quot;BOG&quot;/&gt;_x000a_     &lt;OriginLocation LocationCode=&quot;SMR&quot;/&gt;_x000a_     &lt;Rule&gt;SFDM&lt;/Rule&gt;_x000a_     &lt;TariffDescriptionNumber&gt;IPRWD/17&lt;/TariffDescriptionNumber&gt;_x000a_     &lt;TravelDate&gt;2019-12-26&lt;/TravelDate&gt;_x000a_    &lt;/OriginDestinationLine&gt;_x000a_    &lt;PassengerTypeLine&gt;_x000a_     &lt;AutoPrice&gt;YES&lt;/AutoPrice&gt;_x000a_     &lt;PassengerType Code=&quot;ADT&quot;/&gt;_x000a_    &lt;/PassengerTypeLine&gt;_x000a_    &lt;SystemDatesLine&gt;_x000a_     &lt;CreateDateTime&gt;2019-07-24T15:2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ECONOMY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4 DAYS BEFORE_x000a_DEPARTURE, TICKETING MUST BE COMPLETED WITHIN 72 HOURS_x000a_AFTER RESERVATIONS ARE MADE._x000a_OR - CONFIRMED RESERVATIONS ARE REQUIRED FOR ALL_x000a_SECTORS._x000a_WHEN RESERVATIONS ARE MADE AT LEAST 1 DAY BEFORE_x000a_DEPARTURE, TICKETING MUST BE COMPLETED WITHIN 24_x000a_HOURS 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UNLIMITED FREE STOPOVERS PERMITTED ON THE PRICING_x000a_UNIT.&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F/-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PERMITTED FOR REISSUE/REVALIDATION._x000a_ANY TIME_x000a_CHANGES PERMITTED FOR NO-SHOW._x000a_NOTE - TEXT BELOW NOT VALIDATED FOR AUTOPRICING._x000a_PENALTIES FOR TICKET CHANGES MUST BE COLLECTED_x000a_WITHIN THE TICKET USING THE TAX CODE OD._x000a_THE NON-USE OF OD TAX CODE WILL BE PENALIZED_x000a_WITH 5.00USD PLUS  THE ADMINISTRATIVE FEE_x000a_ASSOCIATED TO THE ADM._x000a_EXCEPT TICKETS REISSUED IN USA CANADA_x000a_ARGENTINA OR PARAGUAY._x000a_//_x000a_REISSUE MUST BE COMPLETED BEFORE DEPARTURE TIME_x000a_OF THE ORIGINAL FLIGHT -OTHERWISE IT WILL BE_x000a_CONSIDERED NO-SHOW AND SUCH PENALTY/RESTRICTION_x000a_WILL APPLY._x000a_-CHANGES TO UNUSED TICKET-_x000a_1.WHEN THE FIRST FLIGHT COUPON IS CHANGED THE_x000a_ITINERARY MUST BE RE-PRICED USING CURRENT FARES IN_x000a_EFFECT ON THE DATE THE TICKET IS REISSUED THE_x000a_ITINERARY MUST MEET ALL RULE PROVISIONS OF THE_x000a_NEWLY TICKETED FARE._x000a_2.WHEN THERE ARE NO CHANGES TO THE FIRST FLIGHT_x000a_COUPON BUT OTHER FARE COMPONENTS ARE CHANGED THE_x000a_ITINERARY MUST BE RE-PRICED USING HISTORICAL_x000a_FARES IN EFFECT ON THE PREVIOUS TICKETING DATE._x000a_THE NEW ITINERARY MUST MEET ALL THE PROVISIONS OF_x000a_THE NEWLY TICKETED FARES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INFANT DISCOUNTS APPLY._x000a_//_x000a_-CHANGES TO PARTIALY USED TICKETS-_x000a_THE ITINERARY MUST BE RE-PRICED USING HISTORICAL_x000a_FARES IN EFFECT ON THE PREVIOUS TICKETING DATE._x000a_THE NEW ITINERARY MUST MEET ALL RULE PROVISIONS_x000a_OF THE NEWLY TICKETED FARE. THE RECALCULATED FARE_x000a_MUST BE THE FARE THAT COULD HAVE BEEN USED IF_x000a_PURCHASED ON THE ORIGINAL TICKETING DATE._x000a_//_x000a_WHEN MORE THAN ONE FARE COMPONENT IS CHANGED THE_x000a_HIGHEST PENALTY/RESTRICTIVE CONDITION OF ANY OF_x000a_THE CHANGED FARE COMPONENTS WILL APPLY._x000a_//_x000a_CHANGES TO NON REFUNDABLE FARE COMPONENTS SHOULD_x000a_BE DONE TO AN EQUAL OR A HIGHER FARE COMPONENT._x000a_//_x000a_THE CHANGE FEE AND ANY DIFFERENCE IN FARE MUST BE_x000a_COLLECTED AT THE TIME OF CHANGE/REISSUE AND_x000a_APPLIES PER TRANSACTION-PER PASSENGER._x000a_CHILD/ INFANT DISCOUNTS APPLY._x000a_//_x000a_TICKET VALIDITY FOR WHOLLY UNUSED TICKETS IS ONE_x000a_YEAR FROM TICKET ISSUE DATE.  PARTIALLY USED_x000a_TICKETS ARE VALID PROVIDED TRAVEL IS COMPLETED_x000a_WITHIN ONE YEAR OR MAXIMUN STAY - WHICHEVER IS_x000a_EARLIER- FROM THE OUTBOUND TRAVEL OF THE ORIGINAL_x000a_TICKET._x000a_CANCELLATIONS_x000a_ANY TIME_x000a_CANCELLATIONS PERMITTED._x000a_NOTE - TEXT BELOW NOT VALIDATED FOR AUTOPRICING._x000a_WHEN COMBINING REFUNDABLE WITH NON REFUNDABLE_x000a_FARES - THE AMOUNT PAID ON THE REFUNDABLE FARE_x000a_COMPONENT IS REFUNDED LESS ANY APPLICABLE PENALTY_x000a_AND THE AMOUNT PAID ON THE NON-REFUNDABLE FARE_x000a_COMPONENT WILL NOT BE REFUNDED._x000a_//_x000a_WHEN REISSUED TICKETS ARE SENT TO REFUND THE_x000a_ORIGINAL NON REFUNDABLE AMOUNT REMAINS NON_x000a_REFUNDABLE._x000a_//_x000a_IF NO PORTION OF THE TICKET HAS BEEN USED_x000a_THE REFUND WILL BE AN AMOUNT EQUAL TO THE_x000a_FARE PAID LESS ANY APPLICABLE SERVICE CHARGES_x000a_OR CANCELLATION FEES._x000a_//_x000a_IF A PORTION OF THE TICKET HAS BEEN USED THE_x000a_REFUND WILL BE AN AMOUNT EQUAL TO THE DIFFERENCE_x000a_BETWEEN THE FARE PAID AND THE APPLICABLE FARE FOR_x000a_TRAVEL BETWEEN THE POINTS FOR WHICH THE TICKET_x000a_HAS BEEN USED LESS ANY APPLICABLE SERVICE CHARGES_x000a_OR CANCELLATION FEES._x000a_//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_x000a_//&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REF/CHGS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67_x000a_PERCENT OF THE FARE._x000a_TICKET DESIGNATOR - CH AND PERCENT APPLIED._x000a_MUST BE ACCOMPANIED ON ALL FLIGHTS IN THE SAME_x000a_COMPARTMENT BY CONTRACT BULK ADULT PSGR 12 OR_x000a_OLDER._x000a_OR - JNS/CONTRACT BULK INFANT WITH A SEAT PSGR UNDER 2_x000a_- CHARGE 67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E/NEGOTIATED CHILD PSGR 2-11 - CHARGE 67 PERCENT_x000a_OF THE FARE._x000a_TICKET DESIGNATOR - CH AND PERCENT APPLIED._x000a_MUST BE ACCOMPANIED ON ALL FLIGHTS IN THE SAME_x000a_COMPARTMENT BY NEG PSGR 12 OR OLDER._x000a_OR - INE/NEGOTIATED INFANT PSGR UNDER 2 - CHARGE 67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67 PERCENT OF THE FARE._x000a_TICKET DESIGNATOR - CH AND PERCENT APPLIED._x000a_MUST BE ACCOMPANIED ON ALL FLIGHTS IN THE SAME_x000a_COMPARTMENT BY INDIVIDUAL INCLUSIVE TOUR PSGR_x000a_12 OR OLDER._x000a_OR - ITS/INCLUSIVE TOUR INFANT WITH A SEAT PSGR UNDER 2_x000a_- CHARGE 67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_x000a_OR - CNN/ACCOMPANIED CHILD PSGR 2-11 - CHARGE 67_x000a_PERCENT OF THE FARE._x000a_TICKET DESIGNATOR - CH AND PERCENT APPLIED._x000a_MUST BE ACCOMPANIED ON ALL FLIGHTS IN THE SAME_x000a_COMPARTMENT BY PFA PSGR 12 OR OLDER._x000a_OR - INS/INFANT WITH A SEAT PSGR UNDER 2 - CHARGE 67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67_x000a_PERCENT OF THE FARE._x000a_TICKET DESIGNATOR - CH AND PERCENT APPLIED._x000a_NOTE - TEXT BELOW NOT VALIDATED FOR AUTOPRICING._x000a_///_x000a_MENOR ACOMPANADO DE 2 A 11 ANOS PAGA EL_x000a_67 POR CIENTO DE LA TARIFA._x000a_INFANTE ENTRE 0 Y 2 ANOS OCUPANDO ASIENTO PAGA EL_x000a_67 POR CIENTO DE LA TARIFA._x000a_INFANTE ENTRE 0 Y 2 ANOS SIN ASIENTO NO PAGA._x000a_MENOR NO ACOMPANADO ENTRE 5 Y 11 ANOS PAGA EL_x000a_67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2"/>
    <n v="3332"/>
    <s v="SFDM"/>
    <n v="3370"/>
    <n v="3378"/>
    <s v="IPRWD/17"/>
    <n v="7974"/>
    <n v="13653"/>
    <x v="31"/>
    <n v="1500"/>
    <n v="1533"/>
    <n v="1557"/>
    <s v="RDSMRBOG26DECB00SF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4c6dd89-9178-4c3e-9524-91529ade602f&lt;/eb:ConversationId&gt;&lt;eb:Service&gt;OTA_AirRulesLLSRQ&lt;/eb:Service&gt;&lt;eb:Action&gt;OTA_AirRulesLLSRS&lt;/eb:Action&gt;&lt;eb:MessageData&gt;&lt;eb:MessageId&gt;5974447593401480823&lt;/eb:MessageId&gt;&lt;eb:Timestamp&gt;2019-09-10T16:29:00&lt;/eb:Timestamp&gt;&lt;eb:RefToMessageId&gt;64c6dd89-9178-4c3e-9524-91529ade602f&lt;/eb:RefToMessageId&gt;&lt;/eb:MessageData&gt;&lt;/eb:MessageHeader&gt;&lt;wsse:Security xmlns:wsse=&quot;http://schemas.xmlsoap.org/ws/2002/12/secext&quot;&gt;&lt;wsse:BinarySecurityToken valueType=&quot;String&quot; EncodingType=&quot;wsse:Base64Binary&quot;&gt;Shared/IDL:IceSess\/SessMgr:1\.0.IDL/Common/!ICESMS\/RESH!ICESMSLB\/RES.LB!-2975653428274896498!106887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1:29:00-05:00&quot;&gt;_x000a_   &lt;stl:SystemSpecificResults&gt;_x000a_    &lt;stl:HostCommand LNIATA=&quot;222222&quot;&gt;RDBOGPTY18SEPWZA05TIB-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OGPTY18SEPWZA05T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64c6dd89-9178-4c3e-9524-91529ade602f&lt;/eb:ConversationId&gt;&lt;eb:Service&gt;OTA_AirRulesLLSRQ&lt;/eb:Service&gt;&lt;eb:Action&gt;OTA_AirRulesLLSRS&lt;/eb:Action&gt;&lt;eb:MessageData&gt;&lt;eb:MessageId&gt;6583955593406500240&lt;/eb:MessageId&gt;&lt;eb:Timestamp&gt;2019-09-10T16:29:00&lt;/eb:Timestamp&gt;&lt;eb:RefToMessageId&gt;64c6dd89-9178-4c3e-9524-91529ade602f&lt;/eb:RefToMessageId&gt;&lt;/eb:MessageData&gt;&lt;/eb:MessageHeader&gt;&lt;wsse:Security xmlns:wsse=&quot;http://schemas.xmlsoap.org/ws/2002/12/secext&quot;&gt;&lt;wsse:BinarySecurityToken valueType=&quot;String&quot; EncodingType=&quot;wsse:Base64Binary&quot;&gt;Shared/IDL:IceSess\/SessMgr:1\.0.IDL/Common/!ICESMS\/RESH!ICESMSLB\/RES.LB!-2975653428274896498!106887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0T11:29:00-05:00&quot;&gt;_x000a_   &lt;stl:SystemSpecificResults&gt;_x000a_    &lt;stl:HostCommand LNIATA=&quot;222222&quot;&gt;RDPTYBOG21SEPWZA05TIB-AV&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PTYBOG21SEPWZA05TIB-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9fffc36-5c44-44e5-b89d-ffc9221d9356&lt;/eb:ConversationId&gt;&lt;eb:Service&gt;OTA_AirRulesLLSRQ&lt;/eb:Service&gt;&lt;eb:Action&gt;OTA_AirRulesLLSRS&lt;/eb:Action&gt;&lt;eb:MessageData&gt;&lt;eb:MessageId&gt;2491041496158290591&lt;/eb:MessageId&gt;&lt;eb:Timestamp&gt;2019-09-12T13:46:56&lt;/eb:Timestamp&gt;&lt;eb:RefToMessageId&gt;f9fffc36-5c44-44e5-b89d-ffc9221d9356&lt;/eb:RefToMessageId&gt;&lt;/eb:MessageData&gt;&lt;/eb:MessageHeader&gt;&lt;wsse:Security xmlns:wsse=&quot;http://schemas.xmlsoap.org/ws/2002/12/secext&quot;&gt;&lt;wsse:BinarySecurityToken valueType=&quot;String&quot; EncodingType=&quot;wsse:Base64Binary&quot;&gt;Shared/IDL:IceSess\/SessMgr:1\.0.IDL/Common/!ICESMS\/RESB!ICESMSLB\/RES.LB!-2974985470862070901!145653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8:46:56-05:00&quot;&gt;_x000a_   &lt;stl:SystemSpecificResults&gt;_x000a_    &lt;stl:HostCommand LNIATA=&quot;222222&quot;&gt;RDMDEPTY09DECLAA4BCOV¥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2"/>
    <s v="RDMDEPTY09DECLAA4BCOV¥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9fffc36-5c44-44e5-b89d-ffc9221d9356&lt;/eb:ConversationId&gt;&lt;eb:Service&gt;OTA_AirRulesLLSRQ&lt;/eb:Service&gt;&lt;eb:Action&gt;OTA_AirRulesLLSRS&lt;/eb:Action&gt;&lt;eb:MessageData&gt;&lt;eb:MessageId&gt;2323762496163010243&lt;/eb:MessageId&gt;&lt;eb:Timestamp&gt;2019-09-12T13:46:56&lt;/eb:Timestamp&gt;&lt;eb:RefToMessageId&gt;f9fffc36-5c44-44e5-b89d-ffc9221d9356&lt;/eb:RefToMessageId&gt;&lt;/eb:MessageData&gt;&lt;/eb:MessageHeader&gt;&lt;wsse:Security xmlns:wsse=&quot;http://schemas.xmlsoap.org/ws/2002/12/secext&quot;&gt;&lt;wsse:BinarySecurityToken valueType=&quot;String&quot; EncodingType=&quot;wsse:Base64Binary&quot;&gt;Shared/IDL:IceSess\/SessMgr:1\.0.IDL/Common/!ICESMS\/RESB!ICESMSLB\/RES.LB!-2974985470862070901!145653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8:46:56-05:00&quot;&gt;_x000a_   &lt;stl:SystemSpecificResults&gt;_x000a_    &lt;stl:HostCommand LNIATA=&quot;222222&quot;&gt;RDPTYPUJ09DECLAA4BCOV¥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2"/>
    <s v="RDPTYPUJ09DECLAA4BCOV¥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9fffc36-5c44-44e5-b89d-ffc9221d9356&lt;/eb:ConversationId&gt;&lt;eb:Service&gt;OTA_AirRulesLLSRQ&lt;/eb:Service&gt;&lt;eb:Action&gt;OTA_AirRulesLLSRS&lt;/eb:Action&gt;&lt;eb:MessageData&gt;&lt;eb:MessageId&gt;2700421496168270191&lt;/eb:MessageId&gt;&lt;eb:Timestamp&gt;2019-09-12T13:46:57&lt;/eb:Timestamp&gt;&lt;eb:RefToMessageId&gt;f9fffc36-5c44-44e5-b89d-ffc9221d9356&lt;/eb:RefToMessageId&gt;&lt;/eb:MessageData&gt;&lt;/eb:MessageHeader&gt;&lt;wsse:Security xmlns:wsse=&quot;http://schemas.xmlsoap.org/ws/2002/12/secext&quot;&gt;&lt;wsse:BinarySecurityToken valueType=&quot;String&quot; EncodingType=&quot;wsse:Base64Binary&quot;&gt;Shared/IDL:IceSess\/SessMgr:1\.0.IDL/Common/!ICESMS\/RESB!ICESMSLB\/RES.LB!-2974985470862070901!145653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8:46:57-05:00&quot;&gt;_x000a_   &lt;stl:SystemSpecificResults&gt;_x000a_    &lt;stl:HostCommand LNIATA=&quot;222222&quot;&gt;RDPUJPTY14DECWAAAKY2P/W2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7"/>
    <s v="RDPUJPTY14DECWAAAKY2P/W2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9fffc36-5c44-44e5-b89d-ffc9221d9356&lt;/eb:ConversationId&gt;&lt;eb:Service&gt;OTA_AirRulesLLSRQ&lt;/eb:Service&gt;&lt;eb:Action&gt;OTA_AirRulesLLSRS&lt;/eb:Action&gt;&lt;eb:MessageData&gt;&lt;eb:MessageId&gt;2018069496171720190&lt;/eb:MessageId&gt;&lt;eb:Timestamp&gt;2019-09-12T13:46:57&lt;/eb:Timestamp&gt;&lt;eb:RefToMessageId&gt;f9fffc36-5c44-44e5-b89d-ffc9221d9356&lt;/eb:RefToMessageId&gt;&lt;/eb:MessageData&gt;&lt;/eb:MessageHeader&gt;&lt;wsse:Security xmlns:wsse=&quot;http://schemas.xmlsoap.org/ws/2002/12/secext&quot;&gt;&lt;wsse:BinarySecurityToken valueType=&quot;String&quot; EncodingType=&quot;wsse:Base64Binary&quot;&gt;Shared/IDL:IceSess\/SessMgr:1\.0.IDL/Common/!ICESMS\/RESB!ICESMSLB\/RES.LB!-2974985470862070901!145653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8:46:57-05:00&quot;&gt;_x000a_   &lt;stl:SystemSpecificResults&gt;_x000a_    &lt;stl:HostCommand LNIATA=&quot;222222&quot;&gt;RDPTYMDE15DECWAAAKY2P/W20P¥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7"/>
    <s v="RDPTYMDE15DECWAAAKY2P/W20P¥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6f92a41-d5f1-4e8e-bc41-f38ff29a9d98&lt;/eb:ConversationId&gt;&lt;eb:Service&gt;OTA_AirRulesLLSRQ&lt;/eb:Service&gt;&lt;eb:Action&gt;OTA_AirRulesLLSRS&lt;/eb:Action&gt;&lt;eb:MessageData&gt;&lt;eb:MessageId&gt;1979692505299260821&lt;/eb:MessageId&gt;&lt;eb:Timestamp&gt;2019-09-12T14:02:10&lt;/eb:Timestamp&gt;&lt;eb:RefToMessageId&gt;16f92a41-d5f1-4e8e-bc41-f38ff29a9d98&lt;/eb:RefToMessageId&gt;&lt;/eb:MessageData&gt;&lt;/eb:MessageHeader&gt;&lt;wsse:Security xmlns:wsse=&quot;http://schemas.xmlsoap.org/ws/2002/12/secext&quot;&gt;&lt;wsse:BinarySecurityToken valueType=&quot;String&quot; EncodingType=&quot;wsse:Base64Binary&quot;&gt;Shared/IDL:IceSess\/SessMgr:1\.0.IDL/Common/!ICESMS\/RESG!ICESMSLB\/RES.LB!-2974981725980417145!159657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02:10-05:00&quot;&gt;_x000a_   &lt;stl:SystemSpecificResults&gt;_x000a_    &lt;stl:HostCommand LNIATA=&quot;222222&quot;&gt;RDBOGBAQ05OCTO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OES00RIQ       O X   173000     ----      -/1  -/365  200&lt;/Text&gt;_x000a_   &lt;/Line&gt;_x000a_   &lt;Line Type=&quot;Passenger Type&quot;&gt;_x000a_    &lt;Text&gt;PASSENGER TYPE-ADT                 AUTO PRICE-YES&lt;/Text&gt;_x000a_   &lt;/Line&gt;_x000a_   &lt;Line Type=&quot;Origin Destination&quot;&gt;_x000a_    &lt;Text&gt;FROM-BOG TO-BAQ    CXR-AV    TVL-05OCT19  RULE-DOEC IPRWD/17&lt;/Text&gt;_x000a_   &lt;/Line&gt;_x000a_   &lt;Line Type=&quot;Fare Basis&quot;&gt;_x000a_    &lt;Text&gt;FARE BASIS-OES00RIQ          SPECIAL FARE  DIS-E   VENDOR-ATP&lt;/Text&gt;_x000a_   &lt;/Line&gt;_x000a_   &lt;Line Type=&quot;Fare Type&quot;&gt;_x000a_    &lt;Text&gt;FARE TYPE-XEX      OW-REGULAR EXCURSION&lt;/Text&gt;_x000a_   &lt;/Line&gt;_x000a_   &lt;Line Type=&quot;Currency&quot;&gt;_x000a_    &lt;Text&gt;COP   173000  0200  E10SEP19 D-INFINITY   FC-OES00RIQ  FN-&lt;/Text&gt;_x000a_   &lt;/Line&gt;_x000a_   &lt;Line Type=&quot;System Dates&quot;&gt;_x000a_    &lt;Text&gt;SYSTEM DATES - CREATED 09SEP19/1015  EXPIRES INFINITY&lt;/Text&gt;_x000a_   &lt;/Line&gt;_x000a_   &lt;ParsedData&gt;_x000a_    &lt;CurrencyLine&gt;_x000a_     &lt;Amount&gt;173000&lt;/Amount&gt;_x000a_     &lt;CurrencyCode&gt;COP&lt;/CurrencyCode&gt;_x000a_     &lt;Discontinue&gt;INFINITY&lt;/Discontinue&gt;_x000a_     &lt;Effective&gt;2019-09-10&lt;/Effective&gt;_x000a_     &lt;FareClass&gt;OES00RIQ&lt;/FareClass&gt;_x000a_     &lt;RoutingNumberOrMPM&gt;0200&lt;/RoutingNumberOrMPM&gt;_x000a_    &lt;/CurrencyLine&gt;_x000a_    &lt;FareBasisLine&gt;_x000a_     &lt;DisplayType Code=&quot;E&quot;/&gt;_x000a_     &lt;FareBasis Code=&quot;O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AQ&quot;/&gt;_x000a_     &lt;OriginLocation LocationCode=&quot;BOG&quot;/&gt;_x000a_     &lt;Rule&gt;DOEC&lt;/Rule&gt;_x000a_     &lt;TariffDescriptionNumber&gt;IPRWD/17&lt;/TariffDescriptionNumber&gt;_x000a_     &lt;TravelDate&gt;2019-10-05&lt;/TravelDate&gt;_x000a_    &lt;/OriginDestinationLine&gt;_x000a_    &lt;PassengerTypeLine&gt;_x000a_     &lt;AutoPrice&gt;YES&lt;/AutoPrice&gt;_x000a_     &lt;PassengerType Code=&quot;ADT&quot;/&gt;_x000a_    &lt;/PassengerTypeLine&gt;_x000a_    &lt;SystemDatesLine&gt;_x000a_     &lt;CreateDateTime&gt;2019-09-09T10: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DOEC"/>
    <n v="3369"/>
    <n v="3377"/>
    <s v="IPRWD/17"/>
    <n v="7661"/>
    <n v="8196"/>
    <x v="5"/>
    <n v="1501"/>
    <n v="1534"/>
    <n v="1558"/>
    <s v="RDBOGBAQ05OCTO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6f92a41-d5f1-4e8e-bc41-f38ff29a9d98&lt;/eb:ConversationId&gt;&lt;eb:Service&gt;OTA_AirRulesLLSRQ&lt;/eb:Service&gt;&lt;eb:Action&gt;OTA_AirRulesLLSRS&lt;/eb:Action&gt;&lt;eb:MessageData&gt;&lt;eb:MessageId&gt;2563221505305200620&lt;/eb:MessageId&gt;&lt;eb:Timestamp&gt;2019-09-12T14:02:10&lt;/eb:Timestamp&gt;&lt;eb:RefToMessageId&gt;16f92a41-d5f1-4e8e-bc41-f38ff29a9d98&lt;/eb:RefToMessageId&gt;&lt;/eb:MessageData&gt;&lt;/eb:MessageHeader&gt;&lt;wsse:Security xmlns:wsse=&quot;http://schemas.xmlsoap.org/ws/2002/12/secext&quot;&gt;&lt;wsse:BinarySecurityToken valueType=&quot;String&quot; EncodingType=&quot;wsse:Base64Binary&quot;&gt;Shared/IDL:IceSess\/SessMgr:1\.0.IDL/Common/!ICESMS\/RESG!ICESMSLB\/RES.LB!-2974981725980417145!159657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02:10-05:00&quot;&gt;_x000a_   &lt;stl:SystemSpecificResults&gt;_x000a_    &lt;stl:HostCommand LNIATA=&quot;222222&quot;&gt;RDBAQBOG12OCT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135200     ----      -/1  -/365  200&lt;/Text&gt;_x000a_   &lt;/Line&gt;_x000a_   &lt;Line Type=&quot;Passenger Type&quot;&gt;_x000a_    &lt;Text&gt;PASSENGER TYPE-ADT                 AUTO PRICE-YES&lt;/Text&gt;_x000a_   &lt;/Line&gt;_x000a_   &lt;Line Type=&quot;Origin Destination&quot;&gt;_x000a_    &lt;Text&gt;FROM-BAQ TO-BOG    CXR-AV    TVL-12OCT19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135200  0200  E10SEP19 D-INFINITY   FC-PES00RIQ  FN-&lt;/Text&gt;_x000a_   &lt;/Line&gt;_x000a_   &lt;Line Type=&quot;System Dates&quot;&gt;_x000a_    &lt;Text&gt;SYSTEM DATES - CREATED 09SEP19/1015  EXPIRES INFINITY&lt;/Text&gt;_x000a_   &lt;/Line&gt;_x000a_   &lt;ParsedData&gt;_x000a_    &lt;CurrencyLine&gt;_x000a_     &lt;Amount&gt;135200&lt;/Amount&gt;_x000a_     &lt;CurrencyCode&gt;COP&lt;/CurrencyCode&gt;_x000a_     &lt;Discontinue&gt;INFINITY&lt;/Discontinue&gt;_x000a_     &lt;Effective&gt;2019-09-10&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BAQ&quot;/&gt;_x000a_     &lt;Rule&gt;DOEC&lt;/Rule&gt;_x000a_     &lt;TariffDescriptionNumber&gt;IPRWD/17&lt;/TariffDescriptionNumber&gt;_x000a_     &lt;TravelDate&gt;2019-10-12&lt;/TravelDate&gt;_x000a_    &lt;/OriginDestinationLine&gt;_x000a_    &lt;PassengerTypeLine&gt;_x000a_     &lt;AutoPrice&gt;YES&lt;/AutoPrice&gt;_x000a_     &lt;PassengerType Code=&quot;ADT&quot;/&gt;_x000a_    &lt;/PassengerTypeLine&gt;_x000a_    &lt;SystemDatesLine&gt;_x000a_     &lt;CreateDateTime&gt;2019-09-09T10:15&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1"/>
    <n v="3331"/>
    <s v="DOEC"/>
    <n v="3369"/>
    <n v="3377"/>
    <s v="IPRWD/17"/>
    <n v="7661"/>
    <n v="8196"/>
    <x v="5"/>
    <n v="1501"/>
    <n v="1534"/>
    <n v="1558"/>
    <s v="RDBAQBOG12OCT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9226817-d3f4-4c98-b45c-6f515f5b6551&lt;/eb:ConversationId&gt;&lt;eb:Service&gt;OTA_AirRulesLLSRQ&lt;/eb:Service&gt;&lt;eb:Action&gt;OTA_AirRulesLLSRS&lt;/eb:Action&gt;&lt;eb:MessageData&gt;&lt;eb:MessageId&gt;2507320507144020192&lt;/eb:MessageId&gt;&lt;eb:Timestamp&gt;2019-09-12T14:05:15&lt;/eb:Timestamp&gt;&lt;eb:RefToMessageId&gt;59226817-d3f4-4c98-b45c-6f515f5b6551&lt;/eb:RefToMessageId&gt;&lt;/eb:MessageData&gt;&lt;/eb:MessageHeader&gt;&lt;wsse:Security xmlns:wsse=&quot;http://schemas.xmlsoap.org/ws/2002/12/secext&quot;&gt;&lt;wsse:BinarySecurityToken valueType=&quot;String&quot; EncodingType=&quot;wsse:Base64Binary&quot;&gt;Shared/IDL:IceSess\/SessMgr:1\.0.IDL/Common/!ICESMS\/RESD!ICESMSLB\/RES.LB!-2974980970468589170!16186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05:15-05:00&quot;&gt;_x000a_   &lt;stl:SystemSpecificResults&gt;_x000a_    &lt;stl:HostCommand LNIATA=&quot;222222&quot;&gt;RDBOGPTY25APRAAA4BCOV¥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2"/>
    <s v="RDBOGPTY25APRAAA4BCOV¥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9226817-d3f4-4c98-b45c-6f515f5b6551&lt;/eb:ConversationId&gt;&lt;eb:Service&gt;OTA_AirRulesLLSRQ&lt;/eb:Service&gt;&lt;eb:Action&gt;OTA_AirRulesLLSRS&lt;/eb:Action&gt;&lt;eb:MessageData&gt;&lt;eb:MessageId&gt;2331765507154230692&lt;/eb:MessageId&gt;&lt;eb:Timestamp&gt;2019-09-12T14:05:15&lt;/eb:Timestamp&gt;&lt;eb:RefToMessageId&gt;59226817-d3f4-4c98-b45c-6f515f5b6551&lt;/eb:RefToMessageId&gt;&lt;/eb:MessageData&gt;&lt;/eb:MessageHeader&gt;&lt;wsse:Security xmlns:wsse=&quot;http://schemas.xmlsoap.org/ws/2002/12/secext&quot;&gt;&lt;wsse:BinarySecurityToken valueType=&quot;String&quot; EncodingType=&quot;wsse:Base64Binary&quot;&gt;Shared/IDL:IceSess\/SessMgr:1\.0.IDL/Common/!ICESMS\/RESD!ICESMSLB\/RES.LB!-2974980970468589170!16186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05:15-05:00&quot;&gt;_x000a_   &lt;stl:SystemSpecificResults&gt;_x000a_    &lt;stl:HostCommand LNIATA=&quot;222222&quot;&gt;RDPTYHAV25APRAAA4BCOV¥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2"/>
    <s v="RDPTYHAV25APRAAA4BCOV¥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9226817-d3f4-4c98-b45c-6f515f5b6551&lt;/eb:ConversationId&gt;&lt;eb:Service&gt;OTA_AirRulesLLSRQ&lt;/eb:Service&gt;&lt;eb:Action&gt;OTA_AirRulesLLSRS&lt;/eb:Action&gt;&lt;eb:MessageData&gt;&lt;eb:MessageId&gt;1944443507158940840&lt;/eb:MessageId&gt;&lt;eb:Timestamp&gt;2019-09-12T14:05:16&lt;/eb:Timestamp&gt;&lt;eb:RefToMessageId&gt;59226817-d3f4-4c98-b45c-6f515f5b6551&lt;/eb:RefToMessageId&gt;&lt;/eb:MessageData&gt;&lt;/eb:MessageHeader&gt;&lt;wsse:Security xmlns:wsse=&quot;http://schemas.xmlsoap.org/ws/2002/12/secext&quot;&gt;&lt;wsse:BinarySecurityToken valueType=&quot;String&quot; EncodingType=&quot;wsse:Base64Binary&quot;&gt;Shared/IDL:IceSess\/SessMgr:1\.0.IDL/Common/!ICESMS\/RESD!ICESMSLB\/RES.LB!-2974980970468589170!16186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05:16-05:00&quot;&gt;_x000a_   &lt;stl:SystemSpecificResults&gt;_x000a_    &lt;stl:HostCommand LNIATA=&quot;222222&quot;&gt;RDHAVPTY02MAYAAA4BCOV¥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2"/>
    <s v="RDHAVPTY02MAYAAA4BCOV¥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9226817-d3f4-4c98-b45c-6f515f5b6551&lt;/eb:ConversationId&gt;&lt;eb:Service&gt;OTA_AirRulesLLSRQ&lt;/eb:Service&gt;&lt;eb:Action&gt;OTA_AirRulesLLSRS&lt;/eb:Action&gt;&lt;eb:MessageData&gt;&lt;eb:MessageId&gt;2350639507162480223&lt;/eb:MessageId&gt;&lt;eb:Timestamp&gt;2019-09-12T14:05:16&lt;/eb:Timestamp&gt;&lt;eb:RefToMessageId&gt;59226817-d3f4-4c98-b45c-6f515f5b6551&lt;/eb:RefToMessageId&gt;&lt;/eb:MessageData&gt;&lt;/eb:MessageHeader&gt;&lt;wsse:Security xmlns:wsse=&quot;http://schemas.xmlsoap.org/ws/2002/12/secext&quot;&gt;&lt;wsse:BinarySecurityToken valueType=&quot;String&quot; EncodingType=&quot;wsse:Base64Binary&quot;&gt;Shared/IDL:IceSess\/SessMgr:1\.0.IDL/Common/!ICESMS\/RESD!ICESMSLB\/RES.LB!-2974980970468589170!161866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05:16-05:00&quot;&gt;_x000a_   &lt;stl:SystemSpecificResults&gt;_x000a_    &lt;stl:HostCommand LNIATA=&quot;222222&quot;&gt;RDPTYBOG02MAYAAA4BCOV¥UAC*COV911-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92"/>
    <s v="RDPTYBOG02MAYAAA4BCOV¥UAC*COV911-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984a91b-2195-4b4e-b690-0f190c0975a1&lt;/eb:ConversationId&gt;&lt;eb:Service&gt;OTA_AirRulesLLSRQ&lt;/eb:Service&gt;&lt;eb:Action&gt;OTA_AirRulesLLSRS&lt;/eb:Action&gt;&lt;eb:MessageData&gt;&lt;eb:MessageId&gt;2691168512650090590&lt;/eb:MessageId&gt;&lt;eb:Timestamp&gt;2019-09-12T14:14:25&lt;/eb:Timestamp&gt;&lt;eb:RefToMessageId&gt;0984a91b-2195-4b4e-b690-0f190c0975a1&lt;/eb:RefToMessageId&gt;&lt;/eb:MessageData&gt;&lt;/eb:MessageHeader&gt;&lt;wsse:Security xmlns:wsse=&quot;http://schemas.xmlsoap.org/ws/2002/12/secext&quot;&gt;&lt;wsse:BinarySecurityToken valueType=&quot;String&quot; EncodingType=&quot;wsse:Base64Binary&quot;&gt;Shared/IDL:IceSess\/SessMgr:1\.0.IDL/Common/!ICESMS\/RESG!ICESMSLB\/RES.LB!-2974978715131500660!183214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14:25-05:00&quot;&gt;_x000a_   &lt;stl:SystemSpecificResults&gt;_x000a_    &lt;stl:HostCommand LNIATA=&quot;222222&quot;&gt;RDBOGSMR11OCTLES00RIQ/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LES00RIQ/TAV   L X   226500     ----      -/? ??/ 30  200&lt;/Text&gt;_x000a_   &lt;/Line&gt;_x000a_   &lt;Line Type=&quot;Passenger Type&quot;&gt;_x000a_    &lt;Text&gt;PASSENGER TYPE-ITX                 AUTO PRICE-YES&lt;/Text&gt;_x000a_   &lt;/Line&gt;_x000a_   &lt;Line Type=&quot;Origin Destination&quot;&gt;_x000a_    &lt;Text&gt;FROM-BOG TO-SMR    CXR-AV    TVL-11OCT19  RULE-8YWW FBRA1P/894&lt;/Text&gt;_x000a_   &lt;/Line&gt;_x000a_   &lt;Line Type=&quot;Fare Basis&quot;&gt;_x000a_    &lt;Text&gt;FARE BASIS-LES00RIQ/TAV      SPECIAL FARE  DIS-L   VENDOR-ATP&lt;/Text&gt;_x000a_   &lt;/Line&gt;_x000a_   &lt;Line Type=&quot;Fare Type&quot;&gt;_x000a_    &lt;Text&gt;FARE TYPE-PIT      OW-INDIVIDUAL INCLUSIVE TOUR FARE&lt;/Text&gt;_x000a_   &lt;/Line&gt;_x000a_   &lt;Line Type=&quot;Currency&quot;&gt;_x000a_    &lt;Text&gt;COP   226500  0200  E29JAN19 D-INFINITY   FC-LES00RIQ  FN-&lt;/Text&gt;_x000a_   &lt;/Line&gt;_x000a_   &lt;Line Type=&quot;System Dates&quot;&gt;_x000a_    &lt;Text&gt;SYSTEM DATES - CREATED 09SEP19/1016  EXPIRES INFINITY&lt;/Text&gt;_x000a_   &lt;/Line&gt;_x000a_   &lt;ParsedData&gt;_x000a_    &lt;CurrencyLine&gt;_x000a_     &lt;Amount&gt;226500&lt;/Amount&gt;_x000a_     &lt;CurrencyCode&gt;COP&lt;/CurrencyCode&gt;_x000a_     &lt;Discontinue&gt;INFINITY&lt;/Discontinue&gt;_x000a_     &lt;Effective&gt;2019-01-29&lt;/Effective&gt;_x000a_     &lt;FareClass&gt;LES00RIQ&lt;/FareClass&gt;_x000a_     &lt;RoutingNumberOrMPM&gt;0200&lt;/RoutingNumberOrMPM&gt;_x000a_    &lt;/CurrencyLine&gt;_x000a_    &lt;FareBasisLine&gt;_x000a_     &lt;DisplayType Code=&quot;L&quot;/&gt;_x000a_     &lt;FareBasis Code=&quot;LES00RIQ/TAV&quot;/&gt;_x000a_     &lt;FareVendor&gt;ATP&lt;/FareVendor&gt;_x000a_     &lt;Text&gt;SPECIAL FARE&lt;/Text&gt;_x000a_    &lt;/FareBasisLine&gt;_x000a_    &lt;FareTypeLine&gt;_x000a_     &lt;FareDescription Code=&quot;OW&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8YWW&lt;/Rule&gt;_x000a_     &lt;TariffDescriptionNumber&gt;FBRA1P/894&lt;/TariffDescriptionNumber&gt;_x000a_     &lt;TravelDate&gt;2019-10-11&lt;/TravelDate&gt;_x000a_    &lt;/OriginDestinationLine&gt;_x000a_    &lt;PassengerTypeLine&gt;_x000a_     &lt;AutoPrice&gt;YES&lt;/AutoPrice&gt;_x000a_     &lt;PassengerType Code=&quot;ITX&quot;/&gt;_x000a_    &lt;/PassengerTypeLine&gt;_x000a_    &lt;SystemDatesLine&gt;_x000a_     &lt;CreateDateTime&gt;2019-09-09T10:16&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FARE RULE_x000a_CONFIRMED RESERVATIONS ARE REQUIRED FOR ALL SECTORS_x000a_DEPARTURE FROM FARE ORIGIN._x000a_WHEN RESERVATIONS ARE MADE AT LEAST 14 DAYS BEFORE_x000a_DEPARTURE, TICKETING MUST BE COMPLETED WITHIN 168_x000a_HOURS AFTER RESERVATIONS ARE MADE._x000a_OR - CONFIRMED RESERVATIONS ARE REQUIRED FOR ALL_x000a_SECTORS DEPARTURE FROM FARE ORIGIN._x000a_WHEN RESERVATIONS ARE MADE AT LEAST 5 DAYS BEFORE_x000a_DEPARTURE, TICKETING MUST BE COMPLETED WITHIN 72_x000a_HOURS AFTER RESERVATIONS ARE MADE._x000a_OR - CONFIRMED RESERVATIONS ARE REQUIRED FOR ALL_x000a_SECTORS DEPARTURE FROM FARE ORIGIN._x000a_TICKETING MUST BE COMPLETED WITHIN 24 HOURS AFTER_x000a_RESERVATIONS ARE MADE._x000a_ADDITIONALLY, THE FOLLOWING RULES APPLY-_x000a_**BASE FARE**_x000a_FARE RULE_x000a_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TRAVEL FROM LAST STOPOVER MUST COMMENCE NO EARLIER_x000a_THAN 2 DAYS AFTER DEPARTURE FROM FARE ORIGIN._x000a_OR - TRAVEL FROM LAST STOPOVER MUST COMMENCE NO EARLIER_x000a_THAN THE FIRST SUN AFTER DEPARTURE FROM FARE_x000a_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APPLIES_x000a_PER ROUTE._x000a_FLIGHTS WITHIN COLOMBIA-_x000a_FARE           AGE RANGE_x000a_COP  60.000    5-17 YEAR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FOR TICKETING ON/BEFORE 31JAN20_x000a_VALID FOR INDIVIDUAL INCLUSIVE TOUR PSGR._x000a_THE FARE WAS CALCULATED AS 85 PERCENT OF THE ONE-WAY_x000a_LES00RIQ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24Y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3"/>
    <n v="3367"/>
    <s v="8YWW"/>
    <n v="3405"/>
    <n v="3415"/>
    <s v="FBRA1P/894"/>
    <n v="8699"/>
    <n v="9234"/>
    <x v="5"/>
    <n v="1501"/>
    <n v="1534"/>
    <n v="1562"/>
    <s v="RDBOGSMR11OCTLES00RIQ/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984a91b-2195-4b4e-b690-0f190c0975a1&lt;/eb:ConversationId&gt;&lt;eb:Service&gt;OTA_AirRulesLLSRQ&lt;/eb:Service&gt;&lt;eb:Action&gt;OTA_AirRulesLLSRS&lt;/eb:Action&gt;&lt;eb:MessageData&gt;&lt;eb:MessageId&gt;2660530512654950290&lt;/eb:MessageId&gt;&lt;eb:Timestamp&gt;2019-09-12T14:14:25&lt;/eb:Timestamp&gt;&lt;eb:RefToMessageId&gt;0984a91b-2195-4b4e-b690-0f190c0975a1&lt;/eb:RefToMessageId&gt;&lt;/eb:MessageData&gt;&lt;/eb:MessageHeader&gt;&lt;wsse:Security xmlns:wsse=&quot;http://schemas.xmlsoap.org/ws/2002/12/secext&quot;&gt;&lt;wsse:BinarySecurityToken valueType=&quot;String&quot; EncodingType=&quot;wsse:Base64Binary&quot;&gt;Shared/IDL:IceSess\/SessMgr:1\.0.IDL/Common/!ICESMS\/RESG!ICESMSLB\/RES.LB!-2974978715131500660!183214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14:25-05:00&quot;&gt;_x000a_   &lt;stl:SystemSpecificResults&gt;_x000a_    &lt;stl:HostCommand LNIATA=&quot;222222&quot;&gt;RDSMRBOG14OCTHLS00RIQ/TAV-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HLS00RIQ/TAV   H X   376000     ----      -/? ??/ 30  200&lt;/Text&gt;_x000a_   &lt;/Line&gt;_x000a_   &lt;Line Type=&quot;Passenger Type&quot;&gt;_x000a_    &lt;Text&gt;PASSENGER TYPE-ITX                 AUTO PRICE-YES&lt;/Text&gt;_x000a_   &lt;/Line&gt;_x000a_   &lt;Line Type=&quot;Origin Destination&quot;&gt;_x000a_    &lt;Text&gt;FROM-SMR TO-BOG    CXR-AV    TVL-14OCT19  RULE-8YWW FBRA1P/894&lt;/Text&gt;_x000a_   &lt;/Line&gt;_x000a_   &lt;Line Type=&quot;Fare Basis&quot;&gt;_x000a_    &lt;Text&gt;FARE BASIS-HLS00RIQ/TAV      SPECIAL FARE  DIS-L   VENDOR-ATP&lt;/Text&gt;_x000a_   &lt;/Line&gt;_x000a_   &lt;Line Type=&quot;Fare Type&quot;&gt;_x000a_    &lt;Text&gt;FARE TYPE-PIT      OW-INDIVIDUAL INCLUSIVE TOUR FARE&lt;/Text&gt;_x000a_   &lt;/Line&gt;_x000a_   &lt;Line Type=&quot;Currency&quot;&gt;_x000a_    &lt;Text&gt;COP   376000  0200  E29JAN19 D-INFINITY   FC-HLS00RIQ  FN-&lt;/Text&gt;_x000a_   &lt;/Line&gt;_x000a_   &lt;Line Type=&quot;System Dates&quot;&gt;_x000a_    &lt;Text&gt;SYSTEM DATES - CREATED 09SEP19/1021  EXPIRES INFINITY&lt;/Text&gt;_x000a_   &lt;/Line&gt;_x000a_   &lt;ParsedData&gt;_x000a_    &lt;CurrencyLine&gt;_x000a_     &lt;Amount&gt;376000&lt;/Amount&gt;_x000a_     &lt;CurrencyCode&gt;COP&lt;/CurrencyCode&gt;_x000a_     &lt;Discontinue&gt;INFINITY&lt;/Discontinue&gt;_x000a_     &lt;Effective&gt;2019-01-29&lt;/Effective&gt;_x000a_     &lt;FareClass&gt;HLS00RIQ&lt;/FareClass&gt;_x000a_     &lt;RoutingNumberOrMPM&gt;0200&lt;/RoutingNumberOrMPM&gt;_x000a_    &lt;/CurrencyLine&gt;_x000a_    &lt;FareBasisLine&gt;_x000a_     &lt;DisplayType Code=&quot;L&quot;/&gt;_x000a_     &lt;FareBasis Code=&quot;HLS00RIQ/TAV&quot;/&gt;_x000a_     &lt;FareVendor&gt;ATP&lt;/FareVendor&gt;_x000a_     &lt;Text&gt;SPECIAL FARE&lt;/Text&gt;_x000a_    &lt;/FareBasisLine&gt;_x000a_    &lt;FareTypeLine&gt;_x000a_     &lt;FareDescription Code=&quot;OW&quot;&gt;INDIVIDUAL INCLUSIVE TOUR FARE&lt;/FareDescription&gt;_x000a_     &lt;FareType&gt;PIT&lt;/FareType&gt;_x000a_    &lt;/FareTypeLine&gt;_x000a_    &lt;OriginDestinationLine&gt;_x000a_     &lt;Airline Code=&quot;AV&quot;/&gt;_x000a_     &lt;DestinationLocation LocationCode=&quot;BOG&quot;/&gt;_x000a_     &lt;OriginLocation LocationCode=&quot;SMR&quot;/&gt;_x000a_     &lt;Rule&gt;8YWW&lt;/Rule&gt;_x000a_     &lt;TariffDescriptionNumber&gt;FBRA1P/894&lt;/TariffDescriptionNumber&gt;_x000a_     &lt;TravelDate&gt;2019-10-14&lt;/TravelDate&gt;_x000a_    &lt;/OriginDestinationLine&gt;_x000a_    &lt;PassengerTypeLine&gt;_x000a_     &lt;AutoPrice&gt;YES&lt;/AutoPrice&gt;_x000a_     &lt;PassengerType Code=&quot;ITX&quot;/&gt;_x000a_    &lt;/PassengerTypeLine&gt;_x000a_    &lt;SystemDatesLine&gt;_x000a_     &lt;CreateDateTime&gt;2019-09-09T10:21&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ORIGINATING BOG -_x000a_PERMITTED 06JUL19 THROUGH 05DEC19 OR 01JAN20 THROUGH_x000a_31DEC20 FOR EACH TRIP. SEASON IS BASED ON TRIP DATE._x000a_ORIGINATING SMR -_x000a_PERMITTED 06JUL19 THROUGH 18AUG19 OR 20AUG19 THROUGH_x000a_13OCT19 OR 15OCT19 THROUGH 03NOV19 OR 05NOV19_x000a_THROUGH 10NOV19 OR 12NOV19 THROUGH 24DEC19 OR_x000a_27JAN20 THROUGH 31DEC20 FOR EACH TRIP. SEASON IS_x000a_BASED ON TRIP DATE.&lt;/Text&gt;_x000a_   &lt;/Paragraph&gt;_x000a_   &lt;Paragraph RPH=&quot;04&quot; Title=&quot;FLIGHT APPLICATION&quot;&gt;_x000a_    &lt;Text&gt;**FARE BY RULE**_x000a_FARE RULE_x000a_THE FARE COMPONENT MUST BE ON_x000a_ONE OR MORE OF THE FOLLOWING_x000a_ANY AV FLIGHT OPERATED BY AV_x000a_ANY TA FLIGHT OPERATED BY TA_x000a_ANY LR FLIGHT OPERATED BY LR_x000a_ANY 2K FLIGHT OPERATED BY 2K_x000a_ANY AV FLIGHT OPERATED BY TA_x000a_ANY AV FLIGHT OPERATED BY LR_x000a_ANY AV FLIGHT OPERATED BY 2K._x000a_ADDITIONALLY, THE FOLLOWING RULES APPLY-_x000a_**BASE FARE**_x000a_FARE RULE_x000a_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FARE RULE_x000a_CONFIRMED RESERVATIONS ARE REQUIRED FOR ALL SECTORS_x000a_DEPARTURE FROM FARE ORIGIN._x000a_WHEN RESERVATIONS ARE MADE AT LEAST 14 DAYS BEFORE_x000a_DEPARTURE, TICKETING MUST BE COMPLETED WITHIN 168_x000a_HOURS AFTER RESERVATIONS ARE MADE._x000a_OR - CONFIRMED RESERVATIONS ARE REQUIRED FOR ALL_x000a_SECTORS DEPARTURE FROM FARE ORIGIN._x000a_WHEN RESERVATIONS ARE MADE AT LEAST 5 DAYS BEFORE_x000a_DEPARTURE, TICKETING MUST BE COMPLETED WITHIN 72_x000a_HOURS AFTER RESERVATIONS ARE MADE._x000a_OR - CONFIRMED RESERVATIONS ARE REQUIRED FOR ALL_x000a_SECTORS DEPARTURE FROM FARE ORIGIN._x000a_TICKETING MUST BE COMPLETED WITHIN 24 HOURS AFTER_x000a_RESERVATIONS ARE MADE._x000a_ADDITIONALLY, THE FOLLOWING RULES APPLY-_x000a_**BASE FARE**_x000a_FARE RULE_x000a_CONFIRMED RESERVATIONS ARE REQUIRED FOR ALL SECTORS._x000a_WAITLIST NOT PERMITTED._x000a_WHEN RESERVATIONS ARE MADE AT LEAST 4 DAYS BEFORE_x000a_DEPARTURE, TICKETING MUST BE COMPLETED WITHIN 72 HOURS_x000a_AFTER RESERVATIONS ARE MADE._x000a_OR - CONFIRMED RESERVATIONS ARE REQUIRED FOR ALL_x000a_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TRAVEL FROM LAST STOPOVER MUST COMMENCE NO EARLIER_x000a_THAN 2 DAYS AFTER DEPARTURE FROM FARE ORIGIN._x000a_OR - TRAVEL FROM LAST STOPOVER MUST COMMENCE NO EARLIER_x000a_THAN THE FIRST SUN AFTER DEPARTURE FROM FARE_x000a_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 IN ANY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ANCELLATIONS PERMITTED._x000a_CHANGES_x000a_ANY TIME_x000a_CHANGES PERMITTED FOR REISSUE/REVALIDAT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FULLY_x000a_REFUNDABLE/ - AND - NO CHANGE FEE - AND - FARE DIF MAY_x000a_APPLY - AND - 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APPLIES_x000a_PER ROUTE._x000a_FLIGHTS WITHIN COLOMBIA-_x000a_FARE           AGE RANGE_x000a_COP  60.000    5-17 YEARS&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FOR TICKETING ON/BEFORE 31JAN20_x000a_VALID FOR INDIVIDUAL INCLUSIVE TOUR PSGR._x000a_THE FARE WAS CALCULATED AS 90 PERCENT OF THE ONE-WAY_x000a_HLS00RIQ FARE._x000a_HIGHER INTERMEDIATE POINT CHECK MAY BE APPLIED TO THIS_x000a_FARE._x000a_APPLY FARE BY RULE RULES TO THIS FARE FOR CATEGORIES:_x000a_50-RULE APPL        01-ELIGIBILITY      06-MIN STAY_x000a_07-MAX STAY         08-STOPOVERS        10-COMBINATIONS_x000a_19-CHILDREN DISC    20-TOUR COND DISC   21-AGENT DISC_x000a_22-ALL OTHER DISC   35-NEGOTIATED FARES_x000a_APPLY BASE FARE RULES TO THIS FARE FOR CATEGORIES:_x000a_02-DAY/TIME         03-SEASONS          09-TRANSFERS_x000a_11-BLACKOUTS        12-SURCHARGES       13-ACCOMP TRAVEL_x000a_14-TRAVEL RESTR     15-SALES RESTR      16-PENALTIES_x000a_18-TICKET ENDO      23-MISC PROVISIONS  26-GROUPS_x000a_27-TOURS            28-VISIT A COUNTRY  29-DEPOSITS_x000a_33-VOL RFDS_x000a_APPLY BOTH FARE BY RULE AND BASE FARE RULES TO THIS FARE_x000a_FOR CATEGORIES:_x000a_04-FLIGHT APPL      05-ADV RES/TKTG&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FARES MAY BE VIEWED/PRICED/TICKETED BY 24Y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3"/>
    <n v="3367"/>
    <s v="8YWW"/>
    <n v="3405"/>
    <n v="3415"/>
    <s v="FBRA1P/894"/>
    <n v="9232"/>
    <n v="9351"/>
    <x v="32"/>
    <n v="1501"/>
    <n v="1534"/>
    <n v="1562"/>
    <s v="RDSMRBOG14OCTHLS00RIQ/TAV-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984a91b-2195-4b4e-b690-0f190c0975a1&lt;/eb:ConversationId&gt;&lt;eb:Service&gt;OTA_AirRulesLLSRQ&lt;/eb:Service&gt;&lt;eb:Action&gt;OTA_AirRulesLLSRS&lt;/eb:Action&gt;&lt;eb:MessageData&gt;&lt;eb:MessageId&gt;2898698512658470191&lt;/eb:MessageId&gt;&lt;eb:Timestamp&gt;2019-09-12T14:14:26&lt;/eb:Timestamp&gt;&lt;eb:RefToMessageId&gt;0984a91b-2195-4b4e-b690-0f190c0975a1&lt;/eb:RefToMessageId&gt;&lt;/eb:MessageData&gt;&lt;/eb:MessageHeader&gt;&lt;wsse:Security xmlns:wsse=&quot;http://schemas.xmlsoap.org/ws/2002/12/secext&quot;&gt;&lt;wsse:BinarySecurityToken valueType=&quot;String&quot; EncodingType=&quot;wsse:Base64Binary&quot;&gt;Shared/IDL:IceSess\/SessMgr:1\.0.IDL/Common/!ICESMS\/RESG!ICESMSLB\/RES.LB!-2974978715131500660!183214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14:26-05:00&quot;&gt;_x000a_   &lt;stl:SystemSpecificResults&gt;_x000a_    &lt;stl:HostCommand LNIATA=&quot;222222&quot;&gt;RDBOGSMR11OCTLES00RIQ/CH33-AV&lt;/stl:HostCommand&gt;_x000a_   &lt;/stl:SystemSpecificResults&gt;_x000a_  &lt;/stl:Success&gt;_x000a_ &lt;/stl:ApplicationResults&gt;_x000a_ &lt;DuplicateFareInfo&gt;_x000a_  &lt;Text&gt;BOG-SMR       CXR-AV       FRI 11OCT19                     COP_x000a_THE FOLLOWING CARRIERS ALSO PUBLISH FARES BOG-SMR:_x000a_4C CM LA VH_x000a_//SEE FQHELP FOR INFORMATION ABOUT THE NEW FARE DISPLAYS//_x000a_ALL FEES/TAXES/SVC CHARGES INCLUDED WHEN ITINERARY PRICED_x000a_SURCHARGE FOR PAPER TICKET MAY BE ADDED WHEN ITIN PRICED_x000a_AV-AVE/ECONO - ECONO_x000a_V FARE BASIS     BK    FARE   TRAVEL-TICKET AP  MINMAX  RTG_x000a_1  ¤LES00RIQ/CH33  L X   151800     ----      -/? ??/ 30  200_x000a_2  ¤LES00RIQ/CH33  L X   151800     ----      -/? ??/ 30  200_x000a_3   LES00RIQ/CH33  L X   178500     ----      -/1  -/365  200_x000a_200*  1. BOG-AV-BGA-AV-SMR_x000a_2. BOG-AV-SMR&lt;/Text&gt;_x000a_ &lt;/DuplicateFareInfo&gt;_x000a_&lt;/OTA_AirRulesRS&gt;&lt;/soap-env:Body&gt;&lt;/soap-env:Envelope&gt;"/>
    <x v="1"/>
    <e v="#VALUE!"/>
    <e v="#VALUE!"/>
    <e v="#VALUE!"/>
    <e v="#VALUE!"/>
    <e v="#VALUE!"/>
    <e v="#VALUE!"/>
    <e v="#VALUE!"/>
    <x v="1"/>
    <n v="1501"/>
    <n v="1534"/>
    <n v="1563"/>
    <s v="RDBOGSMR11OCTLES00RIQ/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984a91b-2195-4b4e-b690-0f190c0975a1&lt;/eb:ConversationId&gt;&lt;eb:Service&gt;OTA_AirRulesLLSRQ&lt;/eb:Service&gt;&lt;eb:Action&gt;OTA_AirRulesLLSRS&lt;/eb:Action&gt;&lt;eb:MessageData&gt;&lt;eb:MessageId&gt;2216330512662040190&lt;/eb:MessageId&gt;&lt;eb:Timestamp&gt;2019-09-12T14:14:26&lt;/eb:Timestamp&gt;&lt;eb:RefToMessageId&gt;0984a91b-2195-4b4e-b690-0f190c0975a1&lt;/eb:RefToMessageId&gt;&lt;/eb:MessageData&gt;&lt;/eb:MessageHeader&gt;&lt;wsse:Security xmlns:wsse=&quot;http://schemas.xmlsoap.org/ws/2002/12/secext&quot;&gt;&lt;wsse:BinarySecurityToken valueType=&quot;String&quot; EncodingType=&quot;wsse:Base64Binary&quot;&gt;Shared/IDL:IceSess\/SessMgr:1\.0.IDL/Common/!ICESMS\/RESG!ICESMSLB\/RES.LB!-2974978715131500660!183214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14:26-05:00&quot;&gt;_x000a_   &lt;stl:SystemSpecificResults&gt;_x000a_    &lt;stl:HostCommand LNIATA=&quot;222222&quot;&gt;RDSMRBOG14OCTHLS00RIQ/CH33-AV&lt;/stl:HostCommand&gt;_x000a_   &lt;/stl:SystemSpecificResults&gt;_x000a_  &lt;/stl:Success&gt;_x000a_ &lt;/stl:ApplicationResults&gt;_x000a_ &lt;DuplicateFareInfo&gt;_x000a_  &lt;Text&gt;SMR-BOG       CXR-AV       MON 14OCT19                     COP_x000a_THE FOLLOWING CARRIERS ALSO PUBLISH FARES SMR-BOG:_x000a_4C CM LA VH_x000a_//SEE FQHELP FOR INFORMATION ABOUT THE NEW FARE DISPLAYS//_x000a_ALL FEES/TAXES/SVC CHARGES INCLUDED WHEN ITINERARY PRICED_x000a_SURCHARGE FOR PAPER TICKET MAY BE ADDED WHEN ITIN PRICED_x000a_AV-AVE/FLEXI - FLEXI_x000a_V FARE BASIS     BK    FARE   TRAVEL-TICKET AP  MINMAX  RTG_x000a_1  ¤HLS00RIQ/CH33  H X   252000     ----      -/? ??/ 30  200_x000a_2  ¤HLS00RIQ/CH33  H X   252000     ----      -/? ??/ 30  200_x000a_3   HLS00RIQ/CH33  H X   279900     ----      -/?  -/365  200_x000a_200*  1. SMR-AV-BGA-AV-BOG_x000a_2. SMR-AV-BOG&lt;/Text&gt;_x000a_ &lt;/DuplicateFareInfo&gt;_x000a_&lt;/OTA_AirRulesRS&gt;&lt;/soap-env:Body&gt;&lt;/soap-env:Envelope&gt;"/>
    <x v="1"/>
    <e v="#VALUE!"/>
    <e v="#VALUE!"/>
    <e v="#VALUE!"/>
    <e v="#VALUE!"/>
    <e v="#VALUE!"/>
    <e v="#VALUE!"/>
    <e v="#VALUE!"/>
    <x v="1"/>
    <n v="1501"/>
    <n v="1534"/>
    <n v="1563"/>
    <s v="RDSMRBOG14OCTHLS00RIQ/CH33-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7b4058f-bc07-4434-946d-98e382ff2338&lt;/eb:ConversationId&gt;&lt;eb:Service&gt;OTA_AirRulesLLSRQ&lt;/eb:Service&gt;&lt;eb:Action&gt;OTA_AirRulesLLSRS&lt;/eb:Action&gt;&lt;eb:MessageData&gt;&lt;eb:MessageId&gt;2526095515058070724&lt;/eb:MessageId&gt;&lt;eb:Timestamp&gt;2019-09-12T14:18:26&lt;/eb:Timestamp&gt;&lt;eb:RefToMessageId&gt;97b4058f-bc07-4434-946d-98e382ff2338&lt;/eb:RefToMessageId&gt;&lt;/eb:MessageData&gt;&lt;/eb:MessageHeader&gt;&lt;wsse:Security xmlns:wsse=&quot;http://schemas.xmlsoap.org/ws/2002/12/secext&quot;&gt;&lt;wsse:BinarySecurityToken valueType=&quot;String&quot; EncodingType=&quot;wsse:Base64Binary&quot;&gt;Shared/IDL:IceSess\/SessMgr:1\.0.IDL/Common/!ICESMS\/RESA!ICESMSLB\/RES.LB!-2974977728782031993!44031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18:26-05:00&quot;&gt;_x000a_   &lt;stl:SystemSpecificResults&gt;_x000a_    &lt;stl:HostCommand LNIATA=&quot;222222&quot;&gt;RDBOGMDE13SEPO00SL8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I  O00SL8ZJ       O X    26000     ----      3/?  -/12M 8000&lt;/Text&gt;_x000a_   &lt;/Line&gt;_x000a_   &lt;Line Type=&quot;Passenger Type&quot;&gt;_x000a_    &lt;Text&gt;PASSENGER TYPE-ADT                 AUTO PRICE-YES&lt;/Text&gt;_x000a_   &lt;/Line&gt;_x000a_   &lt;Line Type=&quot;Origin Destination&quot;&gt;_x000a_    &lt;Text&gt;FROM-BOG TO-MDE    CXR-LA    TVL-13SEP19  RULE-SLDM IPRWD/17&lt;/Text&gt;_x000a_   &lt;/Line&gt;_x000a_   &lt;Line Type=&quot;Fare Basis&quot;&gt;_x000a_    &lt;Text&gt;FARE BASIS-O00SL8ZJ          SPECIAL FARE  DIS-E   VENDOR-ATP&lt;/Text&gt;_x000a_   &lt;/Line&gt;_x000a_   &lt;Line Type=&quot;Fare Type&quot;&gt;_x000a_    &lt;Text&gt;FARE TYPE-SAP      OW-ADVANCE PURCHASE&lt;/Text&gt;_x000a_   &lt;/Line&gt;_x000a_   &lt;Line Type=&quot;Currency&quot;&gt;_x000a_    &lt;Text&gt;COP    26000  8000  E12SEP19 D-INFINITY   FC-O00SL8ZJ  FN-&lt;/Text&gt;_x000a_   &lt;/Line&gt;_x000a_   &lt;Line Type=&quot;System Dates&quot;&gt;_x000a_    &lt;Text&gt;SYSTEM DATES - CREATED 11SEP19/1416  EXPIRES INFINITY&lt;/Text&gt;_x000a_   &lt;/Line&gt;_x000a_   &lt;ParsedData&gt;_x000a_    &lt;CurrencyLine&gt;_x000a_     &lt;Amount&gt;26000&lt;/Amount&gt;_x000a_     &lt;CurrencyCode&gt;COP&lt;/CurrencyCode&gt;_x000a_     &lt;Discontinue&gt;INFINITY&lt;/Discontinue&gt;_x000a_     &lt;Effective&gt;2019-09-12&lt;/Effective&gt;_x000a_     &lt;FareClass&gt;O00SL8ZJ&lt;/FareClass&gt;_x000a_     &lt;RoutingNumberOrMPM&gt;8000&lt;/RoutingNumberOrMPM&gt;_x000a_    &lt;/CurrencyLine&gt;_x000a_    &lt;FareBasisLine&gt;_x000a_     &lt;DisplayType Code=&quot;E&quot;/&gt;_x000a_     &lt;FareBasis Code=&quot;O00SL8ZJ&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MDE&quot;/&gt;_x000a_     &lt;OriginLocation LocationCode=&quot;BOG&quot;/&gt;_x000a_     &lt;Rule&gt;SLDM&lt;/Rule&gt;_x000a_     &lt;TariffDescriptionNumber&gt;IPRWD/17&lt;/TariffDescriptionNumber&gt;_x000a_     &lt;TravelDate&gt;2019-09-13&lt;/TravelDate&gt;_x000a_    &lt;/OriginDestinationLine&gt;_x000a_    &lt;PassengerTypeLine&gt;_x000a_     &lt;AutoPrice&gt;YES&lt;/AutoPrice&gt;_x000a_     &lt;PassengerType Code=&quot;ADT&quot;/&gt;_x000a_    &lt;/PassengerTypeLine&gt;_x000a_    &lt;SystemDatesLine&gt;_x000a_     &lt;CreateDateTime&gt;2019-09-11T14:16&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FOR EACH SECTOR ON THE FARE COMPONENT ARE_x000a_REQUIRED AT LEAST 3 DAYS BEFORE DEPARTURE FROM FARE_x000a_COMPONENT ORIGIN._x000a_WHEN RESERVATIONS ARE MADE AT LEAST 1 DAY BEFORE_x000a_DEPARTURE, TICKETING MUST BE COMPLETED WITHIN 24 HOURS_x000a_AFTER RESERVATIONS ARE MADE._x000a_OR - RESERVATIONS FOR EACH SECTOR ON THE FARE COMPONENT_x000a_ARE REQUIRED AT LEAST 3 DAYS BEFORE DEPARTURE FROM_x000a_FARE COMPONENT ORIGIN.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61"/>
    <n v="3327"/>
    <s v="SLDM"/>
    <n v="3365"/>
    <n v="3373"/>
    <s v="IPRWD/17"/>
    <n v="7941"/>
    <n v="10551"/>
    <x v="0"/>
    <n v="1500"/>
    <n v="1533"/>
    <n v="1557"/>
    <s v="RDBOGMDE13SEPO00SL8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97b4058f-bc07-4434-946d-98e382ff2338&lt;/eb:ConversationId&gt;&lt;eb:Service&gt;OTA_AirRulesLLSRQ&lt;/eb:Service&gt;&lt;eb:Action&gt;OTA_AirRulesLLSRS&lt;/eb:Action&gt;&lt;eb:MessageData&gt;&lt;eb:MessageId&gt;2763750515064020551&lt;/eb:MessageId&gt;&lt;eb:Timestamp&gt;2019-09-12T14:18:26&lt;/eb:Timestamp&gt;&lt;eb:RefToMessageId&gt;97b4058f-bc07-4434-946d-98e382ff2338&lt;/eb:RefToMessageId&gt;&lt;/eb:MessageData&gt;&lt;/eb:MessageHeader&gt;&lt;wsse:Security xmlns:wsse=&quot;http://schemas.xmlsoap.org/ws/2002/12/secext&quot;&gt;&lt;wsse:BinarySecurityToken valueType=&quot;String&quot; EncodingType=&quot;wsse:Base64Binary&quot;&gt;Shared/IDL:IceSess\/SessMgr:1\.0.IDL/Common/!ICESMS\/RESA!ICESMSLB\/RES.LB!-2974977728782031993!440312!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18:26-05:00&quot;&gt;_x000a_   &lt;stl:SystemSpecificResults&gt;_x000a_    &lt;stl:HostCommand LNIATA=&quot;222222&quot;&gt;RDMDEBOG15SEPL00SL5ZJ-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MDEBOG15SEPL00SL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eebbac6b-697b-4746-bd12-68f455e39d6f&lt;/eb:ConversationId&gt;&lt;eb:Service&gt;OTA_AirRulesLLSRQ&lt;/eb:Service&gt;&lt;eb:Action&gt;OTA_AirRulesLLSRS&lt;/eb:Action&gt;&lt;eb:MessageData&gt;&lt;eb:MessageId&gt;2734066515995530284&lt;/eb:MessageId&gt;&lt;eb:Timestamp&gt;2019-09-12T14:20:00&lt;/eb:Timestamp&gt;&lt;eb:RefToMessageId&gt;eebbac6b-697b-4746-bd12-68f455e39d6f&lt;/eb:RefToMessageId&gt;&lt;/eb:MessageData&gt;&lt;/eb:MessageHeader&gt;&lt;wsse:Security xmlns:wsse=&quot;http://schemas.xmlsoap.org/ws/2002/12/secext&quot;&gt;&lt;wsse:BinarySecurityToken valueType=&quot;String&quot; EncodingType=&quot;wsse:Base64Binary&quot;&gt;Shared/IDL:IceSess\/SessMgr:1\.0.IDL/Common/!ICESMS\/RESF!ICESMSLB\/RES.LB!-2974977344720062067!918269!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19:59-05:00&quot;&gt;_x000a_   &lt;stl:SystemSpecificResults&gt;_x000a_    &lt;stl:HostCommand LNIATA=&quot;222222&quot;&gt;RDMDEBOG09SEPP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PES00RIQ       P X    89700     ----      -/1  -/365  200&lt;/Text&gt;_x000a_   &lt;/Line&gt;_x000a_   &lt;Line Type=&quot;Passenger Type&quot;&gt;_x000a_    &lt;Text&gt;PASSENGER TYPE-ADT                 AUTO PRICE-YES&lt;/Text&gt;_x000a_   &lt;/Line&gt;_x000a_   &lt;Line Type=&quot;Origin Destination&quot;&gt;_x000a_    &lt;Text&gt;FROM-MDE TO-BOG    CXR-AV    TVL-09SEP20  RULE-DOEC IPRWD/17&lt;/Text&gt;_x000a_   &lt;/Line&gt;_x000a_   &lt;Line Type=&quot;Fare Basis&quot;&gt;_x000a_    &lt;Text&gt;FARE BASIS-PES00RIQ          SPECIAL FARE  DIS-E   VENDOR-ATP&lt;/Text&gt;_x000a_   &lt;/Line&gt;_x000a_   &lt;Line Type=&quot;Fare Type&quot;&gt;_x000a_    &lt;Text&gt;FARE TYPE-XEX      OW-REGULAR EXCURSION&lt;/Text&gt;_x000a_   &lt;/Line&gt;_x000a_   &lt;Line Type=&quot;Currency&quot;&gt;_x000a_    &lt;Text&gt;COP    89700  0200  E10SEP19 D-INFINITY   FC-PES00RIQ  FN-&lt;/Text&gt;_x000a_   &lt;/Line&gt;_x000a_   &lt;Line Type=&quot;System Dates&quot;&gt;_x000a_    &lt;Text&gt;SYSTEM DATES - CREATED 09SEP19/1019  EXPIRES INFINITY&lt;/Text&gt;_x000a_   &lt;/Line&gt;_x000a_   &lt;ParsedData&gt;_x000a_    &lt;CurrencyLine&gt;_x000a_     &lt;Amount&gt;89700&lt;/Amount&gt;_x000a_     &lt;CurrencyCode&gt;COP&lt;/CurrencyCode&gt;_x000a_     &lt;Discontinue&gt;INFINITY&lt;/Discontinue&gt;_x000a_     &lt;Effective&gt;2019-09-10&lt;/Effective&gt;_x000a_     &lt;FareClass&gt;PES00RIQ&lt;/FareClass&gt;_x000a_     &lt;RoutingNumberOrMPM&gt;0200&lt;/RoutingNumberOrMPM&gt;_x000a_    &lt;/CurrencyLine&gt;_x000a_    &lt;FareBasisLine&gt;_x000a_     &lt;DisplayType Code=&quot;E&quot;/&gt;_x000a_     &lt;FareBasis Code=&quot;P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MDE&quot;/&gt;_x000a_     &lt;Rule&gt;DOEC&lt;/Rule&gt;_x000a_     &lt;TariffDescriptionNumber&gt;IPRWD/17&lt;/TariffDescriptionNumber&gt;_x000a_     &lt;TravelDate&gt;2020-09-09&lt;/TravelDate&gt;_x000a_    &lt;/OriginDestinationLine&gt;_x000a_    &lt;PassengerTypeLine&gt;_x000a_     &lt;AutoPrice&gt;YES&lt;/AutoPrice&gt;_x000a_     &lt;PassengerType Code=&quot;ADT&quot;/&gt;_x000a_    &lt;/PassengerTypeLine&gt;_x000a_    &lt;SystemDatesLine&gt;_x000a_     &lt;CreateDateTime&gt;2019-09-09T10: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28"/>
    <n v="3329"/>
    <s v="DOEC"/>
    <n v="3367"/>
    <n v="3375"/>
    <s v="IPRWD/17"/>
    <n v="7659"/>
    <n v="8194"/>
    <x v="5"/>
    <n v="1500"/>
    <n v="1533"/>
    <n v="1557"/>
    <s v="RDMDEBOG09SEPP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8648160-176a-4212-9a7e-5e4f6c5a8ec4&lt;/eb:ConversationId&gt;&lt;eb:Service&gt;OTA_AirRulesLLSRQ&lt;/eb:Service&gt;&lt;eb:Action&gt;OTA_AirRulesLLSRS&lt;/eb:Action&gt;&lt;eb:MessageData&gt;&lt;eb:MessageId&gt;2418461517850290882&lt;/eb:MessageId&gt;&lt;eb:Timestamp&gt;2019-09-12T14:23:05&lt;/eb:Timestamp&gt;&lt;eb:RefToMessageId&gt;f8648160-176a-4212-9a7e-5e4f6c5a8ec4&lt;/eb:RefToMessageId&gt;&lt;/eb:MessageData&gt;&lt;/eb:MessageHeader&gt;&lt;wsse:Security xmlns:wsse=&quot;http://schemas.xmlsoap.org/ws/2002/12/secext&quot;&gt;&lt;wsse:BinarySecurityToken valueType=&quot;String&quot; EncodingType=&quot;wsse:Base64Binary&quot;&gt;Shared/IDL:IceSess\/SessMgr:1\.0.IDL/Common/!ICESMS\/RESE!ICESMSLB\/RES.LB!-2974976585204382323!11218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23:05-05:00&quot;&gt;_x000a_   &lt;stl:SystemSpecificResults&gt;_x000a_    &lt;stl:HostCommand LNIATA=&quot;222222&quot;&gt;RDBAQBOG26OCTVLESL00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AQBOG26OCTVLESL00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8648160-176a-4212-9a7e-5e4f6c5a8ec4&lt;/eb:ConversationId&gt;&lt;eb:Service&gt;OTA_AirRulesLLSRQ&lt;/eb:Service&gt;&lt;eb:Action&gt;OTA_AirRulesLLSRS&lt;/eb:Action&gt;&lt;eb:MessageData&gt;&lt;eb:MessageId&gt;2276919517855220191&lt;/eb:MessageId&gt;&lt;eb:Timestamp&gt;2019-09-12T14:23:05&lt;/eb:Timestamp&gt;&lt;eb:RefToMessageId&gt;f8648160-176a-4212-9a7e-5e4f6c5a8ec4&lt;/eb:RefToMessageId&gt;&lt;/eb:MessageData&gt;&lt;/eb:MessageHeader&gt;&lt;wsse:Security xmlns:wsse=&quot;http://schemas.xmlsoap.org/ws/2002/12/secext&quot;&gt;&lt;wsse:BinarySecurityToken valueType=&quot;String&quot; EncodingType=&quot;wsse:Base64Binary&quot;&gt;Shared/IDL:IceSess\/SessMgr:1\.0.IDL/Common/!ICESMS\/RESE!ICESMSLB\/RES.LB!-2974976585204382323!11218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23:05-05:00&quot;&gt;_x000a_   &lt;stl:SystemSpecificResults&gt;_x000a_    &lt;stl:HostCommand LNIATA=&quot;222222&quot;&gt;RDBOGGRU26OCTVLESL00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OGGRU26OCTVLESL00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8648160-176a-4212-9a7e-5e4f6c5a8ec4&lt;/eb:ConversationId&gt;&lt;eb:Service&gt;OTA_AirRulesLLSRQ&lt;/eb:Service&gt;&lt;eb:Action&gt;OTA_AirRulesLLSRS&lt;/eb:Action&gt;&lt;eb:MessageData&gt;&lt;eb:MessageId&gt;2460144517859020693&lt;/eb:MessageId&gt;&lt;eb:Timestamp&gt;2019-09-12T14:23:06&lt;/eb:Timestamp&gt;&lt;eb:RefToMessageId&gt;f8648160-176a-4212-9a7e-5e4f6c5a8ec4&lt;/eb:RefToMessageId&gt;&lt;/eb:MessageData&gt;&lt;/eb:MessageHeader&gt;&lt;wsse:Security xmlns:wsse=&quot;http://schemas.xmlsoap.org/ws/2002/12/secext&quot;&gt;&lt;wsse:BinarySecurityToken valueType=&quot;String&quot; EncodingType=&quot;wsse:Base64Binary&quot;&gt;Shared/IDL:IceSess\/SessMgr:1\.0.IDL/Common/!ICESMS\/RESE!ICESMSLB\/RES.LB!-2974976585204382323!11218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23:06-05:00&quot;&gt;_x000a_   &lt;stl:SystemSpecificResults&gt;_x000a_    &lt;stl:HostCommand LNIATA=&quot;222222&quot;&gt;RDGRUFOR27OCTVLESL00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GRUFOR27OCTVLESL00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8648160-176a-4212-9a7e-5e4f6c5a8ec4&lt;/eb:ConversationId&gt;&lt;eb:Service&gt;OTA_AirRulesLLSRQ&lt;/eb:Service&gt;&lt;eb:Action&gt;OTA_AirRulesLLSRS&lt;/eb:Action&gt;&lt;eb:MessageData&gt;&lt;eb:MessageId&gt;2898763517862880202&lt;/eb:MessageId&gt;&lt;eb:Timestamp&gt;2019-09-12T14:23:07&lt;/eb:Timestamp&gt;&lt;eb:RefToMessageId&gt;f8648160-176a-4212-9a7e-5e4f6c5a8ec4&lt;/eb:RefToMessageId&gt;&lt;/eb:MessageData&gt;&lt;/eb:MessageHeader&gt;&lt;wsse:Security xmlns:wsse=&quot;http://schemas.xmlsoap.org/ws/2002/12/secext&quot;&gt;&lt;wsse:BinarySecurityToken valueType=&quot;String&quot; EncodingType=&quot;wsse:Base64Binary&quot;&gt;Shared/IDL:IceSess\/SessMgr:1\.0.IDL/Common/!ICESMS\/RESE!ICESMSLB\/RES.LB!-2974976585204382323!11218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23:07-05:00&quot;&gt;_x000a_   &lt;stl:SystemSpecificResults&gt;_x000a_    &lt;stl:HostCommand LNIATA=&quot;222222&quot;&gt;RDFORGRU04NOVSLESLD0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FORGRU04NOVSLESLD0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8648160-176a-4212-9a7e-5e4f6c5a8ec4&lt;/eb:ConversationId&gt;&lt;eb:Service&gt;OTA_AirRulesLLSRQ&lt;/eb:Service&gt;&lt;eb:Action&gt;OTA_AirRulesLLSRS&lt;/eb:Action&gt;&lt;eb:MessageData&gt;&lt;eb:MessageId&gt;2453258517873420224&lt;/eb:MessageId&gt;&lt;eb:Timestamp&gt;2019-09-12T14:23:07&lt;/eb:Timestamp&gt;&lt;eb:RefToMessageId&gt;f8648160-176a-4212-9a7e-5e4f6c5a8ec4&lt;/eb:RefToMessageId&gt;&lt;/eb:MessageData&gt;&lt;/eb:MessageHeader&gt;&lt;wsse:Security xmlns:wsse=&quot;http://schemas.xmlsoap.org/ws/2002/12/secext&quot;&gt;&lt;wsse:BinarySecurityToken valueType=&quot;String&quot; EncodingType=&quot;wsse:Base64Binary&quot;&gt;Shared/IDL:IceSess\/SessMgr:1\.0.IDL/Common/!ICESMS\/RESE!ICESMSLB\/RES.LB!-2974976585204382323!11218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23:07-05:00&quot;&gt;_x000a_   &lt;stl:SystemSpecificResults&gt;_x000a_    &lt;stl:HostCommand LNIATA=&quot;222222&quot;&gt;RDGRUBOG04NOVSLESLD0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GRUBOG04NOVSLESLD0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f8648160-176a-4212-9a7e-5e4f6c5a8ec4&lt;/eb:ConversationId&gt;&lt;eb:Service&gt;OTA_AirRulesLLSRQ&lt;/eb:Service&gt;&lt;eb:Action&gt;OTA_AirRulesLLSRS&lt;/eb:Action&gt;&lt;eb:MessageData&gt;&lt;eb:MessageId&gt;2675570517876730201&lt;/eb:MessageId&gt;&lt;eb:Timestamp&gt;2019-09-12T14:23:07&lt;/eb:Timestamp&gt;&lt;eb:RefToMessageId&gt;f8648160-176a-4212-9a7e-5e4f6c5a8ec4&lt;/eb:RefToMessageId&gt;&lt;/eb:MessageData&gt;&lt;/eb:MessageHeader&gt;&lt;wsse:Security xmlns:wsse=&quot;http://schemas.xmlsoap.org/ws/2002/12/secext&quot;&gt;&lt;wsse:BinarySecurityToken valueType=&quot;String&quot; EncodingType=&quot;wsse:Base64Binary&quot;&gt;Shared/IDL:IceSess\/SessMgr:1\.0.IDL/Common/!ICESMS\/RESE!ICESMSLB\/RES.LB!-2974976585204382323!1121844!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23:07-05:00&quot;&gt;_x000a_   &lt;stl:SystemSpecificResults&gt;_x000a_    &lt;stl:HostCommand LNIATA=&quot;222222&quot;&gt;RDBOGBAQ05NOVSLESLD0K-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BOGBAQ05NOVSLESLD0K-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b4efd63-cb84-4c99-b535-68f6fffa9669&lt;/eb:ConversationId&gt;&lt;eb:Service&gt;OTA_AirRulesLLSRQ&lt;/eb:Service&gt;&lt;eb:Action&gt;OTA_AirRulesLLSRS&lt;/eb:Action&gt;&lt;eb:MessageData&gt;&lt;eb:MessageId&gt;2386702519732450873&lt;/eb:MessageId&gt;&lt;eb:Timestamp&gt;2019-09-12T14:26:13&lt;/eb:Timestamp&gt;&lt;eb:RefToMessageId&gt;1b4efd63-cb84-4c99-b535-68f6fffa9669&lt;/eb:RefToMessageId&gt;&lt;/eb:MessageData&gt;&lt;/eb:MessageHeader&gt;&lt;wsse:Security xmlns:wsse=&quot;http://schemas.xmlsoap.org/ws/2002/12/secext&quot;&gt;&lt;wsse:BinarySecurityToken valueType=&quot;String&quot; EncodingType=&quot;wsse:Base64Binary&quot;&gt;Shared/IDL:IceSess\/SessMgr:1\.0.IDL/Common/!ICESMS\/RESC!ICESMSLB\/RES.LB!-2974975814036048497!140538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26:13-05:00&quot;&gt;_x000a_   &lt;stl:SystemSpecificResults&gt;_x000a_    &lt;stl:HostCommand LNIATA=&quot;222222&quot;&gt;RDMDEPTY25NOVZVUELA-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79"/>
    <s v="RDMDEPTY25NOVZVUELA-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b4efd63-cb84-4c99-b535-68f6fffa9669&lt;/eb:ConversationId&gt;&lt;eb:Service&gt;OTA_AirRulesLLSRQ&lt;/eb:Service&gt;&lt;eb:Action&gt;OTA_AirRulesLLSRS&lt;/eb:Action&gt;&lt;eb:MessageData&gt;&lt;eb:MessageId&gt;2332835519737310200&lt;/eb:MessageId&gt;&lt;eb:Timestamp&gt;2019-09-12T14:26:13&lt;/eb:Timestamp&gt;&lt;eb:RefToMessageId&gt;1b4efd63-cb84-4c99-b535-68f6fffa9669&lt;/eb:RefToMessageId&gt;&lt;/eb:MessageData&gt;&lt;/eb:MessageHeader&gt;&lt;wsse:Security xmlns:wsse=&quot;http://schemas.xmlsoap.org/ws/2002/12/secext&quot;&gt;&lt;wsse:BinarySecurityToken valueType=&quot;String&quot; EncodingType=&quot;wsse:Base64Binary&quot;&gt;Shared/IDL:IceSess\/SessMgr:1\.0.IDL/Common/!ICESMS\/RESC!ICESMSLB\/RES.LB!-2974975814036048497!140538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26:13-05:00&quot;&gt;_x000a_   &lt;stl:SystemSpecificResults&gt;_x000a_    &lt;stl:HostCommand LNIATA=&quot;222222&quot;&gt;RDPTYMAD25NOVZVUELA-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79"/>
    <s v="RDPTYMAD25NOVZVUELA-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b4efd63-cb84-4c99-b535-68f6fffa9669&lt;/eb:ConversationId&gt;&lt;eb:Service&gt;OTA_AirRulesLLSRQ&lt;/eb:Service&gt;&lt;eb:Action&gt;OTA_AirRulesLLSRS&lt;/eb:Action&gt;&lt;eb:MessageData&gt;&lt;eb:MessageId&gt;2080154519741070840&lt;/eb:MessageId&gt;&lt;eb:Timestamp&gt;2019-09-12T14:26:14&lt;/eb:Timestamp&gt;&lt;eb:RefToMessageId&gt;1b4efd63-cb84-4c99-b535-68f6fffa9669&lt;/eb:RefToMessageId&gt;&lt;/eb:MessageData&gt;&lt;/eb:MessageHeader&gt;&lt;wsse:Security xmlns:wsse=&quot;http://schemas.xmlsoap.org/ws/2002/12/secext&quot;&gt;&lt;wsse:BinarySecurityToken valueType=&quot;String&quot; EncodingType=&quot;wsse:Base64Binary&quot;&gt;Shared/IDL:IceSess\/SessMgr:1\.0.IDL/Common/!ICESMS\/RESC!ICESMSLB\/RES.LB!-2974975814036048497!1405386!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26:14-05:00&quot;&gt;_x000a_   &lt;stl:SystemSpecificResults&gt;_x000a_    &lt;stl:HostCommand LNIATA=&quot;222222&quot;&gt;RDMADMDE07DECNVUELA5L-CM&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4"/>
    <n v="1557"/>
    <n v="1581"/>
    <s v="RDMADMDE07DECNVUELA5L-CM"/>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c97f358-10b2-4ae7-ac1c-0683fd8c2404&lt;/eb:ConversationId&gt;&lt;eb:Service&gt;OTA_AirRulesLLSRQ&lt;/eb:Service&gt;&lt;eb:Action&gt;OTA_AirRulesLLSRS&lt;/eb:Action&gt;&lt;eb:MessageData&gt;&lt;eb:MessageId&gt;2416571529764250193&lt;/eb:MessageId&gt;&lt;eb:Timestamp&gt;2019-09-12T14:42:56&lt;/eb:Timestamp&gt;&lt;eb:RefToMessageId&gt;cc97f358-10b2-4ae7-ac1c-0683fd8c2404&lt;/eb:RefToMessageId&gt;&lt;/eb:MessageData&gt;&lt;/eb:MessageHeader&gt;&lt;wsse:Security xmlns:wsse=&quot;http://schemas.xmlsoap.org/ws/2002/12/secext&quot;&gt;&lt;wsse:BinarySecurityToken valueType=&quot;String&quot; EncodingType=&quot;wsse:Base64Binary&quot;&gt;Shared/IDL:IceSess\/SessMgr:1\.0.IDL/Common/!ICESMS\/RESD!ICESMSLB\/RES.LB!-2974971705219425395!35918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42:56-05:00&quot;&gt;_x000a_   &lt;stl:SystemSpecificResults&gt;_x000a_    &lt;stl:HostCommand LNIATA=&quot;222222&quot;&gt;RDBOGLIM11SEPBDL0NNM1-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BOGLIM11SEPBDL0NNM1-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c97f358-10b2-4ae7-ac1c-0683fd8c2404&lt;/eb:ConversationId&gt;&lt;eb:Service&gt;OTA_AirRulesLLSRQ&lt;/eb:Service&gt;&lt;eb:Action&gt;OTA_AirRulesLLSRS&lt;/eb:Action&gt;&lt;eb:MessageData&gt;&lt;eb:MessageId&gt;2248117529768770820&lt;/eb:MessageId&gt;&lt;eb:Timestamp&gt;2019-09-12T14:42:57&lt;/eb:Timestamp&gt;&lt;eb:RefToMessageId&gt;cc97f358-10b2-4ae7-ac1c-0683fd8c2404&lt;/eb:RefToMessageId&gt;&lt;/eb:MessageData&gt;&lt;/eb:MessageHeader&gt;&lt;wsse:Security xmlns:wsse=&quot;http://schemas.xmlsoap.org/ws/2002/12/secext&quot;&gt;&lt;wsse:BinarySecurityToken valueType=&quot;String&quot; EncodingType=&quot;wsse:Base64Binary&quot;&gt;Shared/IDL:IceSess\/SessMgr:1\.0.IDL/Common/!ICESMS\/RESD!ICESMSLB\/RES.LB!-2974971705219425395!35918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42:57-05:00&quot;&gt;_x000a_   &lt;stl:SystemSpecificResults&gt;_x000a_    &lt;stl:HostCommand LNIATA=&quot;222222&quot;&gt;RDLIMMAD11SEPBDL0NNM1-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LIMMAD11SEPBDL0NNM1-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cc97f358-10b2-4ae7-ac1c-0683fd8c2404&lt;/eb:ConversationId&gt;&lt;eb:Service&gt;OTA_AirRulesLLSRQ&lt;/eb:Service&gt;&lt;eb:Action&gt;OTA_AirRulesLLSRS&lt;/eb:Action&gt;&lt;eb:MessageData&gt;&lt;eb:MessageId&gt;2867844529772690290&lt;/eb:MessageId&gt;&lt;eb:Timestamp&gt;2019-09-12T14:42:57&lt;/eb:Timestamp&gt;&lt;eb:RefToMessageId&gt;cc97f358-10b2-4ae7-ac1c-0683fd8c2404&lt;/eb:RefToMessageId&gt;&lt;/eb:MessageData&gt;&lt;/eb:MessageHeader&gt;&lt;wsse:Security xmlns:wsse=&quot;http://schemas.xmlsoap.org/ws/2002/12/secext&quot;&gt;&lt;wsse:BinarySecurityToken valueType=&quot;String&quot; EncodingType=&quot;wsse:Base64Binary&quot;&gt;Shared/IDL:IceSess\/SessMgr:1\.0.IDL/Common/!ICESMS\/RESD!ICESMSLB\/RES.LB!-2974971705219425395!359187!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NotProcessed&quot;&gt;_x000a_  &lt;stl:Error type=&quot;BusinessLogic&quot; timeStamp=&quot;2019-09-12T09:42:57-05:00&quot;&gt;_x000a_   &lt;stl:SystemSpecificResults&gt;_x000a_    &lt;stl:HostCommand LNIATA=&quot;222222&quot;&gt;RDMADBOG03NOVQON0NQB3-LA&lt;/stl:HostCommand&gt;_x000a_    &lt;stl:Message&gt;?FARE BASIS NOT FOUND FOR CITYPAIR/DATE?_x000a_&lt;/stl:Message&gt;_x000a_    &lt;stl:ShortText&gt;ERR.SWS.HOST.ERROR_IN_RESPONSE&lt;/stl:ShortText&gt;_x000a_   &lt;/stl:SystemSpecificResults&gt;_x000a_  &lt;/stl:Error&gt;_x000a_ &lt;/stl:ApplicationResults&gt;_x000a_&lt;/OTA_AirRulesRS&gt;&lt;/soap-env:Body&gt;&lt;/soap-env:Envelope&gt;"/>
    <x v="1"/>
    <e v="#VALUE!"/>
    <e v="#VALUE!"/>
    <e v="#VALUE!"/>
    <e v="#VALUE!"/>
    <e v="#VALUE!"/>
    <e v="#VALUE!"/>
    <e v="#VALUE!"/>
    <x v="1"/>
    <n v="1523"/>
    <n v="1556"/>
    <n v="1580"/>
    <s v="RDMADBOG03NOVQON0NQB3-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f7d5582-0715-4c7e-9546-8b5d180b2fec&lt;/eb:ConversationId&gt;&lt;eb:Service&gt;OTA_AirRulesLLSRQ&lt;/eb:Service&gt;&lt;eb:Action&gt;OTA_AirRulesLLSRS&lt;/eb:Action&gt;&lt;eb:MessageData&gt;&lt;eb:MessageId&gt;2684867532558800713&lt;/eb:MessageId&gt;&lt;eb:Timestamp&gt;2019-09-12T14:47:36&lt;/eb:Timestamp&gt;&lt;eb:RefToMessageId&gt;0f7d5582-0715-4c7e-9546-8b5d180b2fec&lt;/eb:RefToMessageId&gt;&lt;/eb:MessageData&gt;&lt;/eb:MessageHeader&gt;&lt;wsse:Security xmlns:wsse=&quot;http://schemas.xmlsoap.org/ws/2002/12/secext&quot;&gt;&lt;wsse:BinarySecurityToken valueType=&quot;String&quot; EncodingType=&quot;wsse:Base64Binary&quot;&gt;Shared/IDL:IceSess\/SessMgr:1\.0.IDL/Common/!ICESMS\/RESG!ICESMSLB\/RES.LB!-2974970560532261504!50067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47:36-05:00&quot;&gt;_x000a_   &lt;stl:SystemSpecificResults&gt;_x000a_    &lt;stl:HostCommand LNIATA=&quot;222222&quot;&gt;RDBOGCTG12SEPVE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VES00RIQ       V X   303900     ----      -/1  -/365  200&lt;/Text&gt;_x000a_   &lt;/Line&gt;_x000a_   &lt;Line Type=&quot;Passenger Type&quot;&gt;_x000a_    &lt;Text&gt;PASSENGER TYPE-ADT                 AUTO PRICE-YES&lt;/Text&gt;_x000a_   &lt;/Line&gt;_x000a_   &lt;Line Type=&quot;Origin Destination&quot;&gt;_x000a_    &lt;Text&gt;FROM-BOG TO-CTG    CXR-AV    TVL-12SEP19  RULE-DOEC IPRWD/17&lt;/Text&gt;_x000a_   &lt;/Line&gt;_x000a_   &lt;Line Type=&quot;Fare Basis&quot;&gt;_x000a_    &lt;Text&gt;FARE BASIS-VES00RIQ          SPECIAL FARE  DIS-E   VENDOR-ATP&lt;/Text&gt;_x000a_   &lt;/Line&gt;_x000a_   &lt;Line Type=&quot;Fare Type&quot;&gt;_x000a_    &lt;Text&gt;FARE TYPE-XEX      OW-REGULAR EXCURSION&lt;/Text&gt;_x000a_   &lt;/Line&gt;_x000a_   &lt;Line Type=&quot;Currency&quot;&gt;_x000a_    &lt;Text&gt;COP   303866  0200  E07SEP19 D-INFINITY   FC-VES00RIQ  FN-&lt;/Text&gt;_x000a_   &lt;/Line&gt;_x000a_   &lt;Line Type=&quot;System Dates&quot;&gt;_x000a_    &lt;Text&gt;SYSTEM DATES - CREATED 06SEP19/0931  EXPIRES INFINITY&lt;/Text&gt;_x000a_   &lt;/Line&gt;_x000a_   &lt;ParsedData&gt;_x000a_    &lt;CurrencyLine&gt;_x000a_     &lt;Amount&gt;303866&lt;/Amount&gt;_x000a_     &lt;CurrencyCode&gt;COP&lt;/CurrencyCode&gt;_x000a_     &lt;Discontinue&gt;INFINITY&lt;/Discontinue&gt;_x000a_     &lt;Effective&gt;2019-09-07&lt;/Effective&gt;_x000a_     &lt;FareClass&gt;VES00RIQ&lt;/FareClass&gt;_x000a_     &lt;RoutingNumberOrMPM&gt;0200&lt;/RoutingNumberOrMPM&gt;_x000a_    &lt;/CurrencyLine&gt;_x000a_    &lt;FareBasisLine&gt;_x000a_     &lt;DisplayType Code=&quot;E&quot;/&gt;_x000a_     &lt;FareBasis Code=&quot;VE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CTG&quot;/&gt;_x000a_     &lt;OriginLocation LocationCode=&quot;BOG&quot;/&gt;_x000a_     &lt;Rule&gt;DOEC&lt;/Rule&gt;_x000a_     &lt;TariffDescriptionNumber&gt;IPRWD/17&lt;/TariffDescriptionNumber&gt;_x000a_     &lt;TravelDate&gt;2019-09-12&lt;/TravelDate&gt;_x000a_    &lt;/OriginDestinationLine&gt;_x000a_    &lt;PassengerTypeLine&gt;_x000a_     &lt;AutoPrice&gt;YES&lt;/AutoPrice&gt;_x000a_     &lt;PassengerType Code=&quot;ADT&quot;/&gt;_x000a_    &lt;/PassengerTypeLine&gt;_x000a_    &lt;SystemDatesLine&gt;_x000a_     &lt;CreateDateTime&gt;2019-09-06T09:31&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WITHIN 24 HOURS AFTER_x000a_RESERVATIONS ARE 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30"/>
    <n v="3330"/>
    <s v="DOEC"/>
    <n v="3368"/>
    <n v="3376"/>
    <s v="IPRWD/17"/>
    <n v="7660"/>
    <n v="8195"/>
    <x v="5"/>
    <n v="1500"/>
    <n v="1533"/>
    <n v="1557"/>
    <s v="RDBOGCTG12SEPVE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f7d5582-0715-4c7e-9546-8b5d180b2fec&lt;/eb:ConversationId&gt;&lt;eb:Service&gt;OTA_AirRulesLLSRQ&lt;/eb:Service&gt;&lt;eb:Action&gt;OTA_AirRulesLLSRS&lt;/eb:Action&gt;&lt;eb:MessageData&gt;&lt;eb:MessageId&gt;2721887532563800721&lt;/eb:MessageId&gt;&lt;eb:Timestamp&gt;2019-09-12T14:47:36&lt;/eb:Timestamp&gt;&lt;eb:RefToMessageId&gt;0f7d5582-0715-4c7e-9546-8b5d180b2fec&lt;/eb:RefToMessageId&gt;&lt;/eb:MessageData&gt;&lt;/eb:MessageHeader&gt;&lt;wsse:Security xmlns:wsse=&quot;http://schemas.xmlsoap.org/ws/2002/12/secext&quot;&gt;&lt;wsse:BinarySecurityToken valueType=&quot;String&quot; EncodingType=&quot;wsse:Base64Binary&quot;&gt;Shared/IDL:IceSess\/SessMgr:1\.0.IDL/Common/!ICESMS\/RESG!ICESMSLB\/RES.LB!-2974970560532261504!500670!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47:36-05:00&quot;&gt;_x000a_   &lt;stl:SystemSpecificResults&gt;_x000a_    &lt;stl:HostCommand LNIATA=&quot;222222&quot;&gt;RDCTGBOG12SEPTZS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TZS00RIQ       T X    68400 DC31DE T31MR  -/0  -/365  200&lt;/Text&gt;_x000a_   &lt;/Line&gt;_x000a_   &lt;Line Type=&quot;Passenger Type&quot;&gt;_x000a_    &lt;Text&gt;PASSENGER TYPE-ADT                 AUTO PRICE-YES&lt;/Text&gt;_x000a_   &lt;/Line&gt;_x000a_   &lt;Line Type=&quot;Origin Destination&quot;&gt;_x000a_    &lt;Text&gt;FROM-CTG TO-BOG    CXR-AV    TVL-12SEP19  RULE-DOSP IPRWD/17&lt;/Text&gt;_x000a_   &lt;/Line&gt;_x000a_   &lt;Line Type=&quot;Fare Basis&quot;&gt;_x000a_    &lt;Text&gt;FARE BASIS-TZS00RIQ          SPECIAL FARE  DIS-E   VENDOR-ATP&lt;/Text&gt;_x000a_   &lt;/Line&gt;_x000a_   &lt;Line Type=&quot;Fare Type&quot;&gt;_x000a_    &lt;Text&gt;FARE TYPE-XEX      OW-REGULAR EXCURSION&lt;/Text&gt;_x000a_   &lt;/Line&gt;_x000a_   &lt;Line Type=&quot;Currency&quot;&gt;_x000a_    &lt;Text&gt;COP    68309  0200  E07SEP19 D31DEC20   FC-TZS00RIQ  FN-V&lt;/Text&gt;_x000a_   &lt;/Line&gt;_x000a_   &lt;Line Type=&quot;System Dates&quot;&gt;_x000a_    &lt;Text&gt;SYSTEM DATES - CREATED 06SEP19/0933  EXPIRES INFINITY&lt;/Text&gt;_x000a_   &lt;/Line&gt;_x000a_   &lt;ParsedData&gt;_x000a_    &lt;CurrencyLine&gt;_x000a_     &lt;Amount&gt;68309&lt;/Amount&gt;_x000a_     &lt;CurrencyCode&gt;COP&lt;/CurrencyCode&gt;_x000a_     &lt;Discontinue&gt;2020-12-31&lt;/Discontinue&gt;_x000a_     &lt;Effective&gt;2019-09-07&lt;/Effective&gt;_x000a_     &lt;FareClass&gt;TZS00RIQ&lt;/FareClass&gt;_x000a_     &lt;RoutingNumberOrMPM&gt;0200&lt;/RoutingNumberOrMPM&gt;_x000a_     &lt;TariffDescriptionNumber&gt;V&lt;/TariffDescriptionNumber&gt;_x000a_    &lt;/CurrencyLine&gt;_x000a_    &lt;FareBasisLine&gt;_x000a_     &lt;DisplayType Code=&quot;E&quot;/&gt;_x000a_     &lt;FareBasis Code=&quot;TZS00RIQ&quot;/&gt;_x000a_     &lt;FareVendor&gt;ATP&lt;/FareVendor&gt;_x000a_     &lt;Text&gt;SPECIAL FARE&lt;/Text&gt;_x000a_    &lt;/FareBasisLine&gt;_x000a_    &lt;FareTypeLine&gt;_x000a_     &lt;FareDescription Code=&quot;OW&quot;&gt;REGULAR EXCURSION&lt;/FareDescription&gt;_x000a_     &lt;FareType&gt;XEX&lt;/FareType&gt;_x000a_    &lt;/FareTypeLine&gt;_x000a_    &lt;OriginDestinationLine&gt;_x000a_     &lt;Airline Code=&quot;AV&quot;/&gt;_x000a_     &lt;DestinationLocation LocationCode=&quot;BOG&quot;/&gt;_x000a_     &lt;OriginLocation LocationCode=&quot;CTG&quot;/&gt;_x000a_     &lt;Rule&gt;DOSP&lt;/Rule&gt;_x000a_     &lt;TariffDescriptionNumber&gt;IPRWD/17&lt;/TariffDescriptionNumber&gt;_x000a_     &lt;TravelDate&gt;2019-09-12&lt;/TravelDate&gt;_x000a_    &lt;/OriginDestinationLine&gt;_x000a_    &lt;PassengerTypeLine&gt;_x000a_     &lt;AutoPrice&gt;YES&lt;/AutoPrice&gt;_x000a_     &lt;PassengerType Code=&quot;ADT&quot;/&gt;_x000a_    &lt;/PassengerTypeLine&gt;_x000a_    &lt;SystemDatesLine&gt;_x000a_     &lt;CreateDateTime&gt;2019-09-06T09:33&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ECONOMY CLASS FARES WITHIN COLOMBIA._x000a_APPLICATION_x000a_AREA_x000a_THESE FARES APPLY WITHIN COLOMBIA._x000a_CLASS OF SERVICE_x000a_THESE FARES APPLY FOR ECONOMY CLASS SERVICE._x000a_TYPES OF TRANSPORTATION_x000a_THIS RULE GOVERNS ONE-WAY FARES._x000a_FARES GOVERNED BY THIS RULE CAN BE USED TO CREATE_x000a_ONE-WAY/ROUND-TRIP/OPEN-JAW JOURNEYS.&lt;/Text&gt;_x000a_   &lt;/Paragraph&gt;_x000a_   &lt;Paragraph RPH=&quot;01&quot; Title=&quot;ELIGIBILITY&quot;&gt;_x000a_    &lt;Text&gt;NO ELIGIBILITY REQUIREMENTS APPLY.&lt;/Text&gt;_x000a_   &lt;/Paragraph&gt;_x000a_   &lt;Paragraph RPH=&quot;02&quot; Title=&quot;DAY/TIME&quot;&gt;_x000a_    &lt;Text&gt;FROM BOG -_x000a_PERMITTED MIDNIGHT TO 359AM OR NOON TO 1229PM SUN OR_x000a_1230PM TO 1259PM SUN OR 100PM TO 129PM SUN OR 130PM_x000a_TO 159PM SUN OR 200PM TO 229PM SUN OR 230PM TO 259PM_x000a_SUN OR 300PM TO 329PM SUN OR 330PM TO 359PM SUN OR_x000a_400PM TO 429PM SUN OR 430PM TO 459PM SUN OR 500PM TO_x000a_529PM SUN OR 530PM TO 559PM SUN OR 600PM TO 629PM_x000a_SUN OR 630PM TO 659PM SUN OR 700PM TO 729PM SAT/SUN/_x000a_MON OR 730PM TO 759PM SAT/SUN/MON OR 800PM TO 829PM_x000a_SAT/SUN/MON OR 830PM TO 859PM SAT/SUN/MON OR 900PM_x000a_TO 929PM SAT/SUN/MON/TUE OR 930PM TO 959PM SAT/SUN/_x000a_MON/TUE OR 1000PM TO 1029PM SAT/SUN/MON/TUE OR_x000a_1030PM TO 1059PM SAT/SUN/MON/TUE OR 1100PM TO 1129PM_x000a_SAT/SUN/MON/TUE OR 1130PM TO 1159PM SAT/SUN/MON/TUE._x000a_TO BOG -_x000a_PERMITTED MIDNIGHT TO 359AM OR 400AM TO 429AM TUE/_x000a_WED/THU OR 430AM TO 459AM TUE/WED/THU OR 500AM TO_x000a_529AM TUE/WED/THU OR 530AM TO 559AM TUE/WED/THU OR_x000a_600AM TO 629AM TUE/WED/THU OR 630AM TO 659AM TUE/WED/_x000a_THU OR 700AM TO 729AM TUE/WED/THU OR 730AM TO 759AM_x000a_TUE/WED/THU OR 800PM TO 829PM TUE OR 830PM TO 859PM_x000a_TUE OR 900PM TO 929PM TUE/WED/THU OR 930PM TO 959PM_x000a_TUE/WED/THU OR 1000PM TO 1029PM MON/TUE/WED/THU OR_x000a_1030PM TO 1059PM MON/TUE/WED/THU OR 1100PM TO 1129PM_x000a_MON/TUE/WED/THU OR 1130PM TO 1159PM MON/TUE/WED/THU.&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OR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AITLIST NOT PERMITTED._x000a_TICKETING MUST BE COMPLETED THE DAY RESERVATIONS ARE_x000a_MADE._x000a_OR - CONFIRMED RESERVATIONS FOR ALL SECTORS AND_x000a_TICKETING MUST BE COMPLETED AT THE SAME TIME._x000a_WHEN RESERVATIONS ARE MADE AT LEAST 24 HOURS_x000a_BEFORE DEPARTURE.&lt;/Text&gt;_x000a_   &lt;/Paragraph&gt;_x000a_   &lt;Paragraph RPH=&quot;06&quot; Title=&quot;MINIMUM STAY&quot;&gt;_x000a_    &lt;Text&gt;NO MINIMUM STAY REQUIREMENTS APPLY.&lt;/Text&gt;_x000a_   &lt;/Paragraph&gt;_x000a_   &lt;Paragraph RPH=&quot;07&quot; Title=&quot;MAXIMUM STAY&quot;&gt;_x000a_    &lt;Text&gt;TRAVEL FROM LAST SECTOR MUST COMMENCE NO LATER THAN_x000a_MIDNIGHT 365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ON THE PRICING UNIT._x000a_FARE BREAK AND EMBEDDED SURFACE SECTORS PERMITTED ON_x000a_THE FARE COMPONENT.&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_x000a_-TO FORM ROUND TRIPS/CIRCLE TRIPS._x000a_PROVIDED -_x000a_COMBINATIONS ARE WITH ANY FARE FOR CARRIER AV/LR/_x000a_TA IN ANY RULE AND TARIFF.&lt;/Text&gt;_x000a_   &lt;/Paragraph&gt;_x000a_   &lt;Paragraph RPH=&quot;11&quot; Title=&quot;BLACKOUT DATES&quot;&gt;_x000a_    &lt;Text&gt;FROM BOG -_x000a_TRAVEL IS NOT PERMITTED 04OCT19 THROUGH 06OCT19 OR_x000a_ON 11OCT19 OR ON 01NOV19 OR ON 08NOV19 OR 19NOV19_x000a_THROUGH 22NOV19 OR 15DEC19 THROUGH 31DEC19 OR ON_x000a_03JAN20 OR ON 20MAR20 OR 03APR20 THROUGH 04APR20 OR_x000a_08APR20 THROUGH 09APR20 OR 30APR20 THROUGH 01MAY20_x000a_OR ON 22MAY20 OR ON 12JUN20 OR ON 19JUN20 OR ON_x000a_26JUN20 OR ON 17JUL20 OR 06AUG20 THROUGH 07AUG20 OR_x000a_ON 14AUG20 OR 02OCT20 THROUGH 03OCT20 OR ON 09OCT20_x000a_OR ON 30OCT20 OR ON 13NOV20 OR 15DEC20 THROUGH_x000a_31DEC20._x000a_TO BOG -_x000a_TRAVEL IS NOT PERMITTED 11OCT19 THROUGH 14OCT19 OR_x000a_ON 04NOV19 OR ON 11NOV19 OR 23NOV19 THROUGH 24NOV19_x000a_OR 15DEC19 THROUGH 31DEC19 OR ON 01JAN20 OR ON_x000a_06JAN20 OR ON 23MAR20 OR 11APR20 THROUGH 12APR20 OR_x000a_ON 03MAY20 OR ON 25MAY20 OR ON 15JUN20 OR ON 22JUN20_x000a_OR ON 29JUN20 OR ON 20JUL20 OR ON 09AUG20 OR ON_x000a_17AUG20 OR 09OCT20 THROUGH 12OCT20 OR ON 02NOV20 OR_x000a_ON 16NOV20 OR 21DEC20 THROUGH 31DEC20.&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 EACH TRIP ON/BEFORE_x000a_31DEC20. ALL TRAVEL MUST BE COMPLETED BY MIDNIGHT ON_x000a_31DEC20.&lt;/Text&gt;_x000a_   &lt;/Paragraph&gt;_x000a_   &lt;Paragraph RPH=&quot;15&quot; Title=&quot;SALES RESTRICTIONS&quot;&gt;_x000a_    &lt;Text&gt;FOOTNOTE RULE_x000a_TICKETS MUST BE ISSUED ON/BEFORE 31MAR20._x000a_FARE RULE_x000a_TICKETS MUST BE ISSUED ON THE STOCK OF AV OR TA AND_x000a_MAY ONLY BE SOLD IN COLOMBIA._x000a_OR - TICKETS MUST BE ISSUED ON THE STOCK OF AV OR T0_x000a_AND MAY ONLY BE SOLD IN COLOMBIA.&lt;/Text&gt;_x000a_   &lt;/Paragraph&gt;_x000a_   &lt;Paragraph RPH=&quot;16&quot; Title=&quot;PENALTIES&quot;&gt;_x000a_    &lt;Text&gt;ANY TIME_x000a_TICKET IS NON-REFUNDABLE._x000a_WAIVED FOR SCHEDULE CHANGE/ILLNESS OR DEATH OF_x000a_PASSENGER OR FAMILY MEMBER._x000a_NOTE - TEXT BELOW NOT VALIDATED FOR AUTOPRICING._x000a_-FAMILY MEMBER MUST BE FIRST DEGREE RELATIVE._x000a_WAIVER ALSO APPLIES FOR TRAVELING COMPANION._x000a_ILLNESS/DEATH WAIVERS MUST BE SUBSTANTIATED BY A_x000a_VALID MEDICAL/DEATH CERTIFICATE._x000a_CHANGES_x000a_ANY TIME_x000a_CHARGE COP 120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NON REFUNDABLE/_x000a_- AND - CHANGES FOR A FEE AND - AND - PLUS FARE DIFF/_x000a_NO ENDORSE - IN THE ENDORSEMENT BOX.&lt;/Text&gt;_x000a_   &lt;/Paragraph&gt;_x000a_   &lt;Paragraph RPH=&quot;19&quot; Title=&quot;CHILDREN DISCOUNTS&quot;&gt;_x000a_    &lt;Text&gt;CNN/ACCOMPANIED CHILD PSGR 2-11 - CHARGE 67 PERCENT OF_x000a_THE FARE._x000a_TICKET DESIGNATOR - CH AND PERCENT APPLIED._x000a_MUST BE ACCOMPANIED ON ALL FLIGHTS IN THE SAME_x000a_COMPARTMENT BY ADULT PSGR 12 OR OLDER._x000a_OR - INS/INFANT WITH A SEAT PSGR UNDER 2 - CHARGE 67_x000a_PERCENT OF THE FARE._x000a_TICKET DESIGNATOR - IN AND PERCENT APPLIED._x000a_MUST BE ACCOMPANIED ON ALL FLIGHTS IN THE SAME_x000a_COMPARTMENT BY ADULT PSGR._x000a_OR - 1ST INF/INFANT WITHOUT A SEAT PSGR UNDER 2 - NO_x000a_CHARGE._x000a_MUST BE ACCOMPANIED ON ALL FLIGHTS IN THE SAME_x000a_COMPARTMENT BY ADULT PSGR 12 OR OLDER._x000a_NOTE - TEXT BELOW NOT VALIDATED FOR AUTOPRICING._x000a_THE ADULT TICKET MUST BE ANNOTATED THAT PASSENGER_x000a_TRAVELS WITH INFANT._x000a_OR - UNN/UNACCOMPANIED CHILD PSGR 5-11 - CHARGE 67_x000a_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45"/>
    <n v="3388"/>
    <s v="DOSP"/>
    <n v="3426"/>
    <n v="3434"/>
    <s v="IPRWD/17"/>
    <n v="9870"/>
    <n v="10479"/>
    <x v="6"/>
    <n v="1500"/>
    <n v="1533"/>
    <n v="1557"/>
    <s v="RDCTGBOG12SEPTZS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0f981252-a62f-4f78-a322-60445dfd4a24&lt;/eb:ConversationId&gt;&lt;eb:Service&gt;OTA_AirRulesLLSRQ&lt;/eb:Service&gt;&lt;eb:Action&gt;OTA_AirRulesLLSRS&lt;/eb:Action&gt;&lt;eb:MessageData&gt;&lt;eb:MessageId&gt;2603736536238780870&lt;/eb:MessageId&gt;&lt;eb:Timestamp&gt;2019-09-12T14:53:44&lt;/eb:Timestamp&gt;&lt;eb:RefToMessageId&gt;0f981252-a62f-4f78-a322-60445dfd4a24&lt;/eb:RefToMessageId&gt;&lt;/eb:MessageData&gt;&lt;/eb:MessageHeader&gt;&lt;wsse:Security xmlns:wsse=&quot;http://schemas.xmlsoap.org/ws/2002/12/secext&quot;&gt;&lt;wsse:BinarySecurityToken valueType=&quot;String&quot; EncodingType=&quot;wsse:Base64Binary&quot;&gt;Shared/IDL:IceSess\/SessMgr:1\.0.IDL/Common/!ICESMS\/RESF!ICESMSLB\/RES.LB!-2974969053110568818!1609285!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53:44-05:00&quot;&gt;_x000a_   &lt;stl:SystemSpecificResults&gt;_x000a_    &lt;stl:HostCommand LNIATA=&quot;222222&quot;&gt;RDBOGSMR16SEP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6SEP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09-16&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24Y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32"/>
    <n v="3419"/>
    <s v="ITCO"/>
    <n v="3457"/>
    <n v="3468"/>
    <s v="WHFDPVR/329"/>
    <n v="8150"/>
    <n v="8685"/>
    <x v="5"/>
    <n v="1501"/>
    <n v="1534"/>
    <n v="1558"/>
    <s v="RDBOGSMR16SEP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b42418b-08d5-4c0c-a8ce-b270de32d7d7&lt;/eb:ConversationId&gt;&lt;eb:Service&gt;OTA_AirRulesLLSRQ&lt;/eb:Service&gt;&lt;eb:Action&gt;OTA_AirRulesLLSRS&lt;/eb:Action&gt;&lt;eb:MessageData&gt;&lt;eb:MessageId&gt;3230390539922850190&lt;/eb:MessageId&gt;&lt;eb:Timestamp&gt;2019-09-12T14:59:52&lt;/eb:Timestamp&gt;&lt;eb:RefToMessageId&gt;5b42418b-08d5-4c0c-a8ce-b270de32d7d7&lt;/eb:RefToMessageId&gt;&lt;/eb:MessageData&gt;&lt;/eb:MessageHeader&gt;&lt;wsse:Security xmlns:wsse=&quot;http://schemas.xmlsoap.org/ws/2002/12/secext&quot;&gt;&lt;wsse:BinarySecurityToken valueType=&quot;String&quot; EncodingType=&quot;wsse:Base64Binary&quot;&gt;Shared/IDL:IceSess\/SessMgr:1\.0.IDL/Common/!ICESMS\/RESH!ICESMSLB\/RES.LB!-2974967544420843133!76075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59:52-05:00&quot;&gt;_x000a_   &lt;stl:SystemSpecificResults&gt;_x000a_    &lt;stl:HostCommand LNIATA=&quot;222222&quot;&gt;RDBOGCTG14SEPN00SL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N00SL5ZJ       N X   133200     ----      -/?  -/12M 8000&lt;/Text&gt;_x000a_   &lt;/Line&gt;_x000a_   &lt;Line Type=&quot;Passenger Type&quot;&gt;_x000a_    &lt;Text&gt;PASSENGER TYPE-ADT                 AUTO PRICE-YES&lt;/Text&gt;_x000a_   &lt;/Line&gt;_x000a_   &lt;Line Type=&quot;Origin Destination&quot;&gt;_x000a_    &lt;Text&gt;FROM-BOG TO-CTG    CXR-LA    TVL-14SEP19  RULE-SLDM IPRWD/17&lt;/Text&gt;_x000a_   &lt;/Line&gt;_x000a_   &lt;Line Type=&quot;Fare Basis&quot;&gt;_x000a_    &lt;Text&gt;FARE BASIS-N00SL5ZJ          SPECIAL FARE  DIS-E   VENDOR-ATP&lt;/Text&gt;_x000a_   &lt;/Line&gt;_x000a_   &lt;Line Type=&quot;Fare Type&quot;&gt;_x000a_    &lt;Text&gt;FARE TYPE-SAP      OW-ADVANCE PURCHASE&lt;/Text&gt;_x000a_   &lt;/Line&gt;_x000a_   &lt;Line Type=&quot;Currency&quot;&gt;_x000a_    &lt;Text&gt;COP   133185  8000  E07SEP19 D-INFINITY   FC-N00SL5ZJ  FN-&lt;/Text&gt;_x000a_   &lt;/Line&gt;_x000a_   &lt;Line Type=&quot;System Dates&quot;&gt;_x000a_    &lt;Text&gt;SYSTEM DATES - CREATED 06SEP19/1118  EXPIRES INFINITY&lt;/Text&gt;_x000a_   &lt;/Line&gt;_x000a_   &lt;ParsedData&gt;_x000a_    &lt;CurrencyLine&gt;_x000a_     &lt;Amount&gt;133185&lt;/Amount&gt;_x000a_     &lt;CurrencyCode&gt;COP&lt;/CurrencyCode&gt;_x000a_     &lt;Discontinue&gt;INFINITY&lt;/Discontinue&gt;_x000a_     &lt;Effective&gt;2019-09-07&lt;/Effective&gt;_x000a_     &lt;FareClass&gt;N00SL5ZJ&lt;/FareClass&gt;_x000a_     &lt;RoutingNumberOrMPM&gt;8000&lt;/RoutingNumberOrMPM&gt;_x000a_    &lt;/CurrencyLine&gt;_x000a_    &lt;FareBasisLine&gt;_x000a_     &lt;DisplayType Code=&quot;E&quot;/&gt;_x000a_     &lt;FareBasis Code=&quot;N00SL5ZJ&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CTG&quot;/&gt;_x000a_     &lt;OriginLocation LocationCode=&quot;BOG&quot;/&gt;_x000a_     &lt;Rule&gt;SLDM&lt;/Rule&gt;_x000a_     &lt;TariffDescriptionNumber&gt;IPRWD/17&lt;/TariffDescriptionNumber&gt;_x000a_     &lt;TravelDate&gt;2019-09-14&lt;/TravelDate&gt;_x000a_    &lt;/OriginDestinationLine&gt;_x000a_    &lt;PassengerTypeLine&gt;_x000a_     &lt;AutoPrice&gt;YES&lt;/AutoPrice&gt;_x000a_     &lt;PassengerType Code=&quot;ADT&quot;/&gt;_x000a_    &lt;/PassengerTypeLine&gt;_x000a_    &lt;SystemDatesLine&gt;_x000a_     &lt;CreateDateTime&gt;2019-09-06T11:18&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60"/>
    <n v="3328"/>
    <s v="SLDM"/>
    <n v="3366"/>
    <n v="3374"/>
    <s v="IPRWD/17"/>
    <n v="7778"/>
    <n v="10388"/>
    <x v="0"/>
    <n v="1500"/>
    <n v="1533"/>
    <n v="1557"/>
    <s v="RDBOGCTG14SEPN00SL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5b42418b-08d5-4c0c-a8ce-b270de32d7d7&lt;/eb:ConversationId&gt;&lt;eb:Service&gt;OTA_AirRulesLLSRQ&lt;/eb:Service&gt;&lt;eb:Action&gt;OTA_AirRulesLLSRS&lt;/eb:Action&gt;&lt;eb:MessageData&gt;&lt;eb:MessageId&gt;2794334539927720724&lt;/eb:MessageId&gt;&lt;eb:Timestamp&gt;2019-09-12T14:59:53&lt;/eb:Timestamp&gt;&lt;eb:RefToMessageId&gt;5b42418b-08d5-4c0c-a8ce-b270de32d7d7&lt;/eb:RefToMessageId&gt;&lt;/eb:MessageData&gt;&lt;/eb:MessageHeader&gt;&lt;wsse:Security xmlns:wsse=&quot;http://schemas.xmlsoap.org/ws/2002/12/secext&quot;&gt;&lt;wsse:BinarySecurityToken valueType=&quot;String&quot; EncodingType=&quot;wsse:Base64Binary&quot;&gt;Shared/IDL:IceSess\/SessMgr:1\.0.IDL/Common/!ICESMS\/RESH!ICESMSLB\/RES.LB!-2974967544420843133!760751!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09:59:53-05:00&quot;&gt;_x000a_   &lt;stl:SystemSpecificResults&gt;_x000a_    &lt;stl:HostCommand LNIATA=&quot;222222&quot;&gt;RDCTGBOG15SEPL00SL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L00SL5ZJ       L X   264800     ----      -/?  -/12M 8000&lt;/Text&gt;_x000a_   &lt;/Line&gt;_x000a_   &lt;Line Type=&quot;Passenger Type&quot;&gt;_x000a_    &lt;Text&gt;PASSENGER TYPE-ADT                 AUTO PRICE-YES&lt;/Text&gt;_x000a_   &lt;/Line&gt;_x000a_   &lt;Line Type=&quot;Origin Destination&quot;&gt;_x000a_    &lt;Text&gt;FROM-CTG TO-BOG    CXR-LA    TVL-15SEP19  RULE-SLDM IPRWD/17&lt;/Text&gt;_x000a_   &lt;/Line&gt;_x000a_   &lt;Line Type=&quot;Fare Basis&quot;&gt;_x000a_    &lt;Text&gt;FARE BASIS-L00SL5ZJ          SPECIAL FARE  DIS-E   VENDOR-ATP&lt;/Text&gt;_x000a_   &lt;/Line&gt;_x000a_   &lt;Line Type=&quot;Fare Type&quot;&gt;_x000a_    &lt;Text&gt;FARE TYPE-SAP      OW-ADVANCE PURCHASE&lt;/Text&gt;_x000a_   &lt;/Line&gt;_x000a_   &lt;Line Type=&quot;Currency&quot;&gt;_x000a_    &lt;Text&gt;COP   264781  8000  E07SEP19 D-INFINITY   FC-L00SL5ZJ  FN-&lt;/Text&gt;_x000a_   &lt;/Line&gt;_x000a_   &lt;Line Type=&quot;System Dates&quot;&gt;_x000a_    &lt;Text&gt;SYSTEM DATES - CREATED 06SEP19/1119  EXPIRES INFINITY&lt;/Text&gt;_x000a_   &lt;/Line&gt;_x000a_   &lt;ParsedData&gt;_x000a_    &lt;CurrencyLine&gt;_x000a_     &lt;Amount&gt;264781&lt;/Amount&gt;_x000a_     &lt;CurrencyCode&gt;COP&lt;/CurrencyCode&gt;_x000a_     &lt;Discontinue&gt;INFINITY&lt;/Discontinue&gt;_x000a_     &lt;Effective&gt;2019-09-07&lt;/Effective&gt;_x000a_     &lt;FareClass&gt;L00SL5ZJ&lt;/FareClass&gt;_x000a_     &lt;RoutingNumberOrMPM&gt;8000&lt;/RoutingNumberOrMPM&gt;_x000a_    &lt;/CurrencyLine&gt;_x000a_    &lt;FareBasisLine&gt;_x000a_     &lt;DisplayType Code=&quot;E&quot;/&gt;_x000a_     &lt;FareBasis Code=&quot;L00SL5ZJ&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BOG&quot;/&gt;_x000a_     &lt;OriginLocation LocationCode=&quot;CTG&quot;/&gt;_x000a_     &lt;Rule&gt;SLDM&lt;/Rule&gt;_x000a_     &lt;TariffDescriptionNumber&gt;IPRWD/17&lt;/TariffDescriptionNumber&gt;_x000a_     &lt;TravelDate&gt;2019-09-15&lt;/TravelDate&gt;_x000a_    &lt;/OriginDestinationLine&gt;_x000a_    &lt;PassengerTypeLine&gt;_x000a_     &lt;AutoPrice&gt;YES&lt;/AutoPrice&gt;_x000a_     &lt;PassengerType Code=&quot;ADT&quot;/&gt;_x000a_    &lt;/PassengerTypeLine&gt;_x000a_    &lt;SystemDatesLine&gt;_x000a_     &lt;CreateDateTime&gt;2019-09-06T11: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60"/>
    <n v="3328"/>
    <s v="SLDM"/>
    <n v="3366"/>
    <n v="3374"/>
    <s v="IPRWD/17"/>
    <n v="7778"/>
    <n v="10388"/>
    <x v="0"/>
    <n v="1500"/>
    <n v="1533"/>
    <n v="1557"/>
    <s v="RDCTGBOG15SEPL00SL5ZJ-LA"/>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1d8892c1-58fa-426e-9a7f-6caeb661fb3f&lt;/eb:ConversationId&gt;&lt;eb:Service&gt;OTA_AirRulesLLSRQ&lt;/eb:Service&gt;&lt;eb:Action&gt;OTA_AirRulesLLSRS&lt;/eb:Action&gt;&lt;eb:MessageData&gt;&lt;eb:MessageId&gt;2632991545401690204&lt;/eb:MessageId&gt;&lt;eb:Timestamp&gt;2019-09-12T15:09:01&lt;/eb:Timestamp&gt;&lt;eb:RefToMessageId&gt;1d8892c1-58fa-426e-9a7f-6caeb661fb3f&lt;/eb:RefToMessageId&gt;&lt;/eb:MessageData&gt;&lt;/eb:MessageHeader&gt;&lt;wsse:Security xmlns:wsse=&quot;http://schemas.xmlsoap.org/ws/2002/12/secext&quot;&gt;&lt;wsse:BinarySecurityToken valueType=&quot;String&quot; EncodingType=&quot;wsse:Base64Binary&quot;&gt;Shared/IDL:IceSess\/SessMgr:1\.0.IDL/Common/!ICESMS\/RESD!ICESMSLB\/RES.LB!-2974965300000416892!92184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10:09:00-05:00&quot;&gt;_x000a_   &lt;stl:SystemSpecificResults&gt;_x000a_    &lt;stl:HostCommand LNIATA=&quot;222222&quot;&gt;RDBOGSMR17OCTZEF00RIQ-AV&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ZEF00RIQ       Z R   184000        T31DE  -/?  2/ 30  200&lt;/Text&gt;_x000a_   &lt;/Line&gt;_x000a_   &lt;Line Type=&quot;Passenger Type&quot;&gt;_x000a_    &lt;Text&gt;PASSENGER TYPE-ITX                 AUTO PRICE-YES&lt;/Text&gt;_x000a_   &lt;/Line&gt;_x000a_   &lt;Line Type=&quot;Origin Destination&quot;&gt;_x000a_    &lt;Text&gt;FROM-BOG TO-SMR    CXR-AV    TVL-17OCT19  RULE-ITCO WHFDPVR/329&lt;/Text&gt;_x000a_   &lt;/Line&gt;_x000a_   &lt;Line Type=&quot;Fare Basis&quot;&gt;_x000a_    &lt;Text&gt;FARE BASIS-ZEF00RIQ          SPECIAL FARE  DIS-L   VENDOR-ATP&lt;/Text&gt;_x000a_   &lt;/Line&gt;_x000a_   &lt;Line Type=&quot;Fare Type&quot;&gt;_x000a_    &lt;Text&gt;FARE TYPE-PIT      RT-INDIVIDUAL INCLUSIVE TOUR FARE&lt;/Text&gt;_x000a_   &lt;/Line&gt;_x000a_   &lt;Line Type=&quot;Currency&quot;&gt;_x000a_    &lt;Text&gt;COP   184000  0200  E01JAN19 D-INFINITY   FC-ZEF00RIQ  FN-8&lt;/Text&gt;_x000a_   &lt;/Line&gt;_x000a_   &lt;Line Type=&quot;System Dates&quot;&gt;_x000a_    &lt;Text&gt;SYSTEM DATES - CREATED 02JAN19/0817  EXPIRES INFINITY&lt;/Text&gt;_x000a_   &lt;/Line&gt;_x000a_   &lt;ParsedData&gt;_x000a_    &lt;CurrencyLine&gt;_x000a_     &lt;Amount&gt;184000&lt;/Amount&gt;_x000a_     &lt;CurrencyCode&gt;COP&lt;/CurrencyCode&gt;_x000a_     &lt;Discontinue&gt;INFINITY&lt;/Discontinue&gt;_x000a_     &lt;Effective&gt;2019-01-01&lt;/Effective&gt;_x000a_     &lt;FareClass&gt;ZEF00RIQ&lt;/FareClass&gt;_x000a_     &lt;RoutingNumberOrMPM&gt;0200&lt;/RoutingNumberOrMPM&gt;_x000a_     &lt;TariffDescriptionNumber&gt;8&lt;/TariffDescriptionNumber&gt;_x000a_    &lt;/CurrencyLine&gt;_x000a_    &lt;FareBasisLine&gt;_x000a_     &lt;DisplayType Code=&quot;L&quot;/&gt;_x000a_     &lt;FareBasis Code=&quot;ZEF00RIQ&quot;/&gt;_x000a_     &lt;FareVendor&gt;ATP&lt;/FareVendor&gt;_x000a_     &lt;Text&gt;SPECIAL FARE&lt;/Text&gt;_x000a_    &lt;/FareBasisLine&gt;_x000a_    &lt;FareTypeLine&gt;_x000a_     &lt;FareDescription Code=&quot;RT&quot;&gt;INDIVIDUAL INCLUSIVE TOUR FARE&lt;/FareDescription&gt;_x000a_     &lt;FareType&gt;PIT&lt;/FareType&gt;_x000a_    &lt;/FareTypeLine&gt;_x000a_    &lt;OriginDestinationLine&gt;_x000a_     &lt;Airline Code=&quot;AV&quot;/&gt;_x000a_     &lt;DestinationLocation LocationCode=&quot;SMR&quot;/&gt;_x000a_     &lt;OriginLocation LocationCode=&quot;BOG&quot;/&gt;_x000a_     &lt;Rule&gt;ITCO&lt;/Rule&gt;_x000a_     &lt;TariffDescriptionNumber&gt;WHFDPVR/329&lt;/TariffDescriptionNumber&gt;_x000a_     &lt;TravelDate&gt;2019-10-17&lt;/TravelDate&gt;_x000a_    &lt;/OriginDestinationLine&gt;_x000a_    &lt;PassengerTypeLine&gt;_x000a_     &lt;AutoPrice&gt;YES&lt;/AutoPrice&gt;_x000a_     &lt;PassengerType Code=&quot;ITX&quot;/&gt;_x000a_    &lt;/PassengerTypeLine&gt;_x000a_    &lt;SystemDatesLine&gt;_x000a_     &lt;CreateDateTime&gt;2019-01-02T08:17&lt;/CreateDateTime&gt;_x000a_     &lt;ExpireDateTime&gt;INFINITY&lt;/ExpireDateTime&gt;_x000a_    &lt;/SystemDatesLine&gt;_x000a_   &lt;/ParsedData&gt;_x000a_  &lt;/Header&gt;_x000a_  &lt;Rules&gt;_x000a_   &lt;Paragraph RPH=&quot;50&quot; Title=&quot;RULE APPLICATION AND OTHER CONDITIONS&quot;&gt;_x000a_    &lt;Text&gt;NOT APPLICABL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 ON_x000a_ONE OR MORE OF THE FOLLOWING_x000a_ANY AV FLIGHT._x000a_AND_x000a_THE FARE COMPONENT MUST NOT BE ON_x000a_ONE OR MORE OF THE FOLLOWING_x000a_AV FLIGHTS 5800 THROUGH 6999.&lt;/Text&gt;_x000a_   &lt;/Paragraph&gt;_x000a_   &lt;Paragraph RPH=&quot;05&quot; Title=&quot;ADVANCE RESERVATIONS/TICKETING&quot;&gt;_x000a_    &lt;Text&gt;CONFIRMED RESERVATIONS ARE REQUIRED FOR ALL SECTORS._x000a_WHEN RESERVATIONS ARE MADE AT LEAST 14 DAYS BEFORE_x000a_DEPARTURE, TICKETING MUST BE COMPLETED WITHIN 168_x000a_HOURS AFTER RESERVATIONS ARE MADE._x000a_OR - CONFIRMED RESERVATIONS ARE REQUIRED FOR ALL_x000a_SECTORS._x000a_WHEN RESERVATIONS ARE MADE AT LEAST 5 DAYS BEFORE_x000a_DEPARTURE, TICKETING MUST BE COMPLETED WITHIN 72_x000a_HOURS AFTER RESERVATIONS ARE MADE._x000a_OR - CONFIRMED RESERVATIONS ARE REQUIRED FOR ALL_x000a_SECTORS._x000a_TICKETING MUST BE COMPLETED WITHIN 24 HOURS AFTER_x000a_RESERVATIONS ARE MADE.&lt;/Text&gt;_x000a_   &lt;/Paragraph&gt;_x000a_   &lt;Paragraph RPH=&quot;06&quot; Title=&quot;MINIMUM STAY&quot;&gt;_x000a_    &lt;Text&gt;TRAVEL FROM LAST STOPOVER MUST COMMENCE NO EARLIER_x000a_THAN 2 DAYS AFTER DEPARTURE FROM FARE ORIGIN.&lt;/Text&gt;_x000a_   &lt;/Paragraph&gt;_x000a_   &lt;Paragraph RPH=&quot;07&quot; Title=&quot;MAXIMUM STAY&quot;&gt;_x000a_    &lt;Text&gt;TRAVEL FROM LAST SECTOR MUST COMMENCE NO LATER THAN_x000a_MIDNIGHT 30 DAYS AFTER DEPARTURE FROM FARE ORIGIN.&lt;/Text&gt;_x000a_   &lt;/Paragraph&gt;_x000a_   &lt;Paragraph RPH=&quot;08&quot; Title=&quot;STOPOVERS&quot;&gt;_x000a_    &lt;Text&gt;NO STOPOVERS PERMITTED ON THE PRICING UNIT._x000a_NO STOPOVER OCCURS IF PASSENGER TAKES NEXT_x000a_AVAILABLE FLIGHT WITHIN 24 HOURS.&lt;/Text&gt;_x000a_   &lt;/Paragraph&gt;_x000a_   &lt;Paragraph RPH=&quot;09&quot; Title=&quot;TRANSFERS&quot;&gt;_x000a_    &lt;Text&gt;UNLIMITED TRANSFERS PERMITTED. - SURFACE AT FARE BREAK_x000a_AND EMBEDDED SECTORS PERMITTED EXCEPT FOR PRICING UNITS_x000a_WITHIN/BETWEEN US AND CANADA - INCLUDING PR/USV1 -_x000a_SURFACE AT FARE BREAK IS NOT PERMITTED.&lt;/Text&gt;_x000a_   &lt;/Paragraph&gt;_x000a_   &lt;Paragraph RPH=&quot;10&quot; Title=&quot;COMBINATIONS&quot;&gt;_x000a_    &lt;Text&gt;DOUBLE OPEN JAWS NOT PERMITTED._x000a_END-ON-END_x000a_END-ON-END COMBINATIONS PERMITTED. VALIDATE ALL FARE_x000a_COMBINATIONS._x000a_PROVIDED -_x000a_COMBINATIONS ARE FOR CARRIER AV/LR/TA._x000a_OPEN JAWS/ROUND TRIPS/CIRCLE TRIPS_x000a_FARES MAY BE COMBINED ON A HALF ROUND TRIP BASIS_x000a_-TO FORM SINGLE OPEN JAWS/ROUND TRIPS/CIRCLE TRIPS._x000a_OPEN JAWS/ROUND TRIPS/CIRCLE TRIPS NOTE -_x000a_WHEN COMBINED WITH OTHER FARES TO FORM ROUND /_x000a_OPEN JAW TRIPS THE MOST RESTRICTIVE CONDITIONS_x000a_APPLY.THESE INCLUDE ADVANCE RESERVATION/_x000a_TICKETING REQUIREMENTS/MINIMUM STAY/MAXIMUM STAY_x000a_AND PENALTIES._x000a_PROVIDED -_x000a_COMBINATIONS ARE WITH ANY FARE FOR CARRIER AV/LR/_x000a_TA IN RULE 8YWW/AIRW/ITCO/NETA IN ANY TARIFF._x000a_OR RULE 00C9 IN TARIFF_x000a_WHFIPVR - WESTERN HEMISPHERE-INTERNATIONAL.&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INCLUSIVE TOUR INFANT WITHOUT A SEAT PSGR UNDER 2._x000a_THERE IS NO MISCELLANEOUS/OTHER SURCHARGE PER ANY_x000a_PASSENGER._x000a_FUEL SURCHARGE OF COP 47000 PER FARE COMPONENT WILL BE_x000a_ADDED TO THE APPLICABLE FARE PER ADULT,ALLOWING CHILD/_x000a_INFANT DISCOUNTS._x000a_NOTE - TEXT BELOW NOT VALIDATED FOR AUTOPRICING._x000a_THE FUEL SURCHARGE APPLIES IN ADDITION TO ALL_x000a_OTHER CHARGES AND IS NOT SUBJECT TO ANY DISCOUNT._x000a_WHEN A FUEL SURCHARGE IS COLLECTED IT MUST BE_x000a_DENOTED AS A -Q- CHARGE ON EACH TICKET ACCORDINGLY&lt;/Text&gt;_x000a_   &lt;/Paragraph&gt;_x000a_   &lt;Paragraph RPH=&quot;13&quot; Title=&quot;ACCOMPANIED TRAVEL&quot;&gt;_x000a_    &lt;Text&gt;ACCOMPANIED TRAVEL NOT REQUIRED.&lt;/Text&gt;_x000a_   &lt;/Paragraph&gt;_x000a_   &lt;Paragraph RPH=&quot;14&quot; Title=&quot;TRAVEL RESTRICTIONS&quot;&gt;_x000a_    &lt;Text&gt;VALID FOR TRAVEL COMMENCING ON/AFTER 01JAN19.&lt;/Text&gt;_x000a_   &lt;/Paragraph&gt;_x000a_   &lt;Paragraph RPH=&quot;15&quot; Title=&quot;SALES RESTRICTIONS&quot;&gt;_x000a_    &lt;Text&gt;FOOTNOTE RULE_x000a_TICKETS MUST BE ISSUED ON/BEFORE 31DEC19._x000a_FARE RULE_x000a_TICKETS MAY NOT BE SOLD IN VENEZUELA._x000a_TICKETS MAY ONLY BE SOLD IN AREA 1/AREA 2/AREA 3._x000a_NOTE - TEXT BELOW NOT VALIDATED FOR AUTOPRICING._x000a_A USD 600.00 PENALTY APPLIES IF SOLD IN_x000a_VENEZUELA.&lt;/Text&gt;_x000a_   &lt;/Paragraph&gt;_x000a_   &lt;Paragraph RPH=&quot;16&quot; Title=&quot;PENALTIES&quot;&gt;_x000a_    &lt;Text&gt;CANCELLATIONS_x000a_ANY TIME_x000a_CHARGE COP 100000 FOR REFUND._x000a_WAIVED FOR SCHEDULE CHANGE/ILLNESS OR DEATH OF_x000a_PASSENGER OR FAMILY MEMBER._x000a_NOTE - TEXT BELOW NOT VALIDATED FOR AUTOPRICING._x000a_WAIVER APPLIES FOR THE FAMILY MEMBER FIRST DEGREE_x000a_AND/OR FOR TRAVELING COMPANION._x000a_CHANGES_x000a_ANY TIME_x000a_CHARGE COP 85000 FOR REISSUE/REVALIDATION._x000a_WAIVED FOR SCHEDULE CHANGE/ILLNESS OR DEATH OF_x000a_PASSENGER OR FAMILY MEMBER._x000a_NOTE - TEXT BELOW NOT VALIDATED FOR AUTOPRICING._x000a_WAIVER APPLIES FOR THE FAMILY MEMBER FIRST DEGREE_x000a_AND/OR FOR TRAVELING COMPANION.&lt;/Text&gt;_x000a_   &lt;/Paragraph&gt;_x000a_   &lt;Paragraph RPH=&quot;17&quot; Title=&quot;HIP/MILEAGE EXCEPTIONS&quot;&gt;_x000a_    &lt;Text&gt;NO HIP OR MILEAGE EXCEPTIONS APPLY.&lt;/Text&gt;_x000a_   &lt;/Paragraph&gt;_x000a_   &lt;Paragraph RPH=&quot;18&quot; Title=&quot;TICKET ENDORSEMENTS&quot;&gt;_x000a_    &lt;Text&gt;THE ORIGINAL TICKET MUST BE ANNOTATED - REFUND FEE_x000a_APPLIES - AND - CHANGES FOR A FEE AND - AND - PLUS_x000a_FARE DIFF/NO ENDORSE - IN THE ENDORSEMENT BOX.&lt;/Text&gt;_x000a_   &lt;/Paragraph&gt;_x000a_   &lt;Paragraph RPH=&quot;19&quot; Title=&quot;CHILDREN DISCOUNTS&quot;&gt;_x000a_    &lt;Text&gt;INN/INDIVIDUAL INCLUSIVE TOUR CHILD PSGR 2-11 - CHARGE_x000a_67 PERCENT OF THE FARE._x000a_TICKET DESIGNATOR - CH AND PERCENT APPLIED._x000a_MUST BE ACCOMPANIED ON ALL FLIGHTS IN THE SAME_x000a_COMPARTMENT BY ADULT PSGR 12 OR OLDER._x000a_OR - ITS/INCLUSIVE TOUR INFANT WITH A SEAT PSGR UNDER 2_x000a_- CHARGE 67 PERCENT OF THE FARE._x000a_TICKET DESIGNATOR - IN AND PERCENT APPLIED._x000a_MUST BE ACCOMPANIED ON ALL FLIGHTS IN THE SAME_x000a_COMPARTMENT BY ADULT PSGR._x000a_OR - 1ST ITF/INCLUSIVE TOUR INFANT WITHOUT A SEAT PSGR_x000a_UNDER 2 - NO CHARGE._x000a_MUST BE ACCOMPANIED ON ALL FLIGHTS IN THE SAME_x000a_COMPARTMENT BY ADULT PSGR 12 OR OLDER._x000a_NOTE - TEXT BELOW NOT VALIDATED FOR AUTOPRICING._x000a_THE ADULT TICKET MUST BE ANNOTATED THAT PASSENGER_x000a_TRAVELS WITH INFANT._x000a_OR - ITU/INDIVIDUAL INCLUSIVE TOUR UNACCOMPANIED CHILD_x000a_5-11 - CHARGE 67 PERCENT OF THE FARE._x000a_TICKET DESIGNATOR - CH AND PERCENT APPLIED._x000a_NOTE - TEXT BELOW NOT VALIDATED FOR AUTOPRICING._x000a_UNACOMPANIED MINOR UNDER 5 YEARS NOT PERMITTED._x000a_NOTE-_x000a_SERVICE CHARGE FOR UNACCOMPANIED MINORS 5-17_x000a_YEARS APPLIES PER ROUTE._x000a_PRICE WITH ANCILLARY OR OPTIONAL SERVICES IN YOUR_x000a_SYSTEM.&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NO PROVISIONS APPLY.&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TE - TEXT BELOW NOT VALIDATED FOR AUTOPRICING._x000a_THESE FARES CAN ONLY BE USED IN COMBINATION WITH A_x000a_GROUND SERVICE._x000a_THE GROUND SERVICE SHOULD AT LEAST INCLUDE_x000a_ACCOMMODATION OR CAR RENTAL IN THE CITY OF_x000a_DESTINATION ACCORDING TO THE MINIMUM STAY_x000a_REQUIRED. IN ORDER FOR THE AIRLINE TO ACCEPT THE_x000a_CAR RENTAL SERVICE AS PART OF A VACATION PACKAGE_x000a_THE WHOLESALER MUST ATTACH TO THE AIRLINE TICKET_x000a_THE CAR RENTAL VOUCHER.&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NO VOLUNTARY REFUNDS DATA FOUND.&lt;/Text&gt;_x000a_   &lt;/Paragraph&gt;_x000a_   &lt;Paragraph RPH=&quot;35&quot; Title=&quot;NEGOTIATED FARES&quot;&gt;_x000a_    &lt;Text&gt;FARES MAY BE VIEWED/PRICED/TICKETED BY 24YB._x000a_PLACE THE FOLLOWING INFORMATION ON THE AUDITORS_x000a_COUPON:_x000a_TOUR CODE ITCB60. PLACE IT IN THE FARE BOX._x000a_PLACE THE FOLLOWING INFORMATION ON THE PASSENGER_x000a_COUPON:_x000a_TOUR CODE ITCB60. PLACE IT IN THE FARE BOX.&lt;/Text&gt;_x000a_   &lt;/Paragraph&gt;_x000a_   &lt;Paragraph RPH=&quot;IC&quot; Title=&quot;INTERNATIONAL CONSTRUCTION&quot;&gt;_x000a_    &lt;Text&gt;NOT A CONSTRUCTED FARE&lt;/Text&gt;_x000a_   &lt;/Paragraph&gt;_x000a_  &lt;/Rules&gt;_x000a_ &lt;/FareRuleInfo&gt;_x000a_&lt;/OTA_AirRulesRS&gt;&lt;/soap-env:Body&gt;&lt;/soap-env:Envelope&gt;"/>
    <x v="29"/>
    <n v="3418"/>
    <s v="ITCO"/>
    <n v="3456"/>
    <n v="3467"/>
    <s v="WHFDPVR/329"/>
    <n v="8149"/>
    <n v="8684"/>
    <x v="5"/>
    <n v="1500"/>
    <n v="1533"/>
    <n v="1557"/>
    <s v="RDBOGSMR17OCTZEF00RIQ-AV"/>
  </r>
  <r>
    <s v="SABRE"/>
    <s v="OTA_AirRules "/>
    <s v="&lt;?xml version=&quot;1.0&quot; encoding=&quot;UTF-8&quot;?&gt;_x000a_&lt;soap-env:Envelope xmlns:soap-env=&quot;http://schemas.xmlsoap.org/soap/envelope/&quot;&gt;&lt;soap-env:Header&gt;&lt;eb:MessageHeader xmlns:eb=&quot;http://www.ebxml.org/namespaces/messageHeader&quot; eb:version=&quot;1.0&quot; soap-env:mustUnderstand=&quot;1&quot;&gt;&lt;eb:From&gt;&lt;eb:PartyId eb:type=&quot;URI&quot;&gt;SabreService&lt;/eb:PartyId&gt;&lt;/eb:From&gt;&lt;eb:To&gt;&lt;eb:PartyId eb:type=&quot;URI&quot;&gt;Viajes Falabella&lt;/eb:PartyId&gt;&lt;/eb:To&gt;&lt;eb:CPAId&gt;18CB&lt;/eb:CPAId&gt;&lt;eb:ConversationId&gt;18CB-adbb39f9-b6e9-483a-af00-da0a46668e15&lt;/eb:ConversationId&gt;&lt;eb:Service&gt;OTA_AirRulesLLSRQ&lt;/eb:Service&gt;&lt;eb:Action&gt;OTA_AirRulesLLSRS&lt;/eb:Action&gt;&lt;eb:MessageData&gt;&lt;eb:MessageId&gt;2940812547250050242&lt;/eb:MessageId&gt;&lt;eb:Timestamp&gt;2019-09-12T15:12:05&lt;/eb:Timestamp&gt;&lt;eb:RefToMessageId&gt;adbb39f9-b6e9-483a-af00-da0a46668e15&lt;/eb:RefToMessageId&gt;&lt;/eb:MessageData&gt;&lt;/eb:MessageHeader&gt;&lt;wsse:Security xmlns:wsse=&quot;http://schemas.xmlsoap.org/ws/2002/12/secext&quot;&gt;&lt;wsse:BinarySecurityToken valueType=&quot;String&quot; EncodingType=&quot;wsse:Base64Binary&quot;&gt;Shared/IDL:IceSess\/SessMgr:1\.0.IDL/Common/!ICESMS\/RESD!ICESMSLB\/RES.LB!-2974964542780139902!989523!0&lt;/wsse:BinarySecurityToken&gt;&lt;/wsse:Security&gt;&lt;/soap-env:Header&gt;&lt;soap-env:Body&gt;&lt;OTA_AirRulesRS xmlns=&quot;http://webservices.sabre.com/sabreXML/2011/10&quot; xmlns:xs=&quot;http://www.w3.org/2001/XMLSchema&quot; xmlns:xsi=&quot;http://www.w3.org/2001/XMLSchema-instance&quot; xmlns:stl=&quot;http://services.sabre.com/STL/v01&quot; Version=&quot;2.3.0&quot;&gt;_x000a_ &lt;stl:ApplicationResults status=&quot;Complete&quot;&gt;_x000a_  &lt;stl:Success timeStamp=&quot;2019-09-12T10:12:05-05:00&quot;&gt;_x000a_   &lt;stl:SystemSpecificResults&gt;_x000a_    &lt;stl:HostCommand LNIATA=&quot;222222&quot;&gt;RDBAQMDE09SEPV00SL5ZJ-LA&lt;/stl:HostCommand&gt;_x000a_   &lt;/stl:SystemSpecificResults&gt;_x000a_  &lt;/stl:Success&gt;_x000a_ &lt;/stl:ApplicationResults&gt;_x000a_ &lt;FareRuleInfo&gt;_x000a_  &lt;Header&gt;_x000a_   &lt;Line Type=&quot;Legend&quot;&gt;_x000a_    &lt;Text&gt;V FARE BASIS     BK    FARE   TRAVEL-TICKET AP  MINMAX  RTG&lt;/Text&gt;_x000a_   &lt;/Line&gt;_x000a_   &lt;Line Type=&quot;Fare&quot;&gt;_x000a_    &lt;Text&gt;1   V00SL5ZJ       V X   182800     ----      -/?  -/12M 8000&lt;/Text&gt;_x000a_   &lt;/Line&gt;_x000a_   &lt;Line Type=&quot;Passenger Type&quot;&gt;_x000a_    &lt;Text&gt;PASSENGER TYPE-ADT                 AUTO PRICE-YES&lt;/Text&gt;_x000a_   &lt;/Line&gt;_x000a_   &lt;Line Type=&quot;Origin Destination&quot;&gt;_x000a_    &lt;Text&gt;FROM-BAQ TO-MDE    CXR-LA    TVL-09SEP20  RULE-SLDM IPRWD/17&lt;/Text&gt;_x000a_   &lt;/Line&gt;_x000a_   &lt;Line Type=&quot;Fare Basis&quot;&gt;_x000a_    &lt;Text&gt;FARE BASIS-V00SL5ZJ          SPECIAL FARE  DIS-E   VENDOR-ATP&lt;/Text&gt;_x000a_   &lt;/Line&gt;_x000a_   &lt;Line Type=&quot;Fare Type&quot;&gt;_x000a_    &lt;Text&gt;FARE TYPE-SAP      OW-ADVANCE PURCHASE&lt;/Text&gt;_x000a_   &lt;/Line&gt;_x000a_   &lt;Line Type=&quot;Currency&quot;&gt;_x000a_    &lt;Text&gt;COP   182780  8000  E25JUL19 D-INFINITY   FC-V00SL5ZJ  FN-&lt;/Text&gt;_x000a_   &lt;/Line&gt;_x000a_   &lt;Line Type=&quot;System Dates&quot;&gt;_x000a_    &lt;Text&gt;SYSTEM DATES - CREATED 24JUL19/1519  EXPIRES INFINITY&lt;/Text&gt;_x000a_   &lt;/Line&gt;_x000a_   &lt;ParsedData&gt;_x000a_    &lt;CurrencyLine&gt;_x000a_     &lt;Amount&gt;182780&lt;/Amount&gt;_x000a_     &lt;CurrencyCode&gt;COP&lt;/CurrencyCode&gt;_x000a_     &lt;Discontinue&gt;INFINITY&lt;/Discontinue&gt;_x000a_     &lt;Effective&gt;2019-07-25&lt;/Effective&gt;_x000a_     &lt;FareClass&gt;V00SL5ZJ&lt;/FareClass&gt;_x000a_     &lt;RoutingNumberOrMPM&gt;8000&lt;/RoutingNumberOrMPM&gt;_x000a_    &lt;/CurrencyLine&gt;_x000a_    &lt;FareBasisLine&gt;_x000a_     &lt;DisplayType Code=&quot;E&quot;/&gt;_x000a_     &lt;FareBasis Code=&quot;V00SL5ZJ&quot;/&gt;_x000a_     &lt;FareVendor&gt;ATP&lt;/FareVendor&gt;_x000a_     &lt;Text&gt;SPECIAL FARE&lt;/Text&gt;_x000a_    &lt;/FareBasisLine&gt;_x000a_    &lt;FareTypeLine&gt;_x000a_     &lt;FareDescription Code=&quot;OW&quot;&gt;ADVANCE PURCHASE&lt;/FareDescription&gt;_x000a_     &lt;FareType&gt;SAP&lt;/FareType&gt;_x000a_    &lt;/FareTypeLine&gt;_x000a_    &lt;OriginDestinationLine&gt;_x000a_     &lt;Airline Code=&quot;LA&quot;/&gt;_x000a_     &lt;DestinationLocation LocationCode=&quot;MDE&quot;/&gt;_x000a_     &lt;OriginLocation LocationCode=&quot;BAQ&quot;/&gt;_x000a_     &lt;Rule&gt;SLDM&lt;/Rule&gt;_x000a_     &lt;TariffDescriptionNumber&gt;IPRWD/17&lt;/TariffDescriptionNumber&gt;_x000a_     &lt;TravelDate&gt;2020-09-09&lt;/TravelDate&gt;_x000a_    &lt;/OriginDestinationLine&gt;_x000a_    &lt;PassengerTypeLine&gt;_x000a_     &lt;AutoPrice&gt;YES&lt;/AutoPrice&gt;_x000a_     &lt;PassengerType Code=&quot;ADT&quot;/&gt;_x000a_    &lt;/PassengerTypeLine&gt;_x000a_    &lt;SystemDatesLine&gt;_x000a_     &lt;CreateDateTime&gt;2019-07-24T15:19&lt;/CreateDateTime&gt;_x000a_     &lt;ExpireDateTime&gt;INFINITY&lt;/ExpireDateTime&gt;_x000a_    &lt;/SystemDatesLine&gt;_x000a_   &lt;/ParsedData&gt;_x000a_  &lt;/Header&gt;_x000a_  &lt;Rules&gt;_x000a_   &lt;Paragraph RPH=&quot;50&quot; Title=&quot;RULE APPLICATION AND OTHER CONDITIONS&quot;&gt;_x000a_    &lt;Text&gt;NOTE - THE FOLLOWING TEXT IS INFORMATIONAL AND NOT_x000a_VALIDATED FOR AUTOPRICING._x000a_FARE PROMOTIONAL_x000a_APPLICATION_x000a_CLASS OF SERVICE_x000a_THESE FARES APPLY FOR ECONOMY CLASS SERVICE.&lt;/Text&gt;_x000a_   &lt;/Paragraph&gt;_x000a_   &lt;Paragraph RPH=&quot;01&quot; Title=&quot;ELIGIBILITY&quot;&gt;_x000a_    &lt;Text&gt;NO ELIGIBILITY REQUIREMENTS APPLY.&lt;/Text&gt;_x000a_   &lt;/Paragraph&gt;_x000a_   &lt;Paragraph RPH=&quot;02&quot; Title=&quot;DAY/TIME&quot;&gt;_x000a_    &lt;Text&gt;NO DAY/TIME TRAVEL RESTRICTIONS APPLY.&lt;/Text&gt;_x000a_   &lt;/Paragraph&gt;_x000a_   &lt;Paragraph RPH=&quot;03&quot; Title=&quot;SEASONALITY&quot;&gt;_x000a_    &lt;Text&gt;NO SEASONAL TRAVEL RESTRICTIONS APPLY.&lt;/Text&gt;_x000a_   &lt;/Paragraph&gt;_x000a_   &lt;Paragraph RPH=&quot;04&quot; Title=&quot;FLIGHT APPLICATION&quot;&gt;_x000a_    &lt;Text&gt;THE FARE COMPONENT MUST BE_x000a_ON DIRECT FLIGHTS.&lt;/Text&gt;_x000a_   &lt;/Paragraph&gt;_x000a_   &lt;Paragraph RPH=&quot;05&quot; Title=&quot;ADVANCE RESERVATIONS/TICKETING&quot;&gt;_x000a_    &lt;Text&gt;RESERVATIONS ARE REQUIRED FOR EACH SECTOR._x000a_WHEN RESERVATIONS ARE MADE AT LEAST 1 DAY BEFORE_x000a_DEPARTURE, TICKETING MUST BE COMPLETED WITHIN 24 HOURS_x000a_AFTER RESERVATIONS ARE MADE._x000a_OR - RESERVATIONS ARE REQUIRED FOR EACH SECTOR._x000a_TICKETING MUST BE COMPLETED WITHIN 3 HOURS AFTER_x000a_RESERVATIONS ARE MADE._x000a_NOTE - TEXT BELOW NOT VALIDATED FOR AUTOPRICING._x000a_DIFFERENCE COULD EXIST BETWEEN THE CRS_x000a_LAST TICKETING DATE AND TTL ROBOT REMARK._x000a_THE MOST RESTRICTIVE DATE PREVAILS.&lt;/Text&gt;_x000a_   &lt;/Paragraph&gt;_x000a_   &lt;Paragraph RPH=&quot;06&quot; Title=&quot;MINIMUM STAY&quot;&gt;_x000a_    &lt;Text&gt;NO MINIMUM STAY REQUIREMENTS APPLY.&lt;/Text&gt;_x000a_   &lt;/Paragraph&gt;_x000a_   &lt;Paragraph RPH=&quot;07&quot; Title=&quot;MAXIMUM STAY&quot;&gt;_x000a_    &lt;Text&gt;TRAVEL FROM LAST STOPOVER MUST COMMENCE NO LATER THAN_x000a_12 MONTHS AFTER DEPARTURE FROM FARE ORIGIN.&lt;/Text&gt;_x000a_   &lt;/Paragraph&gt;_x000a_   &lt;Paragraph RPH=&quot;08&quot; Title=&quot;STOPOVERS&quot;&gt;_x000a_    &lt;Text&gt;STOPOVERS ARE NOT PERMITTED AT INTERMEDIATE POINTS.&lt;/Text&gt;_x000a_   &lt;/Paragraph&gt;_x000a_   &lt;Paragraph RPH=&quot;09&quot; Title=&quot;TRANSFERS&quot;&gt;_x000a_    &lt;Text&gt;UNLIMITED TRANSFERS PERMITTED ON THE PRICING UNIT._x000a_FARE BREAK AND EMBEDDED SURFACE SECTORS NOT PERMITTED_x000a_ON THE FARE COMPONENT.&lt;/Text&gt;_x000a_   &lt;/Paragraph&gt;_x000a_   &lt;Paragraph RPH=&quot;10&quot; Title=&quot;COMBINATIONS&quot;&gt;_x000a_    &lt;Text&gt;END-ON-END_x000a_END-ON-END COMBINATIONS PERMITTED. VALIDATE ADJACENT_x000a_LINE OF FLIGHT FARE COMPONENTS ONLY. SIDE TRIPS_x000a_PERMITTED WITH NO RESTRICTIONS._x000a_PROVIDED -_x000a_COMBINATIONS ARE NOT FOR CARRIER CM/AV/AF/KL/AZ/UX_x000a_OR FOR CARRIER TP/NZ/SQ/TK/EK/EY_x000a_OR FOR CARRIER H2/G3._x000a_COMBINATIONS ARE WITH ANY -SL/-SP TYPE FARES OR_x000a_ANY ADVANCE PURCHASE/REGULAR APEX/-TYPE FARES OR_x000a_ANY -FX/-FF/-RL/-RY/-EV/-EJ TYPE FARES._x000a_OPEN JAWS/ROUND TRIPS/CIRCLE TRIPS_x000a_FARES MAY BE COMBINED ON A HALF ROUND TRIP BASIS_x000a_-TO FORM SINGLE OR DOUBLE OPEN JAWS/ROUND TRIPS/_x000a_CIRCLE TRIPS._x000a_PROVIDED -_x000a_COMBINATIONS ARE WITH ANY FARE FOR CARRIER LA/LP/_x000a_XL/4M IN ANY RULE IN THIS TARIFF.&lt;/Text&gt;_x000a_   &lt;/Paragraph&gt;_x000a_   &lt;Paragraph RPH=&quot;11&quot; Title=&quot;BLACKOUT DATES&quot;&gt;_x000a_    &lt;Text&gt;NO BLACKOUT DATES APPLY.&lt;/Text&gt;_x000a_   &lt;/Paragraph&gt;_x000a_   &lt;Paragraph RPH=&quot;12&quot; Title=&quot;SURCHARGES&quot;&gt;_x000a_    &lt;Text&gt;IF INFANT WITHOUT A SEAT PSGR UNDER 2._x000a_OR - CONTRACT BULK INFANT PSGR UNDER 2._x000a_OR - INCLUSIVE TOUR INFANT WITHOUT A SEAT PSGR UNDER 2._x000a_OR - NEGOTIATED INFANT PSGR UNDER 2._x000a_OR - CBI PSGR UNDER 2._x000a_OR - INFANT WITHOUT A SEAT ACCOMPANIED BY A YOUTH/_x000a_STUDENT PSGR UNDER 2._x000a_THERE IS NO FUEL SURCHARGE PER ANY PASSENGER._x000a_OTHERWISE_x000a_FUEL SURCHARGE OF COP 36000 WILL BE ADDED TO THE_x000a_APPLICABLE FARE PER ANY PASSENGER.&lt;/Text&gt;_x000a_   &lt;/Paragraph&gt;_x000a_   &lt;Paragraph RPH=&quot;13&quot; Title=&quot;ACCOMPANIED TRAVEL&quot;&gt;_x000a_    &lt;Text&gt;ACCOMPANIED TRAVEL NOT REQUIRED.&lt;/Text&gt;_x000a_   &lt;/Paragraph&gt;_x000a_   &lt;Paragraph RPH=&quot;14&quot; Title=&quot;TRAVEL RESTRICTIONS&quot;&gt;_x000a_    &lt;Text&gt;NO TRAVEL DATE RESTRICTIONS APPLY.&lt;/Text&gt;_x000a_   &lt;/Paragraph&gt;_x000a_   &lt;Paragraph RPH=&quot;15&quot; Title=&quot;SALES RESTRICTIONS&quot;&gt;_x000a_    &lt;Text&gt;FARE RULE_x000a_TICKETS MAY ONLY BE SOLD IN COLOMBIA._x000a_GENERAL RULE - APPLY UNLESS OTHERWISE SPECIFIED_x000a_TICKETS MAY NOT BE SOLD IN VENEZUELA._x000a_NOTE - TEXT BELOW NOT VALIDATED FOR AUTOPRICING._x000a_RESERVATIONS MADE WITHIN THE LAST 24 HOURS BEFORE_x000a_DEPARTURE MUST BE INSTANTLY TICKETED._x000a_///_x000a_BOLETOS NO PUEDEN SER VENDIDOS EN VENEZUELA_x000a_LAS RESERVAS DENTRO DE 24 HORAS ANTES DEL VUELO_x000a_DEBEN SER EMITIDAS INMEDIATAMENTE._x000a_///&lt;/Text&gt;_x000a_   &lt;/Paragraph&gt;_x000a_   &lt;Paragraph RPH=&quot;16&quot; Title=&quot;PENALTIES&quot;&gt;_x000a_    &lt;Text&gt;CHANGES_x000a_ANY TIME_x000a_CHANGES NOT PERMITTED IN CASE OF REISSUE/_x000a_REVALIDATION._x000a_ANY TIME_x000a_CHANGES NOT PERMITTED IN CASE OF NO-SHOW._x000a_CANCELLATIONS_x000a_ANY TIME_x000a_TICKET IS NON-REFUNDABLE._x000a_NOTE - TEXT BELOW NOT VALIDATED FOR AUTOPRICING._x000a_DERECHO DE RETRACTO_x000a_SOLO PARA COMPRAS REALIZADAS Y ORIGINADAS EN_x000a_COLOMBIA A TRAVES DE LATAM.COM-CONTACT CENTER O_x000a_AGENCIAS ON LINE. EN CASO DE RETRACTO SE RETENDRA_x000a_EL 10 PCT DEL VALOR DE LA TARIFA PAGADA -TARIFA_x000a_NETA MAS CARGO POR COMBUSTIBLE- EXCLUYENDO TASAS-_x000a_IMPUESTOS Y TARIFA ADMINISTRATIVA O HASTA UN_x000a_MAXIMO DE 60.000 PESOS PARA TICKETS CON_x000a_ITINERARIOS NACIONALES Y USD50 PARA TICKETS CON_x000a_ITINERARIOS INTERNACIONALES. EL PASAJERO DEBE_x000a_CUMPLIR 2 CONDICIONES PARA SOLICITAR EL RETRACTO_x000a_-SOLICITARLO DENTRO DE LAS 48 HORAS SIGUIENTES A_x000a_LA FECHA DE COMPRA_x000a_- EJERCER EL DERECHO DE RETRACTO CON UNA_x000a_ANTERIORIDAD IGUAL O MAYOR A 8 DIAS CALENDARIO_x000a_ENTRE LA FECHA DE LA SOLICITUD Y LA FECHA DE_x000a_INICIO DE VIAJE SI ES NACIONAL O 15 DIAS_x000a_CALENDARIO ENTRE LA FECHA DE LA SOLICITUD Y LA_x000a_FECHA DEL INICIO DE VIAJE SI ES INTERNACIONAL_x000a_//_x000a_-DERECHO DE DESISTIMIENTO_x000a_PARA TARIFAS NO PROMOCIONALES COMPRADAS EN_x000a_COLOMBIA SE PUEDE SOLICITAR LA DEVOLUCION DEL_x000a_DINERO DANDO AVISO CON UN MINIMO DE 24 HORAS_x000a_ANTES DEL VIAJE SIEMPRE Y CUANDO LA COMPRA Y EL_x000a_ORIGEN SEA COLOMBIA. EN ESTE CASO LA AEROLINEA_x000a_RETENDRA 10 PCT DEL VALOR DE LA TARIFA PAGADA -_x000a_TARIFA NETA MAS CARGO POR COMBUSTIBLE -_x000a_EXCLUYENDO TASAS-IMPUESTOS Y TARIFA_x000a_ADMINISTRATIVA._x000a_//_x000a_-RIGHT OF WITHDRAWAL_x000a_ONLY FOR SALES MADE IN COLOMBIA VIA LATAM.COM_x000a_CONTACT CENTER OR ONLINE AGENCIES AND FOR_x000a_ITINERARIES ORIGINATING IN COLOMBIA. IN CASE OF_x000a_WITHDRAWAL THE AIRLINE WILL RETAIN 10 PCT OF THE_x000a_FARE PAID -NET FARE PLUS FUEL SURCHARGE-_x000a_EXCLUDING AIRPORT FEES TAXES AND ADMINISTRATIVE_x000a_FARES OR UP TO A MAXIMUM OF COP60000 FOR DOMESTIC_x000a_ITINERARIES AND USD50 FOR INTERNATIONAL_x000a_ITINERARIES. PASSENGERS MUST MEET 2 CONDITIONS_x000a_FOR REQUESTING THE WITHDRAWAL_x000a_-REQUEST IT WITHIN 48 HOURS FROM TICKET PURCHARSE._x000a_-EXERCISE THE RIGHT OF WITHDRAWALL WITH AT LEAST_x000a_8 CALENDAR DAYS BETWEEN THE DATE OF REQUEST AND_x000a_THE DATE OF TRAVEL FOR DOMESTIC ITINERARIES OR 15_x000a_CALENDAR DAYS BETWEEN THE DATE OF REQUEST AND THE_x000a_DATE OF TRAVEL FOR INTERNATIONAL ITINERARIES._x000a_//_x000a_RIGHT OF ABANDONMENT_x000a_IN THE CASE OF NON PROMOTIONAL FARES PURCHASED IN_x000a_COLOMBIA A REFUND OF THE AMOUNT PAID MAY BE_x000a_REQUESTED WITH 24 HOURS NOTICE PRIOR TO DEPARTURE_x000a_PROVIDED THE PURCHARSE WAS MADE IN COLOMBIA AND_x000a_THE ORIGINATION POINT IS COLOMBIA. IN THIS CASE_x000a_THE AIRLINE WILL RETAIN 10 PCT OF THE FARE PAID -_x000a_NET FARE PLUS FUEL SURCHARGE- EXCLUDING AIRPORT_x000a_FEES TAXES AND ADMINISTRATIVE FARE&lt;/Text&gt;_x000a_   &lt;/Paragraph&gt;_x000a_   &lt;Paragraph RPH=&quot;17&quot; Title=&quot;HIP/MILEAGE EXCEPTIONS&quot;&gt;_x000a_    &lt;Text&gt;NO HIP OR MILEAGE EXCEPTIONS APPLY.&lt;/Text&gt;_x000a_   &lt;/Paragraph&gt;_x000a_   &lt;Paragraph RPH=&quot;18&quot; Title=&quot;TICKET ENDORSEMENTS&quot;&gt;_x000a_    &lt;Text&gt;THE ORIGINAL AND THE REISSUED TICKET MUST BE ANNOTATED_x000a_- NONREF/CHNGS NOT PERMITTED - IN THE ENDORSEMENT BOX.&lt;/Text&gt;_x000a_   &lt;/Paragraph&gt;_x000a_   &lt;Paragraph RPH=&quot;19&quot; Title=&quot;CHILDREN DISCOUNTS&quot;&gt;_x000a_    &lt;Text&gt;CNN/ACCOMPANIED CHILD PSGR 2-11 - CHARGE 90 PERCENT OF_x000a_THE FARE._x000a_TICKET DESIGNATOR - CH AND PERCENT APPLIED._x000a_MUST BE ACCOMPANIED ON ALL FLIGHTS IN THE SAME_x000a_COMPARTMENT BY ADULT PSGR 12 OR OLDER._x000a_OR - INS/INFANT WITH A SEAT PSGR UNDER 2 - CHARGE 90_x000a_PERCENT OF THE FARE._x000a_TICKET DESIGNATOR - IN AND PERCENT APPLIED._x000a_MUST BE ACCOMPANIED ON ALL FLIGHTS IN THE SAME_x000a_COMPARTMENT BY ADULT PSGR 12 OR OLDER._x000a_OR - 1ST INF/INFANT WITHOUT A SEAT PSGR UNDER 2 - NO_x000a_CHARGE._x000a_TICKET DESIGNATOR - IN AND PERCENT APPLIED._x000a_MUST BE ACCOMPANIED ON ALL FLIGHTS IN THE SAME_x000a_COMPARTMENT BY ADULT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JNN/CONTRACT BULK CHILD PSGR 2-11 - CHARGE 90_x000a_PERCENT OF THE FARE._x000a_TICKET DESIGNATOR - CH AND PERCENT APPLIED._x000a_MUST BE ACCOMPANIED ON ALL FLIGHTS IN THE SAME_x000a_COMPARTMENT BY CONTRACT BULK ADULT PSGR 12 OR_x000a_OLDER._x000a_OR - JNS/CONTRACT BULK INFANT WITH A SEAT PSGR UNDER 2_x000a_- CHARGE 90 PERCENT OF THE FARE._x000a_TICKET DESIGNATOR - IN AND PERCENT APPLIED._x000a_MUST BE ACCOMPANIED ON ALL FLIGHTS IN THE SAME_x000a_COMPARTMENT BY CONTRACT BULK ADULT PSGR 12 OR_x000a_OLDER._x000a_OR - 1ST JNF/CONTRACT BULK INFANT PSGR UNDER 2 - NO_x000a_CHARGE._x000a_TICKET DESIGNATOR - IN AND PERCENT APPLIED._x000a_MUST BE ACCOMPANIED ON ALL FLIGHTS IN THE SAME_x000a_COMPARTMENT BY CONTRACT BULK ADULT PSGR 12 OR_x000a_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E/NEGOTIATED CHILD PSGR 2-11 - CHARGE 90 PERCENT_x000a_OF THE FARE._x000a_TICKET DESIGNATOR - CH AND PERCENT APPLIED._x000a_MUST BE ACCOMPANIED ON ALL FLIGHTS IN THE SAME_x000a_COMPARTMENT BY NEG PSGR 12 OR OLDER._x000a_OR - INE/NEGOTIATED INFANT PSGR UNDER 2 - CHARGE 90_x000a_PERCENT OF THE FARE._x000a_TICKET DESIGNATOR - IN AND PERCENT APPLIED._x000a_MUST BE ACCOMPANIED ON ALL FLIGHTS IN THE SAME_x000a_COMPARTMENT BY NEG PSGR 12 OR OLDER._x000a_OR - 1ST INF/INFANT WITHOUT A SEAT PSGR UNDER 2 - NO_x000a_CHARGE._x000a_TICKET DESIGNATOR - IN AND PERCENT APPLIED._x000a_MUST BE ACCOMPANIED ON ALL FLIGHTS IN THE SAME_x000a_COMPARTMENT BY NEG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INN/INDIVIDUAL INCLUSIVE TOUR CHILD PSGR 2-11 -_x000a_CHARGE 90 PERCENT OF THE FARE._x000a_TICKET DESIGNATOR - CH AND PERCENT APPLIED._x000a_MUST BE ACCOMPANIED ON ALL FLIGHTS IN THE SAME_x000a_COMPARTMENT BY INDIVIDUAL INCLUSIVE TOUR PSGR_x000a_12 OR OLDER._x000a_OR - ITS/INCLUSIVE TOUR INFANT WITH A SEAT PSGR UNDER 2_x000a_- CHARGE 90 PERCENT OF THE FARE._x000a_TICKET DESIGNATOR - IN AND PERCENT APPLIED._x000a_MUST BE ACCOMPANIED ON ALL FLIGHTS IN THE SAME_x000a_COMPARTMENT BY INDIVIDUAL INCLUSIVE TOUR PSGR_x000a_12 OR OLDER._x000a_OR - 1ST ITF/INCLUSIVE TOUR INFANT WITHOUT A SEAT PSGR_x000a_UNDER 2 - NO CHARGE._x000a_TICKET DESIGNATOR - IN AND PERCENT APPLIED._x000a_MUST BE ACCOMPANIED ON ALL FLIGHTS IN THE SAME_x000a_COMPARTMENT BY INDIVIDUAL INCLUSIVE TOUR PSGR_x000a_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_x000a_OR - CNN/ACCOMPANIED CHILD PSGR 2-11 - CHARGE 90_x000a_PERCENT OF THE FARE._x000a_TICKET DESIGNATOR - CH AND PERCENT APPLIED._x000a_MUST BE ACCOMPANIED ON ALL FLIGHTS IN THE SAME_x000a_COMPARTMENT BY PFA PSGR 12 OR OLDER._x000a_OR - INS/INFANT WITH A SEAT PSGR UNDER 2 - CHARGE 90_x000a_PERCENT OF THE FARE._x000a_TICKET DESIGNATOR - IN AND PERCENT APPLIED._x000a_MUST BE ACCOMPANIED ON ALL FLIGHTS IN THE SAME_x000a_COMPARTMENT BY PFA PSGR 12 OR OLDER._x000a_OR - 1ST INF/INFANT WITHOUT A SEAT PSGR UNDER 2 - NO_x000a_CHARGE._x000a_TICKET DESIGNATOR - IN AND PERCENT APPLIED._x000a_MUST BE ACCOMPANIED ON ALL FLIGHTS IN THE SAME_x000a_COMPARTMENT BY PFA PSGR 12 OR OLDER._x000a_OR - UNN/UNACCOMPANIED CHILD PSGR 8-11 - CHARGE 90_x000a_PERCENT OF THE FARE._x000a_TICKET DESIGNATOR - CH AND PERCENT APPLIED._x000a_NOTE - TEXT BELOW NOT VALIDATED FOR AUTOPRICING._x000a_///_x000a_MENOR ACOMPANADO DE 2 A 11 ANOS PAGA EL_x000a_90 POR CIENTO DE LA TARIFA._x000a_INFANTE ENTRE 0 Y 2 ANOS OCUPANDO ASIENTO PAGA EL_x000a_90 POR CIENTO DE LA TARIFA._x000a_INFANTE ENTRE 0 Y 2 ANOS SIN ASIENTO NO PAGA._x000a_MENOR NO ACOMPANADO ENTRE 5 Y 11 ANOS PAGA EL_x000a_90 POR CIENTO DE LA TARIFA._x000a_EL FARE BASIS DEBE INDICAR CH Y PORCENTAJE DE_x000a_DESCUENTO PARA MENORES ENTRE 2 Y 11 ANOS._x000a_EL FARE BASIS DEBE INDICAR IN Y PORCENTAJE DE_x000a_DESCUENTO PARA INFANTES ENTRE 0 Y 2 ANOS._x000a_///&lt;/Text&gt;_x000a_   &lt;/Paragraph&gt;_x000a_   &lt;Paragraph RPH=&quot;20&quot; Title=&quot;TOUR CONDUCTOR DISCOUNTS&quot;&gt;_x000a_    &lt;Text&gt;NO DISCOUNTS FOR TOUR CONDUCTORS.&lt;/Text&gt;_x000a_   &lt;/Paragraph&gt;_x000a_   &lt;Paragraph RPH=&quot;21&quot; Title=&quot;AGENT DISCOUNTS&quot;&gt;_x000a_    &lt;Text&gt;NO DISCOUNTS FOR SALE AGENTS.&lt;/Text&gt;_x000a_   &lt;/Paragraph&gt;_x000a_   &lt;Paragraph RPH=&quot;22&quot; Title=&quot;ALL OTHER DISCOUNTS&quot;&gt;_x000a_    &lt;Text&gt;NO DISCOUNTS FOR OTHERS.&lt;/Text&gt;_x000a_   &lt;/Paragraph&gt;_x000a_   &lt;Paragraph RPH=&quot;23&quot; Title=&quot;MISCELLANEOUS PROVISIONS&quot;&gt;_x000a_    &lt;Text&gt;THIS FARE MUST NOT BE USED AS THROUGH FARE WITH A_x000a_DIFFERENTIAL AND/OR TO CALCULATE DIFFERENTIAL._x000a_NOTE - TEXT BELOW NOT VALIDATED FOR AUTOPRICING._x000a_PARA INFORMACION SOBRE ACUMULACION DE KILOMETROS_x000a_LATAM PASS POR FAVOR DIRIGIRSE A WWW.LATAM.COM_x000a_FOR INFORMATION REGARDING EARNINGS OF LATAM PASS_x000a_KILOMETERS PLEASE VISIT WWW.LATAM.COM_x000a_PARA OBTER INFORMACOES SOBRE ACUMULACAO DE PONTOS_x000a_LATAM PASS POR FAVOR CONSULTE WWW.LATAM.COM&lt;/Text&gt;_x000a_   &lt;/Paragraph&gt;_x000a_   &lt;Paragraph RPH=&quot;25&quot; Title=&quot;FARE BY RULE&quot;&gt;_x000a_    &lt;Text&gt;NOT APPLICABLE.&lt;/Text&gt;_x000a_   &lt;/Paragraph&gt;_x000a_   &lt;Paragraph RPH=&quot;26&quot; Title=&quot;GROUPS&quot;&gt;_x000a_    &lt;Text&gt;NO GROUP PROVISIONS APPLY.&lt;/Text&gt;_x000a_   &lt;/Paragraph&gt;_x000a_   &lt;Paragraph RPH=&quot;27&quot; Title=&quot;TOURS&quot;&gt;_x000a_    &lt;Text&gt;NO TOUR PROVISIONS APPLY.&lt;/Text&gt;_x000a_   &lt;/Paragraph&gt;_x000a_   &lt;Paragraph RPH=&quot;28&quot; Title=&quot;VISIT ANOTHER COUNTRY&quot;&gt;_x000a_    &lt;Text&gt;NO VISIT ANOTHER COUNTRY PROVISIONS APPLY.&lt;/Text&gt;_x000a_   &lt;/Paragraph&gt;_x000a_   &lt;Paragraph RPH=&quot;29&quot; Title=&quot;DEPOSITS&quot;&gt;_x000a_    &lt;Text&gt;NO DEPOSIT PROVISIONS APPLY.&lt;/Text&gt;_x000a_   &lt;/Paragraph&gt;_x000a_   &lt;Paragraph RPH=&quot;31&quot; Title=&quot;VOLUNTARY CHANGES&quot;&gt;_x000a_    &lt;Text&gt;ENTER RD*31 OR RD?LINE NUM?*31 FOR VOLUNTARY CHGS.&lt;/Text&gt;_x000a_   &lt;/Paragraph&gt;_x000a_   &lt;Paragraph RPH=&quot;33&quot; Title=&quot;VOLUNTARY REFUNDS&quot;&gt;_x000a_    &lt;Text&gt;CHECK CATEGORY 16 OR CONTACT CARRIER FOR DETAILS.&lt;/Text&gt;_x000a_   &lt;/Paragraph&gt;_x000a_   &lt;Paragraph RPH=&quot;35&quot; Title=&quot;NEGOTIATED FARES&quot;&gt;_x000a_    &lt;Text&gt;NOT APPLICABLE.&lt;/Text&gt;_x000a_   &lt;/Paragraph&gt;_x000a_   &lt;Paragraph RPH=&quot;IC&quot; Title=&quot;INTERNATIONAL CONSTRUCTION&quot;&gt;_x000a_    &lt;Text&gt;NOT A CONSTRUCTED FARE&lt;/Text&gt;_x000a_   &lt;/Paragraph&gt;_x000a_  &lt;/Rules&gt;_x000a_ &lt;/FareRuleInfo&gt;_x000a_&lt;/OTA_AirRulesRS&gt;&lt;/soap-env:Body&gt;&lt;/soap-env:Envelope&gt;"/>
    <x v="60"/>
    <n v="3328"/>
    <s v="SLDM"/>
    <n v="3366"/>
    <n v="3374"/>
    <s v="IPRWD/17"/>
    <n v="7778"/>
    <n v="10388"/>
    <x v="0"/>
    <n v="1500"/>
    <n v="1533"/>
    <n v="1557"/>
    <s v="RDBAQMDE09SEPV00SL5ZJ-L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0075C0-B464-42D1-B9AB-1B659F642068}"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Penalties">
  <location ref="A3:B31" firstHeaderRow="1" firstDataRow="1" firstDataCol="1" rowPageCount="1" colPageCount="1"/>
  <pivotFields count="16">
    <pivotField showAll="0"/>
    <pivotField showAll="0"/>
    <pivotField showAll="0"/>
    <pivotField axis="axisPage" multipleItemSelectionAllowed="1" showAll="0">
      <items count="63">
        <item x="21"/>
        <item x="12"/>
        <item x="13"/>
        <item x="40"/>
        <item x="0"/>
        <item x="2"/>
        <item x="28"/>
        <item x="30"/>
        <item x="31"/>
        <item x="22"/>
        <item x="23"/>
        <item x="6"/>
        <item x="5"/>
        <item x="36"/>
        <item x="3"/>
        <item x="33"/>
        <item x="9"/>
        <item x="38"/>
        <item x="45"/>
        <item x="14"/>
        <item x="16"/>
        <item x="10"/>
        <item x="11"/>
        <item x="24"/>
        <item x="7"/>
        <item x="34"/>
        <item x="39"/>
        <item x="51"/>
        <item x="46"/>
        <item x="37"/>
        <item x="27"/>
        <item x="25"/>
        <item x="26"/>
        <item x="18"/>
        <item x="48"/>
        <item x="47"/>
        <item x="43"/>
        <item x="35"/>
        <item x="29"/>
        <item x="32"/>
        <item x="20"/>
        <item x="15"/>
        <item x="17"/>
        <item x="19"/>
        <item x="50"/>
        <item x="42"/>
        <item x="8"/>
        <item x="49"/>
        <item x="41"/>
        <item x="44"/>
        <item x="4"/>
        <item h="1" x="1"/>
        <item h="1" x="52"/>
        <item h="1" x="53"/>
        <item h="1" x="54"/>
        <item h="1" x="55"/>
        <item h="1" x="56"/>
        <item h="1" x="57"/>
        <item h="1" x="58"/>
        <item h="1" x="59"/>
        <item h="1" x="60"/>
        <item h="1" x="61"/>
        <item t="default"/>
      </items>
    </pivotField>
    <pivotField showAll="0"/>
    <pivotField showAll="0"/>
    <pivotField showAll="0"/>
    <pivotField showAll="0"/>
    <pivotField showAll="0"/>
    <pivotField showAll="0"/>
    <pivotField showAll="0"/>
    <pivotField axis="axisRow" showAll="0">
      <items count="34">
        <item n="ANY TIME_x000a_TICKET IS NON-REFUNDABLE._x000a_CHANGES_x000a_ANY TIME_x000a_CHARGE USD 35.00/CAD 48.00 FOR REISSUE/_x000a_REVALIDATION._x000a_NOTE - TEXT BELOW NOT VALIDATED FOR AUTOPRICING._x000a_THIS FARE ALLOWS CHANGES IN DEPARTURE TIME FLIGHT_x000a_OR ROUTE PROVIDED THAT SUCH MODIFICATION IS_x000a_REQUE" x="10"/>
        <item x="6"/>
        <item x="5"/>
        <item x="11"/>
        <item x="8"/>
        <item x="18"/>
        <item x="12"/>
        <item x="13"/>
        <item x="3"/>
        <item x="0"/>
        <item x="2"/>
        <item x="17"/>
        <item x="14"/>
        <item x="15"/>
        <item x="7"/>
        <item x="9"/>
        <item x="16"/>
        <item x="4"/>
        <item x="1"/>
        <item x="19"/>
        <item n="ORIGINATING AREA 1 -_x000a_CANCELLATIONS_x000a_ANY TIME_x000a_CHARGE USD 200.00 FOR REFUND._x000a_WAIVED FOR SCHEDULE CHANGE/ILLNESS OR DEATH OF_x000a_PASSENGER OR FAMILY MEMBER._x000a_NOTE - TEXT BELOW NOT VALIDATED FOR AUTOPRICING._x000a_-FAMILY MEMBER MUST BE FIRST DEGREE RELATIVE._x000a_WAIVER ALS" x="20"/>
        <item x="21"/>
        <item x="22"/>
        <item x="23"/>
        <item x="24"/>
        <item x="25"/>
        <item x="26"/>
        <item x="27"/>
        <item x="28"/>
        <item x="29"/>
        <item x="30"/>
        <item x="31"/>
        <item x="32"/>
        <item t="default"/>
      </items>
    </pivotField>
    <pivotField showAll="0"/>
    <pivotField showAll="0"/>
    <pivotField showAll="0"/>
    <pivotField dataField="1" showAll="0"/>
  </pivotFields>
  <rowFields count="1">
    <field x="11"/>
  </rowFields>
  <rowItems count="28">
    <i>
      <x/>
    </i>
    <i>
      <x v="1"/>
    </i>
    <i>
      <x v="2"/>
    </i>
    <i>
      <x v="3"/>
    </i>
    <i>
      <x v="4"/>
    </i>
    <i>
      <x v="5"/>
    </i>
    <i>
      <x v="6"/>
    </i>
    <i>
      <x v="7"/>
    </i>
    <i>
      <x v="8"/>
    </i>
    <i>
      <x v="9"/>
    </i>
    <i>
      <x v="10"/>
    </i>
    <i>
      <x v="11"/>
    </i>
    <i>
      <x v="12"/>
    </i>
    <i>
      <x v="13"/>
    </i>
    <i>
      <x v="14"/>
    </i>
    <i>
      <x v="15"/>
    </i>
    <i>
      <x v="16"/>
    </i>
    <i>
      <x v="17"/>
    </i>
    <i>
      <x v="20"/>
    </i>
    <i>
      <x v="22"/>
    </i>
    <i>
      <x v="25"/>
    </i>
    <i>
      <x v="26"/>
    </i>
    <i>
      <x v="28"/>
    </i>
    <i>
      <x v="29"/>
    </i>
    <i>
      <x v="30"/>
    </i>
    <i>
      <x v="31"/>
    </i>
    <i>
      <x v="32"/>
    </i>
    <i t="grand">
      <x/>
    </i>
  </rowItems>
  <colItems count="1">
    <i/>
  </colItems>
  <pageFields count="1">
    <pageField fld="3" hier="-1"/>
  </pageFields>
  <dataFields count="1">
    <dataField name="Cuenta de HostCommand"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2F33FCC8-15CD-4EE0-BE7B-3F729FCBC0EE}" autoFormatId="16" applyNumberFormats="0" applyBorderFormats="0" applyFontFormats="0" applyPatternFormats="0" applyAlignmentFormats="0" applyWidthHeightFormats="0">
  <queryTableRefresh nextId="17" unboundColumnsRight="13">
    <queryTableFields count="16">
      <queryTableField id="1" name="Module" tableColumnId="1"/>
      <queryTableField id="2" name="EventTitle" tableColumnId="2"/>
      <queryTableField id="3" name="TextEvent2" tableColumnId="3"/>
      <queryTableField id="4" dataBound="0" tableColumnId="4"/>
      <queryTableField id="5" dataBound="0" tableColumnId="5"/>
      <queryTableField id="6" dataBound="0" tableColumnId="6"/>
      <queryTableField id="7" dataBound="0"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 id="16" dataBound="0"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2" connectionId="1" xr16:uid="{44975CB7-5E27-4684-B199-7BB6CBC81216}" autoFormatId="16" applyNumberFormats="0" applyBorderFormats="0" applyFontFormats="0" applyPatternFormats="0" applyAlignmentFormats="0" applyWidthHeightFormats="0">
  <queryTableRefresh nextId="18">
    <queryTableFields count="9">
      <queryTableField id="1" name="ID" tableColumnId="1"/>
      <queryTableField id="2" name="RuleID" tableColumnId="2"/>
      <queryTableField id="4" name="OriginText" tableColumnId="4"/>
      <queryTableField id="5" name="TranslatedText" tableColumnId="5"/>
      <queryTableField id="6" name="Class" tableColumnId="6"/>
      <queryTableField id="7" name="TextLength" tableColumnId="7"/>
      <queryTableField id="9" name="Airline" tableColumnId="9"/>
      <queryTableField id="10" name="Origin" tableColumnId="10"/>
      <queryTableField id="11" name="Destination" tableColumnId="11"/>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2:L14" totalsRowShown="0">
  <autoFilter ref="B12:L14" xr:uid="{00000000-0009-0000-0100-000003000000}"/>
  <tableColumns count="11">
    <tableColumn id="1" xr3:uid="{00000000-0010-0000-0000-000001000000}" name="No."/>
    <tableColumn id="11" xr3:uid="{00000000-0010-0000-0000-00000B000000}" name="Fecha" dataDxfId="153"/>
    <tableColumn id="2" xr3:uid="{00000000-0010-0000-0000-000002000000}" name="ID Req"/>
    <tableColumn id="3" xr3:uid="{00000000-0010-0000-0000-000003000000}" name="Título Requerimiento"/>
    <tableColumn id="4" xr3:uid="{00000000-0010-0000-0000-000004000000}" name="Escenarios"/>
    <tableColumn id="5" xr3:uid="{00000000-0010-0000-0000-000005000000}" name="Criterios Aceptación" dataDxfId="152"/>
    <tableColumn id="6" xr3:uid="{00000000-0010-0000-0000-000006000000}" name="Notas Prueba"/>
    <tableColumn id="7" xr3:uid="{00000000-0010-0000-0000-000007000000}" name="Evidencia" dataDxfId="151"/>
    <tableColumn id="8" xr3:uid="{00000000-0010-0000-0000-000008000000}" name="Resultado" dataDxfId="150"/>
    <tableColumn id="9" xr3:uid="{00000000-0010-0000-0000-000009000000}" name="Issue" dataDxfId="149"/>
    <tableColumn id="10" xr3:uid="{00000000-0010-0000-0000-00000A000000}" name="Observació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D37F00-A01C-4F24-B23B-415995FFBBCC}" name="Tabla32" displayName="Tabla32" ref="B12:L27" totalsRowShown="0">
  <autoFilter ref="B12:L27" xr:uid="{00000000-0009-0000-0100-000003000000}"/>
  <tableColumns count="11">
    <tableColumn id="1" xr3:uid="{12E3920B-418E-485D-8068-FA9D18E99CDE}" name="No."/>
    <tableColumn id="11" xr3:uid="{4F8CD876-7A85-4CD8-9445-7CED36DF4760}" name="Fecha" dataDxfId="46"/>
    <tableColumn id="2" xr3:uid="{03A0F092-1CB1-4FD4-963D-EE446BD48925}" name="ID Req"/>
    <tableColumn id="3" xr3:uid="{54012FF1-EE0C-4BDC-A345-823CB134EB9B}" name="Título Requerimiento"/>
    <tableColumn id="4" xr3:uid="{B6065716-087A-47AC-9C3D-5B44CE2FB838}" name="Escenarios"/>
    <tableColumn id="5" xr3:uid="{729DBE4D-9363-4D2A-8273-9C303FF7FE95}" name="Criterios Aceptación" dataDxfId="45"/>
    <tableColumn id="6" xr3:uid="{77A338EF-6E9D-47CC-AFE5-FA57EB98F84C}" name="Notas Prueba"/>
    <tableColumn id="7" xr3:uid="{09E25692-4A7E-4323-A1D5-3D28E452CCDF}" name="Evidencia" dataDxfId="44"/>
    <tableColumn id="8" xr3:uid="{B5995CF7-AB46-4F63-A385-9D7837575C1D}" name="Resultado" dataDxfId="43"/>
    <tableColumn id="9" xr3:uid="{751F4829-D8C6-4079-96F5-0D4D5A9BA659}" name="Issue" dataDxfId="42"/>
    <tableColumn id="10" xr3:uid="{7DEDD02B-298C-4052-8BF0-D6FDDA8530F4}" name="Observació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2BFA3C-1D13-4E4D-8B7F-DC601B02A191}" name="Tabla323" displayName="Tabla323" ref="B12:L14" totalsRowShown="0">
  <autoFilter ref="B12:L14" xr:uid="{00000000-0009-0000-0100-000003000000}"/>
  <tableColumns count="11">
    <tableColumn id="1" xr3:uid="{7B5E6005-4867-489E-9C6C-68BDF928B4E1}" name="No."/>
    <tableColumn id="11" xr3:uid="{2379D46F-CC6D-459E-92F7-92DB28D70701}" name="Fecha" dataDxfId="37"/>
    <tableColumn id="2" xr3:uid="{98BBC7C6-799A-43D3-A9F8-AF6D5F050F13}" name="ID Req"/>
    <tableColumn id="3" xr3:uid="{F306560E-4813-422A-813F-4842074E3A72}" name="Título Requerimiento"/>
    <tableColumn id="4" xr3:uid="{80111401-3999-4059-A3B4-D9E7C4A49758}" name="Escenarios"/>
    <tableColumn id="5" xr3:uid="{858D7910-206E-4EA3-A214-0008A0FC096D}" name="Criterios Aceptación" dataDxfId="36"/>
    <tableColumn id="6" xr3:uid="{B84427F6-28AC-4EFE-9123-67D31631EA8F}" name="Notas Prueba"/>
    <tableColumn id="7" xr3:uid="{775B0B1B-98E8-4A1E-B7C0-90CF72462B40}" name="Evidencia" dataDxfId="35"/>
    <tableColumn id="8" xr3:uid="{868B4881-BA9E-4CF4-AEDE-212C21DF6CF1}" name="Resultado" dataDxfId="34"/>
    <tableColumn id="9" xr3:uid="{FD81785C-CA83-4EA0-A7C7-39BFF82A6F38}" name="Issue" dataDxfId="33"/>
    <tableColumn id="10" xr3:uid="{05B112E4-16C2-48F5-B734-9E106FBBB7EE}" name="Observació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243440F-BA05-442E-99BB-AB2D9E84DF8F}" name="LogEvent" displayName="LogEvent" ref="A1:P536" tableType="queryTable" totalsRowShown="0">
  <autoFilter ref="A1:P536" xr:uid="{47402A1C-F1A0-4CE7-B835-545F82B77F0E}"/>
  <tableColumns count="16">
    <tableColumn id="1" xr3:uid="{52BEA770-C938-4DA8-BB8B-87FADD2F870C}" uniqueName="1" name="Module" queryTableFieldId="1" dataDxfId="29"/>
    <tableColumn id="2" xr3:uid="{77A491D6-C26F-46E1-A568-FBF863B717D2}" uniqueName="2" name="EventTitle" queryTableFieldId="2" dataDxfId="28"/>
    <tableColumn id="3" xr3:uid="{57951ED0-6BDA-478C-B243-68B4B7FE7FC1}" uniqueName="3" name="TextEvent2" queryTableFieldId="3" dataDxfId="27"/>
    <tableColumn id="4" xr3:uid="{B1507D1B-8ED1-4FC3-8DD5-87AEF4AE14EA}" uniqueName="4" name="RuleLocation" queryTableFieldId="4" dataDxfId="26">
      <calculatedColumnFormula>SEARCH("&lt;Rule&gt;",LogEvent[[#This Row],[TextEvent2]])+6</calculatedColumnFormula>
    </tableColumn>
    <tableColumn id="5" xr3:uid="{C26443FD-06BA-493F-B75A-D3C0325EB1B1}" uniqueName="5" name="RuleFinish" queryTableFieldId="5" dataDxfId="25">
      <calculatedColumnFormula>SEARCH("&lt;/Rule&gt;",LogEvent[[#This Row],[TextEvent2]],LogEvent[[#This Row],[RuleLocation]])</calculatedColumnFormula>
    </tableColumn>
    <tableColumn id="6" xr3:uid="{1B304AFB-35DF-44E1-B110-0637DCD1EDE9}" uniqueName="6" name="Rule" queryTableFieldId="6" dataDxfId="24">
      <calculatedColumnFormula>MID(LogEvent[[#This Row],[TextEvent2]],LogEvent[[#This Row],[RuleLocation]],LogEvent[[#This Row],[RuleFinish]]-LogEvent[[#This Row],[RuleLocation]])</calculatedColumnFormula>
    </tableColumn>
    <tableColumn id="7" xr3:uid="{B3D1899F-39EB-4031-9962-B7D76BBD6A39}" uniqueName="7" name="TariffLocation" queryTableFieldId="7" dataDxfId="23">
      <calculatedColumnFormula>SEARCH("&lt;TariffDescriptionNumber&gt;",LogEvent[[#This Row],[TextEvent2]],LogEvent[[#This Row],[RuleFinish]])+25</calculatedColumnFormula>
    </tableColumn>
    <tableColumn id="8" xr3:uid="{F54A3222-6591-4D7F-9EF2-F633A5F861FC}" uniqueName="8" name="TariffFinish" queryTableFieldId="8" dataDxfId="22">
      <calculatedColumnFormula>SEARCH("&lt;/TariffDescriptionNumber&gt;",LogEvent[[#This Row],[TextEvent2]],LogEvent[[#This Row],[RuleFinish]])</calculatedColumnFormula>
    </tableColumn>
    <tableColumn id="9" xr3:uid="{701E2635-CB4E-4A4F-844D-1D1D9FD704C8}" uniqueName="9" name="Tariff" queryTableFieldId="9" dataDxfId="21">
      <calculatedColumnFormula>MID(LogEvent[[#This Row],[TextEvent2]],LogEvent[[#This Row],[TariffLocation]],(LogEvent[[#This Row],[TariffFinish]]-LogEvent[[#This Row],[TariffLocation]]))</calculatedColumnFormula>
    </tableColumn>
    <tableColumn id="10" xr3:uid="{F6E03306-0E76-4D38-B94B-EF69E717646E}" uniqueName="10" name="PenaltiesLocation" queryTableFieldId="10" dataDxfId="20">
      <calculatedColumnFormula>SEARCH(CONCATENATE("Title=",Calculos!$A$72,"PENALTIES"),LogEvent[[#This Row],[TextEvent2]],LogEvent[[#This Row],[TariffLocation]])+29</calculatedColumnFormula>
    </tableColumn>
    <tableColumn id="11" xr3:uid="{A3B0B0EA-860B-42C9-A509-2A969E5AA874}" uniqueName="11" name="PenaltiesFinish" queryTableFieldId="11" dataDxfId="19">
      <calculatedColumnFormula>SEARCH("&lt;/Paragraph&gt;",LogEvent[[#This Row],[TextEvent2]],LogEvent[[#This Row],[PenaltiesLocation]])</calculatedColumnFormula>
    </tableColumn>
    <tableColumn id="12" xr3:uid="{518849EF-0EC5-44A7-B80C-B84B8420FDB3}" uniqueName="12" name="Penalties" queryTableFieldId="12" dataDxfId="18">
      <calculatedColumnFormula>MID(LogEvent[[#This Row],[TextEvent2]],LogEvent[[#This Row],[PenaltiesLocation]],(LogEvent[[#This Row],[PenaltiesFinish]]-LogEvent[[#This Row],[PenaltiesLocation]]))</calculatedColumnFormula>
    </tableColumn>
    <tableColumn id="13" xr3:uid="{2204895D-62D1-4929-8BEA-BB63ED50CB4B}" uniqueName="13" name="HostCommandLocation" queryTableFieldId="13" dataDxfId="17">
      <calculatedColumnFormula>SEARCH("&lt;stl:HostCommand",LogEvent[[#This Row],[TextEvent2]])</calculatedColumnFormula>
    </tableColumn>
    <tableColumn id="14" xr3:uid="{E0645B5E-CFBD-402F-92B6-FFE18D5D5A6B}" uniqueName="14" name="HostCommandInit" queryTableFieldId="14" dataDxfId="16">
      <calculatedColumnFormula>SEARCH("&gt;",LogEvent[[#This Row],[TextEvent2]],LogEvent[[#This Row],[HostCommandLocation]])+1</calculatedColumnFormula>
    </tableColumn>
    <tableColumn id="15" xr3:uid="{A76BEAD6-53C4-477D-9CF8-EB7124D31986}" uniqueName="15" name="HCFinish" queryTableFieldId="15" dataDxfId="15">
      <calculatedColumnFormula>SEARCH("&lt;/stl:HostCommand&gt;",LogEvent[[#This Row],[TextEvent2]],LogEvent[[#This Row],[HostCommandInit]])</calculatedColumnFormula>
    </tableColumn>
    <tableColumn id="16" xr3:uid="{9B12ADBF-6063-4F8E-9EA9-B45CDE2E6D50}" uniqueName="16" name="HostCommand" queryTableFieldId="16" dataDxfId="14">
      <calculatedColumnFormula>MID(LogEvent[[#This Row],[TextEvent2]],LogEvent[[#This Row],[HostCommandInit]],LogEvent[[#This Row],[HCFinish]]-LogEvent[[#This Row],[HostCommandInit]])</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83A3A6-5B00-4EF7-9557-3D9EB67FC62C}" name="Consulta1" displayName="Consulta1" ref="A3:I34" tableType="queryTable" totalsRowShown="0">
  <autoFilter ref="A3:I34" xr:uid="{48C7EC66-C037-4504-B121-DE15B90ECCCB}"/>
  <sortState xmlns:xlrd2="http://schemas.microsoft.com/office/spreadsheetml/2017/richdata2" ref="A4:I34">
    <sortCondition ref="F3:F34"/>
  </sortState>
  <tableColumns count="9">
    <tableColumn id="1" xr3:uid="{8E07495F-6C35-446C-8CE9-FEEE9FE65EDC}" uniqueName="1" name="ID" queryTableFieldId="1"/>
    <tableColumn id="2" xr3:uid="{1177CD40-35DE-4A92-8A36-B374420FC242}" uniqueName="2" name="RuleID" queryTableFieldId="2" dataDxfId="12"/>
    <tableColumn id="4" xr3:uid="{A7A2EE66-B321-484E-AA51-7A7FFC1E2BAC}" uniqueName="4" name="OriginText" queryTableFieldId="4" dataDxfId="11"/>
    <tableColumn id="5" xr3:uid="{2D3E72D8-C160-4597-A233-466E752148DA}" uniqueName="5" name="TranslatedText" queryTableFieldId="5" dataDxfId="10"/>
    <tableColumn id="6" xr3:uid="{362DC08C-C4C1-4180-8510-4B79EAF6B21B}" uniqueName="6" name="Class" queryTableFieldId="6" dataDxfId="9"/>
    <tableColumn id="7" xr3:uid="{8C7C9D7F-0334-43A5-9A54-3CC6DD2CF2E8}" uniqueName="7" name="TextLength" queryTableFieldId="7"/>
    <tableColumn id="9" xr3:uid="{CA0E722D-23BD-4E64-BDC5-F2C0A515269A}" uniqueName="9" name="Airline" queryTableFieldId="9" dataDxfId="8"/>
    <tableColumn id="10" xr3:uid="{0E521E1B-A424-432D-A6E7-580103FC98DC}" uniqueName="10" name="Origin" queryTableFieldId="10" dataDxfId="7"/>
    <tableColumn id="11" xr3:uid="{70666FA2-7B21-4286-954F-950CF53F054A}" uniqueName="11" name="Destination" queryTableFieldId="11" dataDxf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a4" displayName="Tabla4" ref="A50:B62" totalsRowShown="0" headerRowDxfId="4">
  <autoFilter ref="A50:B62" xr:uid="{00000000-0009-0000-0100-000004000000}"/>
  <tableColumns count="2">
    <tableColumn id="1" xr3:uid="{00000000-0010-0000-0500-000001000000}" name="ppPuntos"/>
    <tableColumn id="2" xr3:uid="{00000000-0010-0000-0500-000002000000}" name="ppValor" dataDxfId="3" dataCellStyle="Moneda [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2:I71"/>
  <sheetViews>
    <sheetView showGridLines="0" zoomScale="80" zoomScaleNormal="80" workbookViewId="0">
      <selection activeCell="F17" sqref="F17"/>
    </sheetView>
  </sheetViews>
  <sheetFormatPr baseColWidth="10" defaultColWidth="9.109375" defaultRowHeight="13.2" x14ac:dyDescent="0.25"/>
  <cols>
    <col min="1" max="1" width="3.109375" customWidth="1"/>
    <col min="2" max="2" width="6.6640625" customWidth="1"/>
    <col min="3" max="3" width="0.109375" customWidth="1"/>
    <col min="4" max="4" width="26.33203125" customWidth="1"/>
    <col min="5" max="5" width="44.6640625" customWidth="1"/>
    <col min="6" max="6" width="28.33203125" customWidth="1"/>
    <col min="7" max="7" width="30.88671875" customWidth="1"/>
    <col min="8" max="8" width="26.33203125" customWidth="1"/>
    <col min="9" max="9" width="12.6640625" customWidth="1"/>
    <col min="10" max="256" width="11.44140625" customWidth="1"/>
    <col min="257" max="1025" width="9.109375" customWidth="1"/>
  </cols>
  <sheetData>
    <row r="2" spans="2:9" ht="15.6" x14ac:dyDescent="0.3">
      <c r="B2" s="201" t="s">
        <v>0</v>
      </c>
      <c r="C2" s="201"/>
      <c r="D2" s="201"/>
      <c r="E2" s="1" t="s">
        <v>1</v>
      </c>
    </row>
    <row r="3" spans="2:9" x14ac:dyDescent="0.25">
      <c r="B3" s="2"/>
      <c r="C3" s="2"/>
      <c r="D3" s="2"/>
      <c r="E3" s="2"/>
    </row>
    <row r="4" spans="2:9" x14ac:dyDescent="0.25">
      <c r="B4" s="202" t="s">
        <v>2</v>
      </c>
      <c r="C4" s="202"/>
      <c r="D4" s="3" t="s">
        <v>3</v>
      </c>
      <c r="E4" s="3"/>
    </row>
    <row r="5" spans="2:9" ht="24" customHeight="1" x14ac:dyDescent="0.25">
      <c r="B5" s="203" t="s">
        <v>4</v>
      </c>
      <c r="C5" s="203"/>
      <c r="D5" s="4">
        <v>43080</v>
      </c>
      <c r="E5" s="5" t="s">
        <v>5</v>
      </c>
    </row>
    <row r="6" spans="2:9" x14ac:dyDescent="0.25">
      <c r="B6" s="2"/>
      <c r="C6" s="2"/>
      <c r="D6" s="2"/>
      <c r="E6" s="2"/>
      <c r="G6" s="6" t="s">
        <v>6</v>
      </c>
    </row>
    <row r="7" spans="2:9" x14ac:dyDescent="0.25">
      <c r="B7" s="2"/>
      <c r="C7" s="2"/>
      <c r="D7" s="2"/>
      <c r="E7" s="2"/>
      <c r="G7" s="6"/>
    </row>
    <row r="8" spans="2:9" ht="15.6" x14ac:dyDescent="0.3">
      <c r="B8" s="7" t="s">
        <v>7</v>
      </c>
      <c r="C8" s="2"/>
      <c r="D8" s="2"/>
      <c r="E8" s="2"/>
    </row>
    <row r="9" spans="2:9" x14ac:dyDescent="0.25">
      <c r="B9" t="s">
        <v>8</v>
      </c>
      <c r="C9" s="2"/>
      <c r="D9" s="2"/>
      <c r="E9" s="2"/>
    </row>
    <row r="10" spans="2:9" x14ac:dyDescent="0.25">
      <c r="B10" t="s">
        <v>9</v>
      </c>
      <c r="C10" s="2"/>
      <c r="D10" s="2"/>
      <c r="E10" s="2"/>
    </row>
    <row r="11" spans="2:9" x14ac:dyDescent="0.25">
      <c r="B11" s="2"/>
      <c r="E11">
        <v>7</v>
      </c>
    </row>
    <row r="12" spans="2:9" x14ac:dyDescent="0.25">
      <c r="B12" s="2" t="s">
        <v>10</v>
      </c>
    </row>
    <row r="13" spans="2:9" x14ac:dyDescent="0.25">
      <c r="B13" s="8" t="s">
        <v>11</v>
      </c>
      <c r="C13" s="8" t="s">
        <v>12</v>
      </c>
      <c r="D13" s="9" t="s">
        <v>13</v>
      </c>
      <c r="E13" s="9" t="s">
        <v>14</v>
      </c>
      <c r="F13" s="9" t="s">
        <v>15</v>
      </c>
      <c r="G13" s="9" t="s">
        <v>16</v>
      </c>
      <c r="H13" s="9" t="s">
        <v>17</v>
      </c>
      <c r="I13" s="9" t="s">
        <v>18</v>
      </c>
    </row>
    <row r="14" spans="2:9" ht="34.950000000000003" customHeight="1" x14ac:dyDescent="0.25">
      <c r="B14" s="10">
        <v>1</v>
      </c>
      <c r="C14" s="204" t="s">
        <v>19</v>
      </c>
      <c r="D14" s="205" t="s">
        <v>20</v>
      </c>
      <c r="E14" s="11" t="s">
        <v>21</v>
      </c>
      <c r="F14" s="12" t="s">
        <v>22</v>
      </c>
      <c r="G14" s="13"/>
      <c r="H14" s="10"/>
      <c r="I14" s="10"/>
    </row>
    <row r="15" spans="2:9" ht="29.4" customHeight="1" x14ac:dyDescent="0.25">
      <c r="B15" s="10">
        <v>2</v>
      </c>
      <c r="C15" s="204"/>
      <c r="D15" s="205"/>
      <c r="E15" s="14" t="s">
        <v>23</v>
      </c>
      <c r="F15" s="15" t="s">
        <v>24</v>
      </c>
      <c r="G15" s="16"/>
      <c r="H15" s="10"/>
      <c r="I15" s="10"/>
    </row>
    <row r="16" spans="2:9" ht="41.4" customHeight="1" x14ac:dyDescent="0.25">
      <c r="B16" s="17">
        <v>3</v>
      </c>
      <c r="C16" s="204"/>
      <c r="D16" s="205"/>
      <c r="E16" s="18" t="s">
        <v>25</v>
      </c>
      <c r="F16" s="19" t="s">
        <v>26</v>
      </c>
      <c r="G16" s="20"/>
      <c r="H16" s="17"/>
      <c r="I16" s="17"/>
    </row>
    <row r="17" spans="2:9" ht="48.75" customHeight="1" x14ac:dyDescent="0.25">
      <c r="B17" s="17">
        <v>4</v>
      </c>
      <c r="C17" s="204" t="s">
        <v>27</v>
      </c>
      <c r="D17" s="205" t="s">
        <v>28</v>
      </c>
      <c r="E17" s="11" t="s">
        <v>29</v>
      </c>
      <c r="F17" s="12" t="s">
        <v>30</v>
      </c>
      <c r="G17" s="13" t="s">
        <v>31</v>
      </c>
      <c r="H17" s="21"/>
      <c r="I17" s="17"/>
    </row>
    <row r="18" spans="2:9" ht="27" customHeight="1" x14ac:dyDescent="0.25">
      <c r="B18" s="17">
        <v>5</v>
      </c>
      <c r="C18" s="204"/>
      <c r="D18" s="205"/>
      <c r="E18" s="14" t="s">
        <v>32</v>
      </c>
      <c r="F18" s="15" t="s">
        <v>33</v>
      </c>
      <c r="G18" s="16"/>
      <c r="H18" s="22"/>
      <c r="I18" s="17"/>
    </row>
    <row r="19" spans="2:9" ht="27" customHeight="1" x14ac:dyDescent="0.25">
      <c r="B19" s="10">
        <v>6</v>
      </c>
      <c r="C19" s="204"/>
      <c r="D19" s="205"/>
      <c r="E19" s="14" t="s">
        <v>34</v>
      </c>
      <c r="F19" s="15" t="s">
        <v>35</v>
      </c>
      <c r="G19" s="23"/>
      <c r="H19" s="10"/>
      <c r="I19" s="10"/>
    </row>
    <row r="20" spans="2:9" ht="42" customHeight="1" x14ac:dyDescent="0.25">
      <c r="B20" s="17">
        <v>7</v>
      </c>
      <c r="C20" s="204"/>
      <c r="D20" s="205"/>
      <c r="E20" s="24" t="s">
        <v>36</v>
      </c>
      <c r="F20" s="25" t="s">
        <v>37</v>
      </c>
      <c r="G20" s="16"/>
      <c r="H20" s="17"/>
      <c r="I20" s="17"/>
    </row>
    <row r="21" spans="2:9" ht="27" customHeight="1" x14ac:dyDescent="0.25">
      <c r="B21" s="10">
        <v>8</v>
      </c>
      <c r="C21" s="204"/>
      <c r="D21" s="205"/>
      <c r="E21" s="26" t="s">
        <v>38</v>
      </c>
      <c r="F21" s="27" t="s">
        <v>39</v>
      </c>
      <c r="G21" s="28"/>
      <c r="H21" s="10"/>
      <c r="I21" s="10"/>
    </row>
    <row r="22" spans="2:9" ht="27" customHeight="1" x14ac:dyDescent="0.25">
      <c r="B22" s="17">
        <v>9</v>
      </c>
      <c r="C22" s="204"/>
      <c r="D22" s="205"/>
      <c r="E22" s="29" t="s">
        <v>40</v>
      </c>
      <c r="F22" s="30" t="s">
        <v>41</v>
      </c>
      <c r="G22" s="31"/>
      <c r="H22" s="17"/>
      <c r="I22" s="21"/>
    </row>
    <row r="23" spans="2:9" ht="26.4" x14ac:dyDescent="0.25">
      <c r="B23" s="10">
        <v>10</v>
      </c>
      <c r="C23" s="204"/>
      <c r="D23" s="205"/>
      <c r="E23" s="32" t="s">
        <v>42</v>
      </c>
      <c r="F23" s="33" t="s">
        <v>43</v>
      </c>
      <c r="G23" s="34"/>
      <c r="H23" s="35"/>
      <c r="I23" s="10"/>
    </row>
    <row r="24" spans="2:9" x14ac:dyDescent="0.25">
      <c r="B24" s="17">
        <v>11</v>
      </c>
      <c r="C24" s="204"/>
      <c r="D24" s="205"/>
      <c r="E24" s="36" t="s">
        <v>44</v>
      </c>
      <c r="F24" s="30" t="s">
        <v>45</v>
      </c>
      <c r="G24" s="31"/>
      <c r="H24" s="17"/>
      <c r="I24" s="17"/>
    </row>
    <row r="25" spans="2:9" ht="26.4" x14ac:dyDescent="0.25">
      <c r="B25" s="17">
        <v>12</v>
      </c>
      <c r="C25" s="204"/>
      <c r="D25" s="205"/>
      <c r="E25" s="29" t="s">
        <v>46</v>
      </c>
      <c r="F25" s="30" t="s">
        <v>45</v>
      </c>
      <c r="G25" s="31"/>
      <c r="H25" s="17"/>
      <c r="I25" s="21"/>
    </row>
    <row r="26" spans="2:9" ht="39.6" x14ac:dyDescent="0.25">
      <c r="B26" s="17">
        <v>13</v>
      </c>
      <c r="C26" s="204"/>
      <c r="D26" s="205"/>
      <c r="E26" s="18" t="s">
        <v>47</v>
      </c>
      <c r="F26" s="19" t="s">
        <v>45</v>
      </c>
      <c r="G26" s="20"/>
      <c r="H26" s="22"/>
      <c r="I26" s="22"/>
    </row>
    <row r="27" spans="2:9" ht="25.5" customHeight="1" x14ac:dyDescent="0.25">
      <c r="B27" s="17">
        <v>14</v>
      </c>
      <c r="C27" s="204" t="s">
        <v>48</v>
      </c>
      <c r="D27" s="205" t="s">
        <v>49</v>
      </c>
      <c r="E27" s="11" t="s">
        <v>50</v>
      </c>
      <c r="F27" s="12" t="s">
        <v>51</v>
      </c>
      <c r="G27" s="13"/>
      <c r="H27" s="17"/>
      <c r="I27" s="21"/>
    </row>
    <row r="28" spans="2:9" ht="39.6" x14ac:dyDescent="0.25">
      <c r="B28" s="17">
        <v>15</v>
      </c>
      <c r="C28" s="204"/>
      <c r="D28" s="205"/>
      <c r="E28" s="32" t="s">
        <v>52</v>
      </c>
      <c r="F28" s="33" t="s">
        <v>51</v>
      </c>
      <c r="G28" s="34" t="s">
        <v>53</v>
      </c>
      <c r="H28" s="21"/>
      <c r="I28" s="17"/>
    </row>
    <row r="29" spans="2:9" ht="26.4" x14ac:dyDescent="0.25">
      <c r="B29" s="10">
        <v>16</v>
      </c>
      <c r="C29" s="204"/>
      <c r="D29" s="205"/>
      <c r="E29" s="29" t="s">
        <v>54</v>
      </c>
      <c r="F29" s="30" t="s">
        <v>55</v>
      </c>
      <c r="G29" s="31"/>
      <c r="H29" s="10"/>
      <c r="I29" s="10"/>
    </row>
    <row r="30" spans="2:9" x14ac:dyDescent="0.25">
      <c r="B30" s="17">
        <v>17</v>
      </c>
      <c r="C30" s="204"/>
      <c r="D30" s="205"/>
      <c r="E30" s="37" t="s">
        <v>56</v>
      </c>
      <c r="F30" s="38" t="s">
        <v>57</v>
      </c>
      <c r="G30" s="23"/>
      <c r="H30" s="17"/>
      <c r="I30" s="17"/>
    </row>
    <row r="31" spans="2:9" ht="26.4" x14ac:dyDescent="0.25">
      <c r="B31" s="10">
        <v>18</v>
      </c>
      <c r="C31" s="204"/>
      <c r="D31" s="205"/>
      <c r="E31" s="32" t="s">
        <v>58</v>
      </c>
      <c r="F31" s="33" t="s">
        <v>55</v>
      </c>
      <c r="G31" s="34"/>
      <c r="H31" s="10"/>
      <c r="I31" s="10"/>
    </row>
    <row r="32" spans="2:9" ht="26.4" x14ac:dyDescent="0.25">
      <c r="B32" s="17">
        <v>19</v>
      </c>
      <c r="C32" s="204"/>
      <c r="D32" s="205"/>
      <c r="E32" s="39" t="s">
        <v>59</v>
      </c>
      <c r="F32" s="40" t="s">
        <v>60</v>
      </c>
      <c r="G32" s="23"/>
      <c r="H32" s="17"/>
      <c r="I32" s="17"/>
    </row>
    <row r="33" spans="2:9" ht="26.4" x14ac:dyDescent="0.25">
      <c r="B33" s="17">
        <v>20</v>
      </c>
      <c r="C33" s="204"/>
      <c r="D33" s="205"/>
      <c r="E33" s="18" t="s">
        <v>61</v>
      </c>
      <c r="F33" s="19" t="s">
        <v>62</v>
      </c>
      <c r="G33" s="20"/>
      <c r="H33" s="17"/>
      <c r="I33" s="17"/>
    </row>
    <row r="34" spans="2:9" ht="12.75" customHeight="1" x14ac:dyDescent="0.25">
      <c r="B34" s="17">
        <v>21</v>
      </c>
      <c r="C34" s="204" t="s">
        <v>63</v>
      </c>
      <c r="D34" s="206" t="s">
        <v>64</v>
      </c>
      <c r="E34" s="18" t="s">
        <v>65</v>
      </c>
      <c r="F34" s="19" t="s">
        <v>66</v>
      </c>
      <c r="G34" s="20"/>
      <c r="H34" s="17"/>
      <c r="I34" s="17"/>
    </row>
    <row r="35" spans="2:9" ht="26.4" x14ac:dyDescent="0.25">
      <c r="B35" s="17">
        <v>22</v>
      </c>
      <c r="C35" s="204"/>
      <c r="D35" s="206"/>
      <c r="E35" s="41" t="s">
        <v>67</v>
      </c>
      <c r="F35" s="42" t="s">
        <v>39</v>
      </c>
      <c r="G35" s="43"/>
      <c r="H35" s="17"/>
      <c r="I35" s="21"/>
    </row>
    <row r="36" spans="2:9" ht="26.4" x14ac:dyDescent="0.25">
      <c r="B36" s="17">
        <v>23</v>
      </c>
      <c r="C36" s="204"/>
      <c r="D36" s="206"/>
      <c r="E36" s="41" t="s">
        <v>68</v>
      </c>
      <c r="F36" s="42" t="s">
        <v>41</v>
      </c>
      <c r="G36" s="43"/>
      <c r="H36" s="17"/>
      <c r="I36" s="21"/>
    </row>
    <row r="37" spans="2:9" ht="89.25" customHeight="1" x14ac:dyDescent="0.25">
      <c r="B37" s="10">
        <v>24</v>
      </c>
      <c r="C37" s="204" t="s">
        <v>69</v>
      </c>
      <c r="D37" s="207" t="s">
        <v>70</v>
      </c>
      <c r="E37" s="41" t="s">
        <v>71</v>
      </c>
      <c r="F37" s="42" t="s">
        <v>72</v>
      </c>
      <c r="G37" s="43" t="s">
        <v>73</v>
      </c>
      <c r="I37" s="10"/>
    </row>
    <row r="38" spans="2:9" x14ac:dyDescent="0.25">
      <c r="B38" s="10">
        <v>25</v>
      </c>
      <c r="C38" s="204"/>
      <c r="D38" s="207"/>
      <c r="E38" s="41" t="s">
        <v>74</v>
      </c>
      <c r="F38" s="42" t="s">
        <v>72</v>
      </c>
      <c r="G38" s="43"/>
      <c r="H38" s="10"/>
      <c r="I38" s="10"/>
    </row>
    <row r="39" spans="2:9" x14ac:dyDescent="0.25">
      <c r="B39" s="17">
        <v>26</v>
      </c>
      <c r="C39" s="204"/>
      <c r="D39" s="207"/>
      <c r="E39" s="41" t="s">
        <v>75</v>
      </c>
      <c r="F39" s="42" t="s">
        <v>55</v>
      </c>
      <c r="G39" s="43"/>
      <c r="H39" s="17"/>
      <c r="I39" s="17"/>
    </row>
    <row r="40" spans="2:9" x14ac:dyDescent="0.25">
      <c r="B40" s="10">
        <v>27</v>
      </c>
      <c r="C40" s="204"/>
      <c r="D40" s="207"/>
      <c r="E40" s="41" t="s">
        <v>76</v>
      </c>
      <c r="F40" s="42" t="s">
        <v>57</v>
      </c>
      <c r="G40" s="43"/>
      <c r="H40" s="10"/>
      <c r="I40" s="10"/>
    </row>
    <row r="41" spans="2:9" ht="26.4" x14ac:dyDescent="0.25">
      <c r="B41" s="17">
        <v>28</v>
      </c>
      <c r="C41" s="204"/>
      <c r="D41" s="207"/>
      <c r="E41" s="44" t="s">
        <v>77</v>
      </c>
      <c r="F41" s="42" t="s">
        <v>55</v>
      </c>
      <c r="G41" s="43"/>
      <c r="H41" s="22"/>
      <c r="I41" s="17"/>
    </row>
    <row r="42" spans="2:9" ht="12.75" customHeight="1" x14ac:dyDescent="0.25">
      <c r="B42" s="17">
        <v>29</v>
      </c>
      <c r="C42" s="208" t="s">
        <v>78</v>
      </c>
      <c r="D42" s="207" t="s">
        <v>79</v>
      </c>
      <c r="E42" s="45" t="s">
        <v>80</v>
      </c>
      <c r="F42" s="12" t="s">
        <v>51</v>
      </c>
      <c r="G42" s="13"/>
      <c r="H42" s="22"/>
      <c r="I42" s="17"/>
    </row>
    <row r="43" spans="2:9" ht="26.4" x14ac:dyDescent="0.25">
      <c r="B43" s="10">
        <v>30</v>
      </c>
      <c r="C43" s="208"/>
      <c r="D43" s="207"/>
      <c r="E43" s="46" t="s">
        <v>81</v>
      </c>
      <c r="F43" s="33" t="s">
        <v>55</v>
      </c>
      <c r="G43" s="34"/>
      <c r="H43" s="10"/>
      <c r="I43" s="10"/>
    </row>
    <row r="44" spans="2:9" x14ac:dyDescent="0.25">
      <c r="B44" s="10">
        <v>31</v>
      </c>
      <c r="C44" s="208"/>
      <c r="D44" s="207"/>
      <c r="E44" s="36" t="s">
        <v>82</v>
      </c>
      <c r="F44" s="30" t="s">
        <v>57</v>
      </c>
      <c r="G44" s="31"/>
      <c r="H44" s="10"/>
      <c r="I44" s="10"/>
    </row>
    <row r="45" spans="2:9" x14ac:dyDescent="0.25">
      <c r="B45" s="10">
        <v>32</v>
      </c>
      <c r="C45" s="208"/>
      <c r="D45" s="207"/>
      <c r="E45" s="39" t="s">
        <v>83</v>
      </c>
      <c r="F45" s="40" t="s">
        <v>84</v>
      </c>
      <c r="G45" s="23"/>
      <c r="H45" s="10"/>
      <c r="I45" s="10"/>
    </row>
    <row r="46" spans="2:9" x14ac:dyDescent="0.25">
      <c r="B46" s="10">
        <v>33</v>
      </c>
      <c r="C46" s="208"/>
      <c r="D46" s="207"/>
      <c r="E46" s="47" t="s">
        <v>85</v>
      </c>
      <c r="F46" s="19" t="s">
        <v>86</v>
      </c>
      <c r="G46" s="20"/>
      <c r="H46" s="10"/>
      <c r="I46" s="10"/>
    </row>
    <row r="47" spans="2:9" ht="12.75" customHeight="1" x14ac:dyDescent="0.25">
      <c r="B47" s="10">
        <v>34</v>
      </c>
      <c r="C47" s="208" t="s">
        <v>87</v>
      </c>
      <c r="D47" s="207" t="s">
        <v>88</v>
      </c>
      <c r="E47" s="48" t="s">
        <v>89</v>
      </c>
      <c r="F47" s="49" t="s">
        <v>66</v>
      </c>
      <c r="G47" s="50"/>
      <c r="H47" s="17"/>
      <c r="I47" s="10"/>
    </row>
    <row r="48" spans="2:9" ht="26.4" x14ac:dyDescent="0.25">
      <c r="B48" s="10">
        <v>35</v>
      </c>
      <c r="C48" s="208"/>
      <c r="D48" s="207"/>
      <c r="E48" s="36" t="s">
        <v>90</v>
      </c>
      <c r="F48" s="30" t="s">
        <v>39</v>
      </c>
      <c r="G48" s="31"/>
      <c r="H48" s="10"/>
      <c r="I48" s="10"/>
    </row>
    <row r="49" spans="2:9" ht="26.4" x14ac:dyDescent="0.25">
      <c r="B49" s="17">
        <v>36</v>
      </c>
      <c r="C49" s="208"/>
      <c r="D49" s="207"/>
      <c r="E49" s="47" t="s">
        <v>91</v>
      </c>
      <c r="F49" s="19" t="s">
        <v>41</v>
      </c>
      <c r="G49" s="20"/>
      <c r="H49" s="17"/>
      <c r="I49" s="17"/>
    </row>
    <row r="50" spans="2:9" ht="38.25" customHeight="1" x14ac:dyDescent="0.25">
      <c r="B50" s="17">
        <v>37</v>
      </c>
      <c r="C50" s="208" t="s">
        <v>92</v>
      </c>
      <c r="D50" s="209" t="s">
        <v>93</v>
      </c>
      <c r="E50" s="48" t="s">
        <v>94</v>
      </c>
      <c r="F50" s="51" t="s">
        <v>95</v>
      </c>
      <c r="G50" s="52" t="s">
        <v>96</v>
      </c>
      <c r="H50" s="17"/>
      <c r="I50" s="17"/>
    </row>
    <row r="51" spans="2:9" ht="39.6" x14ac:dyDescent="0.25">
      <c r="B51" s="10">
        <v>38</v>
      </c>
      <c r="C51" s="208"/>
      <c r="D51" s="209"/>
      <c r="E51" s="53" t="s">
        <v>97</v>
      </c>
      <c r="F51" s="40" t="s">
        <v>51</v>
      </c>
      <c r="G51" s="54" t="s">
        <v>98</v>
      </c>
      <c r="H51" s="10"/>
      <c r="I51" s="10"/>
    </row>
    <row r="52" spans="2:9" ht="26.4" x14ac:dyDescent="0.25">
      <c r="B52" s="10">
        <v>39</v>
      </c>
      <c r="C52" s="208"/>
      <c r="D52" s="209"/>
      <c r="E52" s="55" t="s">
        <v>99</v>
      </c>
      <c r="F52" s="33" t="s">
        <v>55</v>
      </c>
      <c r="G52" s="34"/>
      <c r="H52" s="10"/>
      <c r="I52" s="10"/>
    </row>
    <row r="53" spans="2:9" ht="26.4" x14ac:dyDescent="0.25">
      <c r="B53" s="10">
        <v>40</v>
      </c>
      <c r="C53" s="208"/>
      <c r="D53" s="209"/>
      <c r="E53" s="55" t="s">
        <v>100</v>
      </c>
      <c r="F53" s="33" t="s">
        <v>55</v>
      </c>
      <c r="G53" s="34"/>
      <c r="H53" s="10"/>
      <c r="I53" s="10"/>
    </row>
    <row r="54" spans="2:9" ht="26.4" x14ac:dyDescent="0.25">
      <c r="B54" s="10">
        <v>41</v>
      </c>
      <c r="C54" s="208"/>
      <c r="D54" s="209"/>
      <c r="E54" s="36" t="s">
        <v>101</v>
      </c>
      <c r="F54" s="30" t="s">
        <v>55</v>
      </c>
      <c r="G54" s="31"/>
      <c r="H54" s="10"/>
      <c r="I54" s="10"/>
    </row>
    <row r="55" spans="2:9" ht="26.4" x14ac:dyDescent="0.25">
      <c r="B55" s="10">
        <v>42</v>
      </c>
      <c r="C55" s="208"/>
      <c r="D55" s="209"/>
      <c r="E55" s="55" t="s">
        <v>102</v>
      </c>
      <c r="F55" s="56" t="s">
        <v>51</v>
      </c>
      <c r="G55" s="34"/>
      <c r="H55" s="10"/>
      <c r="I55" s="10"/>
    </row>
    <row r="56" spans="2:9" ht="26.4" x14ac:dyDescent="0.25">
      <c r="B56" s="10">
        <v>43</v>
      </c>
      <c r="C56" s="208"/>
      <c r="D56" s="209"/>
      <c r="E56" s="57" t="s">
        <v>103</v>
      </c>
      <c r="F56" s="56" t="s">
        <v>55</v>
      </c>
      <c r="G56" s="34"/>
      <c r="H56" s="10"/>
      <c r="I56" s="10"/>
    </row>
    <row r="57" spans="2:9" x14ac:dyDescent="0.25">
      <c r="B57" s="10">
        <v>44</v>
      </c>
      <c r="C57" s="208"/>
      <c r="D57" s="209"/>
      <c r="E57" s="39" t="s">
        <v>83</v>
      </c>
      <c r="F57" s="40" t="s">
        <v>84</v>
      </c>
      <c r="G57" s="23"/>
      <c r="H57" s="10"/>
      <c r="I57" s="10"/>
    </row>
    <row r="58" spans="2:9" x14ac:dyDescent="0.25">
      <c r="B58" s="10">
        <v>45</v>
      </c>
      <c r="C58" s="208"/>
      <c r="D58" s="209"/>
      <c r="E58" s="47" t="s">
        <v>104</v>
      </c>
      <c r="F58" s="58" t="s">
        <v>86</v>
      </c>
      <c r="G58" s="20"/>
      <c r="H58" s="10"/>
      <c r="I58" s="10"/>
    </row>
    <row r="59" spans="2:9" ht="51" customHeight="1" x14ac:dyDescent="0.25">
      <c r="B59" s="17">
        <v>46</v>
      </c>
      <c r="C59" s="208" t="s">
        <v>105</v>
      </c>
      <c r="D59" s="209" t="s">
        <v>106</v>
      </c>
      <c r="E59" s="45" t="s">
        <v>107</v>
      </c>
      <c r="F59" s="59" t="s">
        <v>51</v>
      </c>
      <c r="G59" s="52" t="s">
        <v>98</v>
      </c>
      <c r="H59" s="17"/>
      <c r="I59" s="17"/>
    </row>
    <row r="60" spans="2:9" ht="26.4" x14ac:dyDescent="0.25">
      <c r="B60" s="10">
        <v>47</v>
      </c>
      <c r="C60" s="208"/>
      <c r="D60" s="209"/>
      <c r="E60" s="60" t="s">
        <v>108</v>
      </c>
      <c r="F60" s="61" t="s">
        <v>55</v>
      </c>
      <c r="G60" s="34"/>
      <c r="H60" s="10"/>
      <c r="I60" s="10"/>
    </row>
    <row r="61" spans="2:9" ht="26.4" x14ac:dyDescent="0.25">
      <c r="B61" s="10">
        <v>48</v>
      </c>
      <c r="C61" s="208"/>
      <c r="D61" s="209"/>
      <c r="E61" s="55" t="s">
        <v>109</v>
      </c>
      <c r="F61" s="56" t="s">
        <v>55</v>
      </c>
      <c r="G61" s="34"/>
      <c r="H61" s="10"/>
      <c r="I61" s="10"/>
    </row>
    <row r="62" spans="2:9" ht="26.4" x14ac:dyDescent="0.25">
      <c r="B62" s="10">
        <v>49</v>
      </c>
      <c r="C62" s="208"/>
      <c r="D62" s="209"/>
      <c r="E62" s="36" t="s">
        <v>91</v>
      </c>
      <c r="F62" s="30" t="s">
        <v>41</v>
      </c>
      <c r="G62" s="23"/>
      <c r="H62" s="10"/>
      <c r="I62" s="10"/>
    </row>
    <row r="63" spans="2:9" ht="39.6" x14ac:dyDescent="0.25">
      <c r="B63" s="10">
        <v>50</v>
      </c>
      <c r="C63" s="208"/>
      <c r="D63" s="209"/>
      <c r="E63" s="47" t="s">
        <v>67</v>
      </c>
      <c r="F63" s="58" t="s">
        <v>110</v>
      </c>
      <c r="G63" s="62"/>
      <c r="H63" s="10"/>
      <c r="I63" s="10"/>
    </row>
    <row r="64" spans="2:9" ht="37.950000000000003" customHeight="1" x14ac:dyDescent="0.25">
      <c r="B64" s="10">
        <v>51</v>
      </c>
      <c r="C64" s="207" t="s">
        <v>111</v>
      </c>
      <c r="D64" s="209" t="s">
        <v>112</v>
      </c>
      <c r="E64" s="48" t="s">
        <v>113</v>
      </c>
      <c r="F64" s="51" t="s">
        <v>95</v>
      </c>
      <c r="G64" s="52" t="s">
        <v>96</v>
      </c>
      <c r="I64" s="10"/>
    </row>
    <row r="65" spans="2:9" ht="26.4" x14ac:dyDescent="0.25">
      <c r="B65" s="17">
        <v>52</v>
      </c>
      <c r="C65" s="207"/>
      <c r="D65" s="209"/>
      <c r="E65" s="39" t="s">
        <v>114</v>
      </c>
      <c r="F65" s="40" t="s">
        <v>115</v>
      </c>
      <c r="G65" s="54"/>
      <c r="H65" s="22"/>
      <c r="I65" s="17"/>
    </row>
    <row r="66" spans="2:9" ht="26.4" x14ac:dyDescent="0.25">
      <c r="B66" s="10">
        <v>53</v>
      </c>
      <c r="C66" s="207"/>
      <c r="D66" s="209"/>
      <c r="E66" s="55" t="s">
        <v>116</v>
      </c>
      <c r="F66" s="33" t="s">
        <v>55</v>
      </c>
      <c r="G66" s="34"/>
      <c r="H66" s="10"/>
      <c r="I66" s="10"/>
    </row>
    <row r="67" spans="2:9" x14ac:dyDescent="0.25">
      <c r="B67" s="10">
        <v>54</v>
      </c>
      <c r="C67" s="207"/>
      <c r="D67" s="209"/>
      <c r="E67" s="36" t="s">
        <v>117</v>
      </c>
      <c r="F67" s="63" t="s">
        <v>51</v>
      </c>
      <c r="G67" s="31"/>
      <c r="H67" s="10"/>
      <c r="I67" s="10"/>
    </row>
    <row r="68" spans="2:9" ht="26.4" x14ac:dyDescent="0.25">
      <c r="B68" s="10">
        <v>55</v>
      </c>
      <c r="C68" s="207"/>
      <c r="D68" s="209"/>
      <c r="E68" s="36" t="s">
        <v>118</v>
      </c>
      <c r="F68" s="30" t="s">
        <v>55</v>
      </c>
      <c r="G68" s="31"/>
      <c r="H68" s="10"/>
      <c r="I68" s="10"/>
    </row>
    <row r="69" spans="2:9" x14ac:dyDescent="0.25">
      <c r="B69" s="17">
        <v>56</v>
      </c>
      <c r="C69" s="207"/>
      <c r="D69" s="209"/>
      <c r="E69" s="55" t="s">
        <v>119</v>
      </c>
      <c r="F69" s="56" t="s">
        <v>51</v>
      </c>
      <c r="G69" s="34"/>
      <c r="H69" s="22"/>
      <c r="I69" s="17"/>
    </row>
    <row r="70" spans="2:9" x14ac:dyDescent="0.25">
      <c r="B70" s="64"/>
      <c r="C70" s="65"/>
      <c r="H70" s="64"/>
      <c r="I70" s="64"/>
    </row>
    <row r="71" spans="2:9" x14ac:dyDescent="0.25">
      <c r="C71" s="65"/>
    </row>
  </sheetData>
  <mergeCells count="23">
    <mergeCell ref="C50:C58"/>
    <mergeCell ref="D50:D58"/>
    <mergeCell ref="C59:C63"/>
    <mergeCell ref="D59:D63"/>
    <mergeCell ref="C64:C69"/>
    <mergeCell ref="D64:D69"/>
    <mergeCell ref="C37:C41"/>
    <mergeCell ref="D37:D41"/>
    <mergeCell ref="C42:C46"/>
    <mergeCell ref="D42:D46"/>
    <mergeCell ref="C47:C49"/>
    <mergeCell ref="D47:D49"/>
    <mergeCell ref="C17:C26"/>
    <mergeCell ref="D17:D26"/>
    <mergeCell ref="C27:C33"/>
    <mergeCell ref="D27:D33"/>
    <mergeCell ref="C34:C36"/>
    <mergeCell ref="D34:D36"/>
    <mergeCell ref="B2:D2"/>
    <mergeCell ref="B4:C4"/>
    <mergeCell ref="B5:C5"/>
    <mergeCell ref="C14:C16"/>
    <mergeCell ref="D14:D16"/>
  </mergeCells>
  <pageMargins left="0.179861111111111" right="0.2" top="0.17013888888888901" bottom="0.17013888888888901" header="0.51180555555555496" footer="0.51180555555555496"/>
  <pageSetup paperSize="9" scale="56" firstPageNumber="0" orientation="landscape"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F9EDA-6EE4-4A42-82FA-BD0FF8CA9CF7}">
  <sheetPr codeName="Hoja10"/>
  <dimension ref="A3:I68"/>
  <sheetViews>
    <sheetView tabSelected="1" topLeftCell="A22" zoomScale="80" zoomScaleNormal="80" workbookViewId="0">
      <selection activeCell="B59" sqref="B59"/>
    </sheetView>
  </sheetViews>
  <sheetFormatPr baseColWidth="10" defaultRowHeight="13.2" x14ac:dyDescent="0.25"/>
  <cols>
    <col min="1" max="1" width="5.109375" bestFit="1" customWidth="1"/>
    <col min="2" max="2" width="118.6640625" customWidth="1"/>
    <col min="3" max="3" width="73.44140625" customWidth="1"/>
    <col min="4" max="4" width="255.6640625" bestFit="1" customWidth="1"/>
    <col min="5" max="5" width="9.5546875" bestFit="1" customWidth="1"/>
    <col min="6" max="6" width="15.33203125" bestFit="1" customWidth="1"/>
    <col min="7" max="7" width="10.5546875" bestFit="1" customWidth="1"/>
    <col min="8" max="8" width="10" bestFit="1" customWidth="1"/>
    <col min="9" max="9" width="15.109375" bestFit="1" customWidth="1"/>
  </cols>
  <sheetData>
    <row r="3" spans="1:9" x14ac:dyDescent="0.25">
      <c r="A3" t="s">
        <v>1002</v>
      </c>
      <c r="B3" t="s">
        <v>1003</v>
      </c>
      <c r="C3" t="s">
        <v>1004</v>
      </c>
      <c r="D3" t="s">
        <v>1005</v>
      </c>
      <c r="E3" t="s">
        <v>1006</v>
      </c>
      <c r="F3" t="s">
        <v>1007</v>
      </c>
      <c r="G3" t="s">
        <v>1008</v>
      </c>
      <c r="H3" t="s">
        <v>1009</v>
      </c>
      <c r="I3" t="s">
        <v>1010</v>
      </c>
    </row>
    <row r="4" spans="1:9" x14ac:dyDescent="0.25">
      <c r="A4">
        <v>274</v>
      </c>
      <c r="B4" s="195" t="s">
        <v>1011</v>
      </c>
      <c r="C4" s="195" t="s">
        <v>1109</v>
      </c>
      <c r="D4" s="199" t="s">
        <v>1148</v>
      </c>
      <c r="E4" s="195" t="s">
        <v>1110</v>
      </c>
      <c r="F4">
        <v>108</v>
      </c>
      <c r="G4" s="195" t="s">
        <v>1034</v>
      </c>
      <c r="H4" s="195" t="s">
        <v>1016</v>
      </c>
      <c r="I4" s="195" t="s">
        <v>1017</v>
      </c>
    </row>
    <row r="5" spans="1:9" x14ac:dyDescent="0.25">
      <c r="A5">
        <v>259</v>
      </c>
      <c r="B5" s="195" t="s">
        <v>1011</v>
      </c>
      <c r="C5" s="195" t="s">
        <v>1061</v>
      </c>
      <c r="D5" s="199" t="s">
        <v>1149</v>
      </c>
      <c r="E5" s="195" t="s">
        <v>1062</v>
      </c>
      <c r="F5">
        <v>444</v>
      </c>
      <c r="G5" s="195" t="s">
        <v>1020</v>
      </c>
      <c r="H5" s="195" t="s">
        <v>1063</v>
      </c>
      <c r="I5" s="195" t="s">
        <v>1022</v>
      </c>
    </row>
    <row r="6" spans="1:9" x14ac:dyDescent="0.25">
      <c r="A6">
        <v>9</v>
      </c>
      <c r="B6" s="195" t="s">
        <v>1011</v>
      </c>
      <c r="C6" s="195" t="s">
        <v>1095</v>
      </c>
      <c r="D6" s="199" t="s">
        <v>1150</v>
      </c>
      <c r="E6" s="195" t="s">
        <v>1043</v>
      </c>
      <c r="F6">
        <v>524</v>
      </c>
      <c r="G6" s="195"/>
      <c r="H6" s="195"/>
      <c r="I6" s="195"/>
    </row>
    <row r="7" spans="1:9" x14ac:dyDescent="0.25">
      <c r="A7">
        <v>10</v>
      </c>
      <c r="B7" s="195" t="s">
        <v>1011</v>
      </c>
      <c r="C7" s="195" t="s">
        <v>1094</v>
      </c>
      <c r="D7" s="199" t="s">
        <v>1151</v>
      </c>
      <c r="E7" s="195" t="s">
        <v>1086</v>
      </c>
      <c r="F7">
        <v>598</v>
      </c>
      <c r="G7" s="195"/>
      <c r="H7" s="195"/>
      <c r="I7" s="195"/>
    </row>
    <row r="8" spans="1:9" x14ac:dyDescent="0.25">
      <c r="A8">
        <v>266</v>
      </c>
      <c r="B8" s="195" t="s">
        <v>1011</v>
      </c>
      <c r="C8" s="195" t="s">
        <v>1041</v>
      </c>
      <c r="D8" s="199" t="s">
        <v>1152</v>
      </c>
      <c r="E8" s="195" t="s">
        <v>1014</v>
      </c>
      <c r="F8">
        <v>671</v>
      </c>
      <c r="G8" s="195" t="s">
        <v>1034</v>
      </c>
      <c r="H8" s="195" t="s">
        <v>1017</v>
      </c>
      <c r="I8" s="195" t="s">
        <v>1022</v>
      </c>
    </row>
    <row r="9" spans="1:9" x14ac:dyDescent="0.25">
      <c r="A9">
        <v>19</v>
      </c>
      <c r="B9" s="195" t="s">
        <v>1011</v>
      </c>
      <c r="C9" s="195" t="s">
        <v>1084</v>
      </c>
      <c r="D9" s="199" t="s">
        <v>1085</v>
      </c>
      <c r="E9" s="195" t="s">
        <v>1086</v>
      </c>
      <c r="F9">
        <v>705</v>
      </c>
      <c r="G9" s="195"/>
      <c r="H9" s="195"/>
      <c r="I9" s="195"/>
    </row>
    <row r="10" spans="1:9" x14ac:dyDescent="0.25">
      <c r="A10">
        <v>264</v>
      </c>
      <c r="B10" s="195" t="s">
        <v>1011</v>
      </c>
      <c r="C10" s="195" t="s">
        <v>1046</v>
      </c>
      <c r="D10" s="199" t="s">
        <v>1153</v>
      </c>
      <c r="E10" s="195" t="s">
        <v>1048</v>
      </c>
      <c r="F10">
        <v>847</v>
      </c>
      <c r="G10" s="195" t="s">
        <v>1034</v>
      </c>
      <c r="H10" s="195" t="s">
        <v>1017</v>
      </c>
      <c r="I10" s="195" t="s">
        <v>1040</v>
      </c>
    </row>
    <row r="11" spans="1:9" x14ac:dyDescent="0.25">
      <c r="A11">
        <v>268</v>
      </c>
      <c r="B11" s="195" t="s">
        <v>1011</v>
      </c>
      <c r="C11" s="195" t="s">
        <v>1032</v>
      </c>
      <c r="D11" s="199" t="s">
        <v>1154</v>
      </c>
      <c r="E11" s="195" t="s">
        <v>1033</v>
      </c>
      <c r="F11">
        <v>925</v>
      </c>
      <c r="G11" s="195" t="s">
        <v>1034</v>
      </c>
      <c r="H11" s="195" t="s">
        <v>1035</v>
      </c>
      <c r="I11" s="195" t="s">
        <v>1036</v>
      </c>
    </row>
    <row r="12" spans="1:9" x14ac:dyDescent="0.25">
      <c r="A12">
        <v>258</v>
      </c>
      <c r="B12" s="195" t="s">
        <v>1011</v>
      </c>
      <c r="C12" s="195" t="s">
        <v>1064</v>
      </c>
      <c r="D12" s="200" t="s">
        <v>1155</v>
      </c>
      <c r="E12" s="195" t="s">
        <v>1019</v>
      </c>
      <c r="F12">
        <v>926</v>
      </c>
      <c r="G12" s="195" t="s">
        <v>1034</v>
      </c>
      <c r="H12" s="195" t="s">
        <v>1017</v>
      </c>
      <c r="I12" s="195" t="s">
        <v>1065</v>
      </c>
    </row>
    <row r="13" spans="1:9" x14ac:dyDescent="0.25">
      <c r="A13">
        <v>260</v>
      </c>
      <c r="B13" s="195" t="s">
        <v>1011</v>
      </c>
      <c r="C13" s="195" t="s">
        <v>1057</v>
      </c>
      <c r="D13" s="199" t="s">
        <v>1047</v>
      </c>
      <c r="E13" s="195" t="s">
        <v>1058</v>
      </c>
      <c r="F13">
        <v>1403</v>
      </c>
      <c r="G13" s="195" t="s">
        <v>1059</v>
      </c>
      <c r="H13" s="195" t="s">
        <v>1017</v>
      </c>
      <c r="I13" s="195" t="s">
        <v>1060</v>
      </c>
    </row>
    <row r="14" spans="1:9" x14ac:dyDescent="0.25">
      <c r="A14">
        <v>20</v>
      </c>
      <c r="B14" s="195" t="s">
        <v>1011</v>
      </c>
      <c r="C14" s="195" t="s">
        <v>1082</v>
      </c>
      <c r="D14" s="199" t="s">
        <v>1083</v>
      </c>
      <c r="E14" s="195" t="s">
        <v>1038</v>
      </c>
      <c r="F14">
        <v>1663</v>
      </c>
      <c r="G14" s="195"/>
      <c r="H14" s="195"/>
      <c r="I14" s="195"/>
    </row>
    <row r="15" spans="1:9" x14ac:dyDescent="0.25">
      <c r="A15">
        <v>12</v>
      </c>
      <c r="B15" s="195" t="s">
        <v>1011</v>
      </c>
      <c r="C15" s="195" t="s">
        <v>1091</v>
      </c>
      <c r="D15" s="199" t="s">
        <v>1092</v>
      </c>
      <c r="E15" s="195" t="s">
        <v>1093</v>
      </c>
      <c r="F15">
        <v>1885</v>
      </c>
      <c r="G15" s="195"/>
      <c r="H15" s="195"/>
      <c r="I15" s="195"/>
    </row>
    <row r="16" spans="1:9" x14ac:dyDescent="0.25">
      <c r="A16">
        <v>213</v>
      </c>
      <c r="B16" s="195" t="s">
        <v>1011</v>
      </c>
      <c r="C16" s="195" t="s">
        <v>1076</v>
      </c>
      <c r="D16" s="199" t="s">
        <v>1077</v>
      </c>
      <c r="E16" s="195" t="s">
        <v>1058</v>
      </c>
      <c r="F16">
        <v>1927</v>
      </c>
      <c r="G16" s="195" t="s">
        <v>1078</v>
      </c>
      <c r="H16" s="195" t="s">
        <v>1017</v>
      </c>
      <c r="I16" s="195" t="s">
        <v>1079</v>
      </c>
    </row>
    <row r="17" spans="1:9" x14ac:dyDescent="0.25">
      <c r="A17">
        <v>262</v>
      </c>
      <c r="B17" s="195" t="s">
        <v>1011</v>
      </c>
      <c r="C17" s="195" t="s">
        <v>1053</v>
      </c>
      <c r="D17" s="199" t="s">
        <v>1047</v>
      </c>
      <c r="E17" s="195" t="s">
        <v>1043</v>
      </c>
      <c r="F17">
        <v>1991</v>
      </c>
      <c r="G17" s="195" t="s">
        <v>1034</v>
      </c>
      <c r="H17" s="195" t="s">
        <v>1035</v>
      </c>
      <c r="I17" s="195" t="s">
        <v>1022</v>
      </c>
    </row>
    <row r="18" spans="1:9" x14ac:dyDescent="0.25">
      <c r="A18">
        <v>269</v>
      </c>
      <c r="B18" s="195" t="s">
        <v>1011</v>
      </c>
      <c r="C18" s="195" t="s">
        <v>1029</v>
      </c>
      <c r="D18" s="199" t="s">
        <v>1013</v>
      </c>
      <c r="E18" s="195" t="s">
        <v>1014</v>
      </c>
      <c r="F18">
        <v>2172</v>
      </c>
      <c r="G18" s="195" t="s">
        <v>1030</v>
      </c>
      <c r="H18" s="195" t="s">
        <v>1017</v>
      </c>
      <c r="I18" s="195" t="s">
        <v>1031</v>
      </c>
    </row>
    <row r="19" spans="1:9" x14ac:dyDescent="0.25">
      <c r="A19">
        <v>7</v>
      </c>
      <c r="B19" s="195" t="s">
        <v>1011</v>
      </c>
      <c r="C19" s="195" t="s">
        <v>1096</v>
      </c>
      <c r="D19" s="199" t="s">
        <v>1097</v>
      </c>
      <c r="E19" s="195" t="s">
        <v>1098</v>
      </c>
      <c r="F19">
        <v>2599</v>
      </c>
      <c r="G19" s="195"/>
      <c r="H19" s="195"/>
      <c r="I19" s="195"/>
    </row>
    <row r="20" spans="1:9" x14ac:dyDescent="0.25">
      <c r="A20">
        <v>17</v>
      </c>
      <c r="B20" s="195" t="s">
        <v>1011</v>
      </c>
      <c r="C20" s="195" t="s">
        <v>1087</v>
      </c>
      <c r="D20" s="199" t="s">
        <v>1088</v>
      </c>
      <c r="E20" s="195" t="s">
        <v>1019</v>
      </c>
      <c r="F20">
        <v>2941</v>
      </c>
      <c r="G20" s="195"/>
      <c r="H20" s="195"/>
      <c r="I20" s="195"/>
    </row>
    <row r="21" spans="1:9" x14ac:dyDescent="0.25">
      <c r="A21">
        <v>272</v>
      </c>
      <c r="B21" s="195" t="s">
        <v>1011</v>
      </c>
      <c r="C21" s="195" t="s">
        <v>1018</v>
      </c>
      <c r="D21" s="199" t="s">
        <v>1013</v>
      </c>
      <c r="E21" s="195" t="s">
        <v>1019</v>
      </c>
      <c r="F21">
        <v>2992</v>
      </c>
      <c r="G21" s="195" t="s">
        <v>1020</v>
      </c>
      <c r="H21" s="195" t="s">
        <v>1021</v>
      </c>
      <c r="I21" s="195" t="s">
        <v>1022</v>
      </c>
    </row>
    <row r="22" spans="1:9" x14ac:dyDescent="0.25">
      <c r="A22">
        <v>257</v>
      </c>
      <c r="B22" s="195" t="s">
        <v>1011</v>
      </c>
      <c r="C22" s="195" t="s">
        <v>1066</v>
      </c>
      <c r="D22" s="199" t="s">
        <v>1067</v>
      </c>
      <c r="E22" s="195" t="s">
        <v>1050</v>
      </c>
      <c r="F22">
        <v>3266</v>
      </c>
      <c r="G22" s="195" t="s">
        <v>1015</v>
      </c>
      <c r="H22" s="195" t="s">
        <v>1068</v>
      </c>
      <c r="I22" s="195" t="s">
        <v>1036</v>
      </c>
    </row>
    <row r="23" spans="1:9" x14ac:dyDescent="0.25">
      <c r="A23">
        <v>265</v>
      </c>
      <c r="B23" s="195" t="s">
        <v>1011</v>
      </c>
      <c r="C23" s="195" t="s">
        <v>1042</v>
      </c>
      <c r="D23" s="199" t="s">
        <v>1013</v>
      </c>
      <c r="E23" s="195" t="s">
        <v>1043</v>
      </c>
      <c r="F23">
        <v>3477</v>
      </c>
      <c r="G23" s="195" t="s">
        <v>1044</v>
      </c>
      <c r="H23" s="195" t="s">
        <v>1017</v>
      </c>
      <c r="I23" s="195" t="s">
        <v>1045</v>
      </c>
    </row>
    <row r="24" spans="1:9" x14ac:dyDescent="0.25">
      <c r="A24">
        <v>234</v>
      </c>
      <c r="B24" s="195" t="s">
        <v>1011</v>
      </c>
      <c r="C24" s="195" t="s">
        <v>1074</v>
      </c>
      <c r="D24" s="199" t="s">
        <v>1075</v>
      </c>
      <c r="E24" s="195" t="s">
        <v>1050</v>
      </c>
      <c r="F24">
        <v>3723</v>
      </c>
      <c r="G24" s="195" t="s">
        <v>1044</v>
      </c>
      <c r="H24" s="195" t="s">
        <v>1017</v>
      </c>
      <c r="I24" s="195" t="s">
        <v>1045</v>
      </c>
    </row>
    <row r="25" spans="1:9" x14ac:dyDescent="0.25">
      <c r="A25">
        <v>252</v>
      </c>
      <c r="B25" s="195" t="s">
        <v>1011</v>
      </c>
      <c r="C25" s="195" t="s">
        <v>1069</v>
      </c>
      <c r="D25" s="199" t="s">
        <v>1070</v>
      </c>
      <c r="E25" s="195" t="s">
        <v>1071</v>
      </c>
      <c r="F25">
        <v>3732</v>
      </c>
      <c r="G25" s="195" t="s">
        <v>1072</v>
      </c>
      <c r="H25" s="195" t="s">
        <v>1017</v>
      </c>
      <c r="I25" s="195" t="s">
        <v>1073</v>
      </c>
    </row>
    <row r="26" spans="1:9" x14ac:dyDescent="0.25">
      <c r="A26">
        <v>267</v>
      </c>
      <c r="B26" s="195" t="s">
        <v>1011</v>
      </c>
      <c r="C26" s="195" t="s">
        <v>1037</v>
      </c>
      <c r="D26" s="199" t="s">
        <v>1013</v>
      </c>
      <c r="E26" s="195" t="s">
        <v>1038</v>
      </c>
      <c r="F26">
        <v>3817</v>
      </c>
      <c r="G26" s="195" t="s">
        <v>1039</v>
      </c>
      <c r="H26" s="195" t="s">
        <v>1040</v>
      </c>
      <c r="I26" s="195" t="s">
        <v>1022</v>
      </c>
    </row>
    <row r="27" spans="1:9" x14ac:dyDescent="0.25">
      <c r="A27">
        <v>263</v>
      </c>
      <c r="B27" s="195" t="s">
        <v>1011</v>
      </c>
      <c r="C27" s="195" t="s">
        <v>1049</v>
      </c>
      <c r="D27" s="199" t="s">
        <v>1047</v>
      </c>
      <c r="E27" s="195" t="s">
        <v>1050</v>
      </c>
      <c r="F27">
        <v>3905</v>
      </c>
      <c r="G27" s="195" t="s">
        <v>1051</v>
      </c>
      <c r="H27" s="195" t="s">
        <v>1017</v>
      </c>
      <c r="I27" s="195" t="s">
        <v>1052</v>
      </c>
    </row>
    <row r="28" spans="1:9" x14ac:dyDescent="0.25">
      <c r="A28">
        <v>271</v>
      </c>
      <c r="B28" s="195" t="s">
        <v>1011</v>
      </c>
      <c r="C28" s="195" t="s">
        <v>1023</v>
      </c>
      <c r="D28" s="199" t="s">
        <v>1013</v>
      </c>
      <c r="E28" s="195" t="s">
        <v>1024</v>
      </c>
      <c r="F28">
        <v>4484</v>
      </c>
      <c r="G28" s="195" t="s">
        <v>1020</v>
      </c>
      <c r="H28" s="195" t="s">
        <v>1017</v>
      </c>
      <c r="I28" s="195" t="s">
        <v>1022</v>
      </c>
    </row>
    <row r="29" spans="1:9" x14ac:dyDescent="0.25">
      <c r="A29">
        <v>270</v>
      </c>
      <c r="B29" s="195" t="s">
        <v>1011</v>
      </c>
      <c r="C29" s="195" t="s">
        <v>1025</v>
      </c>
      <c r="D29" s="199" t="s">
        <v>1013</v>
      </c>
      <c r="E29" s="195" t="s">
        <v>1026</v>
      </c>
      <c r="F29">
        <v>4521</v>
      </c>
      <c r="G29" s="195" t="s">
        <v>1027</v>
      </c>
      <c r="H29" s="195" t="s">
        <v>1017</v>
      </c>
      <c r="I29" s="195" t="s">
        <v>1028</v>
      </c>
    </row>
    <row r="30" spans="1:9" x14ac:dyDescent="0.25">
      <c r="A30">
        <v>199</v>
      </c>
      <c r="B30" s="195" t="s">
        <v>1011</v>
      </c>
      <c r="C30" s="195" t="s">
        <v>1080</v>
      </c>
      <c r="D30" s="199" t="s">
        <v>1081</v>
      </c>
      <c r="E30" s="195" t="s">
        <v>1019</v>
      </c>
      <c r="F30">
        <v>4801</v>
      </c>
      <c r="G30" s="195" t="s">
        <v>1020</v>
      </c>
      <c r="H30" s="195" t="s">
        <v>1017</v>
      </c>
      <c r="I30" s="195" t="s">
        <v>1022</v>
      </c>
    </row>
    <row r="31" spans="1:9" x14ac:dyDescent="0.25">
      <c r="A31">
        <v>14</v>
      </c>
      <c r="B31" s="195" t="s">
        <v>1011</v>
      </c>
      <c r="C31" s="195" t="s">
        <v>1089</v>
      </c>
      <c r="D31" s="199" t="s">
        <v>1090</v>
      </c>
      <c r="E31" s="195" t="s">
        <v>1024</v>
      </c>
      <c r="F31">
        <v>5427</v>
      </c>
      <c r="G31" s="195"/>
      <c r="H31" s="195"/>
      <c r="I31" s="195"/>
    </row>
    <row r="32" spans="1:9" x14ac:dyDescent="0.25">
      <c r="A32">
        <v>6</v>
      </c>
      <c r="B32" s="195" t="s">
        <v>1011</v>
      </c>
      <c r="C32" s="195" t="s">
        <v>1099</v>
      </c>
      <c r="D32" s="199" t="s">
        <v>1100</v>
      </c>
      <c r="E32" s="195" t="s">
        <v>1024</v>
      </c>
      <c r="F32">
        <v>5499</v>
      </c>
      <c r="G32" s="195"/>
      <c r="H32" s="195"/>
      <c r="I32" s="195"/>
    </row>
    <row r="33" spans="1:9" x14ac:dyDescent="0.25">
      <c r="A33">
        <v>273</v>
      </c>
      <c r="B33" s="195" t="s">
        <v>1011</v>
      </c>
      <c r="C33" s="195" t="s">
        <v>1012</v>
      </c>
      <c r="D33" s="199" t="s">
        <v>1013</v>
      </c>
      <c r="E33" s="195" t="s">
        <v>1014</v>
      </c>
      <c r="F33">
        <v>5668</v>
      </c>
      <c r="G33" s="195" t="s">
        <v>1015</v>
      </c>
      <c r="H33" s="195" t="s">
        <v>1016</v>
      </c>
      <c r="I33" s="195" t="s">
        <v>1017</v>
      </c>
    </row>
    <row r="34" spans="1:9" x14ac:dyDescent="0.25">
      <c r="A34">
        <v>261</v>
      </c>
      <c r="B34" s="195" t="s">
        <v>1011</v>
      </c>
      <c r="C34" s="195" t="s">
        <v>1054</v>
      </c>
      <c r="D34" s="199" t="s">
        <v>1047</v>
      </c>
      <c r="E34" s="195" t="s">
        <v>1038</v>
      </c>
      <c r="F34">
        <v>6343</v>
      </c>
      <c r="G34" s="195" t="s">
        <v>1055</v>
      </c>
      <c r="H34" s="195" t="s">
        <v>1017</v>
      </c>
      <c r="I34" s="195" t="s">
        <v>1056</v>
      </c>
    </row>
    <row r="37" spans="1:9" x14ac:dyDescent="0.25">
      <c r="C37" t="s">
        <v>1156</v>
      </c>
    </row>
    <row r="38" spans="1:9" x14ac:dyDescent="0.25">
      <c r="A38">
        <v>0</v>
      </c>
      <c r="B38" t="str">
        <f>C38</f>
        <v>CANCELLATIONS
ANY TIME
CANCELLATIONS PERMITTED.
CHANGES
ANY TIME
CHANGES PERMITTED FOR REISSUE/REVALIDATION.</v>
      </c>
      <c r="C38" s="218" t="s">
        <v>1109</v>
      </c>
      <c r="D38" t="str">
        <f>D37&amp;$C$37</f>
        <v>`,`</v>
      </c>
    </row>
    <row r="39" spans="1:9" x14ac:dyDescent="0.25">
      <c r="A39">
        <v>1</v>
      </c>
      <c r="B39" t="str">
        <f t="shared" ref="B39:B68" si="0">B38&amp;$C$37&amp;C39</f>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v>
      </c>
      <c r="C39" s="219" t="s">
        <v>1061</v>
      </c>
      <c r="D39" t="str">
        <f>D38&amp;$C$37</f>
        <v>`,``,`</v>
      </c>
    </row>
    <row r="40" spans="1:9" x14ac:dyDescent="0.25">
      <c r="A40">
        <v>2</v>
      </c>
      <c r="B40"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v>
      </c>
      <c r="C40" s="218" t="s">
        <v>1095</v>
      </c>
    </row>
    <row r="41" spans="1:9" x14ac:dyDescent="0.25">
      <c r="A41">
        <v>3</v>
      </c>
      <c r="B41"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v>
      </c>
      <c r="C41" s="219" t="s">
        <v>1094</v>
      </c>
    </row>
    <row r="42" spans="1:9" x14ac:dyDescent="0.25">
      <c r="A42">
        <v>4</v>
      </c>
      <c r="B42"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v>
      </c>
      <c r="C42" s="218" t="s">
        <v>1041</v>
      </c>
    </row>
    <row r="43" spans="1:9" x14ac:dyDescent="0.25">
      <c r="A43">
        <v>5</v>
      </c>
      <c r="B43"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v>
      </c>
      <c r="C43" s="219" t="s">
        <v>1084</v>
      </c>
    </row>
    <row r="44" spans="1:9" x14ac:dyDescent="0.25">
      <c r="A44">
        <v>6</v>
      </c>
      <c r="B44"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v>
      </c>
      <c r="C44" s="218" t="s">
        <v>1046</v>
      </c>
    </row>
    <row r="45" spans="1:9" x14ac:dyDescent="0.25">
      <c r="A45">
        <v>7</v>
      </c>
      <c r="B45"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v>
      </c>
      <c r="C45" s="219" t="s">
        <v>1032</v>
      </c>
    </row>
    <row r="46" spans="1:9" x14ac:dyDescent="0.25">
      <c r="A46">
        <v>8</v>
      </c>
      <c r="B46"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v>
      </c>
      <c r="C46" s="218" t="s">
        <v>1064</v>
      </c>
    </row>
    <row r="47" spans="1:9" x14ac:dyDescent="0.25">
      <c r="A47">
        <v>9</v>
      </c>
      <c r="B47"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v>
      </c>
      <c r="C47" s="219" t="s">
        <v>1057</v>
      </c>
    </row>
    <row r="48" spans="1:9" x14ac:dyDescent="0.25">
      <c r="A48">
        <v>10</v>
      </c>
      <c r="B48"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v>
      </c>
      <c r="C48" s="218" t="s">
        <v>1082</v>
      </c>
    </row>
    <row r="49" spans="1:3" x14ac:dyDescent="0.25">
      <c r="A49">
        <v>11</v>
      </c>
      <c r="B49"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v>
      </c>
      <c r="C49" s="219" t="s">
        <v>1091</v>
      </c>
    </row>
    <row r="50" spans="1:3" x14ac:dyDescent="0.25">
      <c r="A50">
        <v>12</v>
      </c>
      <c r="B50"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v>
      </c>
      <c r="C50" s="218" t="s">
        <v>1076</v>
      </c>
    </row>
    <row r="51" spans="1:3" x14ac:dyDescent="0.25">
      <c r="A51">
        <v>13</v>
      </c>
      <c r="B51"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v>
      </c>
      <c r="C51" s="219" t="s">
        <v>1053</v>
      </c>
    </row>
    <row r="52" spans="1:3" x14ac:dyDescent="0.25">
      <c r="A52">
        <v>14</v>
      </c>
      <c r="B52"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v>
      </c>
      <c r="C52" s="218" t="s">
        <v>1029</v>
      </c>
    </row>
    <row r="53" spans="1:3" x14ac:dyDescent="0.25">
      <c r="A53">
        <v>15</v>
      </c>
      <c r="B53"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v>
      </c>
      <c r="C53" s="219" t="s">
        <v>1096</v>
      </c>
    </row>
    <row r="54" spans="1:3" x14ac:dyDescent="0.25">
      <c r="A54">
        <v>16</v>
      </c>
      <c r="B54"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v>
      </c>
      <c r="C54" s="218" t="s">
        <v>1087</v>
      </c>
    </row>
    <row r="55" spans="1:3" x14ac:dyDescent="0.25">
      <c r="A55">
        <v>17</v>
      </c>
      <c r="B55"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v>
      </c>
      <c r="C55" s="219" t="s">
        <v>1018</v>
      </c>
    </row>
    <row r="56" spans="1:3" x14ac:dyDescent="0.25">
      <c r="A56">
        <v>18</v>
      </c>
      <c r="B56"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v>
      </c>
      <c r="C56" s="218" t="s">
        <v>1066</v>
      </c>
    </row>
    <row r="57" spans="1:3" x14ac:dyDescent="0.25">
      <c r="A57">
        <v>19</v>
      </c>
      <c r="B57"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v>
      </c>
      <c r="C57" s="219" t="s">
        <v>1042</v>
      </c>
    </row>
    <row r="58" spans="1:3" x14ac:dyDescent="0.25">
      <c r="A58">
        <v>20</v>
      </c>
      <c r="B58"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v>
      </c>
      <c r="C58" s="218" t="s">
        <v>1074</v>
      </c>
    </row>
    <row r="59" spans="1:3" x14ac:dyDescent="0.25">
      <c r="A59">
        <v>21</v>
      </c>
      <c r="B59"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v>
      </c>
      <c r="C59" s="219" t="s">
        <v>1069</v>
      </c>
    </row>
    <row r="60" spans="1:3" x14ac:dyDescent="0.25">
      <c r="A60">
        <v>22</v>
      </c>
      <c r="B60"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v>
      </c>
      <c r="C60" s="218" t="s">
        <v>1037</v>
      </c>
    </row>
    <row r="61" spans="1:3" x14ac:dyDescent="0.25">
      <c r="A61">
        <v>23</v>
      </c>
      <c r="B61"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v>
      </c>
      <c r="C61" s="219" t="s">
        <v>1049</v>
      </c>
    </row>
    <row r="62" spans="1:3" x14ac:dyDescent="0.25">
      <c r="A62">
        <v>24</v>
      </c>
      <c r="B62"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v>
      </c>
      <c r="C62" s="218" t="s">
        <v>1023</v>
      </c>
    </row>
    <row r="63" spans="1:3" x14ac:dyDescent="0.25">
      <c r="A63">
        <v>25</v>
      </c>
      <c r="B63"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v>
      </c>
      <c r="C63" s="219" t="s">
        <v>1025</v>
      </c>
    </row>
    <row r="64" spans="1:3" x14ac:dyDescent="0.25">
      <c r="A64">
        <v>26</v>
      </c>
      <c r="B64"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v>
      </c>
      <c r="C64" s="218" t="s">
        <v>1080</v>
      </c>
    </row>
    <row r="65" spans="1:3" x14ac:dyDescent="0.25">
      <c r="A65">
        <v>27</v>
      </c>
      <c r="B65"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v>
      </c>
      <c r="C65" s="219" t="s">
        <v>1089</v>
      </c>
    </row>
    <row r="66" spans="1:3" x14ac:dyDescent="0.25">
      <c r="A66">
        <v>28</v>
      </c>
      <c r="B66"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v>
      </c>
      <c r="C66" s="218" t="s">
        <v>1099</v>
      </c>
    </row>
    <row r="67" spans="1:3" x14ac:dyDescent="0.25">
      <c r="A67">
        <v>29</v>
      </c>
      <c r="B67"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v>
      </c>
      <c r="C67" s="219" t="s">
        <v>1012</v>
      </c>
    </row>
    <row r="68" spans="1:3" x14ac:dyDescent="0.25">
      <c r="A68">
        <v>30</v>
      </c>
      <c r="B68" t="str">
        <f t="shared" si="0"/>
        <v>CANCELLATIONS
ANY TIME
CANCELLATIONS PERMITTED.
CHANGES
ANY TIME
CHANGES PERMITTED FOR REISSUE/REVALIDATION.`,`CANCELLATIONS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v>
      </c>
      <c r="C68" s="218" t="s">
        <v>1054</v>
      </c>
    </row>
  </sheetData>
  <dataConsolidate/>
  <conditionalFormatting sqref="C4:C34">
    <cfRule type="duplicateValues" dxfId="13" priority="239"/>
  </conditionalFormatting>
  <conditionalFormatting sqref="C38:C68">
    <cfRule type="duplicateValues" dxfId="0" priority="1"/>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5851-C9DC-4E6D-B56D-ED139EEFC89D}">
  <sheetPr codeName="Hoja11"/>
  <dimension ref="A1"/>
  <sheetViews>
    <sheetView workbookViewId="0"/>
  </sheetViews>
  <sheetFormatPr baseColWidth="10" defaultRowHeight="13.2"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2:O73"/>
  <sheetViews>
    <sheetView zoomScale="80" zoomScaleNormal="80" workbookViewId="0">
      <selection activeCell="C69" sqref="C69"/>
    </sheetView>
  </sheetViews>
  <sheetFormatPr baseColWidth="10" defaultRowHeight="13.2" x14ac:dyDescent="0.25"/>
  <cols>
    <col min="1" max="1" width="12.6640625" customWidth="1"/>
    <col min="2" max="2" width="17.44140625" style="157" bestFit="1" customWidth="1"/>
    <col min="3" max="3" width="13.88671875" style="157" bestFit="1" customWidth="1"/>
    <col min="4" max="4" width="14.5546875" style="157" bestFit="1" customWidth="1"/>
    <col min="5" max="5" width="17" customWidth="1"/>
    <col min="6" max="6" width="12.88671875" style="157" bestFit="1" customWidth="1"/>
    <col min="7" max="7" width="11.88671875" style="157" customWidth="1"/>
    <col min="8" max="8" width="17.44140625" style="177" bestFit="1" customWidth="1"/>
    <col min="9" max="9" width="19.6640625" style="157" bestFit="1" customWidth="1"/>
    <col min="10" max="10" width="12.88671875" style="157" bestFit="1" customWidth="1"/>
    <col min="11" max="11" width="17.44140625" bestFit="1" customWidth="1"/>
    <col min="12" max="12" width="20.33203125" bestFit="1" customWidth="1"/>
    <col min="13" max="13" width="12.88671875" style="157" bestFit="1" customWidth="1"/>
    <col min="14" max="14" width="13.88671875" style="157" bestFit="1" customWidth="1"/>
    <col min="15" max="15" width="13.88671875" bestFit="1" customWidth="1"/>
  </cols>
  <sheetData>
    <row r="2" spans="1:15" x14ac:dyDescent="0.25">
      <c r="A2" s="158" t="s">
        <v>356</v>
      </c>
      <c r="B2" s="157">
        <v>622100</v>
      </c>
      <c r="C2" s="157">
        <v>6122679</v>
      </c>
      <c r="D2" s="157">
        <v>3705150</v>
      </c>
      <c r="E2" s="158" t="s">
        <v>358</v>
      </c>
      <c r="F2" s="157">
        <f>J5</f>
        <v>156430</v>
      </c>
      <c r="I2" s="171" t="s">
        <v>358</v>
      </c>
      <c r="J2" s="157">
        <v>120800</v>
      </c>
      <c r="L2" s="158" t="s">
        <v>367</v>
      </c>
      <c r="M2" s="164">
        <v>4310476</v>
      </c>
      <c r="O2">
        <v>10216978</v>
      </c>
    </row>
    <row r="3" spans="1:15" x14ac:dyDescent="0.25">
      <c r="A3" s="158" t="s">
        <v>366</v>
      </c>
      <c r="B3" s="157">
        <v>7890676</v>
      </c>
      <c r="C3" s="157">
        <f>B3</f>
        <v>7890676</v>
      </c>
      <c r="E3" s="158" t="s">
        <v>359</v>
      </c>
      <c r="F3" s="157">
        <v>64.855000000000004</v>
      </c>
      <c r="I3" s="171" t="s">
        <v>361</v>
      </c>
      <c r="J3" s="157">
        <v>19830</v>
      </c>
      <c r="L3" s="158" t="s">
        <v>368</v>
      </c>
      <c r="M3" s="157">
        <v>730020</v>
      </c>
      <c r="O3">
        <v>9562322</v>
      </c>
    </row>
    <row r="4" spans="1:15" x14ac:dyDescent="0.25">
      <c r="A4" s="158" t="s">
        <v>357</v>
      </c>
      <c r="B4" s="157">
        <f>SUM(B2:B3)</f>
        <v>8512776</v>
      </c>
      <c r="C4" s="157">
        <f>SUM(C2:C3)</f>
        <v>14013355</v>
      </c>
      <c r="E4" s="158" t="s">
        <v>360</v>
      </c>
      <c r="F4" s="163">
        <v>14875</v>
      </c>
      <c r="G4" s="163"/>
      <c r="I4" s="171" t="s">
        <v>362</v>
      </c>
      <c r="J4" s="157">
        <v>15800</v>
      </c>
      <c r="L4" s="158" t="s">
        <v>370</v>
      </c>
      <c r="M4" s="157">
        <v>105681</v>
      </c>
      <c r="O4">
        <f>O2-O3</f>
        <v>654656</v>
      </c>
    </row>
    <row r="5" spans="1:15" x14ac:dyDescent="0.25">
      <c r="F5" s="157">
        <f>SUM(F2:F4)</f>
        <v>171369.85500000001</v>
      </c>
      <c r="J5" s="157">
        <f>SUM(J2:J4)</f>
        <v>156430</v>
      </c>
      <c r="L5" s="158" t="s">
        <v>369</v>
      </c>
      <c r="M5" s="157">
        <f>SUM(M2:M4)</f>
        <v>5146177</v>
      </c>
    </row>
    <row r="7" spans="1:15" x14ac:dyDescent="0.25">
      <c r="N7" s="171" t="s">
        <v>407</v>
      </c>
      <c r="O7" s="158" t="s">
        <v>408</v>
      </c>
    </row>
    <row r="8" spans="1:15" x14ac:dyDescent="0.25">
      <c r="I8" s="171" t="s">
        <v>371</v>
      </c>
      <c r="J8" s="164">
        <v>159550</v>
      </c>
      <c r="L8" s="158" t="s">
        <v>358</v>
      </c>
      <c r="M8" s="157">
        <v>1099600</v>
      </c>
      <c r="N8" s="157">
        <v>158200</v>
      </c>
      <c r="O8" s="162">
        <f>N8</f>
        <v>158200</v>
      </c>
    </row>
    <row r="9" spans="1:15" x14ac:dyDescent="0.25">
      <c r="A9" s="158" t="s">
        <v>363</v>
      </c>
      <c r="B9" s="185">
        <v>6.54E-2</v>
      </c>
      <c r="C9" s="157">
        <v>19084592</v>
      </c>
      <c r="D9" s="157">
        <v>7679832</v>
      </c>
      <c r="E9">
        <v>208844</v>
      </c>
      <c r="F9" s="157">
        <f>B3-D10</f>
        <v>7388414.9872000003</v>
      </c>
      <c r="I9" s="171" t="s">
        <v>359</v>
      </c>
      <c r="J9" s="164">
        <v>35700</v>
      </c>
      <c r="L9" s="158" t="s">
        <v>361</v>
      </c>
      <c r="M9" s="157">
        <v>186090</v>
      </c>
      <c r="N9" s="157">
        <f>N8*19%</f>
        <v>30058</v>
      </c>
      <c r="O9" s="162">
        <f>O8*9.5%</f>
        <v>15029</v>
      </c>
    </row>
    <row r="10" spans="1:15" x14ac:dyDescent="0.25">
      <c r="A10" s="158" t="s">
        <v>364</v>
      </c>
      <c r="C10" s="157">
        <f>C9-C9*$B$9</f>
        <v>17836459.683200002</v>
      </c>
      <c r="D10" s="157">
        <f>D9*$B$9</f>
        <v>502261.01280000003</v>
      </c>
      <c r="E10" s="157"/>
      <c r="I10" s="171" t="s">
        <v>360</v>
      </c>
      <c r="J10" s="165">
        <v>14875</v>
      </c>
      <c r="L10" s="158" t="s">
        <v>362</v>
      </c>
      <c r="M10" s="157">
        <v>125100</v>
      </c>
    </row>
    <row r="11" spans="1:15" x14ac:dyDescent="0.25">
      <c r="A11" s="158" t="s">
        <v>357</v>
      </c>
      <c r="C11" s="157">
        <f>C2+C10</f>
        <v>23959138.683200002</v>
      </c>
      <c r="D11" s="157">
        <f>C4-D10</f>
        <v>13511093.987199999</v>
      </c>
      <c r="E11" s="162">
        <f>C10+D2+E9</f>
        <v>21750453.683200002</v>
      </c>
      <c r="J11" s="157">
        <f>SUM(J8:J10)</f>
        <v>210125</v>
      </c>
      <c r="L11" s="158" t="s">
        <v>372</v>
      </c>
      <c r="M11" s="157">
        <v>89800</v>
      </c>
    </row>
    <row r="12" spans="1:15" x14ac:dyDescent="0.25">
      <c r="L12" s="158" t="s">
        <v>373</v>
      </c>
      <c r="M12" s="157">
        <v>1032800</v>
      </c>
    </row>
    <row r="13" spans="1:15" x14ac:dyDescent="0.25">
      <c r="M13" s="157">
        <f>SUM(M8:M12)</f>
        <v>2533390</v>
      </c>
    </row>
    <row r="15" spans="1:15" x14ac:dyDescent="0.25">
      <c r="E15" s="170" t="s">
        <v>374</v>
      </c>
    </row>
    <row r="17" spans="1:14" x14ac:dyDescent="0.25">
      <c r="B17"/>
      <c r="C17" s="157" t="s">
        <v>375</v>
      </c>
      <c r="D17" s="157" t="s">
        <v>376</v>
      </c>
      <c r="H17" s="178" t="s">
        <v>388</v>
      </c>
      <c r="I17" s="175" t="s">
        <v>367</v>
      </c>
      <c r="K17" s="158" t="s">
        <v>405</v>
      </c>
    </row>
    <row r="18" spans="1:14" x14ac:dyDescent="0.25">
      <c r="B18"/>
      <c r="F18" s="161">
        <v>0.25</v>
      </c>
      <c r="G18" s="161"/>
      <c r="H18" s="177">
        <v>2000532</v>
      </c>
      <c r="I18" s="157">
        <v>1602160</v>
      </c>
      <c r="K18" s="187">
        <v>0.25</v>
      </c>
      <c r="L18" s="162">
        <f>$B$3*K18</f>
        <v>1972669</v>
      </c>
      <c r="M18" s="157">
        <f>C2</f>
        <v>6122679</v>
      </c>
      <c r="N18" s="157">
        <f>SUM(L18:M18)</f>
        <v>8095348</v>
      </c>
    </row>
    <row r="19" spans="1:14" x14ac:dyDescent="0.25">
      <c r="A19" s="167"/>
      <c r="B19" s="158" t="s">
        <v>377</v>
      </c>
      <c r="C19" s="157">
        <v>9626326.4000000004</v>
      </c>
      <c r="D19" s="157">
        <v>15896907</v>
      </c>
      <c r="F19" s="161">
        <v>0.75</v>
      </c>
      <c r="G19" s="161"/>
      <c r="H19" s="177">
        <f>H18*3</f>
        <v>6001596</v>
      </c>
      <c r="I19" s="157">
        <f>I18*3</f>
        <v>4806480</v>
      </c>
      <c r="K19" s="188">
        <v>0.375</v>
      </c>
      <c r="L19" s="162">
        <f>$B$3*K19</f>
        <v>2959003.5</v>
      </c>
      <c r="N19" s="157">
        <f t="shared" ref="N19:N20" si="0">SUM(L19:M19)</f>
        <v>2959003.5</v>
      </c>
    </row>
    <row r="20" spans="1:14" x14ac:dyDescent="0.25">
      <c r="A20" s="168"/>
      <c r="B20" s="158" t="s">
        <v>356</v>
      </c>
      <c r="C20" s="157">
        <v>11151468</v>
      </c>
      <c r="D20" s="157">
        <v>210125</v>
      </c>
      <c r="F20" s="161">
        <v>1</v>
      </c>
      <c r="G20" s="161"/>
      <c r="H20" s="177">
        <f>SUM(H18:H19)</f>
        <v>8002128</v>
      </c>
      <c r="I20" s="157">
        <f>SUM(I18:I19)</f>
        <v>6408640</v>
      </c>
      <c r="K20" s="188">
        <v>0.375</v>
      </c>
      <c r="L20" s="162">
        <f>$B$3*K20</f>
        <v>2959003.5</v>
      </c>
      <c r="N20" s="157">
        <f t="shared" si="0"/>
        <v>2959003.5</v>
      </c>
    </row>
    <row r="21" spans="1:14" x14ac:dyDescent="0.25">
      <c r="A21" s="169"/>
      <c r="B21" s="158" t="s">
        <v>378</v>
      </c>
      <c r="C21" s="157">
        <v>159706</v>
      </c>
      <c r="D21" s="157">
        <v>0</v>
      </c>
      <c r="L21" s="162">
        <f>SUM(L18:L20)</f>
        <v>7890676</v>
      </c>
      <c r="N21" s="157">
        <f>SUM(N18:N20)</f>
        <v>14013355</v>
      </c>
    </row>
    <row r="22" spans="1:14" x14ac:dyDescent="0.25">
      <c r="A22" s="167"/>
      <c r="B22" s="158" t="s">
        <v>379</v>
      </c>
      <c r="C22" s="157">
        <v>0</v>
      </c>
      <c r="D22" s="157">
        <v>0</v>
      </c>
      <c r="F22" s="157" t="s">
        <v>400</v>
      </c>
      <c r="H22" s="177">
        <f>H19/2</f>
        <v>3000798</v>
      </c>
    </row>
    <row r="23" spans="1:14" x14ac:dyDescent="0.25">
      <c r="A23" s="166"/>
      <c r="C23" s="157">
        <f>SUM(C19:C22)</f>
        <v>20937500.399999999</v>
      </c>
      <c r="D23" s="157">
        <f>SUM(D19:D22)</f>
        <v>16107032</v>
      </c>
      <c r="K23" s="158" t="s">
        <v>404</v>
      </c>
    </row>
    <row r="24" spans="1:14" x14ac:dyDescent="0.25">
      <c r="A24" s="169"/>
      <c r="K24" s="187">
        <v>0.25</v>
      </c>
      <c r="L24" s="162">
        <f>($B$3-$D$10)*K24</f>
        <v>1847103.7468000001</v>
      </c>
      <c r="M24" s="157">
        <f>C2</f>
        <v>6122679</v>
      </c>
      <c r="N24" s="157">
        <f>SUM(L24:M24)</f>
        <v>7969782.7467999998</v>
      </c>
    </row>
    <row r="25" spans="1:14" x14ac:dyDescent="0.25">
      <c r="A25" s="167"/>
      <c r="K25" s="188">
        <v>0.375</v>
      </c>
      <c r="L25" s="162">
        <f t="shared" ref="L25:L26" si="1">($B$3-$D$10)*K25</f>
        <v>2770655.6202000002</v>
      </c>
      <c r="N25" s="157">
        <f t="shared" ref="N25:N26" si="2">SUM(L25:M25)</f>
        <v>2770655.6202000002</v>
      </c>
    </row>
    <row r="26" spans="1:14" x14ac:dyDescent="0.25">
      <c r="A26" s="166"/>
      <c r="K26" s="188">
        <v>0.375</v>
      </c>
      <c r="L26" s="162">
        <f t="shared" si="1"/>
        <v>2770655.6202000002</v>
      </c>
      <c r="N26" s="157">
        <f t="shared" si="2"/>
        <v>2770655.6202000002</v>
      </c>
    </row>
    <row r="27" spans="1:14" x14ac:dyDescent="0.25">
      <c r="A27" s="166"/>
      <c r="B27" s="171" t="s">
        <v>375</v>
      </c>
      <c r="C27" s="157">
        <v>2642220</v>
      </c>
      <c r="L27" s="162">
        <f>SUM(L24:L26)</f>
        <v>7388414.9872000013</v>
      </c>
      <c r="N27" s="157">
        <f>SUM(N24:N26)</f>
        <v>13511093.987200001</v>
      </c>
    </row>
    <row r="28" spans="1:14" x14ac:dyDescent="0.25">
      <c r="B28" s="171" t="s">
        <v>380</v>
      </c>
      <c r="C28" s="157">
        <v>5799836</v>
      </c>
    </row>
    <row r="29" spans="1:14" x14ac:dyDescent="0.25">
      <c r="B29" s="171" t="s">
        <v>381</v>
      </c>
      <c r="C29" s="157">
        <f>C28-C27</f>
        <v>3157616</v>
      </c>
      <c r="D29" s="172">
        <f>C29/C28</f>
        <v>0.54443194600674916</v>
      </c>
    </row>
    <row r="30" spans="1:14" x14ac:dyDescent="0.25">
      <c r="B30" s="171"/>
      <c r="D30" s="172"/>
    </row>
    <row r="31" spans="1:14" x14ac:dyDescent="0.25">
      <c r="C31" s="164" t="s">
        <v>382</v>
      </c>
      <c r="D31" s="164" t="s">
        <v>380</v>
      </c>
      <c r="E31" s="164" t="s">
        <v>387</v>
      </c>
    </row>
    <row r="32" spans="1:14" x14ac:dyDescent="0.25">
      <c r="B32" s="158" t="s">
        <v>377</v>
      </c>
      <c r="C32" s="157">
        <f>C35-C34-C33</f>
        <v>180098</v>
      </c>
      <c r="D32" s="157">
        <f>D35-D34-D33</f>
        <v>3123082</v>
      </c>
      <c r="E32" s="164">
        <f t="shared" ref="E32:E34" si="3">D32-C32</f>
        <v>2942984</v>
      </c>
      <c r="H32" s="177" t="s">
        <v>385</v>
      </c>
      <c r="I32" s="157">
        <v>2111408</v>
      </c>
      <c r="K32" s="157">
        <v>3596868</v>
      </c>
      <c r="L32" s="157">
        <v>1379228</v>
      </c>
    </row>
    <row r="33" spans="2:13" x14ac:dyDescent="0.25">
      <c r="B33" s="158" t="s">
        <v>356</v>
      </c>
      <c r="C33" s="175">
        <v>2302416</v>
      </c>
      <c r="D33" s="157">
        <v>2517048</v>
      </c>
      <c r="E33" s="164">
        <f t="shared" si="3"/>
        <v>214632</v>
      </c>
      <c r="H33" s="177" t="s">
        <v>389</v>
      </c>
      <c r="I33" s="157">
        <f>I32*19%</f>
        <v>401167.52</v>
      </c>
      <c r="K33" s="157">
        <v>105585</v>
      </c>
      <c r="L33" s="157">
        <f>L32*0.19</f>
        <v>262053.32</v>
      </c>
    </row>
    <row r="34" spans="2:13" x14ac:dyDescent="0.25">
      <c r="B34" s="158" t="s">
        <v>378</v>
      </c>
      <c r="C34" s="157">
        <v>159706</v>
      </c>
      <c r="D34" s="157">
        <f>C34</f>
        <v>159706</v>
      </c>
      <c r="E34" s="164">
        <f t="shared" si="3"/>
        <v>0</v>
      </c>
      <c r="I34" s="157">
        <f>SUM(I32:I33)</f>
        <v>2512575.52</v>
      </c>
      <c r="K34" s="157">
        <f>SUM(K32:K33)</f>
        <v>3702453</v>
      </c>
      <c r="L34" s="157">
        <f>L32+L33</f>
        <v>1641281.32</v>
      </c>
    </row>
    <row r="35" spans="2:13" x14ac:dyDescent="0.25">
      <c r="C35" s="157">
        <v>2642220</v>
      </c>
      <c r="D35" s="157">
        <v>5799836</v>
      </c>
      <c r="E35" s="162">
        <f>SUM(E32:E34)</f>
        <v>3157616</v>
      </c>
    </row>
    <row r="38" spans="2:13" x14ac:dyDescent="0.25">
      <c r="K38" s="186" t="s">
        <v>402</v>
      </c>
      <c r="L38">
        <v>3258</v>
      </c>
    </row>
    <row r="39" spans="2:13" x14ac:dyDescent="0.25">
      <c r="C39" s="164" t="s">
        <v>382</v>
      </c>
      <c r="D39" s="164" t="s">
        <v>380</v>
      </c>
      <c r="E39" s="164" t="s">
        <v>387</v>
      </c>
      <c r="F39"/>
      <c r="G39"/>
      <c r="H39" s="179" t="s">
        <v>383</v>
      </c>
      <c r="I39" s="164">
        <v>2550836</v>
      </c>
      <c r="J39"/>
      <c r="K39" s="175" t="s">
        <v>401</v>
      </c>
      <c r="L39" s="186">
        <v>36.4</v>
      </c>
      <c r="M39"/>
    </row>
    <row r="40" spans="2:13" x14ac:dyDescent="0.25">
      <c r="B40" s="171" t="s">
        <v>383</v>
      </c>
      <c r="C40" s="164">
        <v>0</v>
      </c>
      <c r="D40" s="164">
        <v>0</v>
      </c>
      <c r="E40" s="164">
        <f>D40-C40</f>
        <v>0</v>
      </c>
      <c r="F40"/>
      <c r="G40"/>
      <c r="H40" s="179" t="s">
        <v>359</v>
      </c>
      <c r="I40" s="164">
        <f>182168+34612</f>
        <v>216780</v>
      </c>
      <c r="J40"/>
      <c r="K40" s="157"/>
      <c r="L40" s="157">
        <f>L39*L38</f>
        <v>118591.2</v>
      </c>
      <c r="M40"/>
    </row>
    <row r="41" spans="2:13" x14ac:dyDescent="0.25">
      <c r="B41" s="171" t="s">
        <v>403</v>
      </c>
      <c r="C41" s="164">
        <v>118591</v>
      </c>
      <c r="D41" s="164">
        <v>118591</v>
      </c>
      <c r="E41" s="164">
        <f>D41-C41</f>
        <v>0</v>
      </c>
      <c r="F41"/>
      <c r="G41"/>
      <c r="H41" s="179"/>
      <c r="I41" s="164"/>
      <c r="J41"/>
      <c r="K41" s="157"/>
      <c r="M41"/>
    </row>
    <row r="42" spans="2:13" x14ac:dyDescent="0.25">
      <c r="B42" s="171" t="s">
        <v>385</v>
      </c>
      <c r="C42" s="173">
        <f>C43-C41</f>
        <v>6290049</v>
      </c>
      <c r="D42" s="173">
        <f>D43-D41</f>
        <v>7883537</v>
      </c>
      <c r="E42" s="173">
        <f>D42-C42</f>
        <v>1593488</v>
      </c>
      <c r="F42"/>
      <c r="G42"/>
      <c r="H42" s="179" t="s">
        <v>384</v>
      </c>
      <c r="I42" s="164">
        <f>84578+16070</f>
        <v>100648</v>
      </c>
      <c r="J42"/>
      <c r="K42" s="157"/>
      <c r="M42"/>
    </row>
    <row r="43" spans="2:13" x14ac:dyDescent="0.25">
      <c r="B43" s="171" t="s">
        <v>386</v>
      </c>
      <c r="C43" s="157">
        <f>I20</f>
        <v>6408640</v>
      </c>
      <c r="D43" s="157">
        <f>H20</f>
        <v>8002128</v>
      </c>
      <c r="E43" s="157">
        <f>SUM(E40:E42)</f>
        <v>1593488</v>
      </c>
      <c r="F43"/>
      <c r="G43"/>
      <c r="I43" s="157">
        <f>SUM(I39:I42)</f>
        <v>2868264</v>
      </c>
      <c r="J43"/>
      <c r="K43" s="157"/>
      <c r="M43"/>
    </row>
    <row r="44" spans="2:13" x14ac:dyDescent="0.25">
      <c r="E44" s="157">
        <f>D43-C43</f>
        <v>1593488</v>
      </c>
      <c r="F44"/>
      <c r="G44"/>
      <c r="J44"/>
      <c r="K44" s="157"/>
      <c r="M44"/>
    </row>
    <row r="47" spans="2:13" x14ac:dyDescent="0.25">
      <c r="D47" s="171" t="s">
        <v>392</v>
      </c>
      <c r="E47" s="157">
        <v>4320000</v>
      </c>
      <c r="G47" s="171" t="s">
        <v>406</v>
      </c>
      <c r="H47" s="157">
        <v>810000</v>
      </c>
      <c r="I47" s="171" t="s">
        <v>395</v>
      </c>
      <c r="J47" s="157">
        <f>E47-H47</f>
        <v>3510000</v>
      </c>
    </row>
    <row r="48" spans="2:13" x14ac:dyDescent="0.25">
      <c r="D48" s="171" t="s">
        <v>393</v>
      </c>
      <c r="E48">
        <v>44568</v>
      </c>
    </row>
    <row r="50" spans="1:12" x14ac:dyDescent="0.25">
      <c r="A50" s="158" t="s">
        <v>390</v>
      </c>
      <c r="B50" s="171" t="s">
        <v>391</v>
      </c>
      <c r="D50" s="171" t="s">
        <v>394</v>
      </c>
      <c r="E50" s="158" t="s">
        <v>395</v>
      </c>
      <c r="F50" s="171" t="s">
        <v>396</v>
      </c>
      <c r="G50" s="171"/>
      <c r="H50" s="180" t="s">
        <v>397</v>
      </c>
      <c r="I50" s="171" t="s">
        <v>398</v>
      </c>
      <c r="K50" s="180" t="s">
        <v>397</v>
      </c>
      <c r="L50" s="171" t="s">
        <v>398</v>
      </c>
    </row>
    <row r="51" spans="1:12" x14ac:dyDescent="0.25">
      <c r="A51" s="181">
        <v>2500</v>
      </c>
      <c r="B51" s="163">
        <v>27000</v>
      </c>
      <c r="D51" s="157" t="str">
        <f>IF(A51&lt;=$E$48,"SI","NO")</f>
        <v>SI</v>
      </c>
      <c r="E51" t="str">
        <f>IF(B51&lt;=$E$47,"SI","NO")</f>
        <v>SI</v>
      </c>
      <c r="F51" s="157">
        <f>IF(AND(D51="SI",E51="SI"),$E$47-B51,"N/A")</f>
        <v>4293000</v>
      </c>
      <c r="H51" s="183">
        <f>A51+A52</f>
        <v>6000</v>
      </c>
      <c r="I51" s="157">
        <f t="shared" ref="I51:I54" si="4">IF(AND(E51="SI",D51="SI",B51+B52&lt;=$E$47,H51&lt;=$E$48),$E$47-B51-B52,"N/A")</f>
        <v>4254000</v>
      </c>
      <c r="K51" s="182">
        <f>A51+A54</f>
        <v>8500</v>
      </c>
      <c r="L51" s="163">
        <f>IF(AND(E51="SI",D51="SI",B51+B54&lt;=$E$47,K51&lt;=$E$48),$E$47-B51-B54,"N/A")</f>
        <v>4221000</v>
      </c>
    </row>
    <row r="52" spans="1:12" x14ac:dyDescent="0.25">
      <c r="A52" s="181">
        <v>3500</v>
      </c>
      <c r="B52" s="163">
        <v>39000</v>
      </c>
      <c r="D52" s="157" t="str">
        <f t="shared" ref="D52:D62" si="5">IF(A52&lt;=$E$48,"SI","NO")</f>
        <v>SI</v>
      </c>
      <c r="E52" t="str">
        <f t="shared" ref="E52:E62" si="6">IF(B52&lt;=$E$47,"SI","NO")</f>
        <v>SI</v>
      </c>
      <c r="F52" s="157">
        <f t="shared" ref="F52:F62" si="7">IF(AND(D52="SI",E52="SI"),$E$47-B52,"N/A")</f>
        <v>4281000</v>
      </c>
      <c r="H52" s="182">
        <f t="shared" ref="H52:H62" si="8">A52+A53</f>
        <v>8000</v>
      </c>
      <c r="I52" s="157">
        <f t="shared" si="4"/>
        <v>4230000</v>
      </c>
      <c r="K52" s="183">
        <f t="shared" ref="K52:K62" si="9">A52+A55</f>
        <v>12500</v>
      </c>
      <c r="L52" s="184">
        <f t="shared" ref="L52:L62" si="10">IF(AND(E52="SI",D52="SI",B52+B55&lt;=$E$47,K52&lt;=$E$48),$E$47-B52-B55,"N/A")</f>
        <v>4171000</v>
      </c>
    </row>
    <row r="53" spans="1:12" x14ac:dyDescent="0.25">
      <c r="A53" s="181">
        <v>4500</v>
      </c>
      <c r="B53" s="163">
        <v>51000</v>
      </c>
      <c r="D53" s="157" t="str">
        <f t="shared" si="5"/>
        <v>SI</v>
      </c>
      <c r="E53" t="str">
        <f t="shared" si="6"/>
        <v>SI</v>
      </c>
      <c r="F53" s="157">
        <f t="shared" si="7"/>
        <v>4269000</v>
      </c>
      <c r="H53" s="177">
        <f t="shared" si="8"/>
        <v>10500</v>
      </c>
      <c r="I53" s="157">
        <f t="shared" si="4"/>
        <v>4197000</v>
      </c>
      <c r="K53" s="183">
        <f t="shared" si="9"/>
        <v>16500</v>
      </c>
      <c r="L53" s="184">
        <f t="shared" si="10"/>
        <v>4103000</v>
      </c>
    </row>
    <row r="54" spans="1:12" x14ac:dyDescent="0.25">
      <c r="A54" s="181">
        <v>6000</v>
      </c>
      <c r="B54" s="163">
        <v>72000</v>
      </c>
      <c r="D54" s="157" t="str">
        <f t="shared" si="5"/>
        <v>SI</v>
      </c>
      <c r="E54" t="str">
        <f t="shared" si="6"/>
        <v>SI</v>
      </c>
      <c r="F54" s="157">
        <f t="shared" si="7"/>
        <v>4248000</v>
      </c>
      <c r="H54" s="177">
        <f t="shared" si="8"/>
        <v>15000</v>
      </c>
      <c r="I54" s="157">
        <f t="shared" si="4"/>
        <v>4138000</v>
      </c>
      <c r="K54" s="183">
        <f t="shared" si="9"/>
        <v>22000</v>
      </c>
      <c r="L54" s="184">
        <f t="shared" si="10"/>
        <v>4026000</v>
      </c>
    </row>
    <row r="55" spans="1:12" x14ac:dyDescent="0.25">
      <c r="A55" s="181">
        <v>9000</v>
      </c>
      <c r="B55" s="163">
        <v>110000</v>
      </c>
      <c r="D55" s="157" t="str">
        <f t="shared" si="5"/>
        <v>SI</v>
      </c>
      <c r="E55" t="str">
        <f t="shared" si="6"/>
        <v>SI</v>
      </c>
      <c r="F55" s="157">
        <f t="shared" si="7"/>
        <v>4210000</v>
      </c>
      <c r="H55" s="177">
        <f t="shared" si="8"/>
        <v>21000</v>
      </c>
      <c r="I55" s="157">
        <f>IF(AND(E55="SI",D55="SI",B55+B56&lt;=$E$47,H55&lt;=$E$48),$E$47-B55-B56,"N/A")</f>
        <v>4044000</v>
      </c>
      <c r="K55" s="183">
        <f t="shared" si="9"/>
        <v>29000</v>
      </c>
      <c r="L55" s="184">
        <f t="shared" si="10"/>
        <v>3895000</v>
      </c>
    </row>
    <row r="56" spans="1:12" x14ac:dyDescent="0.25">
      <c r="A56">
        <v>12000</v>
      </c>
      <c r="B56" s="157">
        <v>166000</v>
      </c>
      <c r="D56" s="157" t="str">
        <f t="shared" si="5"/>
        <v>SI</v>
      </c>
      <c r="E56" t="str">
        <f t="shared" si="6"/>
        <v>SI</v>
      </c>
      <c r="F56" s="157">
        <f t="shared" si="7"/>
        <v>4154000</v>
      </c>
      <c r="H56" s="177">
        <f t="shared" si="8"/>
        <v>28000</v>
      </c>
      <c r="I56" s="157">
        <f t="shared" ref="I56:I62" si="11">IF(AND(E56="SI",D56="SI",B56+B57&lt;=$E$47,H56&lt;=$E$48),$E$47-B56-B57,"N/A")</f>
        <v>3932000</v>
      </c>
      <c r="K56" s="183">
        <f t="shared" si="9"/>
        <v>37000</v>
      </c>
      <c r="L56" s="184">
        <f t="shared" si="10"/>
        <v>3717000</v>
      </c>
    </row>
    <row r="57" spans="1:12" x14ac:dyDescent="0.25">
      <c r="A57">
        <v>16000</v>
      </c>
      <c r="B57" s="157">
        <v>222000</v>
      </c>
      <c r="D57" s="157" t="str">
        <f t="shared" si="5"/>
        <v>SI</v>
      </c>
      <c r="E57" t="str">
        <f t="shared" si="6"/>
        <v>SI</v>
      </c>
      <c r="F57" s="157">
        <f t="shared" si="7"/>
        <v>4098000</v>
      </c>
      <c r="H57" s="177">
        <f t="shared" si="8"/>
        <v>36000</v>
      </c>
      <c r="I57" s="157">
        <f t="shared" si="11"/>
        <v>3783000</v>
      </c>
      <c r="K57" s="183">
        <f t="shared" si="9"/>
        <v>51000</v>
      </c>
      <c r="L57" s="184" t="str">
        <f t="shared" si="10"/>
        <v>N/A</v>
      </c>
    </row>
    <row r="58" spans="1:12" x14ac:dyDescent="0.25">
      <c r="A58">
        <v>20000</v>
      </c>
      <c r="B58" s="157">
        <v>315000</v>
      </c>
      <c r="D58" s="157" t="str">
        <f t="shared" si="5"/>
        <v>SI</v>
      </c>
      <c r="E58" t="str">
        <f t="shared" si="6"/>
        <v>SI</v>
      </c>
      <c r="F58" s="157">
        <f t="shared" si="7"/>
        <v>4005000</v>
      </c>
      <c r="H58" s="177">
        <f t="shared" si="8"/>
        <v>45000</v>
      </c>
      <c r="I58" s="157" t="str">
        <f t="shared" si="11"/>
        <v>N/A</v>
      </c>
      <c r="K58" s="183">
        <f t="shared" si="9"/>
        <v>70000</v>
      </c>
      <c r="L58" s="184" t="str">
        <f t="shared" si="10"/>
        <v>N/A</v>
      </c>
    </row>
    <row r="59" spans="1:12" x14ac:dyDescent="0.25">
      <c r="A59">
        <v>25000</v>
      </c>
      <c r="B59" s="157">
        <v>437000</v>
      </c>
      <c r="D59" s="157" t="str">
        <f t="shared" si="5"/>
        <v>SI</v>
      </c>
      <c r="E59" t="str">
        <f t="shared" si="6"/>
        <v>SI</v>
      </c>
      <c r="F59" s="157">
        <f t="shared" si="7"/>
        <v>3883000</v>
      </c>
      <c r="H59" s="177">
        <f t="shared" si="8"/>
        <v>60000</v>
      </c>
      <c r="I59" s="157" t="str">
        <f t="shared" si="11"/>
        <v>N/A</v>
      </c>
      <c r="K59" s="183">
        <f t="shared" si="9"/>
        <v>100000</v>
      </c>
      <c r="L59" s="184" t="str">
        <f t="shared" si="10"/>
        <v>N/A</v>
      </c>
    </row>
    <row r="60" spans="1:12" x14ac:dyDescent="0.25">
      <c r="A60">
        <v>35000</v>
      </c>
      <c r="B60" s="157">
        <v>700000</v>
      </c>
      <c r="D60" s="157" t="str">
        <f t="shared" si="5"/>
        <v>SI</v>
      </c>
      <c r="E60" t="str">
        <f t="shared" si="6"/>
        <v>SI</v>
      </c>
      <c r="F60" s="157">
        <f t="shared" si="7"/>
        <v>3620000</v>
      </c>
      <c r="H60" s="177">
        <f t="shared" si="8"/>
        <v>85000</v>
      </c>
      <c r="I60" s="157" t="str">
        <f t="shared" si="11"/>
        <v>N/A</v>
      </c>
      <c r="K60" s="183">
        <f t="shared" si="9"/>
        <v>35000</v>
      </c>
      <c r="L60" s="184">
        <f t="shared" si="10"/>
        <v>3620000</v>
      </c>
    </row>
    <row r="61" spans="1:12" x14ac:dyDescent="0.25">
      <c r="A61">
        <v>50000</v>
      </c>
      <c r="B61" s="157">
        <v>1150000</v>
      </c>
      <c r="D61" s="157" t="str">
        <f t="shared" si="5"/>
        <v>NO</v>
      </c>
      <c r="E61" t="str">
        <f t="shared" si="6"/>
        <v>SI</v>
      </c>
      <c r="F61" s="157" t="str">
        <f t="shared" si="7"/>
        <v>N/A</v>
      </c>
      <c r="H61" s="177">
        <f t="shared" si="8"/>
        <v>125000</v>
      </c>
      <c r="I61" s="157" t="str">
        <f t="shared" si="11"/>
        <v>N/A</v>
      </c>
      <c r="K61" s="183">
        <f t="shared" si="9"/>
        <v>50000</v>
      </c>
      <c r="L61" s="184" t="str">
        <f t="shared" si="10"/>
        <v>N/A</v>
      </c>
    </row>
    <row r="62" spans="1:12" x14ac:dyDescent="0.25">
      <c r="A62">
        <v>75000</v>
      </c>
      <c r="B62" s="157">
        <v>2000000</v>
      </c>
      <c r="D62" s="157" t="str">
        <f t="shared" si="5"/>
        <v>NO</v>
      </c>
      <c r="E62" t="str">
        <f t="shared" si="6"/>
        <v>SI</v>
      </c>
      <c r="F62" s="157" t="str">
        <f t="shared" si="7"/>
        <v>N/A</v>
      </c>
      <c r="H62" s="177">
        <f t="shared" si="8"/>
        <v>75000</v>
      </c>
      <c r="I62" s="157" t="str">
        <f t="shared" si="11"/>
        <v>N/A</v>
      </c>
      <c r="K62" s="183">
        <f t="shared" si="9"/>
        <v>75000</v>
      </c>
      <c r="L62" s="184" t="str">
        <f t="shared" si="10"/>
        <v>N/A</v>
      </c>
    </row>
    <row r="69" spans="1:5" x14ac:dyDescent="0.25">
      <c r="C69" s="157">
        <v>2558404</v>
      </c>
      <c r="D69" s="172">
        <v>0.99</v>
      </c>
      <c r="E69" s="162">
        <f>C69*D69</f>
        <v>2532819.96</v>
      </c>
    </row>
    <row r="70" spans="1:5" x14ac:dyDescent="0.25">
      <c r="C70" s="157">
        <f>C69*10%</f>
        <v>255840.40000000002</v>
      </c>
      <c r="D70" s="172">
        <v>0.99</v>
      </c>
      <c r="E70" s="162">
        <f>C70*D70</f>
        <v>253281.99600000001</v>
      </c>
    </row>
    <row r="71" spans="1:5" x14ac:dyDescent="0.25">
      <c r="C71" s="157">
        <v>11973869</v>
      </c>
      <c r="D71" s="172">
        <v>0.99</v>
      </c>
      <c r="E71" s="162">
        <f>C71*D71</f>
        <v>11854130.310000001</v>
      </c>
    </row>
    <row r="72" spans="1:5" x14ac:dyDescent="0.25">
      <c r="A72" t="s">
        <v>454</v>
      </c>
    </row>
    <row r="73" spans="1:5" x14ac:dyDescent="0.25">
      <c r="A73" t="str">
        <f>CONCATENATE("Title=",A72,"PENALTIES")</f>
        <v>Title="PENALTIES</v>
      </c>
    </row>
  </sheetData>
  <conditionalFormatting sqref="C35">
    <cfRule type="cellIs" dxfId="5" priority="1" operator="equal">
      <formula>$C$27</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2:I39"/>
  <sheetViews>
    <sheetView showGridLines="0" topLeftCell="D12" zoomScale="80" zoomScaleNormal="80" workbookViewId="0">
      <selection activeCell="I14" sqref="I14"/>
    </sheetView>
  </sheetViews>
  <sheetFormatPr baseColWidth="10" defaultColWidth="9.109375" defaultRowHeight="13.2" x14ac:dyDescent="0.25"/>
  <cols>
    <col min="1" max="1" width="2.6640625" customWidth="1"/>
    <col min="2" max="2" width="6.109375" customWidth="1"/>
    <col min="3" max="3" width="11.5546875"/>
    <col min="4" max="4" width="25" customWidth="1"/>
    <col min="5" max="5" width="43.44140625" customWidth="1"/>
    <col min="6" max="6" width="28.33203125" customWidth="1"/>
    <col min="7" max="7" width="29.6640625" customWidth="1"/>
    <col min="8" max="8" width="29" customWidth="1"/>
    <col min="9" max="9" width="16.44140625" customWidth="1"/>
    <col min="10" max="256" width="11.44140625" customWidth="1"/>
    <col min="257" max="1025" width="9.109375" customWidth="1"/>
  </cols>
  <sheetData>
    <row r="2" spans="2:9" ht="15.6" x14ac:dyDescent="0.3">
      <c r="B2" s="201" t="s">
        <v>0</v>
      </c>
      <c r="C2" s="201"/>
      <c r="D2" s="201"/>
      <c r="E2" s="1" t="s">
        <v>1</v>
      </c>
    </row>
    <row r="3" spans="2:9" x14ac:dyDescent="0.25">
      <c r="B3" s="2"/>
      <c r="C3" s="2"/>
      <c r="D3" s="2"/>
      <c r="E3" s="2"/>
    </row>
    <row r="4" spans="2:9" x14ac:dyDescent="0.25">
      <c r="B4" s="202" t="s">
        <v>2</v>
      </c>
      <c r="C4" s="202"/>
      <c r="D4" s="3" t="s">
        <v>3</v>
      </c>
      <c r="E4" s="3"/>
    </row>
    <row r="5" spans="2:9" x14ac:dyDescent="0.25">
      <c r="B5" s="202" t="s">
        <v>4</v>
      </c>
      <c r="C5" s="202"/>
      <c r="D5" s="4">
        <v>43089</v>
      </c>
      <c r="E5" s="5" t="s">
        <v>120</v>
      </c>
    </row>
    <row r="6" spans="2:9" x14ac:dyDescent="0.25">
      <c r="B6" s="2"/>
      <c r="C6" s="2"/>
      <c r="D6" s="2"/>
      <c r="E6" s="2"/>
      <c r="G6" s="6" t="s">
        <v>6</v>
      </c>
    </row>
    <row r="7" spans="2:9" x14ac:dyDescent="0.25">
      <c r="B7" s="2"/>
      <c r="C7" s="2"/>
      <c r="D7" s="2"/>
      <c r="E7" s="2"/>
      <c r="G7" s="6"/>
    </row>
    <row r="8" spans="2:9" ht="15.6" x14ac:dyDescent="0.3">
      <c r="B8" s="7" t="s">
        <v>7</v>
      </c>
      <c r="C8" s="2"/>
      <c r="D8" s="2"/>
      <c r="E8" s="2"/>
    </row>
    <row r="9" spans="2:9" x14ac:dyDescent="0.25">
      <c r="B9" s="65" t="s">
        <v>121</v>
      </c>
      <c r="C9" s="2"/>
      <c r="D9" s="2"/>
      <c r="E9" s="2"/>
    </row>
    <row r="10" spans="2:9" x14ac:dyDescent="0.25">
      <c r="B10" s="65" t="s">
        <v>122</v>
      </c>
      <c r="C10" s="2"/>
      <c r="D10" s="2"/>
      <c r="E10" s="2"/>
    </row>
    <row r="11" spans="2:9" x14ac:dyDescent="0.25">
      <c r="B11" s="2"/>
    </row>
    <row r="12" spans="2:9" x14ac:dyDescent="0.25">
      <c r="B12" s="2" t="s">
        <v>123</v>
      </c>
    </row>
    <row r="13" spans="2:9" x14ac:dyDescent="0.25">
      <c r="B13" s="8" t="s">
        <v>11</v>
      </c>
      <c r="C13" s="8" t="s">
        <v>12</v>
      </c>
      <c r="D13" s="9" t="s">
        <v>13</v>
      </c>
      <c r="E13" s="9" t="s">
        <v>14</v>
      </c>
      <c r="F13" s="9" t="s">
        <v>15</v>
      </c>
      <c r="G13" s="9" t="s">
        <v>16</v>
      </c>
      <c r="H13" s="9" t="s">
        <v>17</v>
      </c>
      <c r="I13" s="9" t="s">
        <v>18</v>
      </c>
    </row>
    <row r="14" spans="2:9" ht="16.95" customHeight="1" x14ac:dyDescent="0.25">
      <c r="B14" s="10">
        <v>1</v>
      </c>
      <c r="C14" s="207" t="s">
        <v>124</v>
      </c>
      <c r="D14" s="209" t="s">
        <v>125</v>
      </c>
      <c r="E14" s="66" t="s">
        <v>126</v>
      </c>
      <c r="F14" s="67" t="s">
        <v>51</v>
      </c>
      <c r="G14" s="68"/>
      <c r="H14" s="10"/>
      <c r="I14" s="10"/>
    </row>
    <row r="15" spans="2:9" ht="29.4" customHeight="1" x14ac:dyDescent="0.25">
      <c r="B15" s="10">
        <v>2</v>
      </c>
      <c r="C15" s="207"/>
      <c r="D15" s="209"/>
      <c r="E15" s="66" t="s">
        <v>127</v>
      </c>
      <c r="F15" s="69" t="s">
        <v>128</v>
      </c>
      <c r="G15" s="17"/>
      <c r="H15" s="10"/>
      <c r="I15" s="10"/>
    </row>
    <row r="16" spans="2:9" ht="29.4" customHeight="1" x14ac:dyDescent="0.25">
      <c r="B16" s="10">
        <v>3</v>
      </c>
      <c r="C16" s="207"/>
      <c r="D16" s="209"/>
      <c r="E16" s="66" t="s">
        <v>129</v>
      </c>
      <c r="F16" s="69" t="s">
        <v>130</v>
      </c>
      <c r="G16" s="17"/>
      <c r="H16" s="10"/>
      <c r="I16" s="10"/>
    </row>
    <row r="17" spans="2:9" ht="29.4" customHeight="1" x14ac:dyDescent="0.25">
      <c r="B17" s="10">
        <v>4</v>
      </c>
      <c r="C17" s="207"/>
      <c r="D17" s="209"/>
      <c r="E17" s="66" t="s">
        <v>131</v>
      </c>
      <c r="F17" s="69" t="s">
        <v>55</v>
      </c>
      <c r="G17" s="17"/>
      <c r="H17" s="10"/>
      <c r="I17" s="10"/>
    </row>
    <row r="18" spans="2:9" ht="29.4" customHeight="1" x14ac:dyDescent="0.25">
      <c r="B18" s="10">
        <v>5</v>
      </c>
      <c r="C18" s="207"/>
      <c r="D18" s="209"/>
      <c r="E18" s="66" t="s">
        <v>132</v>
      </c>
      <c r="F18" s="69" t="s">
        <v>51</v>
      </c>
      <c r="G18" s="10"/>
      <c r="H18" s="22"/>
      <c r="I18" s="22"/>
    </row>
    <row r="19" spans="2:9" ht="29.4" customHeight="1" x14ac:dyDescent="0.25">
      <c r="B19" s="10">
        <v>6</v>
      </c>
      <c r="C19" s="207"/>
      <c r="D19" s="209"/>
      <c r="E19" s="66" t="s">
        <v>133</v>
      </c>
      <c r="F19" s="69" t="s">
        <v>134</v>
      </c>
      <c r="G19" s="10"/>
      <c r="H19" s="22"/>
      <c r="I19" s="10"/>
    </row>
    <row r="20" spans="2:9" ht="29.4" customHeight="1" x14ac:dyDescent="0.25">
      <c r="B20" s="10">
        <v>7</v>
      </c>
      <c r="C20" s="207"/>
      <c r="D20" s="209"/>
      <c r="E20" s="66" t="s">
        <v>135</v>
      </c>
      <c r="F20" s="69" t="s">
        <v>136</v>
      </c>
      <c r="G20" s="10"/>
      <c r="H20" s="22"/>
      <c r="I20" s="10"/>
    </row>
    <row r="21" spans="2:9" ht="29.4" customHeight="1" x14ac:dyDescent="0.25">
      <c r="B21" s="10">
        <v>8</v>
      </c>
      <c r="C21" s="207"/>
      <c r="D21" s="209"/>
      <c r="E21" s="66" t="s">
        <v>137</v>
      </c>
      <c r="F21" s="69" t="s">
        <v>138</v>
      </c>
      <c r="G21" s="10"/>
      <c r="H21" s="22"/>
      <c r="I21" s="10"/>
    </row>
    <row r="22" spans="2:9" ht="29.4" customHeight="1" x14ac:dyDescent="0.25">
      <c r="B22" s="10">
        <v>9</v>
      </c>
      <c r="C22" s="207"/>
      <c r="D22" s="209"/>
      <c r="E22" s="66" t="s">
        <v>139</v>
      </c>
      <c r="F22" s="69" t="s">
        <v>140</v>
      </c>
      <c r="G22" s="10"/>
      <c r="H22" s="17"/>
      <c r="I22" s="10"/>
    </row>
    <row r="23" spans="2:9" ht="29.4" customHeight="1" x14ac:dyDescent="0.25">
      <c r="B23" s="10">
        <v>10</v>
      </c>
      <c r="C23" s="207"/>
      <c r="D23" s="209"/>
      <c r="E23" s="66" t="s">
        <v>141</v>
      </c>
      <c r="F23" s="69" t="s">
        <v>142</v>
      </c>
      <c r="G23" s="10"/>
      <c r="H23" s="17"/>
      <c r="I23" s="10"/>
    </row>
    <row r="24" spans="2:9" ht="29.4" customHeight="1" x14ac:dyDescent="0.25">
      <c r="B24" s="10">
        <v>11</v>
      </c>
      <c r="C24" s="207"/>
      <c r="D24" s="209"/>
      <c r="E24" s="66" t="s">
        <v>143</v>
      </c>
      <c r="F24" s="69" t="s">
        <v>144</v>
      </c>
      <c r="G24" s="10"/>
      <c r="H24" s="17"/>
      <c r="I24" s="10"/>
    </row>
    <row r="25" spans="2:9" ht="23.4" customHeight="1" x14ac:dyDescent="0.25">
      <c r="B25" s="10">
        <v>12</v>
      </c>
      <c r="C25" s="207"/>
      <c r="D25" s="209"/>
      <c r="E25" s="66" t="s">
        <v>145</v>
      </c>
      <c r="F25" s="69" t="s">
        <v>144</v>
      </c>
      <c r="G25" s="10"/>
      <c r="H25" s="22"/>
      <c r="I25" s="10"/>
    </row>
    <row r="26" spans="2:9" ht="30.6" customHeight="1" x14ac:dyDescent="0.25">
      <c r="B26" s="10">
        <v>13</v>
      </c>
      <c r="C26" s="207"/>
      <c r="D26" s="209"/>
      <c r="E26" s="66" t="s">
        <v>146</v>
      </c>
      <c r="F26" s="67" t="s">
        <v>147</v>
      </c>
      <c r="G26" s="68"/>
      <c r="H26" s="35"/>
      <c r="I26" s="10"/>
    </row>
    <row r="27" spans="2:9" ht="39.75" customHeight="1" x14ac:dyDescent="0.25">
      <c r="B27" s="10">
        <v>14</v>
      </c>
      <c r="C27" s="210">
        <v>140.19999999999999</v>
      </c>
      <c r="D27" s="211" t="s">
        <v>148</v>
      </c>
      <c r="E27" s="66" t="s">
        <v>149</v>
      </c>
      <c r="F27" s="67" t="s">
        <v>150</v>
      </c>
      <c r="G27" s="70" t="s">
        <v>151</v>
      </c>
      <c r="H27" s="10"/>
      <c r="I27" s="10"/>
    </row>
    <row r="28" spans="2:9" ht="27" customHeight="1" x14ac:dyDescent="0.25">
      <c r="B28" s="10">
        <v>15</v>
      </c>
      <c r="C28" s="210"/>
      <c r="D28" s="211"/>
      <c r="E28" s="71" t="s">
        <v>152</v>
      </c>
      <c r="F28" s="72" t="s">
        <v>153</v>
      </c>
      <c r="G28" s="73"/>
      <c r="H28" s="10"/>
      <c r="I28" s="10"/>
    </row>
    <row r="29" spans="2:9" ht="39.6" x14ac:dyDescent="0.25">
      <c r="B29" s="10">
        <v>16</v>
      </c>
      <c r="C29" s="212">
        <v>150</v>
      </c>
      <c r="D29" s="212" t="s">
        <v>154</v>
      </c>
      <c r="E29" s="22" t="s">
        <v>155</v>
      </c>
      <c r="F29" s="22" t="s">
        <v>156</v>
      </c>
      <c r="G29" s="74" t="s">
        <v>157</v>
      </c>
      <c r="H29" s="10"/>
      <c r="I29" s="10"/>
    </row>
    <row r="30" spans="2:9" x14ac:dyDescent="0.25">
      <c r="B30" s="10">
        <v>17</v>
      </c>
      <c r="C30" s="212"/>
      <c r="D30" s="212"/>
      <c r="E30" s="22" t="s">
        <v>158</v>
      </c>
      <c r="F30" s="22" t="s">
        <v>86</v>
      </c>
      <c r="G30" s="74"/>
      <c r="H30" s="10"/>
      <c r="I30" s="10"/>
    </row>
    <row r="31" spans="2:9" x14ac:dyDescent="0.25">
      <c r="F31" s="75"/>
    </row>
    <row r="32" spans="2:9" x14ac:dyDescent="0.25">
      <c r="F32" s="75"/>
    </row>
    <row r="33" spans="6:6" x14ac:dyDescent="0.25">
      <c r="F33" s="75"/>
    </row>
    <row r="34" spans="6:6" x14ac:dyDescent="0.25">
      <c r="F34" s="75"/>
    </row>
    <row r="35" spans="6:6" x14ac:dyDescent="0.25">
      <c r="F35" s="75"/>
    </row>
    <row r="36" spans="6:6" x14ac:dyDescent="0.25">
      <c r="F36" s="75"/>
    </row>
    <row r="37" spans="6:6" x14ac:dyDescent="0.25">
      <c r="F37" s="75"/>
    </row>
    <row r="38" spans="6:6" x14ac:dyDescent="0.25">
      <c r="F38" s="75"/>
    </row>
    <row r="39" spans="6:6" x14ac:dyDescent="0.25">
      <c r="F39" s="76"/>
    </row>
  </sheetData>
  <mergeCells count="9">
    <mergeCell ref="C27:C28"/>
    <mergeCell ref="D27:D28"/>
    <mergeCell ref="C29:C30"/>
    <mergeCell ref="D29:D30"/>
    <mergeCell ref="B2:D2"/>
    <mergeCell ref="B4:C4"/>
    <mergeCell ref="B5:C5"/>
    <mergeCell ref="C14:C26"/>
    <mergeCell ref="D14:D26"/>
  </mergeCells>
  <pageMargins left="0.179861111111111" right="0.2" top="0.17013888888888901" bottom="0.17013888888888901" header="0.51180555555555496" footer="0.51180555555555496"/>
  <pageSetup paperSize="9" scale="56" firstPageNumber="0"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2:I46"/>
  <sheetViews>
    <sheetView showGridLines="0" topLeftCell="A37" zoomScale="80" zoomScaleNormal="80" workbookViewId="0">
      <selection activeCell="E5" sqref="E5"/>
    </sheetView>
  </sheetViews>
  <sheetFormatPr baseColWidth="10" defaultColWidth="9.109375" defaultRowHeight="13.2" x14ac:dyDescent="0.25"/>
  <cols>
    <col min="1" max="1" width="2.6640625" customWidth="1"/>
    <col min="2" max="2" width="6.109375" customWidth="1"/>
    <col min="3" max="3" width="11.5546875"/>
    <col min="4" max="4" width="25" customWidth="1"/>
    <col min="5" max="5" width="43.44140625" customWidth="1"/>
    <col min="6" max="6" width="52.109375" customWidth="1"/>
    <col min="7" max="7" width="30.6640625" customWidth="1"/>
    <col min="8" max="8" width="29" style="64" customWidth="1"/>
    <col min="9" max="9" width="16.44140625" customWidth="1"/>
    <col min="10" max="256" width="11.44140625" customWidth="1"/>
    <col min="257" max="1025" width="9.109375" customWidth="1"/>
  </cols>
  <sheetData>
    <row r="2" spans="2:9" ht="15.6" x14ac:dyDescent="0.3">
      <c r="B2" s="201" t="s">
        <v>0</v>
      </c>
      <c r="C2" s="201"/>
      <c r="D2" s="201"/>
      <c r="E2" s="1" t="s">
        <v>1</v>
      </c>
    </row>
    <row r="3" spans="2:9" x14ac:dyDescent="0.25">
      <c r="B3" s="2"/>
      <c r="C3" s="2"/>
      <c r="D3" s="2"/>
      <c r="E3" s="2"/>
    </row>
    <row r="4" spans="2:9" x14ac:dyDescent="0.25">
      <c r="B4" s="202" t="s">
        <v>2</v>
      </c>
      <c r="C4" s="202"/>
      <c r="D4" s="3" t="s">
        <v>3</v>
      </c>
      <c r="E4" s="3"/>
    </row>
    <row r="5" spans="2:9" x14ac:dyDescent="0.25">
      <c r="B5" s="202" t="s">
        <v>4</v>
      </c>
      <c r="C5" s="202"/>
      <c r="D5" s="4">
        <v>43089</v>
      </c>
      <c r="E5" s="5" t="s">
        <v>120</v>
      </c>
    </row>
    <row r="6" spans="2:9" x14ac:dyDescent="0.25">
      <c r="B6" s="2"/>
      <c r="C6" s="2"/>
      <c r="D6" s="2"/>
      <c r="E6" s="2"/>
      <c r="G6" s="6" t="s">
        <v>6</v>
      </c>
    </row>
    <row r="7" spans="2:9" x14ac:dyDescent="0.25">
      <c r="B7" s="2"/>
      <c r="C7" s="2"/>
      <c r="D7" s="2"/>
      <c r="E7" s="2"/>
      <c r="G7" s="6"/>
    </row>
    <row r="8" spans="2:9" ht="15.6" x14ac:dyDescent="0.3">
      <c r="B8" s="7" t="s">
        <v>7</v>
      </c>
      <c r="C8" s="2"/>
      <c r="D8" s="2"/>
      <c r="E8" s="2"/>
    </row>
    <row r="9" spans="2:9" x14ac:dyDescent="0.25">
      <c r="B9" s="65" t="s">
        <v>121</v>
      </c>
      <c r="C9" s="2"/>
      <c r="D9" s="2"/>
      <c r="E9" s="2"/>
    </row>
    <row r="10" spans="2:9" x14ac:dyDescent="0.25">
      <c r="B10" s="65" t="s">
        <v>122</v>
      </c>
      <c r="C10" s="2"/>
      <c r="D10" s="2"/>
      <c r="E10" s="2"/>
    </row>
    <row r="11" spans="2:9" x14ac:dyDescent="0.25">
      <c r="B11" s="2"/>
    </row>
    <row r="12" spans="2:9" x14ac:dyDescent="0.25">
      <c r="B12" s="2" t="s">
        <v>159</v>
      </c>
    </row>
    <row r="13" spans="2:9" x14ac:dyDescent="0.25">
      <c r="B13" s="8" t="s">
        <v>11</v>
      </c>
      <c r="C13" s="8" t="s">
        <v>12</v>
      </c>
      <c r="D13" s="9" t="s">
        <v>13</v>
      </c>
      <c r="E13" s="9" t="s">
        <v>14</v>
      </c>
      <c r="F13" s="9" t="s">
        <v>15</v>
      </c>
      <c r="G13" s="9" t="s">
        <v>16</v>
      </c>
      <c r="H13" s="77" t="s">
        <v>17</v>
      </c>
      <c r="I13" s="9" t="s">
        <v>18</v>
      </c>
    </row>
    <row r="14" spans="2:9" ht="16.95" customHeight="1" x14ac:dyDescent="0.25">
      <c r="B14" s="10">
        <v>1</v>
      </c>
      <c r="C14" s="207" t="s">
        <v>160</v>
      </c>
      <c r="D14" s="207" t="s">
        <v>161</v>
      </c>
      <c r="E14" s="66" t="s">
        <v>162</v>
      </c>
      <c r="F14" s="67" t="s">
        <v>163</v>
      </c>
      <c r="G14" s="68"/>
      <c r="H14" s="17"/>
      <c r="I14" s="10"/>
    </row>
    <row r="15" spans="2:9" ht="16.95" customHeight="1" x14ac:dyDescent="0.25">
      <c r="B15" s="10">
        <v>2</v>
      </c>
      <c r="C15" s="207"/>
      <c r="D15" s="207"/>
      <c r="E15" s="66" t="s">
        <v>164</v>
      </c>
      <c r="F15" s="67" t="s">
        <v>55</v>
      </c>
      <c r="G15" s="68"/>
      <c r="H15" s="17"/>
      <c r="I15" s="10"/>
    </row>
    <row r="16" spans="2:9" ht="16.95" customHeight="1" x14ac:dyDescent="0.25">
      <c r="B16" s="10">
        <v>3</v>
      </c>
      <c r="C16" s="207"/>
      <c r="D16" s="207"/>
      <c r="E16" s="66" t="s">
        <v>165</v>
      </c>
      <c r="F16" s="67" t="s">
        <v>163</v>
      </c>
      <c r="G16" s="68"/>
      <c r="H16" s="17"/>
      <c r="I16" s="10"/>
    </row>
    <row r="17" spans="2:9" ht="16.95" customHeight="1" x14ac:dyDescent="0.25">
      <c r="B17" s="10">
        <v>4</v>
      </c>
      <c r="C17" s="207">
        <v>150</v>
      </c>
      <c r="D17" s="207" t="s">
        <v>166</v>
      </c>
      <c r="E17" s="78" t="s">
        <v>167</v>
      </c>
      <c r="F17" s="67" t="s">
        <v>168</v>
      </c>
      <c r="G17" s="68"/>
      <c r="H17" s="17"/>
      <c r="I17" s="10"/>
    </row>
    <row r="18" spans="2:9" ht="25.5" customHeight="1" x14ac:dyDescent="0.25">
      <c r="B18" s="10">
        <v>5</v>
      </c>
      <c r="C18" s="207"/>
      <c r="D18" s="207"/>
      <c r="E18" s="78" t="s">
        <v>169</v>
      </c>
      <c r="F18" s="79" t="s">
        <v>170</v>
      </c>
      <c r="G18" s="68"/>
      <c r="H18" s="17"/>
      <c r="I18" s="10"/>
    </row>
    <row r="19" spans="2:9" ht="56.25" customHeight="1" x14ac:dyDescent="0.25">
      <c r="B19" s="10">
        <v>6</v>
      </c>
      <c r="C19" s="207"/>
      <c r="D19" s="207"/>
      <c r="E19" s="78" t="s">
        <v>171</v>
      </c>
      <c r="F19" s="79" t="s">
        <v>172</v>
      </c>
      <c r="G19" s="68"/>
      <c r="H19" s="17"/>
      <c r="I19" s="10"/>
    </row>
    <row r="20" spans="2:9" ht="28.5" customHeight="1" x14ac:dyDescent="0.25">
      <c r="B20" s="10">
        <v>7</v>
      </c>
      <c r="C20" s="207"/>
      <c r="D20" s="207"/>
      <c r="E20" s="78" t="s">
        <v>173</v>
      </c>
      <c r="F20" s="79" t="s">
        <v>174</v>
      </c>
      <c r="G20" s="68"/>
      <c r="H20" s="17"/>
      <c r="I20" s="10"/>
    </row>
    <row r="21" spans="2:9" ht="44.25" customHeight="1" x14ac:dyDescent="0.25">
      <c r="B21" s="10">
        <v>8</v>
      </c>
      <c r="C21" s="207"/>
      <c r="D21" s="207"/>
      <c r="E21" s="78" t="s">
        <v>175</v>
      </c>
      <c r="F21" s="79"/>
      <c r="G21" s="68"/>
      <c r="H21" s="17"/>
      <c r="I21" s="10"/>
    </row>
    <row r="22" spans="2:9" ht="43.5" customHeight="1" x14ac:dyDescent="0.25">
      <c r="B22" s="10">
        <v>9</v>
      </c>
      <c r="C22" s="80">
        <v>160</v>
      </c>
      <c r="D22" s="45" t="s">
        <v>125</v>
      </c>
      <c r="E22" s="78" t="s">
        <v>176</v>
      </c>
      <c r="F22" s="79"/>
      <c r="G22" s="68"/>
      <c r="H22" s="17"/>
      <c r="I22" s="10"/>
    </row>
    <row r="23" spans="2:9" ht="16.95" customHeight="1" x14ac:dyDescent="0.25">
      <c r="B23" s="10"/>
      <c r="C23" s="81"/>
      <c r="D23" s="39"/>
      <c r="E23" s="78" t="s">
        <v>177</v>
      </c>
      <c r="F23" s="79" t="s">
        <v>178</v>
      </c>
      <c r="G23" s="68"/>
      <c r="H23" s="17"/>
      <c r="I23" s="10"/>
    </row>
    <row r="24" spans="2:9" ht="29.4" customHeight="1" x14ac:dyDescent="0.25">
      <c r="B24" s="10">
        <v>10</v>
      </c>
      <c r="C24" s="82"/>
      <c r="D24" s="83"/>
      <c r="E24" s="78" t="s">
        <v>179</v>
      </c>
      <c r="F24" s="84" t="s">
        <v>180</v>
      </c>
      <c r="G24" s="17"/>
      <c r="H24" s="17"/>
      <c r="I24" s="10"/>
    </row>
    <row r="25" spans="2:9" ht="29.4" customHeight="1" x14ac:dyDescent="0.25">
      <c r="B25" s="10">
        <v>11</v>
      </c>
      <c r="C25" s="82"/>
      <c r="D25" s="83"/>
      <c r="E25" s="78" t="s">
        <v>181</v>
      </c>
      <c r="F25" s="84" t="s">
        <v>182</v>
      </c>
      <c r="G25" s="17"/>
      <c r="H25" s="17"/>
      <c r="I25" s="10"/>
    </row>
    <row r="26" spans="2:9" ht="29.4" customHeight="1" x14ac:dyDescent="0.25">
      <c r="B26" s="10">
        <v>12</v>
      </c>
      <c r="C26" s="82"/>
      <c r="D26" s="83"/>
      <c r="E26" s="78" t="s">
        <v>183</v>
      </c>
      <c r="F26" s="84"/>
      <c r="G26" s="17"/>
      <c r="H26" s="17"/>
      <c r="I26" s="10"/>
    </row>
    <row r="27" spans="2:9" ht="29.4" customHeight="1" x14ac:dyDescent="0.25">
      <c r="B27" s="10">
        <v>13</v>
      </c>
      <c r="C27" s="82"/>
      <c r="D27" s="83"/>
      <c r="E27" s="66" t="s">
        <v>184</v>
      </c>
      <c r="F27" s="69" t="s">
        <v>185</v>
      </c>
      <c r="G27" s="17"/>
      <c r="H27" s="17"/>
      <c r="I27" s="10"/>
    </row>
    <row r="28" spans="2:9" ht="29.4" customHeight="1" x14ac:dyDescent="0.25">
      <c r="B28" s="10">
        <v>14</v>
      </c>
      <c r="C28" s="82"/>
      <c r="D28" s="83"/>
      <c r="E28" s="66" t="s">
        <v>186</v>
      </c>
      <c r="F28" s="69" t="s">
        <v>185</v>
      </c>
      <c r="G28" s="10"/>
      <c r="H28" s="22"/>
      <c r="I28" s="22"/>
    </row>
    <row r="29" spans="2:9" ht="29.4" customHeight="1" x14ac:dyDescent="0.25">
      <c r="B29" s="10">
        <v>15</v>
      </c>
      <c r="C29" s="82"/>
      <c r="D29" s="83"/>
      <c r="E29" s="66" t="s">
        <v>187</v>
      </c>
      <c r="F29" s="69"/>
      <c r="G29" s="10"/>
      <c r="H29" s="22"/>
      <c r="I29" s="10"/>
    </row>
    <row r="30" spans="2:9" ht="29.4" customHeight="1" x14ac:dyDescent="0.25">
      <c r="B30" s="10">
        <v>16</v>
      </c>
      <c r="C30" s="82"/>
      <c r="D30" s="83"/>
      <c r="E30" s="66" t="s">
        <v>188</v>
      </c>
      <c r="F30" s="69" t="s">
        <v>189</v>
      </c>
      <c r="G30" s="10"/>
      <c r="H30" s="22"/>
      <c r="I30" s="10"/>
    </row>
    <row r="31" spans="2:9" ht="29.4" customHeight="1" x14ac:dyDescent="0.25">
      <c r="B31" s="10">
        <v>17</v>
      </c>
      <c r="C31" s="82"/>
      <c r="D31" s="83"/>
      <c r="E31" s="66" t="s">
        <v>190</v>
      </c>
      <c r="F31" s="69" t="s">
        <v>191</v>
      </c>
      <c r="G31" s="10"/>
      <c r="H31" s="22"/>
      <c r="I31" s="10"/>
    </row>
    <row r="32" spans="2:9" ht="29.4" customHeight="1" x14ac:dyDescent="0.25">
      <c r="B32" s="10">
        <v>18</v>
      </c>
      <c r="C32" s="82"/>
      <c r="D32" s="83"/>
      <c r="E32" s="66" t="s">
        <v>145</v>
      </c>
      <c r="F32" s="69" t="s">
        <v>192</v>
      </c>
      <c r="G32" s="10"/>
      <c r="H32" s="17"/>
      <c r="I32" s="10"/>
    </row>
    <row r="33" spans="2:9" ht="29.4" customHeight="1" x14ac:dyDescent="0.25">
      <c r="B33" s="10">
        <v>19</v>
      </c>
      <c r="C33" s="82"/>
      <c r="D33" s="83"/>
      <c r="E33" s="66" t="s">
        <v>193</v>
      </c>
      <c r="F33" s="69" t="s">
        <v>194</v>
      </c>
      <c r="G33" s="10"/>
      <c r="H33" s="17"/>
      <c r="I33" s="10"/>
    </row>
    <row r="34" spans="2:9" ht="29.4" customHeight="1" x14ac:dyDescent="0.25">
      <c r="B34" s="10">
        <v>20</v>
      </c>
      <c r="C34" s="82"/>
      <c r="D34" s="83"/>
      <c r="E34" s="85" t="s">
        <v>195</v>
      </c>
      <c r="F34" s="70" t="s">
        <v>196</v>
      </c>
      <c r="G34" s="10"/>
      <c r="H34" s="17"/>
      <c r="I34" s="10"/>
    </row>
    <row r="35" spans="2:9" ht="23.4" customHeight="1" x14ac:dyDescent="0.25">
      <c r="B35" s="10">
        <v>21</v>
      </c>
      <c r="C35" s="82"/>
      <c r="D35" s="83"/>
      <c r="E35" s="78" t="s">
        <v>197</v>
      </c>
      <c r="F35" s="69" t="s">
        <v>198</v>
      </c>
      <c r="G35" s="10"/>
      <c r="H35" s="22"/>
      <c r="I35" s="10"/>
    </row>
    <row r="36" spans="2:9" ht="30.6" customHeight="1" x14ac:dyDescent="0.25">
      <c r="B36" s="10">
        <v>22</v>
      </c>
      <c r="C36" s="86"/>
      <c r="D36" s="18"/>
      <c r="E36" s="66" t="s">
        <v>199</v>
      </c>
      <c r="F36" s="67" t="s">
        <v>200</v>
      </c>
      <c r="G36" s="68"/>
      <c r="H36" s="22"/>
      <c r="I36" s="10"/>
    </row>
    <row r="37" spans="2:9" ht="39.75" customHeight="1" x14ac:dyDescent="0.25">
      <c r="B37" s="10">
        <v>23</v>
      </c>
      <c r="C37" s="210">
        <v>170</v>
      </c>
      <c r="D37" s="211" t="s">
        <v>201</v>
      </c>
      <c r="E37" s="22" t="s">
        <v>202</v>
      </c>
      <c r="F37" s="22" t="s">
        <v>203</v>
      </c>
      <c r="G37" s="22"/>
      <c r="H37" s="17"/>
      <c r="I37" s="10"/>
    </row>
    <row r="38" spans="2:9" ht="39.75" customHeight="1" x14ac:dyDescent="0.25">
      <c r="B38" s="10">
        <v>24</v>
      </c>
      <c r="C38" s="210"/>
      <c r="D38" s="211"/>
      <c r="E38" s="22" t="s">
        <v>204</v>
      </c>
      <c r="F38" s="22" t="s">
        <v>203</v>
      </c>
      <c r="G38" s="22"/>
      <c r="H38" s="17"/>
      <c r="I38" s="10"/>
    </row>
    <row r="39" spans="2:9" ht="39.75" customHeight="1" x14ac:dyDescent="0.25">
      <c r="B39" s="10">
        <v>25</v>
      </c>
      <c r="C39" s="210"/>
      <c r="D39" s="211"/>
      <c r="E39" s="22" t="s">
        <v>205</v>
      </c>
      <c r="F39" s="22" t="s">
        <v>206</v>
      </c>
      <c r="G39" s="22"/>
      <c r="H39" s="17"/>
      <c r="I39" s="10"/>
    </row>
    <row r="40" spans="2:9" ht="39.75" customHeight="1" x14ac:dyDescent="0.25">
      <c r="B40" s="10">
        <v>26</v>
      </c>
      <c r="C40" s="210"/>
      <c r="D40" s="211"/>
      <c r="E40" s="22" t="s">
        <v>207</v>
      </c>
      <c r="F40" s="22" t="s">
        <v>208</v>
      </c>
      <c r="G40" s="22" t="s">
        <v>209</v>
      </c>
      <c r="H40" s="17"/>
      <c r="I40" s="10"/>
    </row>
    <row r="41" spans="2:9" ht="39.75" customHeight="1" x14ac:dyDescent="0.25">
      <c r="B41" s="10">
        <v>27</v>
      </c>
      <c r="C41" s="210"/>
      <c r="D41" s="211"/>
      <c r="E41" s="87" t="s">
        <v>210</v>
      </c>
      <c r="F41" s="87" t="s">
        <v>211</v>
      </c>
      <c r="G41" s="22"/>
      <c r="H41" s="17"/>
      <c r="I41" s="10"/>
    </row>
    <row r="42" spans="2:9" ht="26.4" x14ac:dyDescent="0.25">
      <c r="B42" s="10">
        <v>28</v>
      </c>
      <c r="C42" s="212">
        <v>200</v>
      </c>
      <c r="D42" s="212" t="s">
        <v>212</v>
      </c>
      <c r="E42" s="22" t="s">
        <v>213</v>
      </c>
      <c r="F42" s="22" t="s">
        <v>214</v>
      </c>
      <c r="G42" s="74"/>
      <c r="H42" s="17"/>
      <c r="I42" s="10"/>
    </row>
    <row r="43" spans="2:9" x14ac:dyDescent="0.25">
      <c r="B43" s="10">
        <v>29</v>
      </c>
      <c r="C43" s="212"/>
      <c r="D43" s="212"/>
      <c r="E43" s="22" t="s">
        <v>215</v>
      </c>
      <c r="F43" s="22" t="s">
        <v>216</v>
      </c>
      <c r="G43" s="74"/>
      <c r="H43" s="17"/>
      <c r="I43" s="10"/>
    </row>
    <row r="44" spans="2:9" x14ac:dyDescent="0.25">
      <c r="B44" s="10">
        <v>30</v>
      </c>
      <c r="C44" s="212">
        <v>210</v>
      </c>
      <c r="D44" s="212" t="s">
        <v>217</v>
      </c>
      <c r="E44" s="22" t="s">
        <v>218</v>
      </c>
      <c r="F44" s="22"/>
      <c r="G44" s="74"/>
      <c r="H44" s="17"/>
      <c r="I44" s="10"/>
    </row>
    <row r="45" spans="2:9" ht="26.4" x14ac:dyDescent="0.25">
      <c r="B45" s="10">
        <v>31</v>
      </c>
      <c r="C45" s="212"/>
      <c r="D45" s="212"/>
      <c r="E45" s="22" t="s">
        <v>219</v>
      </c>
      <c r="F45" s="22" t="s">
        <v>220</v>
      </c>
      <c r="G45" s="74"/>
      <c r="H45" s="17"/>
      <c r="I45" s="10"/>
    </row>
    <row r="46" spans="2:9" x14ac:dyDescent="0.25">
      <c r="B46" s="10">
        <v>32</v>
      </c>
      <c r="C46" s="88" t="s">
        <v>221</v>
      </c>
      <c r="D46" s="88" t="s">
        <v>222</v>
      </c>
      <c r="E46" s="22" t="s">
        <v>223</v>
      </c>
      <c r="F46" s="22" t="s">
        <v>224</v>
      </c>
      <c r="G46" s="74"/>
      <c r="H46" s="17"/>
      <c r="I46" s="10"/>
    </row>
  </sheetData>
  <mergeCells count="13">
    <mergeCell ref="C44:C45"/>
    <mergeCell ref="D44:D45"/>
    <mergeCell ref="C17:C21"/>
    <mergeCell ref="D17:D21"/>
    <mergeCell ref="C37:C41"/>
    <mergeCell ref="D37:D41"/>
    <mergeCell ref="C42:C43"/>
    <mergeCell ref="D42:D43"/>
    <mergeCell ref="B2:D2"/>
    <mergeCell ref="B4:C4"/>
    <mergeCell ref="B5:C5"/>
    <mergeCell ref="C14:C16"/>
    <mergeCell ref="D14:D16"/>
  </mergeCells>
  <pageMargins left="0.179861111111111" right="0.2" top="0.17013888888888901" bottom="0.17013888888888901" header="0.51180555555555496" footer="0.51180555555555496"/>
  <pageSetup paperSize="9" scale="56" firstPageNumber="0"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I64"/>
  <sheetViews>
    <sheetView showGridLines="0" topLeftCell="A53" zoomScale="80" zoomScaleNormal="80" workbookViewId="0">
      <selection activeCell="B13" sqref="B13"/>
    </sheetView>
  </sheetViews>
  <sheetFormatPr baseColWidth="10" defaultColWidth="9.109375" defaultRowHeight="13.2" outlineLevelRow="1" x14ac:dyDescent="0.25"/>
  <cols>
    <col min="1" max="1" width="2.6640625" customWidth="1"/>
    <col min="2" max="2" width="6.109375" customWidth="1"/>
    <col min="3" max="3" width="8.33203125" customWidth="1"/>
    <col min="4" max="4" width="25" customWidth="1"/>
    <col min="5" max="5" width="43.44140625" hidden="1" customWidth="1"/>
    <col min="6" max="6" width="28.33203125" hidden="1" customWidth="1"/>
    <col min="7" max="7" width="35.109375" hidden="1" customWidth="1"/>
    <col min="8" max="8" width="25.6640625" hidden="1" customWidth="1"/>
    <col min="9" max="9" width="16.44140625" hidden="1" customWidth="1"/>
    <col min="10" max="256" width="11.44140625" customWidth="1"/>
    <col min="257" max="1025" width="9.109375" customWidth="1"/>
  </cols>
  <sheetData>
    <row r="2" spans="2:9" ht="15.6" x14ac:dyDescent="0.3">
      <c r="B2" s="201" t="s">
        <v>0</v>
      </c>
      <c r="C2" s="201"/>
      <c r="D2" s="201"/>
      <c r="E2" s="1" t="s">
        <v>1</v>
      </c>
    </row>
    <row r="3" spans="2:9" x14ac:dyDescent="0.25">
      <c r="B3" s="2"/>
      <c r="C3" s="2"/>
      <c r="D3" s="2"/>
      <c r="E3" s="2"/>
    </row>
    <row r="4" spans="2:9" x14ac:dyDescent="0.25">
      <c r="B4" s="202" t="s">
        <v>2</v>
      </c>
      <c r="C4" s="202"/>
      <c r="D4" s="3" t="s">
        <v>3</v>
      </c>
      <c r="E4" s="3"/>
    </row>
    <row r="5" spans="2:9" x14ac:dyDescent="0.25">
      <c r="B5" s="202" t="s">
        <v>4</v>
      </c>
      <c r="C5" s="202"/>
      <c r="D5" s="4">
        <v>42883</v>
      </c>
      <c r="E5" s="5" t="s">
        <v>225</v>
      </c>
    </row>
    <row r="6" spans="2:9" x14ac:dyDescent="0.25">
      <c r="B6" s="2"/>
      <c r="C6" s="2"/>
      <c r="D6" s="2"/>
      <c r="E6" s="2"/>
      <c r="G6" s="6" t="s">
        <v>6</v>
      </c>
    </row>
    <row r="7" spans="2:9" x14ac:dyDescent="0.25">
      <c r="B7" s="2"/>
      <c r="C7" s="2"/>
      <c r="D7" s="2"/>
      <c r="E7" s="2"/>
      <c r="G7" s="6"/>
    </row>
    <row r="8" spans="2:9" ht="15.6" x14ac:dyDescent="0.3">
      <c r="B8" s="7" t="s">
        <v>7</v>
      </c>
      <c r="C8" s="2"/>
      <c r="D8" s="2"/>
      <c r="E8" s="2"/>
    </row>
    <row r="9" spans="2:9" x14ac:dyDescent="0.25">
      <c r="B9" s="65"/>
      <c r="C9" s="2"/>
      <c r="D9" s="2"/>
      <c r="E9" s="2"/>
    </row>
    <row r="10" spans="2:9" x14ac:dyDescent="0.25">
      <c r="B10" s="65"/>
      <c r="C10" s="2"/>
      <c r="D10" s="2"/>
      <c r="E10" s="2"/>
    </row>
    <row r="11" spans="2:9" x14ac:dyDescent="0.25">
      <c r="B11" s="2"/>
    </row>
    <row r="12" spans="2:9" x14ac:dyDescent="0.25">
      <c r="B12" s="2" t="s">
        <v>226</v>
      </c>
    </row>
    <row r="13" spans="2:9" x14ac:dyDescent="0.25">
      <c r="B13" s="9" t="s">
        <v>11</v>
      </c>
      <c r="C13" s="9" t="s">
        <v>12</v>
      </c>
      <c r="D13" s="9" t="s">
        <v>13</v>
      </c>
      <c r="E13" s="9" t="s">
        <v>14</v>
      </c>
      <c r="F13" s="9" t="s">
        <v>15</v>
      </c>
      <c r="G13" s="9" t="s">
        <v>16</v>
      </c>
      <c r="H13" s="9" t="s">
        <v>17</v>
      </c>
      <c r="I13" s="9" t="s">
        <v>18</v>
      </c>
    </row>
    <row r="14" spans="2:9" ht="15.6" hidden="1" x14ac:dyDescent="0.3">
      <c r="B14" s="215" t="s">
        <v>227</v>
      </c>
      <c r="C14" s="215"/>
      <c r="D14" s="215"/>
      <c r="E14" s="215"/>
      <c r="F14" s="215"/>
      <c r="G14" s="215"/>
      <c r="H14" s="215"/>
      <c r="I14" s="215"/>
    </row>
    <row r="15" spans="2:9" ht="16.95" customHeight="1" outlineLevel="1" x14ac:dyDescent="0.25">
      <c r="B15" s="89">
        <v>1</v>
      </c>
      <c r="C15" s="90" t="s">
        <v>228</v>
      </c>
      <c r="D15" s="91" t="s">
        <v>229</v>
      </c>
      <c r="E15" s="92" t="s">
        <v>230</v>
      </c>
      <c r="F15" s="93" t="s">
        <v>51</v>
      </c>
      <c r="G15" s="94"/>
      <c r="H15" s="94"/>
      <c r="I15" s="95"/>
    </row>
    <row r="16" spans="2:9" ht="29.4" hidden="1" customHeight="1" outlineLevel="1" x14ac:dyDescent="0.25">
      <c r="B16" s="96">
        <v>2</v>
      </c>
      <c r="C16" s="82"/>
      <c r="D16" s="97"/>
      <c r="E16" s="98" t="s">
        <v>231</v>
      </c>
      <c r="F16" s="99" t="s">
        <v>130</v>
      </c>
      <c r="G16" s="100"/>
      <c r="H16" s="101"/>
      <c r="I16" s="102"/>
    </row>
    <row r="17" spans="2:9" ht="29.4" hidden="1" customHeight="1" outlineLevel="1" x14ac:dyDescent="0.25">
      <c r="B17" s="103">
        <v>3</v>
      </c>
      <c r="C17" s="82"/>
      <c r="D17" s="97"/>
      <c r="E17" s="70" t="s">
        <v>232</v>
      </c>
      <c r="F17" s="69" t="s">
        <v>130</v>
      </c>
      <c r="G17" s="17"/>
      <c r="H17" s="10"/>
      <c r="I17" s="104"/>
    </row>
    <row r="18" spans="2:9" ht="29.4" hidden="1" customHeight="1" outlineLevel="1" x14ac:dyDescent="0.25">
      <c r="B18" s="103">
        <v>4</v>
      </c>
      <c r="C18" s="82"/>
      <c r="D18" s="97"/>
      <c r="E18" s="70" t="s">
        <v>233</v>
      </c>
      <c r="F18" s="69" t="s">
        <v>130</v>
      </c>
      <c r="G18" s="17"/>
      <c r="H18" s="10"/>
      <c r="I18" s="104"/>
    </row>
    <row r="19" spans="2:9" ht="29.4" hidden="1" customHeight="1" outlineLevel="1" x14ac:dyDescent="0.25">
      <c r="B19" s="103">
        <v>5</v>
      </c>
      <c r="C19" s="86"/>
      <c r="D19" s="105"/>
      <c r="E19" s="70" t="s">
        <v>234</v>
      </c>
      <c r="F19" s="69" t="s">
        <v>55</v>
      </c>
      <c r="G19" s="10"/>
      <c r="H19" s="22"/>
      <c r="I19" s="106"/>
    </row>
    <row r="20" spans="2:9" ht="29.4" customHeight="1" outlineLevel="1" x14ac:dyDescent="0.25">
      <c r="B20" s="107">
        <v>6</v>
      </c>
      <c r="C20" s="82">
        <v>10.199999999999999</v>
      </c>
      <c r="D20" s="82" t="s">
        <v>235</v>
      </c>
      <c r="E20" s="66" t="s">
        <v>236</v>
      </c>
      <c r="F20" s="69" t="s">
        <v>237</v>
      </c>
      <c r="G20" s="10"/>
      <c r="H20" s="22"/>
      <c r="I20" s="104"/>
    </row>
    <row r="21" spans="2:9" ht="29.4" hidden="1" customHeight="1" outlineLevel="1" x14ac:dyDescent="0.25">
      <c r="B21" s="107">
        <v>7</v>
      </c>
      <c r="C21" s="86"/>
      <c r="D21" s="86"/>
      <c r="E21" s="66" t="s">
        <v>238</v>
      </c>
      <c r="F21" s="69" t="s">
        <v>237</v>
      </c>
      <c r="G21" s="10"/>
      <c r="H21" s="22" t="s">
        <v>239</v>
      </c>
      <c r="I21" s="104" t="s">
        <v>240</v>
      </c>
    </row>
    <row r="22" spans="2:9" ht="29.4" customHeight="1" outlineLevel="1" x14ac:dyDescent="0.25">
      <c r="B22" s="107">
        <v>8</v>
      </c>
      <c r="C22" s="108">
        <v>20.100000000000001</v>
      </c>
      <c r="D22" s="108" t="s">
        <v>241</v>
      </c>
      <c r="E22" s="66" t="s">
        <v>242</v>
      </c>
      <c r="F22" s="69" t="s">
        <v>51</v>
      </c>
      <c r="G22" s="10"/>
      <c r="H22" s="22"/>
      <c r="I22" s="104"/>
    </row>
    <row r="23" spans="2:9" ht="29.4" hidden="1" customHeight="1" outlineLevel="1" x14ac:dyDescent="0.25">
      <c r="B23" s="107">
        <v>9</v>
      </c>
      <c r="C23" s="82"/>
      <c r="D23" s="82"/>
      <c r="E23" s="66" t="s">
        <v>243</v>
      </c>
      <c r="F23" s="69" t="s">
        <v>244</v>
      </c>
      <c r="G23" s="10"/>
      <c r="H23" s="17"/>
      <c r="I23" s="104"/>
    </row>
    <row r="24" spans="2:9" ht="29.4" hidden="1" customHeight="1" outlineLevel="1" x14ac:dyDescent="0.25">
      <c r="B24" s="107">
        <v>10</v>
      </c>
      <c r="C24" s="82"/>
      <c r="D24" s="82"/>
      <c r="E24" s="66" t="s">
        <v>245</v>
      </c>
      <c r="F24" s="69" t="s">
        <v>246</v>
      </c>
      <c r="G24" s="10"/>
      <c r="H24" s="17"/>
      <c r="I24" s="104"/>
    </row>
    <row r="25" spans="2:9" ht="29.4" hidden="1" customHeight="1" outlineLevel="1" x14ac:dyDescent="0.25">
      <c r="B25" s="107">
        <v>11</v>
      </c>
      <c r="C25" s="82"/>
      <c r="D25" s="82"/>
      <c r="E25" s="66" t="s">
        <v>247</v>
      </c>
      <c r="F25" s="69" t="s">
        <v>51</v>
      </c>
      <c r="G25" s="10"/>
      <c r="H25" s="17"/>
      <c r="I25" s="104"/>
    </row>
    <row r="26" spans="2:9" ht="23.4" hidden="1" customHeight="1" outlineLevel="1" x14ac:dyDescent="0.25">
      <c r="B26" s="107">
        <v>12</v>
      </c>
      <c r="C26" s="86"/>
      <c r="D26" s="86"/>
      <c r="E26" s="66" t="s">
        <v>248</v>
      </c>
      <c r="F26" s="69" t="s">
        <v>55</v>
      </c>
      <c r="G26" s="10"/>
      <c r="H26" s="22"/>
      <c r="I26" s="104"/>
    </row>
    <row r="27" spans="2:9" ht="30.6" customHeight="1" outlineLevel="1" x14ac:dyDescent="0.25">
      <c r="B27" s="107">
        <v>13</v>
      </c>
      <c r="C27" s="86">
        <v>20.2</v>
      </c>
      <c r="D27" s="18" t="s">
        <v>249</v>
      </c>
      <c r="E27" s="66" t="s">
        <v>250</v>
      </c>
      <c r="F27" s="67"/>
      <c r="G27" s="68" t="s">
        <v>251</v>
      </c>
      <c r="H27" s="35"/>
      <c r="I27" s="104"/>
    </row>
    <row r="28" spans="2:9" ht="39.75" customHeight="1" outlineLevel="1" x14ac:dyDescent="0.25">
      <c r="B28" s="107">
        <v>14</v>
      </c>
      <c r="C28" s="108">
        <v>20.3</v>
      </c>
      <c r="D28" s="44" t="s">
        <v>252</v>
      </c>
      <c r="E28" s="109" t="s">
        <v>253</v>
      </c>
      <c r="F28" s="110" t="s">
        <v>254</v>
      </c>
      <c r="G28" s="111"/>
      <c r="H28" s="10"/>
      <c r="I28" s="104"/>
    </row>
    <row r="29" spans="2:9" ht="27" customHeight="1" outlineLevel="1" x14ac:dyDescent="0.25">
      <c r="B29" s="103">
        <v>15</v>
      </c>
      <c r="C29" s="108">
        <v>50.1</v>
      </c>
      <c r="D29" s="80" t="s">
        <v>255</v>
      </c>
      <c r="E29" s="71" t="s">
        <v>256</v>
      </c>
      <c r="F29" s="72" t="s">
        <v>51</v>
      </c>
      <c r="G29" s="73"/>
      <c r="H29" s="10"/>
      <c r="I29" s="104"/>
    </row>
    <row r="30" spans="2:9" hidden="1" outlineLevel="1" x14ac:dyDescent="0.25">
      <c r="B30" s="103">
        <v>16</v>
      </c>
      <c r="C30" s="112"/>
      <c r="D30" s="112"/>
      <c r="E30" s="22" t="s">
        <v>257</v>
      </c>
      <c r="F30" s="22" t="s">
        <v>51</v>
      </c>
      <c r="G30" s="74"/>
      <c r="H30" s="10"/>
      <c r="I30" s="104"/>
    </row>
    <row r="31" spans="2:9" ht="26.4" hidden="1" outlineLevel="1" x14ac:dyDescent="0.25">
      <c r="B31" s="103">
        <v>17</v>
      </c>
      <c r="C31" s="113"/>
      <c r="D31" s="113"/>
      <c r="E31" s="22" t="s">
        <v>258</v>
      </c>
      <c r="F31" s="22" t="s">
        <v>51</v>
      </c>
      <c r="G31" s="74"/>
      <c r="H31" s="10"/>
      <c r="I31" s="104"/>
    </row>
    <row r="32" spans="2:9" outlineLevel="1" x14ac:dyDescent="0.25">
      <c r="B32" s="103">
        <v>18</v>
      </c>
      <c r="C32" s="112">
        <v>50.2</v>
      </c>
      <c r="D32" s="114" t="s">
        <v>259</v>
      </c>
      <c r="E32" s="111" t="s">
        <v>260</v>
      </c>
      <c r="F32" s="22" t="s">
        <v>51</v>
      </c>
      <c r="G32" s="74"/>
      <c r="H32" s="10"/>
      <c r="I32" s="104"/>
    </row>
    <row r="33" spans="2:9" ht="26.4" hidden="1" outlineLevel="1" x14ac:dyDescent="0.25">
      <c r="B33" s="103">
        <v>19</v>
      </c>
      <c r="C33" s="112"/>
      <c r="D33" s="112"/>
      <c r="E33" s="98" t="s">
        <v>261</v>
      </c>
      <c r="F33" s="22" t="s">
        <v>262</v>
      </c>
      <c r="G33" s="22" t="s">
        <v>263</v>
      </c>
      <c r="H33" s="10"/>
      <c r="I33" s="104"/>
    </row>
    <row r="34" spans="2:9" outlineLevel="1" x14ac:dyDescent="0.25">
      <c r="B34" s="103">
        <v>20</v>
      </c>
      <c r="C34" s="115">
        <v>30.1</v>
      </c>
      <c r="D34" s="114" t="s">
        <v>264</v>
      </c>
      <c r="E34" s="111" t="s">
        <v>265</v>
      </c>
      <c r="F34" s="22" t="s">
        <v>51</v>
      </c>
      <c r="G34" s="74"/>
      <c r="H34" s="10"/>
      <c r="I34" s="104"/>
    </row>
    <row r="35" spans="2:9" hidden="1" outlineLevel="1" x14ac:dyDescent="0.25">
      <c r="B35" s="103">
        <v>21</v>
      </c>
      <c r="C35" s="116"/>
      <c r="D35" s="112"/>
      <c r="E35" s="111" t="s">
        <v>266</v>
      </c>
      <c r="F35" s="22" t="s">
        <v>51</v>
      </c>
      <c r="G35" s="74"/>
      <c r="H35" s="10"/>
      <c r="I35" s="104"/>
    </row>
    <row r="36" spans="2:9" hidden="1" outlineLevel="1" x14ac:dyDescent="0.25">
      <c r="B36" s="103">
        <v>22</v>
      </c>
      <c r="C36" s="117"/>
      <c r="D36" s="113"/>
      <c r="E36" s="111" t="s">
        <v>267</v>
      </c>
      <c r="F36" s="22" t="s">
        <v>51</v>
      </c>
      <c r="G36" s="74"/>
      <c r="H36" s="10"/>
      <c r="I36" s="104"/>
    </row>
    <row r="37" spans="2:9" ht="26.4" outlineLevel="1" x14ac:dyDescent="0.25">
      <c r="B37" s="118">
        <v>23</v>
      </c>
      <c r="C37" s="119">
        <v>30.2</v>
      </c>
      <c r="D37" s="120" t="s">
        <v>268</v>
      </c>
      <c r="E37" s="121" t="s">
        <v>269</v>
      </c>
      <c r="F37" s="122" t="s">
        <v>51</v>
      </c>
      <c r="G37" s="123"/>
      <c r="H37" s="124"/>
      <c r="I37" s="125"/>
    </row>
    <row r="38" spans="2:9" ht="15.6" hidden="1" x14ac:dyDescent="0.3">
      <c r="B38" s="216" t="s">
        <v>270</v>
      </c>
      <c r="C38" s="216"/>
      <c r="D38" s="216"/>
      <c r="E38" s="216"/>
      <c r="F38" s="216"/>
      <c r="G38" s="216"/>
      <c r="H38" s="216"/>
      <c r="I38" s="216"/>
    </row>
    <row r="39" spans="2:9" s="126" customFormat="1" outlineLevel="1" x14ac:dyDescent="0.25">
      <c r="B39" s="127">
        <v>24</v>
      </c>
      <c r="C39" s="128" t="s">
        <v>271</v>
      </c>
      <c r="D39" s="129" t="s">
        <v>272</v>
      </c>
      <c r="E39" s="130" t="s">
        <v>273</v>
      </c>
      <c r="F39" s="131" t="s">
        <v>51</v>
      </c>
      <c r="G39" s="132"/>
      <c r="H39" s="133"/>
      <c r="I39" s="134"/>
    </row>
    <row r="40" spans="2:9" ht="26.4" hidden="1" outlineLevel="1" x14ac:dyDescent="0.25">
      <c r="B40" s="103">
        <v>25</v>
      </c>
      <c r="C40" s="112"/>
      <c r="D40" s="135"/>
      <c r="E40" s="111" t="s">
        <v>274</v>
      </c>
      <c r="F40" s="22" t="s">
        <v>51</v>
      </c>
      <c r="G40" s="74"/>
      <c r="H40" s="10" t="s">
        <v>275</v>
      </c>
      <c r="I40" s="104" t="s">
        <v>276</v>
      </c>
    </row>
    <row r="41" spans="2:9" hidden="1" outlineLevel="1" x14ac:dyDescent="0.25">
      <c r="B41" s="103">
        <v>26</v>
      </c>
      <c r="C41" s="112"/>
      <c r="D41" s="135"/>
      <c r="E41" s="111" t="s">
        <v>277</v>
      </c>
      <c r="F41" s="22" t="s">
        <v>51</v>
      </c>
      <c r="G41" s="74"/>
      <c r="H41" s="10"/>
      <c r="I41" s="104"/>
    </row>
    <row r="42" spans="2:9" ht="26.4" hidden="1" outlineLevel="1" x14ac:dyDescent="0.25">
      <c r="B42" s="103">
        <v>27</v>
      </c>
      <c r="C42" s="113"/>
      <c r="D42" s="136"/>
      <c r="E42" s="111" t="s">
        <v>278</v>
      </c>
      <c r="F42" s="22" t="s">
        <v>55</v>
      </c>
      <c r="G42" s="74"/>
      <c r="H42" s="10"/>
      <c r="I42" s="104"/>
    </row>
    <row r="43" spans="2:9" ht="39.6" hidden="1" outlineLevel="1" x14ac:dyDescent="0.25">
      <c r="B43" s="137">
        <v>43127</v>
      </c>
      <c r="C43" s="117"/>
      <c r="D43" s="136"/>
      <c r="E43" s="111" t="s">
        <v>279</v>
      </c>
      <c r="F43" s="22" t="s">
        <v>280</v>
      </c>
      <c r="G43" s="74" t="s">
        <v>281</v>
      </c>
      <c r="H43" s="10"/>
      <c r="I43" s="104"/>
    </row>
    <row r="44" spans="2:9" ht="26.4" outlineLevel="1" x14ac:dyDescent="0.25">
      <c r="B44" s="103">
        <v>28</v>
      </c>
      <c r="C44" s="138" t="s">
        <v>282</v>
      </c>
      <c r="D44" s="88" t="s">
        <v>283</v>
      </c>
      <c r="E44" s="111" t="s">
        <v>284</v>
      </c>
      <c r="F44" s="22" t="s">
        <v>51</v>
      </c>
      <c r="G44" s="74"/>
      <c r="H44" s="10"/>
      <c r="I44" s="104"/>
    </row>
    <row r="45" spans="2:9" ht="15.6" hidden="1" x14ac:dyDescent="0.3">
      <c r="B45" s="213" t="s">
        <v>285</v>
      </c>
      <c r="C45" s="213"/>
      <c r="D45" s="213"/>
      <c r="E45" s="213"/>
      <c r="F45" s="213"/>
      <c r="G45" s="213"/>
      <c r="H45" s="213"/>
      <c r="I45" s="213"/>
    </row>
    <row r="46" spans="2:9" ht="26.4" x14ac:dyDescent="0.25">
      <c r="B46" s="103">
        <v>31</v>
      </c>
      <c r="C46" s="114">
        <v>180.1</v>
      </c>
      <c r="D46" s="139" t="s">
        <v>286</v>
      </c>
      <c r="E46" s="111" t="s">
        <v>287</v>
      </c>
      <c r="F46" s="22" t="s">
        <v>51</v>
      </c>
      <c r="G46" s="74"/>
      <c r="H46" s="10"/>
      <c r="I46" s="104"/>
    </row>
    <row r="47" spans="2:9" ht="39.6" hidden="1" x14ac:dyDescent="0.25">
      <c r="B47" s="103">
        <v>32</v>
      </c>
      <c r="C47" s="112"/>
      <c r="D47" s="135"/>
      <c r="E47" s="111" t="s">
        <v>288</v>
      </c>
      <c r="F47" s="22" t="s">
        <v>289</v>
      </c>
      <c r="G47" s="74" t="s">
        <v>290</v>
      </c>
      <c r="H47" s="10" t="s">
        <v>291</v>
      </c>
      <c r="I47" s="104" t="s">
        <v>276</v>
      </c>
    </row>
    <row r="48" spans="2:9" ht="28.5" hidden="1" customHeight="1" x14ac:dyDescent="0.35">
      <c r="B48" s="103">
        <v>33</v>
      </c>
      <c r="C48" s="112"/>
      <c r="D48" s="135"/>
      <c r="E48" s="140" t="s">
        <v>292</v>
      </c>
      <c r="F48" s="141" t="s">
        <v>293</v>
      </c>
      <c r="G48" s="142" t="s">
        <v>294</v>
      </c>
      <c r="H48" s="10"/>
      <c r="I48" s="104"/>
    </row>
    <row r="49" spans="2:9" hidden="1" x14ac:dyDescent="0.25">
      <c r="B49" s="103">
        <v>34</v>
      </c>
      <c r="C49" s="112"/>
      <c r="D49" s="135"/>
      <c r="E49" s="111" t="s">
        <v>295</v>
      </c>
      <c r="F49" s="109" t="s">
        <v>296</v>
      </c>
      <c r="G49" s="10"/>
      <c r="H49" s="10"/>
      <c r="I49" s="104"/>
    </row>
    <row r="50" spans="2:9" ht="26.4" hidden="1" x14ac:dyDescent="0.25">
      <c r="B50" s="103">
        <v>35</v>
      </c>
      <c r="C50" s="112"/>
      <c r="D50" s="135"/>
      <c r="E50" s="111" t="s">
        <v>297</v>
      </c>
      <c r="F50" s="22" t="s">
        <v>298</v>
      </c>
      <c r="G50" s="109" t="s">
        <v>299</v>
      </c>
      <c r="H50" s="10"/>
      <c r="I50" s="104"/>
    </row>
    <row r="51" spans="2:9" x14ac:dyDescent="0.25">
      <c r="B51" s="103">
        <v>36</v>
      </c>
      <c r="C51" s="88" t="s">
        <v>300</v>
      </c>
      <c r="D51" s="143" t="s">
        <v>301</v>
      </c>
      <c r="E51" s="111" t="s">
        <v>302</v>
      </c>
      <c r="F51" s="22" t="s">
        <v>303</v>
      </c>
      <c r="G51" s="74"/>
      <c r="H51" s="10"/>
      <c r="I51" s="104"/>
    </row>
    <row r="52" spans="2:9" ht="92.4" x14ac:dyDescent="0.25">
      <c r="B52" s="103">
        <v>37</v>
      </c>
      <c r="C52" s="88">
        <v>181</v>
      </c>
      <c r="D52" s="143" t="s">
        <v>304</v>
      </c>
      <c r="E52" s="111" t="s">
        <v>297</v>
      </c>
      <c r="F52" s="22" t="s">
        <v>305</v>
      </c>
      <c r="G52" s="74"/>
      <c r="H52" s="17" t="s">
        <v>306</v>
      </c>
      <c r="I52" s="10" t="s">
        <v>240</v>
      </c>
    </row>
    <row r="53" spans="2:9" ht="39.6" x14ac:dyDescent="0.25">
      <c r="B53" s="103">
        <v>38</v>
      </c>
      <c r="C53" s="114">
        <v>182</v>
      </c>
      <c r="D53" s="139" t="s">
        <v>307</v>
      </c>
      <c r="E53" s="111" t="s">
        <v>308</v>
      </c>
      <c r="F53" s="111" t="s">
        <v>309</v>
      </c>
      <c r="G53" s="74"/>
      <c r="H53" s="10"/>
      <c r="I53" s="104"/>
    </row>
    <row r="54" spans="2:9" ht="26.4" x14ac:dyDescent="0.25">
      <c r="B54" s="103">
        <v>39</v>
      </c>
      <c r="C54" s="114">
        <v>190.1</v>
      </c>
      <c r="D54" s="114" t="s">
        <v>310</v>
      </c>
      <c r="E54" s="111" t="s">
        <v>311</v>
      </c>
      <c r="F54" s="111" t="s">
        <v>312</v>
      </c>
      <c r="G54" s="109" t="s">
        <v>313</v>
      </c>
      <c r="H54" s="10" t="s">
        <v>314</v>
      </c>
      <c r="I54" s="104" t="s">
        <v>240</v>
      </c>
    </row>
    <row r="55" spans="2:9" hidden="1" x14ac:dyDescent="0.25">
      <c r="B55" s="103">
        <v>40</v>
      </c>
      <c r="C55" s="112"/>
      <c r="D55" s="112"/>
      <c r="E55" s="111" t="s">
        <v>315</v>
      </c>
      <c r="F55" s="111" t="s">
        <v>316</v>
      </c>
      <c r="G55" s="74"/>
      <c r="H55" s="10"/>
      <c r="I55" s="104"/>
    </row>
    <row r="56" spans="2:9" ht="26.4" hidden="1" x14ac:dyDescent="0.25">
      <c r="B56" s="103">
        <v>41</v>
      </c>
      <c r="C56" s="112"/>
      <c r="D56" s="112"/>
      <c r="E56" s="111" t="s">
        <v>317</v>
      </c>
      <c r="F56" s="111" t="s">
        <v>318</v>
      </c>
      <c r="G56" s="109" t="s">
        <v>319</v>
      </c>
      <c r="H56" s="10"/>
      <c r="I56" s="104"/>
    </row>
    <row r="57" spans="2:9" ht="26.4" hidden="1" x14ac:dyDescent="0.25">
      <c r="B57" s="103">
        <v>42</v>
      </c>
      <c r="C57" s="113"/>
      <c r="D57" s="113"/>
      <c r="E57" s="111" t="s">
        <v>320</v>
      </c>
      <c r="F57" s="111" t="s">
        <v>318</v>
      </c>
      <c r="G57" s="109" t="s">
        <v>321</v>
      </c>
      <c r="H57" s="10"/>
      <c r="I57" s="104"/>
    </row>
    <row r="58" spans="2:9" ht="26.4" x14ac:dyDescent="0.25">
      <c r="B58" s="144">
        <v>43</v>
      </c>
      <c r="C58" s="112">
        <v>191</v>
      </c>
      <c r="D58" s="112" t="s">
        <v>322</v>
      </c>
      <c r="E58" s="145" t="s">
        <v>323</v>
      </c>
      <c r="F58" s="146" t="s">
        <v>324</v>
      </c>
      <c r="G58" s="145" t="s">
        <v>325</v>
      </c>
      <c r="H58" s="147"/>
      <c r="I58" s="148"/>
    </row>
    <row r="59" spans="2:9" ht="15.6" hidden="1" x14ac:dyDescent="0.3">
      <c r="B59" s="214" t="s">
        <v>326</v>
      </c>
      <c r="C59" s="214"/>
      <c r="D59" s="214"/>
      <c r="E59" s="214"/>
      <c r="F59" s="214"/>
      <c r="G59" s="214"/>
      <c r="H59" s="214"/>
      <c r="I59" s="214"/>
    </row>
    <row r="60" spans="2:9" ht="26.4" x14ac:dyDescent="0.25">
      <c r="B60" s="103">
        <v>44</v>
      </c>
      <c r="C60" s="114" t="s">
        <v>327</v>
      </c>
      <c r="D60" s="139" t="s">
        <v>328</v>
      </c>
      <c r="E60" s="111" t="s">
        <v>329</v>
      </c>
      <c r="F60" s="111" t="s">
        <v>330</v>
      </c>
      <c r="G60" s="74"/>
      <c r="H60" s="10" t="s">
        <v>331</v>
      </c>
      <c r="I60" s="104"/>
    </row>
    <row r="61" spans="2:9" ht="26.4" x14ac:dyDescent="0.25">
      <c r="B61" s="103">
        <v>44</v>
      </c>
      <c r="C61" s="114" t="s">
        <v>332</v>
      </c>
      <c r="D61" s="139" t="s">
        <v>333</v>
      </c>
      <c r="E61" s="111" t="s">
        <v>329</v>
      </c>
      <c r="F61" s="111" t="s">
        <v>330</v>
      </c>
      <c r="G61" s="74"/>
      <c r="H61" s="10" t="s">
        <v>331</v>
      </c>
      <c r="I61" s="104"/>
    </row>
    <row r="62" spans="2:9" ht="26.4" x14ac:dyDescent="0.25">
      <c r="B62" s="103">
        <v>44</v>
      </c>
      <c r="C62" s="114" t="s">
        <v>334</v>
      </c>
      <c r="D62" s="139" t="s">
        <v>335</v>
      </c>
      <c r="E62" s="111" t="s">
        <v>329</v>
      </c>
      <c r="F62" s="111" t="s">
        <v>330</v>
      </c>
      <c r="G62" s="74"/>
      <c r="H62" s="10" t="s">
        <v>336</v>
      </c>
      <c r="I62" s="104" t="s">
        <v>240</v>
      </c>
    </row>
    <row r="63" spans="2:9" ht="52.8" x14ac:dyDescent="0.25">
      <c r="B63" s="103">
        <v>44</v>
      </c>
      <c r="C63" s="114" t="s">
        <v>337</v>
      </c>
      <c r="D63" s="139" t="s">
        <v>338</v>
      </c>
      <c r="E63" s="111" t="s">
        <v>339</v>
      </c>
      <c r="F63" s="111" t="s">
        <v>340</v>
      </c>
      <c r="G63" s="74"/>
      <c r="H63" s="17" t="s">
        <v>341</v>
      </c>
      <c r="I63" s="104" t="s">
        <v>240</v>
      </c>
    </row>
    <row r="64" spans="2:9" x14ac:dyDescent="0.25">
      <c r="B64" s="103">
        <v>44</v>
      </c>
      <c r="C64" s="114" t="s">
        <v>342</v>
      </c>
      <c r="D64" s="139" t="s">
        <v>343</v>
      </c>
      <c r="E64" s="111" t="s">
        <v>339</v>
      </c>
      <c r="F64" s="111" t="s">
        <v>340</v>
      </c>
      <c r="G64" s="74"/>
      <c r="H64" s="10" t="s">
        <v>344</v>
      </c>
      <c r="I64" s="104" t="s">
        <v>240</v>
      </c>
    </row>
  </sheetData>
  <autoFilter ref="B13:I64" xr:uid="{00000000-0009-0000-0000-000003000000}"/>
  <mergeCells count="7">
    <mergeCell ref="B45:I45"/>
    <mergeCell ref="B59:I59"/>
    <mergeCell ref="B2:D2"/>
    <mergeCell ref="B4:C4"/>
    <mergeCell ref="B5:C5"/>
    <mergeCell ref="B14:I14"/>
    <mergeCell ref="B38:I38"/>
  </mergeCells>
  <pageMargins left="0.179861111111111" right="0.2" top="0.17013888888888901" bottom="0.17013888888888901" header="0.51180555555555496" footer="0.51180555555555496"/>
  <pageSetup paperSize="9" scale="56"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2:L14"/>
  <sheetViews>
    <sheetView showGridLines="0" topLeftCell="A10" zoomScale="80" zoomScaleNormal="80" workbookViewId="0">
      <selection activeCell="F14" sqref="F14"/>
    </sheetView>
  </sheetViews>
  <sheetFormatPr baseColWidth="10" defaultColWidth="9.109375" defaultRowHeight="13.2" x14ac:dyDescent="0.25"/>
  <cols>
    <col min="1" max="1" width="2.6640625" customWidth="1"/>
    <col min="2" max="2" width="5.44140625" customWidth="1"/>
    <col min="3" max="3" width="12.6640625" bestFit="1" customWidth="1"/>
    <col min="4" max="4" width="7.109375" customWidth="1"/>
    <col min="5" max="5" width="16.109375" customWidth="1"/>
    <col min="6" max="6" width="20.109375" customWidth="1"/>
    <col min="7" max="7" width="35.5546875" customWidth="1"/>
    <col min="8" max="8" width="38" customWidth="1"/>
    <col min="9" max="9" width="51.5546875" customWidth="1"/>
    <col min="10" max="10" width="15.109375" customWidth="1"/>
    <col min="11" max="11" width="25.88671875" customWidth="1"/>
    <col min="12" max="12" width="31.33203125" customWidth="1"/>
    <col min="13" max="255" width="11.44140625" customWidth="1"/>
    <col min="256" max="1025" width="9.109375" customWidth="1"/>
  </cols>
  <sheetData>
    <row r="2" spans="2:12" ht="15.6" x14ac:dyDescent="0.3">
      <c r="B2" s="201" t="s">
        <v>0</v>
      </c>
      <c r="C2" s="201"/>
      <c r="D2" s="201"/>
      <c r="E2" s="1" t="s">
        <v>345</v>
      </c>
      <c r="F2" s="151"/>
    </row>
    <row r="3" spans="2:12" x14ac:dyDescent="0.25">
      <c r="B3" s="2"/>
      <c r="C3" s="2"/>
      <c r="D3" s="2"/>
      <c r="E3" s="2"/>
    </row>
    <row r="4" spans="2:12" x14ac:dyDescent="0.25">
      <c r="B4" s="202" t="s">
        <v>2</v>
      </c>
      <c r="C4" s="202"/>
      <c r="D4" s="3" t="s">
        <v>346</v>
      </c>
      <c r="E4" s="3"/>
    </row>
    <row r="5" spans="2:12" x14ac:dyDescent="0.25">
      <c r="B5" s="202" t="s">
        <v>4</v>
      </c>
      <c r="C5" s="202"/>
      <c r="D5" s="217">
        <v>43707</v>
      </c>
      <c r="E5" s="217"/>
    </row>
    <row r="6" spans="2:12" x14ac:dyDescent="0.25">
      <c r="B6" s="2"/>
      <c r="C6" s="2"/>
      <c r="D6" s="190"/>
      <c r="E6" s="2"/>
      <c r="H6" s="6" t="s">
        <v>6</v>
      </c>
    </row>
    <row r="7" spans="2:12" x14ac:dyDescent="0.25">
      <c r="B7" s="2"/>
      <c r="C7" s="2"/>
      <c r="D7" s="2"/>
      <c r="E7" s="2"/>
      <c r="G7" s="6"/>
    </row>
    <row r="8" spans="2:12" ht="15.6" x14ac:dyDescent="0.3">
      <c r="B8" s="7" t="s">
        <v>7</v>
      </c>
      <c r="C8" s="2"/>
      <c r="D8" s="2"/>
      <c r="E8" s="65"/>
      <c r="G8" s="149" t="s">
        <v>347</v>
      </c>
      <c r="H8" s="150" t="s">
        <v>348</v>
      </c>
    </row>
    <row r="9" spans="2:12" x14ac:dyDescent="0.25">
      <c r="B9" s="2"/>
    </row>
    <row r="10" spans="2:12" x14ac:dyDescent="0.25">
      <c r="B10" s="2" t="s">
        <v>409</v>
      </c>
    </row>
    <row r="11" spans="2:12" x14ac:dyDescent="0.25">
      <c r="B11" s="2"/>
    </row>
    <row r="12" spans="2:12" x14ac:dyDescent="0.25">
      <c r="B12" s="152" t="s">
        <v>11</v>
      </c>
      <c r="C12" s="152" t="s">
        <v>355</v>
      </c>
      <c r="D12" s="152" t="s">
        <v>12</v>
      </c>
      <c r="E12" s="152" t="s">
        <v>13</v>
      </c>
      <c r="F12" s="152" t="s">
        <v>14</v>
      </c>
      <c r="G12" s="152" t="s">
        <v>349</v>
      </c>
      <c r="H12" s="153" t="s">
        <v>350</v>
      </c>
      <c r="I12" s="152" t="s">
        <v>351</v>
      </c>
      <c r="J12" s="154" t="s">
        <v>352</v>
      </c>
      <c r="K12" s="152" t="s">
        <v>353</v>
      </c>
      <c r="L12" s="152" t="s">
        <v>354</v>
      </c>
    </row>
    <row r="13" spans="2:12" ht="98.25" customHeight="1" x14ac:dyDescent="0.25">
      <c r="B13" s="154"/>
      <c r="C13" s="156">
        <v>43707</v>
      </c>
      <c r="D13" s="154">
        <v>221</v>
      </c>
      <c r="E13" s="160" t="s">
        <v>410</v>
      </c>
      <c r="F13" s="160" t="s">
        <v>411</v>
      </c>
      <c r="G13" s="174" t="s">
        <v>412</v>
      </c>
      <c r="H13" s="159"/>
      <c r="I13" s="154"/>
      <c r="J13" s="160" t="s">
        <v>399</v>
      </c>
      <c r="K13" s="160"/>
      <c r="L13" s="155"/>
    </row>
    <row r="14" spans="2:12" ht="109.5" customHeight="1" x14ac:dyDescent="0.25">
      <c r="B14" s="154"/>
      <c r="C14" s="156">
        <v>43712</v>
      </c>
      <c r="D14" s="154">
        <v>221</v>
      </c>
      <c r="E14" s="160" t="s">
        <v>410</v>
      </c>
      <c r="F14" s="160" t="s">
        <v>437</v>
      </c>
      <c r="G14" s="174" t="s">
        <v>438</v>
      </c>
      <c r="H14" s="159"/>
      <c r="I14" s="154"/>
      <c r="J14" s="160" t="s">
        <v>399</v>
      </c>
      <c r="K14" s="160"/>
      <c r="L14" s="155"/>
    </row>
  </sheetData>
  <mergeCells count="4">
    <mergeCell ref="B2:D2"/>
    <mergeCell ref="B4:C4"/>
    <mergeCell ref="B5:C5"/>
    <mergeCell ref="D5:E5"/>
  </mergeCells>
  <conditionalFormatting sqref="J13">
    <cfRule type="cellIs" dxfId="157" priority="225" operator="equal">
      <formula>"PASS"</formula>
    </cfRule>
  </conditionalFormatting>
  <conditionalFormatting sqref="J13">
    <cfRule type="cellIs" dxfId="156" priority="226" operator="equal">
      <formula>"FAIL"</formula>
    </cfRule>
  </conditionalFormatting>
  <conditionalFormatting sqref="J14">
    <cfRule type="cellIs" dxfId="155" priority="1" operator="equal">
      <formula>"PASS"</formula>
    </cfRule>
  </conditionalFormatting>
  <conditionalFormatting sqref="J14">
    <cfRule type="cellIs" dxfId="154" priority="2" operator="equal">
      <formula>"FAIL"</formula>
    </cfRule>
  </conditionalFormatting>
  <pageMargins left="0.179861111111111" right="0.2" top="0.17013888888888901" bottom="0.17013888888888901" header="0.51180555555555496" footer="0.51180555555555496"/>
  <pageSetup paperSize="9" scale="56" firstPageNumber="0" orientation="landscape" horizontalDpi="300" verticalDpi="3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22F0-9027-49A0-B03F-827DE48F257B}">
  <sheetPr codeName="Hoja6"/>
  <dimension ref="B1:L27"/>
  <sheetViews>
    <sheetView showGridLines="0" topLeftCell="A26" zoomScale="80" zoomScaleNormal="80" workbookViewId="0">
      <selection activeCell="H27" sqref="H27"/>
    </sheetView>
  </sheetViews>
  <sheetFormatPr baseColWidth="10" defaultColWidth="9.109375" defaultRowHeight="13.2" x14ac:dyDescent="0.25"/>
  <cols>
    <col min="1" max="1" width="2.6640625" customWidth="1"/>
    <col min="2" max="2" width="5.44140625" customWidth="1"/>
    <col min="3" max="3" width="12.6640625" bestFit="1" customWidth="1"/>
    <col min="4" max="4" width="7.109375" customWidth="1"/>
    <col min="5" max="5" width="16.109375" customWidth="1"/>
    <col min="6" max="6" width="20.109375" customWidth="1"/>
    <col min="7" max="7" width="35.5546875" customWidth="1"/>
    <col min="8" max="8" width="38" customWidth="1"/>
    <col min="9" max="9" width="51.5546875" customWidth="1"/>
    <col min="10" max="10" width="15.109375" customWidth="1"/>
    <col min="11" max="11" width="25.88671875" customWidth="1"/>
    <col min="12" max="12" width="31.33203125" customWidth="1"/>
    <col min="13" max="255" width="11.44140625" customWidth="1"/>
    <col min="256" max="1025" width="9.109375" customWidth="1"/>
  </cols>
  <sheetData>
    <row r="1" spans="2:12" ht="13.8" thickBot="1" x14ac:dyDescent="0.3"/>
    <row r="2" spans="2:12" ht="16.2" thickBot="1" x14ac:dyDescent="0.35">
      <c r="B2" s="201" t="s">
        <v>0</v>
      </c>
      <c r="C2" s="201"/>
      <c r="D2" s="201"/>
      <c r="E2" s="189" t="s">
        <v>345</v>
      </c>
      <c r="F2" s="151"/>
    </row>
    <row r="3" spans="2:12" x14ac:dyDescent="0.25">
      <c r="B3" s="2"/>
      <c r="C3" s="2"/>
      <c r="D3" s="2"/>
      <c r="E3" s="2"/>
    </row>
    <row r="4" spans="2:12" x14ac:dyDescent="0.25">
      <c r="B4" s="202" t="s">
        <v>2</v>
      </c>
      <c r="C4" s="202"/>
      <c r="D4" s="3" t="s">
        <v>346</v>
      </c>
      <c r="E4" s="3"/>
    </row>
    <row r="5" spans="2:12" x14ac:dyDescent="0.25">
      <c r="B5" s="202" t="s">
        <v>4</v>
      </c>
      <c r="C5" s="202"/>
      <c r="D5" s="217">
        <v>43707</v>
      </c>
      <c r="E5" s="217"/>
    </row>
    <row r="6" spans="2:12" x14ac:dyDescent="0.25">
      <c r="B6" s="2"/>
      <c r="C6" s="2"/>
      <c r="D6" s="190"/>
      <c r="E6" s="2"/>
      <c r="H6" s="6" t="s">
        <v>6</v>
      </c>
    </row>
    <row r="7" spans="2:12" x14ac:dyDescent="0.25">
      <c r="B7" s="2"/>
      <c r="C7" s="2"/>
      <c r="D7" s="2"/>
      <c r="E7" s="2"/>
      <c r="G7" s="6"/>
    </row>
    <row r="8" spans="2:12" ht="15.6" x14ac:dyDescent="0.3">
      <c r="B8" s="7" t="s">
        <v>7</v>
      </c>
      <c r="C8" s="2"/>
      <c r="D8" s="2"/>
      <c r="E8" s="65"/>
      <c r="G8" s="149" t="s">
        <v>347</v>
      </c>
      <c r="H8" s="150" t="s">
        <v>348</v>
      </c>
    </row>
    <row r="9" spans="2:12" x14ac:dyDescent="0.25">
      <c r="B9" s="2"/>
    </row>
    <row r="10" spans="2:12" x14ac:dyDescent="0.25">
      <c r="B10" s="2" t="s">
        <v>409</v>
      </c>
    </row>
    <row r="11" spans="2:12" x14ac:dyDescent="0.25">
      <c r="B11" s="2"/>
    </row>
    <row r="12" spans="2:12" x14ac:dyDescent="0.25">
      <c r="B12" s="152" t="s">
        <v>11</v>
      </c>
      <c r="C12" s="152" t="s">
        <v>355</v>
      </c>
      <c r="D12" s="152" t="s">
        <v>12</v>
      </c>
      <c r="E12" s="152" t="s">
        <v>13</v>
      </c>
      <c r="F12" s="152" t="s">
        <v>14</v>
      </c>
      <c r="G12" s="152" t="s">
        <v>349</v>
      </c>
      <c r="H12" s="153" t="s">
        <v>350</v>
      </c>
      <c r="I12" s="152" t="s">
        <v>351</v>
      </c>
      <c r="J12" s="154" t="s">
        <v>352</v>
      </c>
      <c r="K12" s="152" t="s">
        <v>353</v>
      </c>
      <c r="L12" s="152" t="s">
        <v>354</v>
      </c>
    </row>
    <row r="13" spans="2:12" ht="98.25" customHeight="1" x14ac:dyDescent="0.25">
      <c r="B13" s="154"/>
      <c r="C13" s="156">
        <v>43707</v>
      </c>
      <c r="D13" s="154">
        <v>218</v>
      </c>
      <c r="E13" s="160" t="s">
        <v>413</v>
      </c>
      <c r="F13" s="160" t="s">
        <v>425</v>
      </c>
      <c r="G13" s="174" t="s">
        <v>416</v>
      </c>
      <c r="H13" s="174" t="s">
        <v>414</v>
      </c>
      <c r="I13" s="154"/>
      <c r="J13" s="160" t="s">
        <v>399</v>
      </c>
      <c r="K13" s="160" t="s">
        <v>415</v>
      </c>
      <c r="L13" s="155"/>
    </row>
    <row r="14" spans="2:12" ht="99.75" customHeight="1" x14ac:dyDescent="0.25">
      <c r="B14" s="154"/>
      <c r="C14" s="176">
        <v>43707</v>
      </c>
      <c r="D14" s="154">
        <v>218</v>
      </c>
      <c r="E14" s="160" t="s">
        <v>413</v>
      </c>
      <c r="F14" s="160" t="s">
        <v>417</v>
      </c>
      <c r="G14" s="174" t="s">
        <v>418</v>
      </c>
      <c r="H14" s="174" t="s">
        <v>414</v>
      </c>
      <c r="I14" s="154"/>
      <c r="J14" s="160" t="s">
        <v>365</v>
      </c>
      <c r="K14" s="160"/>
      <c r="L14" s="155"/>
    </row>
    <row r="15" spans="2:12" ht="98.25" customHeight="1" x14ac:dyDescent="0.25">
      <c r="B15" s="154"/>
      <c r="C15" s="176">
        <v>43707</v>
      </c>
      <c r="D15" s="154">
        <v>218</v>
      </c>
      <c r="E15" s="160" t="s">
        <v>413</v>
      </c>
      <c r="F15" s="160" t="s">
        <v>419</v>
      </c>
      <c r="G15" s="174" t="s">
        <v>420</v>
      </c>
      <c r="H15" s="174" t="s">
        <v>414</v>
      </c>
      <c r="I15" s="154"/>
      <c r="J15" s="160" t="s">
        <v>365</v>
      </c>
      <c r="K15" s="160"/>
      <c r="L15" s="155"/>
    </row>
    <row r="16" spans="2:12" ht="112.5" customHeight="1" x14ac:dyDescent="0.25">
      <c r="B16" s="154"/>
      <c r="C16" s="176">
        <v>43707</v>
      </c>
      <c r="D16" s="154">
        <v>218</v>
      </c>
      <c r="E16" s="160" t="s">
        <v>413</v>
      </c>
      <c r="F16" s="160" t="s">
        <v>422</v>
      </c>
      <c r="G16" s="174" t="s">
        <v>421</v>
      </c>
      <c r="H16" s="174" t="s">
        <v>423</v>
      </c>
      <c r="I16" s="154"/>
      <c r="J16" s="160" t="s">
        <v>365</v>
      </c>
      <c r="K16" s="160"/>
      <c r="L16" s="155"/>
    </row>
    <row r="17" spans="2:12" ht="114" customHeight="1" x14ac:dyDescent="0.25">
      <c r="B17" s="154"/>
      <c r="C17" s="176">
        <v>43707</v>
      </c>
      <c r="D17" s="154">
        <v>218</v>
      </c>
      <c r="E17" s="160" t="s">
        <v>413</v>
      </c>
      <c r="F17" s="160" t="s">
        <v>424</v>
      </c>
      <c r="G17" s="174"/>
      <c r="H17" s="174" t="s">
        <v>423</v>
      </c>
      <c r="I17" s="154"/>
      <c r="J17" s="160" t="s">
        <v>365</v>
      </c>
      <c r="K17" s="160"/>
      <c r="L17" s="155"/>
    </row>
    <row r="18" spans="2:12" ht="94.5" customHeight="1" x14ac:dyDescent="0.25">
      <c r="B18" s="154"/>
      <c r="C18" s="176">
        <v>43710</v>
      </c>
      <c r="D18" s="154">
        <v>218</v>
      </c>
      <c r="E18" s="160" t="s">
        <v>413</v>
      </c>
      <c r="F18" s="160" t="s">
        <v>425</v>
      </c>
      <c r="G18" s="174" t="s">
        <v>416</v>
      </c>
      <c r="H18" s="174" t="s">
        <v>432</v>
      </c>
      <c r="I18" s="154"/>
      <c r="J18" s="160" t="s">
        <v>399</v>
      </c>
      <c r="K18" s="160"/>
      <c r="L18" s="155"/>
    </row>
    <row r="19" spans="2:12" ht="124.5" customHeight="1" x14ac:dyDescent="0.25">
      <c r="B19" s="154"/>
      <c r="C19" s="176">
        <v>43710</v>
      </c>
      <c r="D19" s="154">
        <v>218</v>
      </c>
      <c r="E19" s="160" t="s">
        <v>413</v>
      </c>
      <c r="F19" s="160" t="s">
        <v>426</v>
      </c>
      <c r="G19" s="174" t="s">
        <v>431</v>
      </c>
      <c r="H19" s="174" t="s">
        <v>427</v>
      </c>
      <c r="I19" s="154"/>
      <c r="J19" s="160" t="s">
        <v>365</v>
      </c>
      <c r="K19" s="160"/>
      <c r="L19" s="155"/>
    </row>
    <row r="20" spans="2:12" ht="137.25" customHeight="1" x14ac:dyDescent="0.25">
      <c r="B20" s="154"/>
      <c r="C20" s="176">
        <v>43710</v>
      </c>
      <c r="D20" s="154">
        <v>218</v>
      </c>
      <c r="E20" s="160" t="s">
        <v>413</v>
      </c>
      <c r="F20" s="160" t="s">
        <v>428</v>
      </c>
      <c r="G20" s="174" t="s">
        <v>430</v>
      </c>
      <c r="H20" s="174" t="s">
        <v>429</v>
      </c>
      <c r="I20" s="154"/>
      <c r="J20" s="160" t="s">
        <v>365</v>
      </c>
      <c r="K20" s="160"/>
      <c r="L20" s="155"/>
    </row>
    <row r="21" spans="2:12" ht="126" customHeight="1" x14ac:dyDescent="0.25">
      <c r="B21" s="154"/>
      <c r="C21" s="176">
        <v>43710</v>
      </c>
      <c r="D21" s="154">
        <v>218</v>
      </c>
      <c r="E21" s="160" t="s">
        <v>413</v>
      </c>
      <c r="F21" s="160" t="s">
        <v>433</v>
      </c>
      <c r="G21" s="174" t="s">
        <v>434</v>
      </c>
      <c r="H21" s="174" t="s">
        <v>435</v>
      </c>
      <c r="I21" s="154"/>
      <c r="J21" s="160" t="s">
        <v>399</v>
      </c>
      <c r="K21" s="160" t="s">
        <v>436</v>
      </c>
      <c r="L21" s="155"/>
    </row>
    <row r="22" spans="2:12" x14ac:dyDescent="0.25">
      <c r="C22" s="192">
        <v>43713</v>
      </c>
      <c r="F22" t="s">
        <v>439</v>
      </c>
      <c r="G22" s="186"/>
      <c r="H22" t="s">
        <v>440</v>
      </c>
      <c r="I22" s="193"/>
      <c r="J22" s="194"/>
      <c r="K22" s="193"/>
    </row>
    <row r="23" spans="2:12" x14ac:dyDescent="0.25">
      <c r="C23" s="198"/>
      <c r="G23" s="186"/>
      <c r="H23" t="s">
        <v>455</v>
      </c>
      <c r="I23" s="193"/>
      <c r="J23" s="194"/>
      <c r="K23" s="193"/>
    </row>
    <row r="24" spans="2:12" ht="88.5" customHeight="1" x14ac:dyDescent="0.25">
      <c r="B24" s="154"/>
      <c r="C24" s="176">
        <v>43717</v>
      </c>
      <c r="D24" s="154">
        <v>218</v>
      </c>
      <c r="E24" s="160" t="s">
        <v>413</v>
      </c>
      <c r="F24" s="160" t="s">
        <v>943</v>
      </c>
      <c r="G24" s="174"/>
      <c r="H24" s="174" t="s">
        <v>1101</v>
      </c>
      <c r="I24" s="154"/>
      <c r="J24" s="160" t="s">
        <v>399</v>
      </c>
      <c r="K24" s="160" t="s">
        <v>942</v>
      </c>
      <c r="L24" s="155"/>
    </row>
    <row r="25" spans="2:12" ht="102.75" customHeight="1" x14ac:dyDescent="0.25">
      <c r="B25" s="154"/>
      <c r="C25" s="176">
        <v>43718</v>
      </c>
      <c r="D25" s="154">
        <v>218</v>
      </c>
      <c r="E25" s="160" t="s">
        <v>413</v>
      </c>
      <c r="F25" s="160" t="s">
        <v>944</v>
      </c>
      <c r="G25" s="174"/>
      <c r="H25" s="174" t="s">
        <v>945</v>
      </c>
      <c r="I25" s="154"/>
      <c r="J25" s="160" t="s">
        <v>399</v>
      </c>
      <c r="K25" s="160" t="s">
        <v>942</v>
      </c>
      <c r="L25" s="155"/>
    </row>
    <row r="26" spans="2:12" ht="94.5" customHeight="1" x14ac:dyDescent="0.25">
      <c r="B26" s="154"/>
      <c r="C26" s="176">
        <v>43720</v>
      </c>
      <c r="D26" s="154">
        <v>218</v>
      </c>
      <c r="E26" s="160" t="s">
        <v>413</v>
      </c>
      <c r="F26" s="160"/>
      <c r="G26" s="174" t="s">
        <v>1103</v>
      </c>
      <c r="H26" s="174" t="s">
        <v>1108</v>
      </c>
      <c r="I26" s="154"/>
      <c r="J26" s="160" t="s">
        <v>399</v>
      </c>
      <c r="K26" s="160" t="s">
        <v>1102</v>
      </c>
      <c r="L26" s="155"/>
    </row>
    <row r="27" spans="2:12" ht="104.25" customHeight="1" x14ac:dyDescent="0.25">
      <c r="B27" s="154"/>
      <c r="C27" s="176">
        <v>43720</v>
      </c>
      <c r="D27" s="154">
        <v>218</v>
      </c>
      <c r="E27" s="160" t="s">
        <v>413</v>
      </c>
      <c r="F27" s="160" t="s">
        <v>1104</v>
      </c>
      <c r="G27" s="174" t="s">
        <v>1105</v>
      </c>
      <c r="H27" s="174" t="s">
        <v>1106</v>
      </c>
      <c r="I27" s="154"/>
      <c r="J27" s="160" t="s">
        <v>399</v>
      </c>
      <c r="K27" s="160" t="s">
        <v>1107</v>
      </c>
      <c r="L27" s="155"/>
    </row>
  </sheetData>
  <mergeCells count="4">
    <mergeCell ref="B2:D2"/>
    <mergeCell ref="B4:C4"/>
    <mergeCell ref="B5:C5"/>
    <mergeCell ref="D5:E5"/>
  </mergeCells>
  <conditionalFormatting sqref="J13:J17">
    <cfRule type="cellIs" dxfId="148" priority="101" operator="equal">
      <formula>"PASS"</formula>
    </cfRule>
  </conditionalFormatting>
  <conditionalFormatting sqref="J13:J17">
    <cfRule type="cellIs" dxfId="147" priority="102" operator="equal">
      <formula>"FAIL"</formula>
    </cfRule>
  </conditionalFormatting>
  <conditionalFormatting sqref="J14">
    <cfRule type="cellIs" dxfId="146" priority="99" operator="equal">
      <formula>"PASS"</formula>
    </cfRule>
  </conditionalFormatting>
  <conditionalFormatting sqref="J14">
    <cfRule type="cellIs" dxfId="145" priority="100" operator="equal">
      <formula>"FAIL"</formula>
    </cfRule>
  </conditionalFormatting>
  <conditionalFormatting sqref="J15">
    <cfRule type="cellIs" dxfId="144" priority="97" operator="equal">
      <formula>"PASS"</formula>
    </cfRule>
  </conditionalFormatting>
  <conditionalFormatting sqref="J15">
    <cfRule type="cellIs" dxfId="143" priority="98" operator="equal">
      <formula>"FAIL"</formula>
    </cfRule>
  </conditionalFormatting>
  <conditionalFormatting sqref="J15">
    <cfRule type="cellIs" dxfId="142" priority="95" operator="equal">
      <formula>"PASS"</formula>
    </cfRule>
  </conditionalFormatting>
  <conditionalFormatting sqref="J15">
    <cfRule type="cellIs" dxfId="141" priority="96" operator="equal">
      <formula>"FAIL"</formula>
    </cfRule>
  </conditionalFormatting>
  <conditionalFormatting sqref="J16">
    <cfRule type="cellIs" dxfId="140" priority="93" operator="equal">
      <formula>"PASS"</formula>
    </cfRule>
  </conditionalFormatting>
  <conditionalFormatting sqref="J16">
    <cfRule type="cellIs" dxfId="139" priority="94" operator="equal">
      <formula>"FAIL"</formula>
    </cfRule>
  </conditionalFormatting>
  <conditionalFormatting sqref="J16">
    <cfRule type="cellIs" dxfId="138" priority="91" operator="equal">
      <formula>"PASS"</formula>
    </cfRule>
  </conditionalFormatting>
  <conditionalFormatting sqref="J16">
    <cfRule type="cellIs" dxfId="137" priority="92" operator="equal">
      <formula>"FAIL"</formula>
    </cfRule>
  </conditionalFormatting>
  <conditionalFormatting sqref="J16">
    <cfRule type="cellIs" dxfId="136" priority="89" operator="equal">
      <formula>"PASS"</formula>
    </cfRule>
  </conditionalFormatting>
  <conditionalFormatting sqref="J16">
    <cfRule type="cellIs" dxfId="135" priority="90" operator="equal">
      <formula>"FAIL"</formula>
    </cfRule>
  </conditionalFormatting>
  <conditionalFormatting sqref="J17">
    <cfRule type="cellIs" dxfId="134" priority="87" operator="equal">
      <formula>"PASS"</formula>
    </cfRule>
  </conditionalFormatting>
  <conditionalFormatting sqref="J17">
    <cfRule type="cellIs" dxfId="133" priority="88" operator="equal">
      <formula>"FAIL"</formula>
    </cfRule>
  </conditionalFormatting>
  <conditionalFormatting sqref="J17">
    <cfRule type="cellIs" dxfId="132" priority="85" operator="equal">
      <formula>"PASS"</formula>
    </cfRule>
  </conditionalFormatting>
  <conditionalFormatting sqref="J17">
    <cfRule type="cellIs" dxfId="131" priority="86" operator="equal">
      <formula>"FAIL"</formula>
    </cfRule>
  </conditionalFormatting>
  <conditionalFormatting sqref="J17">
    <cfRule type="cellIs" dxfId="130" priority="83" operator="equal">
      <formula>"PASS"</formula>
    </cfRule>
  </conditionalFormatting>
  <conditionalFormatting sqref="J17">
    <cfRule type="cellIs" dxfId="129" priority="84" operator="equal">
      <formula>"FAIL"</formula>
    </cfRule>
  </conditionalFormatting>
  <conditionalFormatting sqref="J17">
    <cfRule type="cellIs" dxfId="128" priority="81" operator="equal">
      <formula>"PASS"</formula>
    </cfRule>
  </conditionalFormatting>
  <conditionalFormatting sqref="J17">
    <cfRule type="cellIs" dxfId="127" priority="82" operator="equal">
      <formula>"FAIL"</formula>
    </cfRule>
  </conditionalFormatting>
  <conditionalFormatting sqref="J18">
    <cfRule type="cellIs" dxfId="126" priority="79" operator="equal">
      <formula>"PASS"</formula>
    </cfRule>
  </conditionalFormatting>
  <conditionalFormatting sqref="J18">
    <cfRule type="cellIs" dxfId="125" priority="80" operator="equal">
      <formula>"FAIL"</formula>
    </cfRule>
  </conditionalFormatting>
  <conditionalFormatting sqref="J18">
    <cfRule type="cellIs" dxfId="124" priority="77" operator="equal">
      <formula>"PASS"</formula>
    </cfRule>
  </conditionalFormatting>
  <conditionalFormatting sqref="J18">
    <cfRule type="cellIs" dxfId="123" priority="78" operator="equal">
      <formula>"FAIL"</formula>
    </cfRule>
  </conditionalFormatting>
  <conditionalFormatting sqref="J18">
    <cfRule type="cellIs" dxfId="122" priority="75" operator="equal">
      <formula>"PASS"</formula>
    </cfRule>
  </conditionalFormatting>
  <conditionalFormatting sqref="J18">
    <cfRule type="cellIs" dxfId="121" priority="76" operator="equal">
      <formula>"FAIL"</formula>
    </cfRule>
  </conditionalFormatting>
  <conditionalFormatting sqref="J18">
    <cfRule type="cellIs" dxfId="120" priority="73" operator="equal">
      <formula>"PASS"</formula>
    </cfRule>
  </conditionalFormatting>
  <conditionalFormatting sqref="J18">
    <cfRule type="cellIs" dxfId="119" priority="74" operator="equal">
      <formula>"FAIL"</formula>
    </cfRule>
  </conditionalFormatting>
  <conditionalFormatting sqref="J18">
    <cfRule type="cellIs" dxfId="118" priority="71" operator="equal">
      <formula>"PASS"</formula>
    </cfRule>
  </conditionalFormatting>
  <conditionalFormatting sqref="J18">
    <cfRule type="cellIs" dxfId="117" priority="72" operator="equal">
      <formula>"FAIL"</formula>
    </cfRule>
  </conditionalFormatting>
  <conditionalFormatting sqref="J19">
    <cfRule type="cellIs" dxfId="116" priority="69" operator="equal">
      <formula>"PASS"</formula>
    </cfRule>
  </conditionalFormatting>
  <conditionalFormatting sqref="J19">
    <cfRule type="cellIs" dxfId="115" priority="70" operator="equal">
      <formula>"FAIL"</formula>
    </cfRule>
  </conditionalFormatting>
  <conditionalFormatting sqref="J19">
    <cfRule type="cellIs" dxfId="114" priority="67" operator="equal">
      <formula>"PASS"</formula>
    </cfRule>
  </conditionalFormatting>
  <conditionalFormatting sqref="J19">
    <cfRule type="cellIs" dxfId="113" priority="68" operator="equal">
      <formula>"FAIL"</formula>
    </cfRule>
  </conditionalFormatting>
  <conditionalFormatting sqref="J19">
    <cfRule type="cellIs" dxfId="112" priority="65" operator="equal">
      <formula>"PASS"</formula>
    </cfRule>
  </conditionalFormatting>
  <conditionalFormatting sqref="J19">
    <cfRule type="cellIs" dxfId="111" priority="66" operator="equal">
      <formula>"FAIL"</formula>
    </cfRule>
  </conditionalFormatting>
  <conditionalFormatting sqref="J19">
    <cfRule type="cellIs" dxfId="110" priority="63" operator="equal">
      <formula>"PASS"</formula>
    </cfRule>
  </conditionalFormatting>
  <conditionalFormatting sqref="J19">
    <cfRule type="cellIs" dxfId="109" priority="64" operator="equal">
      <formula>"FAIL"</formula>
    </cfRule>
  </conditionalFormatting>
  <conditionalFormatting sqref="J19">
    <cfRule type="cellIs" dxfId="108" priority="61" operator="equal">
      <formula>"PASS"</formula>
    </cfRule>
  </conditionalFormatting>
  <conditionalFormatting sqref="J19">
    <cfRule type="cellIs" dxfId="107" priority="62" operator="equal">
      <formula>"FAIL"</formula>
    </cfRule>
  </conditionalFormatting>
  <conditionalFormatting sqref="J20">
    <cfRule type="cellIs" dxfId="106" priority="59" operator="equal">
      <formula>"PASS"</formula>
    </cfRule>
  </conditionalFormatting>
  <conditionalFormatting sqref="J20">
    <cfRule type="cellIs" dxfId="105" priority="60" operator="equal">
      <formula>"FAIL"</formula>
    </cfRule>
  </conditionalFormatting>
  <conditionalFormatting sqref="J20">
    <cfRule type="cellIs" dxfId="104" priority="57" operator="equal">
      <formula>"PASS"</formula>
    </cfRule>
  </conditionalFormatting>
  <conditionalFormatting sqref="J20">
    <cfRule type="cellIs" dxfId="103" priority="58" operator="equal">
      <formula>"FAIL"</formula>
    </cfRule>
  </conditionalFormatting>
  <conditionalFormatting sqref="J20">
    <cfRule type="cellIs" dxfId="102" priority="55" operator="equal">
      <formula>"PASS"</formula>
    </cfRule>
  </conditionalFormatting>
  <conditionalFormatting sqref="J20">
    <cfRule type="cellIs" dxfId="101" priority="56" operator="equal">
      <formula>"FAIL"</formula>
    </cfRule>
  </conditionalFormatting>
  <conditionalFormatting sqref="J20">
    <cfRule type="cellIs" dxfId="100" priority="53" operator="equal">
      <formula>"PASS"</formula>
    </cfRule>
  </conditionalFormatting>
  <conditionalFormatting sqref="J20">
    <cfRule type="cellIs" dxfId="99" priority="54" operator="equal">
      <formula>"FAIL"</formula>
    </cfRule>
  </conditionalFormatting>
  <conditionalFormatting sqref="J20">
    <cfRule type="cellIs" dxfId="98" priority="51" operator="equal">
      <formula>"PASS"</formula>
    </cfRule>
  </conditionalFormatting>
  <conditionalFormatting sqref="J20">
    <cfRule type="cellIs" dxfId="97" priority="52" operator="equal">
      <formula>"FAIL"</formula>
    </cfRule>
  </conditionalFormatting>
  <conditionalFormatting sqref="J21">
    <cfRule type="cellIs" dxfId="96" priority="49" operator="equal">
      <formula>"PASS"</formula>
    </cfRule>
  </conditionalFormatting>
  <conditionalFormatting sqref="J21">
    <cfRule type="cellIs" dxfId="95" priority="50" operator="equal">
      <formula>"FAIL"</formula>
    </cfRule>
  </conditionalFormatting>
  <conditionalFormatting sqref="J21">
    <cfRule type="cellIs" dxfId="94" priority="47" operator="equal">
      <formula>"PASS"</formula>
    </cfRule>
  </conditionalFormatting>
  <conditionalFormatting sqref="J21">
    <cfRule type="cellIs" dxfId="93" priority="48" operator="equal">
      <formula>"FAIL"</formula>
    </cfRule>
  </conditionalFormatting>
  <conditionalFormatting sqref="J21">
    <cfRule type="cellIs" dxfId="92" priority="45" operator="equal">
      <formula>"PASS"</formula>
    </cfRule>
  </conditionalFormatting>
  <conditionalFormatting sqref="J21">
    <cfRule type="cellIs" dxfId="91" priority="46" operator="equal">
      <formula>"FAIL"</formula>
    </cfRule>
  </conditionalFormatting>
  <conditionalFormatting sqref="J21">
    <cfRule type="cellIs" dxfId="90" priority="43" operator="equal">
      <formula>"PASS"</formula>
    </cfRule>
  </conditionalFormatting>
  <conditionalFormatting sqref="J21">
    <cfRule type="cellIs" dxfId="89" priority="44" operator="equal">
      <formula>"FAIL"</formula>
    </cfRule>
  </conditionalFormatting>
  <conditionalFormatting sqref="J21">
    <cfRule type="cellIs" dxfId="88" priority="41" operator="equal">
      <formula>"PASS"</formula>
    </cfRule>
  </conditionalFormatting>
  <conditionalFormatting sqref="J21">
    <cfRule type="cellIs" dxfId="87" priority="42" operator="equal">
      <formula>"FAIL"</formula>
    </cfRule>
  </conditionalFormatting>
  <conditionalFormatting sqref="J24">
    <cfRule type="cellIs" dxfId="86" priority="39" operator="equal">
      <formula>"PASS"</formula>
    </cfRule>
  </conditionalFormatting>
  <conditionalFormatting sqref="J24">
    <cfRule type="cellIs" dxfId="85" priority="40" operator="equal">
      <formula>"FAIL"</formula>
    </cfRule>
  </conditionalFormatting>
  <conditionalFormatting sqref="J24">
    <cfRule type="cellIs" dxfId="84" priority="37" operator="equal">
      <formula>"PASS"</formula>
    </cfRule>
  </conditionalFormatting>
  <conditionalFormatting sqref="J24">
    <cfRule type="cellIs" dxfId="83" priority="38" operator="equal">
      <formula>"FAIL"</formula>
    </cfRule>
  </conditionalFormatting>
  <conditionalFormatting sqref="J24">
    <cfRule type="cellIs" dxfId="82" priority="35" operator="equal">
      <formula>"PASS"</formula>
    </cfRule>
  </conditionalFormatting>
  <conditionalFormatting sqref="J24">
    <cfRule type="cellIs" dxfId="81" priority="36" operator="equal">
      <formula>"FAIL"</formula>
    </cfRule>
  </conditionalFormatting>
  <conditionalFormatting sqref="J24">
    <cfRule type="cellIs" dxfId="80" priority="33" operator="equal">
      <formula>"PASS"</formula>
    </cfRule>
  </conditionalFormatting>
  <conditionalFormatting sqref="J24">
    <cfRule type="cellIs" dxfId="79" priority="34" operator="equal">
      <formula>"FAIL"</formula>
    </cfRule>
  </conditionalFormatting>
  <conditionalFormatting sqref="J24">
    <cfRule type="cellIs" dxfId="78" priority="31" operator="equal">
      <formula>"PASS"</formula>
    </cfRule>
  </conditionalFormatting>
  <conditionalFormatting sqref="J24">
    <cfRule type="cellIs" dxfId="77" priority="32" operator="equal">
      <formula>"FAIL"</formula>
    </cfRule>
  </conditionalFormatting>
  <conditionalFormatting sqref="J25">
    <cfRule type="cellIs" dxfId="76" priority="29" operator="equal">
      <formula>"PASS"</formula>
    </cfRule>
  </conditionalFormatting>
  <conditionalFormatting sqref="J25">
    <cfRule type="cellIs" dxfId="75" priority="30" operator="equal">
      <formula>"FAIL"</formula>
    </cfRule>
  </conditionalFormatting>
  <conditionalFormatting sqref="J25">
    <cfRule type="cellIs" dxfId="74" priority="27" operator="equal">
      <formula>"PASS"</formula>
    </cfRule>
  </conditionalFormatting>
  <conditionalFormatting sqref="J25">
    <cfRule type="cellIs" dxfId="73" priority="28" operator="equal">
      <formula>"FAIL"</formula>
    </cfRule>
  </conditionalFormatting>
  <conditionalFormatting sqref="J25">
    <cfRule type="cellIs" dxfId="72" priority="25" operator="equal">
      <formula>"PASS"</formula>
    </cfRule>
  </conditionalFormatting>
  <conditionalFormatting sqref="J25">
    <cfRule type="cellIs" dxfId="71" priority="26" operator="equal">
      <formula>"FAIL"</formula>
    </cfRule>
  </conditionalFormatting>
  <conditionalFormatting sqref="J25">
    <cfRule type="cellIs" dxfId="70" priority="23" operator="equal">
      <formula>"PASS"</formula>
    </cfRule>
  </conditionalFormatting>
  <conditionalFormatting sqref="J25">
    <cfRule type="cellIs" dxfId="69" priority="24" operator="equal">
      <formula>"FAIL"</formula>
    </cfRule>
  </conditionalFormatting>
  <conditionalFormatting sqref="J25">
    <cfRule type="cellIs" dxfId="68" priority="21" operator="equal">
      <formula>"PASS"</formula>
    </cfRule>
  </conditionalFormatting>
  <conditionalFormatting sqref="J25">
    <cfRule type="cellIs" dxfId="67" priority="22" operator="equal">
      <formula>"FAIL"</formula>
    </cfRule>
  </conditionalFormatting>
  <conditionalFormatting sqref="J26">
    <cfRule type="cellIs" dxfId="66" priority="19" operator="equal">
      <formula>"PASS"</formula>
    </cfRule>
  </conditionalFormatting>
  <conditionalFormatting sqref="J26">
    <cfRule type="cellIs" dxfId="65" priority="20" operator="equal">
      <formula>"FAIL"</formula>
    </cfRule>
  </conditionalFormatting>
  <conditionalFormatting sqref="J26">
    <cfRule type="cellIs" dxfId="64" priority="17" operator="equal">
      <formula>"PASS"</formula>
    </cfRule>
  </conditionalFormatting>
  <conditionalFormatting sqref="J26">
    <cfRule type="cellIs" dxfId="63" priority="18" operator="equal">
      <formula>"FAIL"</formula>
    </cfRule>
  </conditionalFormatting>
  <conditionalFormatting sqref="J26">
    <cfRule type="cellIs" dxfId="62" priority="15" operator="equal">
      <formula>"PASS"</formula>
    </cfRule>
  </conditionalFormatting>
  <conditionalFormatting sqref="J26">
    <cfRule type="cellIs" dxfId="61" priority="16" operator="equal">
      <formula>"FAIL"</formula>
    </cfRule>
  </conditionalFormatting>
  <conditionalFormatting sqref="J26">
    <cfRule type="cellIs" dxfId="60" priority="13" operator="equal">
      <formula>"PASS"</formula>
    </cfRule>
  </conditionalFormatting>
  <conditionalFormatting sqref="J26">
    <cfRule type="cellIs" dxfId="59" priority="14" operator="equal">
      <formula>"FAIL"</formula>
    </cfRule>
  </conditionalFormatting>
  <conditionalFormatting sqref="J26">
    <cfRule type="cellIs" dxfId="58" priority="11" operator="equal">
      <formula>"PASS"</formula>
    </cfRule>
  </conditionalFormatting>
  <conditionalFormatting sqref="J26">
    <cfRule type="cellIs" dxfId="57" priority="12" operator="equal">
      <formula>"FAIL"</formula>
    </cfRule>
  </conditionalFormatting>
  <conditionalFormatting sqref="J27">
    <cfRule type="cellIs" dxfId="56" priority="9" operator="equal">
      <formula>"PASS"</formula>
    </cfRule>
  </conditionalFormatting>
  <conditionalFormatting sqref="J27">
    <cfRule type="cellIs" dxfId="55" priority="10" operator="equal">
      <formula>"FAIL"</formula>
    </cfRule>
  </conditionalFormatting>
  <conditionalFormatting sqref="J27">
    <cfRule type="cellIs" dxfId="54" priority="7" operator="equal">
      <formula>"PASS"</formula>
    </cfRule>
  </conditionalFormatting>
  <conditionalFormatting sqref="J27">
    <cfRule type="cellIs" dxfId="53" priority="8" operator="equal">
      <formula>"FAIL"</formula>
    </cfRule>
  </conditionalFormatting>
  <conditionalFormatting sqref="J27">
    <cfRule type="cellIs" dxfId="52" priority="5" operator="equal">
      <formula>"PASS"</formula>
    </cfRule>
  </conditionalFormatting>
  <conditionalFormatting sqref="J27">
    <cfRule type="cellIs" dxfId="51" priority="6" operator="equal">
      <formula>"FAIL"</formula>
    </cfRule>
  </conditionalFormatting>
  <conditionalFormatting sqref="J27">
    <cfRule type="cellIs" dxfId="50" priority="3" operator="equal">
      <formula>"PASS"</formula>
    </cfRule>
  </conditionalFormatting>
  <conditionalFormatting sqref="J27">
    <cfRule type="cellIs" dxfId="49" priority="4" operator="equal">
      <formula>"FAIL"</formula>
    </cfRule>
  </conditionalFormatting>
  <conditionalFormatting sqref="J27">
    <cfRule type="cellIs" dxfId="48" priority="1" operator="equal">
      <formula>"PASS"</formula>
    </cfRule>
  </conditionalFormatting>
  <conditionalFormatting sqref="J27">
    <cfRule type="cellIs" dxfId="47" priority="2" operator="equal">
      <formula>"FAIL"</formula>
    </cfRule>
  </conditionalFormatting>
  <pageMargins left="0.179861111111111" right="0.2" top="0.17013888888888901" bottom="0.17013888888888901" header="0.51180555555555496" footer="0.51180555555555496"/>
  <pageSetup paperSize="9" scale="56" firstPageNumber="0" orientation="landscape" horizontalDpi="300" verticalDpi="30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B5343-095A-4E5C-AE44-E26EC9C1959E}">
  <sheetPr codeName="Hoja7"/>
  <dimension ref="B1:L14"/>
  <sheetViews>
    <sheetView showGridLines="0" topLeftCell="A3" zoomScale="80" zoomScaleNormal="80" workbookViewId="0">
      <selection activeCell="A14" sqref="A14"/>
    </sheetView>
  </sheetViews>
  <sheetFormatPr baseColWidth="10" defaultColWidth="9.109375" defaultRowHeight="13.2" x14ac:dyDescent="0.25"/>
  <cols>
    <col min="1" max="1" width="2.6640625" customWidth="1"/>
    <col min="2" max="2" width="5.44140625" customWidth="1"/>
    <col min="3" max="3" width="12.6640625" bestFit="1" customWidth="1"/>
    <col min="4" max="4" width="7.109375" customWidth="1"/>
    <col min="5" max="5" width="19.109375" customWidth="1"/>
    <col min="6" max="6" width="20.109375" customWidth="1"/>
    <col min="7" max="7" width="35.5546875" customWidth="1"/>
    <col min="8" max="8" width="38" customWidth="1"/>
    <col min="9" max="9" width="51.5546875" customWidth="1"/>
    <col min="10" max="10" width="15.109375" customWidth="1"/>
    <col min="11" max="11" width="25.88671875" customWidth="1"/>
    <col min="12" max="12" width="31.33203125" customWidth="1"/>
    <col min="13" max="255" width="11.44140625" customWidth="1"/>
    <col min="256" max="1025" width="9.109375" customWidth="1"/>
  </cols>
  <sheetData>
    <row r="1" spans="2:12" ht="13.8" thickBot="1" x14ac:dyDescent="0.3"/>
    <row r="2" spans="2:12" ht="16.2" thickBot="1" x14ac:dyDescent="0.35">
      <c r="B2" s="201" t="s">
        <v>0</v>
      </c>
      <c r="C2" s="201"/>
      <c r="D2" s="201"/>
      <c r="E2" s="191" t="s">
        <v>345</v>
      </c>
      <c r="F2" s="151"/>
    </row>
    <row r="3" spans="2:12" x14ac:dyDescent="0.25">
      <c r="B3" s="2"/>
      <c r="C3" s="2"/>
      <c r="D3" s="2"/>
      <c r="E3" s="2"/>
    </row>
    <row r="4" spans="2:12" x14ac:dyDescent="0.25">
      <c r="B4" s="202" t="s">
        <v>2</v>
      </c>
      <c r="C4" s="202"/>
      <c r="D4" s="3" t="s">
        <v>346</v>
      </c>
      <c r="E4" s="3"/>
    </row>
    <row r="5" spans="2:12" x14ac:dyDescent="0.25">
      <c r="B5" s="202" t="s">
        <v>4</v>
      </c>
      <c r="C5" s="202"/>
      <c r="D5" s="217">
        <v>43707</v>
      </c>
      <c r="E5" s="217"/>
    </row>
    <row r="6" spans="2:12" x14ac:dyDescent="0.25">
      <c r="B6" s="2"/>
      <c r="C6" s="2"/>
      <c r="D6" s="190"/>
      <c r="E6" s="2"/>
      <c r="H6" s="6" t="s">
        <v>6</v>
      </c>
    </row>
    <row r="7" spans="2:12" x14ac:dyDescent="0.25">
      <c r="B7" s="2"/>
      <c r="C7" s="2"/>
      <c r="D7" s="2"/>
      <c r="E7" s="2"/>
      <c r="G7" s="6"/>
    </row>
    <row r="8" spans="2:12" ht="15.6" x14ac:dyDescent="0.3">
      <c r="B8" s="7" t="s">
        <v>7</v>
      </c>
      <c r="C8" s="2"/>
      <c r="D8" s="2"/>
      <c r="E8" s="65"/>
      <c r="G8" s="149" t="s">
        <v>347</v>
      </c>
      <c r="H8" s="150" t="s">
        <v>348</v>
      </c>
    </row>
    <row r="9" spans="2:12" x14ac:dyDescent="0.25">
      <c r="B9" s="2"/>
    </row>
    <row r="10" spans="2:12" x14ac:dyDescent="0.25">
      <c r="B10" s="2" t="s">
        <v>409</v>
      </c>
    </row>
    <row r="11" spans="2:12" x14ac:dyDescent="0.25">
      <c r="B11" s="2"/>
    </row>
    <row r="12" spans="2:12" x14ac:dyDescent="0.25">
      <c r="B12" s="152" t="s">
        <v>11</v>
      </c>
      <c r="C12" s="152" t="s">
        <v>355</v>
      </c>
      <c r="D12" s="152" t="s">
        <v>12</v>
      </c>
      <c r="E12" s="152" t="s">
        <v>13</v>
      </c>
      <c r="F12" s="152" t="s">
        <v>14</v>
      </c>
      <c r="G12" s="152" t="s">
        <v>349</v>
      </c>
      <c r="H12" s="153" t="s">
        <v>350</v>
      </c>
      <c r="I12" s="152" t="s">
        <v>351</v>
      </c>
      <c r="J12" s="154" t="s">
        <v>352</v>
      </c>
      <c r="K12" s="152" t="s">
        <v>353</v>
      </c>
      <c r="L12" s="152" t="s">
        <v>354</v>
      </c>
    </row>
    <row r="13" spans="2:12" ht="98.25" customHeight="1" x14ac:dyDescent="0.25">
      <c r="B13" s="154"/>
      <c r="C13" s="156">
        <v>43713</v>
      </c>
      <c r="D13" s="154"/>
      <c r="E13" s="160" t="s">
        <v>441</v>
      </c>
      <c r="F13" s="160" t="s">
        <v>896</v>
      </c>
      <c r="G13" s="174"/>
      <c r="H13" s="174" t="s">
        <v>895</v>
      </c>
      <c r="I13" s="154"/>
      <c r="J13" s="160" t="s">
        <v>898</v>
      </c>
      <c r="K13" s="160" t="s">
        <v>442</v>
      </c>
      <c r="L13" s="155"/>
    </row>
    <row r="14" spans="2:12" ht="128.25" customHeight="1" x14ac:dyDescent="0.25">
      <c r="B14" s="154"/>
      <c r="C14" s="156">
        <v>43713</v>
      </c>
      <c r="D14" s="154"/>
      <c r="E14" s="160" t="s">
        <v>441</v>
      </c>
      <c r="F14" s="160" t="s">
        <v>894</v>
      </c>
      <c r="G14" s="174"/>
      <c r="H14" s="174" t="s">
        <v>897</v>
      </c>
      <c r="I14" s="154"/>
      <c r="J14" s="160" t="s">
        <v>898</v>
      </c>
      <c r="K14" s="160" t="s">
        <v>443</v>
      </c>
      <c r="L14" s="155"/>
    </row>
  </sheetData>
  <mergeCells count="4">
    <mergeCell ref="B2:D2"/>
    <mergeCell ref="B4:C4"/>
    <mergeCell ref="B5:C5"/>
    <mergeCell ref="D5:E5"/>
  </mergeCells>
  <conditionalFormatting sqref="J13">
    <cfRule type="cellIs" dxfId="41" priority="63" operator="equal">
      <formula>"PASS"</formula>
    </cfRule>
  </conditionalFormatting>
  <conditionalFormatting sqref="J13">
    <cfRule type="cellIs" dxfId="40" priority="64" operator="equal">
      <formula>"FAIL"</formula>
    </cfRule>
  </conditionalFormatting>
  <conditionalFormatting sqref="J14">
    <cfRule type="cellIs" dxfId="39" priority="1" operator="equal">
      <formula>"PASS"</formula>
    </cfRule>
  </conditionalFormatting>
  <conditionalFormatting sqref="J14">
    <cfRule type="cellIs" dxfId="38" priority="2" operator="equal">
      <formula>"FAIL"</formula>
    </cfRule>
  </conditionalFormatting>
  <pageMargins left="0.179861111111111" right="0.2" top="0.17013888888888901" bottom="0.17013888888888901" header="0.51180555555555496" footer="0.51180555555555496"/>
  <pageSetup paperSize="9" scale="56" firstPageNumber="0" orientation="landscape" horizontalDpi="300" verticalDpi="3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3E97E-73C4-4E6E-9D7E-F4363305E24B}">
  <sheetPr codeName="Hoja8"/>
  <dimension ref="A1:B31"/>
  <sheetViews>
    <sheetView zoomScale="80" zoomScaleNormal="80" workbookViewId="0">
      <selection activeCell="A20" sqref="A20"/>
    </sheetView>
  </sheetViews>
  <sheetFormatPr baseColWidth="10" defaultRowHeight="13.2" x14ac:dyDescent="0.25"/>
  <cols>
    <col min="1" max="1" width="255.6640625" bestFit="1" customWidth="1"/>
    <col min="2" max="2" width="26.6640625" bestFit="1" customWidth="1"/>
  </cols>
  <sheetData>
    <row r="1" spans="1:2" x14ac:dyDescent="0.25">
      <c r="A1" s="196" t="s">
        <v>874</v>
      </c>
      <c r="B1" t="s">
        <v>453</v>
      </c>
    </row>
    <row r="3" spans="1:2" x14ac:dyDescent="0.25">
      <c r="A3" s="196" t="s">
        <v>452</v>
      </c>
      <c r="B3" t="s">
        <v>951</v>
      </c>
    </row>
    <row r="4" spans="1:2" x14ac:dyDescent="0.25">
      <c r="A4" s="197" t="s">
        <v>893</v>
      </c>
      <c r="B4" s="195">
        <v>10</v>
      </c>
    </row>
    <row r="5" spans="1:2" x14ac:dyDescent="0.25">
      <c r="A5" s="197" t="s">
        <v>876</v>
      </c>
      <c r="B5" s="195">
        <v>27</v>
      </c>
    </row>
    <row r="6" spans="1:2" x14ac:dyDescent="0.25">
      <c r="A6" s="197" t="s">
        <v>877</v>
      </c>
      <c r="B6" s="195">
        <v>49</v>
      </c>
    </row>
    <row r="7" spans="1:2" x14ac:dyDescent="0.25">
      <c r="A7" s="197" t="s">
        <v>878</v>
      </c>
      <c r="B7" s="195">
        <v>17</v>
      </c>
    </row>
    <row r="8" spans="1:2" x14ac:dyDescent="0.25">
      <c r="A8" s="197" t="s">
        <v>879</v>
      </c>
      <c r="B8" s="195">
        <v>21</v>
      </c>
    </row>
    <row r="9" spans="1:2" x14ac:dyDescent="0.25">
      <c r="A9" s="197" t="s">
        <v>880</v>
      </c>
      <c r="B9" s="195">
        <v>1</v>
      </c>
    </row>
    <row r="10" spans="1:2" x14ac:dyDescent="0.25">
      <c r="A10" s="197" t="s">
        <v>881</v>
      </c>
      <c r="B10" s="195">
        <v>7</v>
      </c>
    </row>
    <row r="11" spans="1:2" x14ac:dyDescent="0.25">
      <c r="A11" s="197" t="s">
        <v>882</v>
      </c>
      <c r="B11" s="195">
        <v>1</v>
      </c>
    </row>
    <row r="12" spans="1:2" x14ac:dyDescent="0.25">
      <c r="A12" s="197" t="s">
        <v>883</v>
      </c>
      <c r="B12" s="195">
        <v>3</v>
      </c>
    </row>
    <row r="13" spans="1:2" x14ac:dyDescent="0.25">
      <c r="A13" s="197" t="s">
        <v>884</v>
      </c>
      <c r="B13" s="195">
        <v>40</v>
      </c>
    </row>
    <row r="14" spans="1:2" x14ac:dyDescent="0.25">
      <c r="A14" s="197" t="s">
        <v>885</v>
      </c>
      <c r="B14" s="195">
        <v>6</v>
      </c>
    </row>
    <row r="15" spans="1:2" x14ac:dyDescent="0.25">
      <c r="A15" s="197" t="s">
        <v>886</v>
      </c>
      <c r="B15" s="195">
        <v>1</v>
      </c>
    </row>
    <row r="16" spans="1:2" x14ac:dyDescent="0.25">
      <c r="A16" s="197" t="s">
        <v>887</v>
      </c>
      <c r="B16" s="195">
        <v>1</v>
      </c>
    </row>
    <row r="17" spans="1:2" x14ac:dyDescent="0.25">
      <c r="A17" s="197" t="s">
        <v>888</v>
      </c>
      <c r="B17" s="195">
        <v>1</v>
      </c>
    </row>
    <row r="18" spans="1:2" x14ac:dyDescent="0.25">
      <c r="A18" s="197" t="s">
        <v>889</v>
      </c>
      <c r="B18" s="195">
        <v>31</v>
      </c>
    </row>
    <row r="19" spans="1:2" x14ac:dyDescent="0.25">
      <c r="A19" s="197" t="s">
        <v>890</v>
      </c>
      <c r="B19" s="195">
        <v>9</v>
      </c>
    </row>
    <row r="20" spans="1:2" x14ac:dyDescent="0.25">
      <c r="A20" s="197" t="s">
        <v>891</v>
      </c>
      <c r="B20" s="195">
        <v>1</v>
      </c>
    </row>
    <row r="21" spans="1:2" x14ac:dyDescent="0.25">
      <c r="A21" s="197" t="s">
        <v>892</v>
      </c>
      <c r="B21" s="195">
        <v>29</v>
      </c>
    </row>
    <row r="22" spans="1:2" x14ac:dyDescent="0.25">
      <c r="A22" s="197" t="s">
        <v>941</v>
      </c>
      <c r="B22" s="195">
        <v>1</v>
      </c>
    </row>
    <row r="23" spans="1:2" x14ac:dyDescent="0.25">
      <c r="A23" s="197" t="s">
        <v>940</v>
      </c>
      <c r="B23" s="195">
        <v>1</v>
      </c>
    </row>
    <row r="24" spans="1:2" x14ac:dyDescent="0.25">
      <c r="A24" s="197" t="s">
        <v>996</v>
      </c>
      <c r="B24" s="195">
        <v>1</v>
      </c>
    </row>
    <row r="25" spans="1:2" x14ac:dyDescent="0.25">
      <c r="A25" s="197" t="s">
        <v>997</v>
      </c>
      <c r="B25" s="195">
        <v>1</v>
      </c>
    </row>
    <row r="26" spans="1:2" x14ac:dyDescent="0.25">
      <c r="A26" s="197" t="s">
        <v>998</v>
      </c>
      <c r="B26" s="195">
        <v>2</v>
      </c>
    </row>
    <row r="27" spans="1:2" x14ac:dyDescent="0.25">
      <c r="A27" s="197" t="s">
        <v>999</v>
      </c>
      <c r="B27" s="195">
        <v>1</v>
      </c>
    </row>
    <row r="28" spans="1:2" x14ac:dyDescent="0.25">
      <c r="A28" s="197" t="s">
        <v>1000</v>
      </c>
      <c r="B28" s="195">
        <v>1</v>
      </c>
    </row>
    <row r="29" spans="1:2" x14ac:dyDescent="0.25">
      <c r="A29" s="197" t="s">
        <v>1001</v>
      </c>
      <c r="B29" s="195">
        <v>1</v>
      </c>
    </row>
    <row r="30" spans="1:2" x14ac:dyDescent="0.25">
      <c r="A30" s="197" t="s">
        <v>1147</v>
      </c>
      <c r="B30" s="195">
        <v>1</v>
      </c>
    </row>
    <row r="31" spans="1:2" x14ac:dyDescent="0.25">
      <c r="A31" s="197" t="s">
        <v>447</v>
      </c>
      <c r="B31" s="195">
        <v>265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EA4D4-7B3B-4CB9-B727-BF97B9A11451}">
  <sheetPr codeName="Hoja9"/>
  <dimension ref="A1:R536"/>
  <sheetViews>
    <sheetView zoomScale="80" zoomScaleNormal="80" workbookViewId="0">
      <selection sqref="A1:P500"/>
    </sheetView>
  </sheetViews>
  <sheetFormatPr baseColWidth="10" defaultRowHeight="13.2" x14ac:dyDescent="0.25"/>
  <cols>
    <col min="1" max="1" width="11.44140625" bestFit="1" customWidth="1"/>
    <col min="2" max="2" width="14.109375" bestFit="1" customWidth="1"/>
    <col min="3" max="3" width="81.109375" bestFit="1" customWidth="1"/>
    <col min="4" max="4" width="15.44140625" hidden="1" customWidth="1"/>
    <col min="5" max="5" width="12.88671875" hidden="1" customWidth="1"/>
    <col min="6" max="6" width="9.5546875" bestFit="1" customWidth="1"/>
    <col min="7" max="8" width="0" hidden="1" customWidth="1"/>
    <col min="9" max="9" width="14.109375" bestFit="1" customWidth="1"/>
    <col min="10" max="11" width="0" hidden="1" customWidth="1"/>
    <col min="12" max="12" width="81.109375" bestFit="1" customWidth="1"/>
    <col min="13" max="15" width="0" hidden="1" customWidth="1"/>
    <col min="16" max="16" width="50.88671875" bestFit="1" customWidth="1"/>
  </cols>
  <sheetData>
    <row r="1" spans="1:16" x14ac:dyDescent="0.25">
      <c r="A1" t="s">
        <v>456</v>
      </c>
      <c r="B1" t="s">
        <v>457</v>
      </c>
      <c r="C1" t="s">
        <v>444</v>
      </c>
      <c r="D1" t="s">
        <v>874</v>
      </c>
      <c r="E1" t="s">
        <v>875</v>
      </c>
      <c r="F1" t="s">
        <v>445</v>
      </c>
      <c r="G1" t="s">
        <v>446</v>
      </c>
      <c r="H1" t="s">
        <v>448</v>
      </c>
      <c r="I1" t="s">
        <v>449</v>
      </c>
      <c r="J1" t="s">
        <v>450</v>
      </c>
      <c r="K1" t="s">
        <v>451</v>
      </c>
      <c r="L1" t="s">
        <v>452</v>
      </c>
      <c r="M1" t="s">
        <v>947</v>
      </c>
      <c r="N1" t="s">
        <v>948</v>
      </c>
      <c r="O1" t="s">
        <v>949</v>
      </c>
      <c r="P1" t="s">
        <v>950</v>
      </c>
    </row>
    <row r="2" spans="1:16" x14ac:dyDescent="0.25">
      <c r="A2" s="195" t="s">
        <v>458</v>
      </c>
      <c r="B2" s="195" t="s">
        <v>459</v>
      </c>
      <c r="C2" s="195" t="s">
        <v>460</v>
      </c>
      <c r="D2" s="195">
        <f>SEARCH("&lt;Rule&gt;",LogEvent[[#This Row],[TextEvent2]])+6</f>
        <v>3320</v>
      </c>
      <c r="E2" s="195">
        <f>SEARCH("&lt;/Rule&gt;",LogEvent[[#This Row],[TextEvent2]],LogEvent[[#This Row],[RuleLocation]])</f>
        <v>3324</v>
      </c>
      <c r="F2" s="195" t="str">
        <f>MID(LogEvent[[#This Row],[TextEvent2]],LogEvent[[#This Row],[RuleLocation]],LogEvent[[#This Row],[RuleFinish]]-LogEvent[[#This Row],[RuleLocation]])</f>
        <v>SLDM</v>
      </c>
      <c r="G2" s="195">
        <f>SEARCH("&lt;TariffDescriptionNumber&gt;",LogEvent[[#This Row],[TextEvent2]],LogEvent[[#This Row],[RuleFinish]])+25</f>
        <v>3362</v>
      </c>
      <c r="H2" s="195">
        <f>SEARCH("&lt;/TariffDescriptionNumber&gt;",LogEvent[[#This Row],[TextEvent2]],LogEvent[[#This Row],[RuleFinish]])</f>
        <v>3370</v>
      </c>
      <c r="I2" s="195" t="str">
        <f>MID(LogEvent[[#This Row],[TextEvent2]],LogEvent[[#This Row],[TariffLocation]],(LogEvent[[#This Row],[TariffFinish]]-LogEvent[[#This Row],[TariffLocation]]))</f>
        <v>IPRWD/17</v>
      </c>
      <c r="J2" s="195">
        <f>SEARCH(CONCATENATE("Title=",Calculos!$A$72,"PENALTIES"),LogEvent[[#This Row],[TextEvent2]],LogEvent[[#This Row],[TariffLocation]])+29</f>
        <v>7774</v>
      </c>
      <c r="K2" s="195">
        <f>SEARCH("&lt;/Paragraph&gt;",LogEvent[[#This Row],[TextEvent2]],LogEvent[[#This Row],[PenaltiesLocation]])</f>
        <v>10384</v>
      </c>
      <c r="L2"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 s="195">
        <f>SEARCH("&lt;stl:HostCommand",LogEvent[[#This Row],[TextEvent2]])</f>
        <v>1499</v>
      </c>
      <c r="N2" s="195">
        <f>SEARCH("&gt;",LogEvent[[#This Row],[TextEvent2]],LogEvent[[#This Row],[HostCommandLocation]])+1</f>
        <v>1532</v>
      </c>
      <c r="O2" s="195">
        <f>SEARCH("&lt;/stl:HostCommand&gt;",LogEvent[[#This Row],[TextEvent2]],LogEvent[[#This Row],[HostCommandInit]])</f>
        <v>1554</v>
      </c>
      <c r="P2" s="195" t="str">
        <f>MID(LogEvent[[#This Row],[TextEvent2]],LogEvent[[#This Row],[HostCommandInit]],LogEvent[[#This Row],[HCFinish]]-LogEvent[[#This Row],[HostCommandInit]])</f>
        <v>RDBOGMDEQ00SL5ZJ¥PL-LA</v>
      </c>
    </row>
    <row r="3" spans="1:16" x14ac:dyDescent="0.25">
      <c r="A3" s="195" t="s">
        <v>458</v>
      </c>
      <c r="B3" s="195" t="s">
        <v>459</v>
      </c>
      <c r="C3" s="195" t="s">
        <v>461</v>
      </c>
      <c r="D3" s="195" t="e">
        <f>SEARCH("&lt;Rule&gt;",LogEvent[[#This Row],[TextEvent2]])+6</f>
        <v>#VALUE!</v>
      </c>
      <c r="E3" s="195" t="e">
        <f>SEARCH("&lt;/Rule&gt;",LogEvent[[#This Row],[TextEvent2]],LogEvent[[#This Row],[RuleLocation]])</f>
        <v>#VALUE!</v>
      </c>
      <c r="F3" s="195" t="e">
        <f>MID(LogEvent[[#This Row],[TextEvent2]],LogEvent[[#This Row],[RuleLocation]],LogEvent[[#This Row],[RuleFinish]]-LogEvent[[#This Row],[RuleLocation]])</f>
        <v>#VALUE!</v>
      </c>
      <c r="G3" s="195" t="e">
        <f>SEARCH("&lt;TariffDescriptionNumber&gt;",LogEvent[[#This Row],[TextEvent2]],LogEvent[[#This Row],[RuleFinish]])+25</f>
        <v>#VALUE!</v>
      </c>
      <c r="H3" s="195" t="e">
        <f>SEARCH("&lt;/TariffDescriptionNumber&gt;",LogEvent[[#This Row],[TextEvent2]],LogEvent[[#This Row],[RuleFinish]])</f>
        <v>#VALUE!</v>
      </c>
      <c r="I3" s="195" t="e">
        <f>MID(LogEvent[[#This Row],[TextEvent2]],LogEvent[[#This Row],[TariffLocation]],(LogEvent[[#This Row],[TariffFinish]]-LogEvent[[#This Row],[TariffLocation]]))</f>
        <v>#VALUE!</v>
      </c>
      <c r="J3" s="195" t="e">
        <f>SEARCH(CONCATENATE("Title=",Calculos!$A$72,"PENALTIES"),LogEvent[[#This Row],[TextEvent2]],LogEvent[[#This Row],[TariffLocation]])+29</f>
        <v>#VALUE!</v>
      </c>
      <c r="K3" s="195" t="e">
        <f>SEARCH("&lt;/Paragraph&gt;",LogEvent[[#This Row],[TextEvent2]],LogEvent[[#This Row],[PenaltiesLocation]])</f>
        <v>#VALUE!</v>
      </c>
      <c r="L3" s="195" t="e">
        <f>MID(LogEvent[[#This Row],[TextEvent2]],LogEvent[[#This Row],[PenaltiesLocation]],(LogEvent[[#This Row],[PenaltiesFinish]]-LogEvent[[#This Row],[PenaltiesLocation]]))</f>
        <v>#VALUE!</v>
      </c>
      <c r="M3" s="195">
        <f>SEARCH("&lt;stl:HostCommand",LogEvent[[#This Row],[TextEvent2]])</f>
        <v>1522</v>
      </c>
      <c r="N3" s="195">
        <f>SEARCH("&gt;",LogEvent[[#This Row],[TextEvent2]],LogEvent[[#This Row],[HostCommandLocation]])+1</f>
        <v>1555</v>
      </c>
      <c r="O3" s="195">
        <f>SEARCH("&lt;/stl:HostCommand&gt;",LogEvent[[#This Row],[TextEvent2]],LogEvent[[#This Row],[HostCommandInit]])</f>
        <v>1569</v>
      </c>
      <c r="P3" s="195" t="str">
        <f>MID(LogEvent[[#This Row],[TextEvent2]],LogEvent[[#This Row],[HostCommandInit]],LogEvent[[#This Row],[HCFinish]]-LogEvent[[#This Row],[HostCommandInit]])</f>
        <v>RDMDEBOG¥PL-LA</v>
      </c>
    </row>
    <row r="4" spans="1:16" x14ac:dyDescent="0.25">
      <c r="A4" s="195" t="s">
        <v>458</v>
      </c>
      <c r="B4" s="195" t="s">
        <v>459</v>
      </c>
      <c r="C4" s="195" t="s">
        <v>462</v>
      </c>
      <c r="D4" s="195">
        <f>SEARCH("&lt;Rule&gt;",LogEvent[[#This Row],[TextEvent2]])+6</f>
        <v>3322</v>
      </c>
      <c r="E4" s="195">
        <f>SEARCH("&lt;/Rule&gt;",LogEvent[[#This Row],[TextEvent2]],LogEvent[[#This Row],[RuleLocation]])</f>
        <v>3326</v>
      </c>
      <c r="F4" s="195" t="str">
        <f>MID(LogEvent[[#This Row],[TextEvent2]],LogEvent[[#This Row],[RuleLocation]],LogEvent[[#This Row],[RuleFinish]]-LogEvent[[#This Row],[RuleLocation]])</f>
        <v>SLDM</v>
      </c>
      <c r="G4" s="195">
        <f>SEARCH("&lt;TariffDescriptionNumber&gt;",LogEvent[[#This Row],[TextEvent2]],LogEvent[[#This Row],[RuleFinish]])+25</f>
        <v>3364</v>
      </c>
      <c r="H4" s="195">
        <f>SEARCH("&lt;/TariffDescriptionNumber&gt;",LogEvent[[#This Row],[TextEvent2]],LogEvent[[#This Row],[RuleFinish]])</f>
        <v>3372</v>
      </c>
      <c r="I4" s="195" t="str">
        <f>MID(LogEvent[[#This Row],[TextEvent2]],LogEvent[[#This Row],[TariffLocation]],(LogEvent[[#This Row],[TariffFinish]]-LogEvent[[#This Row],[TariffLocation]]))</f>
        <v>IPRWD/17</v>
      </c>
      <c r="J4" s="195">
        <f>SEARCH(CONCATENATE("Title=",Calculos!$A$72,"PENALTIES"),LogEvent[[#This Row],[TextEvent2]],LogEvent[[#This Row],[TariffLocation]])+29</f>
        <v>7776</v>
      </c>
      <c r="K4" s="195">
        <f>SEARCH("&lt;/Paragraph&gt;",LogEvent[[#This Row],[TextEvent2]],LogEvent[[#This Row],[PenaltiesLocation]])</f>
        <v>10386</v>
      </c>
      <c r="L4"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4" s="195">
        <f>SEARCH("&lt;stl:HostCommand",LogEvent[[#This Row],[TextEvent2]])</f>
        <v>1500</v>
      </c>
      <c r="N4" s="195">
        <f>SEARCH("&gt;",LogEvent[[#This Row],[TextEvent2]],LogEvent[[#This Row],[HostCommandLocation]])+1</f>
        <v>1533</v>
      </c>
      <c r="O4" s="195">
        <f>SEARCH("&lt;/stl:HostCommand&gt;",LogEvent[[#This Row],[TextEvent2]],LogEvent[[#This Row],[HostCommandInit]])</f>
        <v>1555</v>
      </c>
      <c r="P4" s="195" t="str">
        <f>MID(LogEvent[[#This Row],[TextEvent2]],LogEvent[[#This Row],[HostCommandInit]],LogEvent[[#This Row],[HCFinish]]-LogEvent[[#This Row],[HostCommandInit]])</f>
        <v>RDBOGMTRK00SL5ZJ¥PL-LA</v>
      </c>
    </row>
    <row r="5" spans="1:16" x14ac:dyDescent="0.25">
      <c r="A5" s="195" t="s">
        <v>458</v>
      </c>
      <c r="B5" s="195" t="s">
        <v>459</v>
      </c>
      <c r="C5" s="195" t="s">
        <v>463</v>
      </c>
      <c r="D5" s="195">
        <f>SEARCH("&lt;Rule&gt;",LogEvent[[#This Row],[TextEvent2]])+6</f>
        <v>3322</v>
      </c>
      <c r="E5" s="195">
        <f>SEARCH("&lt;/Rule&gt;",LogEvent[[#This Row],[TextEvent2]],LogEvent[[#This Row],[RuleLocation]])</f>
        <v>3326</v>
      </c>
      <c r="F5" s="195" t="str">
        <f>MID(LogEvent[[#This Row],[TextEvent2]],LogEvent[[#This Row],[RuleLocation]],LogEvent[[#This Row],[RuleFinish]]-LogEvent[[#This Row],[RuleLocation]])</f>
        <v>SLDM</v>
      </c>
      <c r="G5" s="195">
        <f>SEARCH("&lt;TariffDescriptionNumber&gt;",LogEvent[[#This Row],[TextEvent2]],LogEvent[[#This Row],[RuleFinish]])+25</f>
        <v>3364</v>
      </c>
      <c r="H5" s="195">
        <f>SEARCH("&lt;/TariffDescriptionNumber&gt;",LogEvent[[#This Row],[TextEvent2]],LogEvent[[#This Row],[RuleFinish]])</f>
        <v>3372</v>
      </c>
      <c r="I5" s="195" t="str">
        <f>MID(LogEvent[[#This Row],[TextEvent2]],LogEvent[[#This Row],[TariffLocation]],(LogEvent[[#This Row],[TariffFinish]]-LogEvent[[#This Row],[TariffLocation]]))</f>
        <v>IPRWD/17</v>
      </c>
      <c r="J5" s="195">
        <f>SEARCH(CONCATENATE("Title=",Calculos!$A$72,"PENALTIES"),LogEvent[[#This Row],[TextEvent2]],LogEvent[[#This Row],[TariffLocation]])+29</f>
        <v>7776</v>
      </c>
      <c r="K5" s="195">
        <f>SEARCH("&lt;/Paragraph&gt;",LogEvent[[#This Row],[TextEvent2]],LogEvent[[#This Row],[PenaltiesLocation]])</f>
        <v>10386</v>
      </c>
      <c r="L5"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5" s="195">
        <f>SEARCH("&lt;stl:HostCommand",LogEvent[[#This Row],[TextEvent2]])</f>
        <v>1500</v>
      </c>
      <c r="N5" s="195">
        <f>SEARCH("&gt;",LogEvent[[#This Row],[TextEvent2]],LogEvent[[#This Row],[HostCommandLocation]])+1</f>
        <v>1533</v>
      </c>
      <c r="O5" s="195">
        <f>SEARCH("&lt;/stl:HostCommand&gt;",LogEvent[[#This Row],[TextEvent2]],LogEvent[[#This Row],[HostCommandInit]])</f>
        <v>1555</v>
      </c>
      <c r="P5" s="195" t="str">
        <f>MID(LogEvent[[#This Row],[TextEvent2]],LogEvent[[#This Row],[HostCommandInit]],LogEvent[[#This Row],[HCFinish]]-LogEvent[[#This Row],[HostCommandInit]])</f>
        <v>RDMTRBOGX00SL5ZJ¥PL-LA</v>
      </c>
    </row>
    <row r="6" spans="1:16" x14ac:dyDescent="0.25">
      <c r="A6" s="195" t="s">
        <v>458</v>
      </c>
      <c r="B6" s="195" t="s">
        <v>459</v>
      </c>
      <c r="C6" s="195" t="s">
        <v>464</v>
      </c>
      <c r="D6" s="195">
        <f>SEARCH("&lt;Rule&gt;",LogEvent[[#This Row],[TextEvent2]])+6</f>
        <v>3362</v>
      </c>
      <c r="E6" s="195">
        <f>SEARCH("&lt;/Rule&gt;",LogEvent[[#This Row],[TextEvent2]],LogEvent[[#This Row],[RuleLocation]])</f>
        <v>3366</v>
      </c>
      <c r="F6" s="195" t="str">
        <f>MID(LogEvent[[#This Row],[TextEvent2]],LogEvent[[#This Row],[RuleLocation]],LogEvent[[#This Row],[RuleFinish]]-LogEvent[[#This Row],[RuleLocation]])</f>
        <v>SEDM</v>
      </c>
      <c r="G6" s="195">
        <f>SEARCH("&lt;TariffDescriptionNumber&gt;",LogEvent[[#This Row],[TextEvent2]],LogEvent[[#This Row],[RuleFinish]])+25</f>
        <v>3404</v>
      </c>
      <c r="H6" s="195">
        <f>SEARCH("&lt;/TariffDescriptionNumber&gt;",LogEvent[[#This Row],[TextEvent2]],LogEvent[[#This Row],[RuleFinish]])</f>
        <v>3412</v>
      </c>
      <c r="I6" s="195" t="str">
        <f>MID(LogEvent[[#This Row],[TextEvent2]],LogEvent[[#This Row],[TariffLocation]],(LogEvent[[#This Row],[TariffFinish]]-LogEvent[[#This Row],[TariffLocation]]))</f>
        <v>IPRWD/17</v>
      </c>
      <c r="J6" s="195">
        <f>SEARCH(CONCATENATE("Title=",Calculos!$A$72,"PENALTIES"),LogEvent[[#This Row],[TextEvent2]],LogEvent[[#This Row],[TariffLocation]])+29</f>
        <v>7812</v>
      </c>
      <c r="K6" s="195">
        <f>SEARCH("&lt;/Paragraph&gt;",LogEvent[[#This Row],[TextEvent2]],LogEvent[[#This Row],[PenaltiesLocation]])</f>
        <v>13322</v>
      </c>
      <c r="L6" s="195" t="str">
        <f>MID(LogEvent[[#This Row],[TextEvent2]],LogEvent[[#This Row],[PenaltiesLocation]],(LogEvent[[#This Row],[PenaltiesFinish]]-LogEvent[[#This Row],[PenaltiesLocation]]))</f>
        <v xml:space="preserve">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v>
      </c>
      <c r="M6" s="195">
        <f>SEARCH("&lt;stl:HostCommand",LogEvent[[#This Row],[TextEvent2]])</f>
        <v>1500</v>
      </c>
      <c r="N6" s="195">
        <f>SEARCH("&gt;",LogEvent[[#This Row],[TextEvent2]],LogEvent[[#This Row],[HostCommandLocation]])+1</f>
        <v>1533</v>
      </c>
      <c r="O6" s="195">
        <f>SEARCH("&lt;/stl:HostCommand&gt;",LogEvent[[#This Row],[TextEvent2]],LogEvent[[#This Row],[HostCommandInit]])</f>
        <v>1555</v>
      </c>
      <c r="P6" s="195" t="str">
        <f>MID(LogEvent[[#This Row],[TextEvent2]],LogEvent[[#This Row],[HostCommandInit]],LogEvent[[#This Row],[HCFinish]]-LogEvent[[#This Row],[HostCommandInit]])</f>
        <v>RDBOGMTRK00SE5ZJ¥PL-LA</v>
      </c>
    </row>
    <row r="7" spans="1:16" x14ac:dyDescent="0.25">
      <c r="A7" s="195" t="s">
        <v>458</v>
      </c>
      <c r="B7" s="195" t="s">
        <v>459</v>
      </c>
      <c r="C7" s="195" t="s">
        <v>465</v>
      </c>
      <c r="D7" s="195" t="e">
        <f>SEARCH("&lt;Rule&gt;",LogEvent[[#This Row],[TextEvent2]])+6</f>
        <v>#VALUE!</v>
      </c>
      <c r="E7" s="195" t="e">
        <f>SEARCH("&lt;/Rule&gt;",LogEvent[[#This Row],[TextEvent2]],LogEvent[[#This Row],[RuleLocation]])</f>
        <v>#VALUE!</v>
      </c>
      <c r="F7" s="195" t="e">
        <f>MID(LogEvent[[#This Row],[TextEvent2]],LogEvent[[#This Row],[RuleLocation]],LogEvent[[#This Row],[RuleFinish]]-LogEvent[[#This Row],[RuleLocation]])</f>
        <v>#VALUE!</v>
      </c>
      <c r="G7" s="195" t="e">
        <f>SEARCH("&lt;TariffDescriptionNumber&gt;",LogEvent[[#This Row],[TextEvent2]],LogEvent[[#This Row],[RuleFinish]])+25</f>
        <v>#VALUE!</v>
      </c>
      <c r="H7" s="195" t="e">
        <f>SEARCH("&lt;/TariffDescriptionNumber&gt;",LogEvent[[#This Row],[TextEvent2]],LogEvent[[#This Row],[RuleFinish]])</f>
        <v>#VALUE!</v>
      </c>
      <c r="I7" s="195" t="e">
        <f>MID(LogEvent[[#This Row],[TextEvent2]],LogEvent[[#This Row],[TariffLocation]],(LogEvent[[#This Row],[TariffFinish]]-LogEvent[[#This Row],[TariffLocation]]))</f>
        <v>#VALUE!</v>
      </c>
      <c r="J7" s="195" t="e">
        <f>SEARCH(CONCATENATE("Title=",Calculos!$A$72,"PENALTIES"),LogEvent[[#This Row],[TextEvent2]],LogEvent[[#This Row],[TariffLocation]])+29</f>
        <v>#VALUE!</v>
      </c>
      <c r="K7" s="195" t="e">
        <f>SEARCH("&lt;/Paragraph&gt;",LogEvent[[#This Row],[TextEvent2]],LogEvent[[#This Row],[PenaltiesLocation]])</f>
        <v>#VALUE!</v>
      </c>
      <c r="L7" s="195" t="e">
        <f>MID(LogEvent[[#This Row],[TextEvent2]],LogEvent[[#This Row],[PenaltiesLocation]],(LogEvent[[#This Row],[PenaltiesFinish]]-LogEvent[[#This Row],[PenaltiesLocation]]))</f>
        <v>#VALUE!</v>
      </c>
      <c r="M7" s="195">
        <f>SEARCH("&lt;stl:HostCommand",LogEvent[[#This Row],[TextEvent2]])</f>
        <v>1523</v>
      </c>
      <c r="N7" s="195">
        <f>SEARCH("&gt;",LogEvent[[#This Row],[TextEvent2]],LogEvent[[#This Row],[HostCommandLocation]])+1</f>
        <v>1556</v>
      </c>
      <c r="O7" s="195">
        <f>SEARCH("&lt;/stl:HostCommand&gt;",LogEvent[[#This Row],[TextEvent2]],LogEvent[[#This Row],[HostCommandInit]])</f>
        <v>1576</v>
      </c>
      <c r="P7" s="195" t="str">
        <f>MID(LogEvent[[#This Row],[TextEvent2]],LogEvent[[#This Row],[HostCommandInit]],LogEvent[[#This Row],[HCFinish]]-LogEvent[[#This Row],[HostCommandInit]])</f>
        <v>RDBOGFRAKNCZKO¥PL-LH</v>
      </c>
    </row>
    <row r="8" spans="1:16" x14ac:dyDescent="0.25">
      <c r="A8" s="195" t="s">
        <v>458</v>
      </c>
      <c r="B8" s="195" t="s">
        <v>459</v>
      </c>
      <c r="C8" s="195" t="s">
        <v>466</v>
      </c>
      <c r="D8" s="195" t="e">
        <f>SEARCH("&lt;Rule&gt;",LogEvent[[#This Row],[TextEvent2]])+6</f>
        <v>#VALUE!</v>
      </c>
      <c r="E8" s="195" t="e">
        <f>SEARCH("&lt;/Rule&gt;",LogEvent[[#This Row],[TextEvent2]],LogEvent[[#This Row],[RuleLocation]])</f>
        <v>#VALUE!</v>
      </c>
      <c r="F8" s="195" t="e">
        <f>MID(LogEvent[[#This Row],[TextEvent2]],LogEvent[[#This Row],[RuleLocation]],LogEvent[[#This Row],[RuleFinish]]-LogEvent[[#This Row],[RuleLocation]])</f>
        <v>#VALUE!</v>
      </c>
      <c r="G8" s="195" t="e">
        <f>SEARCH("&lt;TariffDescriptionNumber&gt;",LogEvent[[#This Row],[TextEvent2]],LogEvent[[#This Row],[RuleFinish]])+25</f>
        <v>#VALUE!</v>
      </c>
      <c r="H8" s="195" t="e">
        <f>SEARCH("&lt;/TariffDescriptionNumber&gt;",LogEvent[[#This Row],[TextEvent2]],LogEvent[[#This Row],[RuleFinish]])</f>
        <v>#VALUE!</v>
      </c>
      <c r="I8" s="195" t="e">
        <f>MID(LogEvent[[#This Row],[TextEvent2]],LogEvent[[#This Row],[TariffLocation]],(LogEvent[[#This Row],[TariffFinish]]-LogEvent[[#This Row],[TariffLocation]]))</f>
        <v>#VALUE!</v>
      </c>
      <c r="J8" s="195" t="e">
        <f>SEARCH(CONCATENATE("Title=",Calculos!$A$72,"PENALTIES"),LogEvent[[#This Row],[TextEvent2]],LogEvent[[#This Row],[TariffLocation]])+29</f>
        <v>#VALUE!</v>
      </c>
      <c r="K8" s="195" t="e">
        <f>SEARCH("&lt;/Paragraph&gt;",LogEvent[[#This Row],[TextEvent2]],LogEvent[[#This Row],[PenaltiesLocation]])</f>
        <v>#VALUE!</v>
      </c>
      <c r="L8" s="195" t="e">
        <f>MID(LogEvent[[#This Row],[TextEvent2]],LogEvent[[#This Row],[PenaltiesLocation]],(LogEvent[[#This Row],[PenaltiesFinish]]-LogEvent[[#This Row],[PenaltiesLocation]]))</f>
        <v>#VALUE!</v>
      </c>
      <c r="M8" s="195">
        <f>SEARCH("&lt;stl:HostCommand",LogEvent[[#This Row],[TextEvent2]])</f>
        <v>1523</v>
      </c>
      <c r="N8" s="195">
        <f>SEARCH("&gt;",LogEvent[[#This Row],[TextEvent2]],LogEvent[[#This Row],[HostCommandLocation]])+1</f>
        <v>1556</v>
      </c>
      <c r="O8" s="195">
        <f>SEARCH("&lt;/stl:HostCommand&gt;",LogEvent[[#This Row],[TextEvent2]],LogEvent[[#This Row],[HostCommandInit]])</f>
        <v>1576</v>
      </c>
      <c r="P8" s="195" t="str">
        <f>MID(LogEvent[[#This Row],[TextEvent2]],LogEvent[[#This Row],[HostCommandInit]],LogEvent[[#This Row],[HCFinish]]-LogEvent[[#This Row],[HostCommandInit]])</f>
        <v>RDCDGFRALNCZKO¥PL-LH</v>
      </c>
    </row>
    <row r="9" spans="1:16" x14ac:dyDescent="0.25">
      <c r="A9" s="195" t="s">
        <v>458</v>
      </c>
      <c r="B9" s="195" t="s">
        <v>459</v>
      </c>
      <c r="C9" s="195" t="s">
        <v>467</v>
      </c>
      <c r="D9" s="195" t="e">
        <f>SEARCH("&lt;Rule&gt;",LogEvent[[#This Row],[TextEvent2]])+6</f>
        <v>#VALUE!</v>
      </c>
      <c r="E9" s="195" t="e">
        <f>SEARCH("&lt;/Rule&gt;",LogEvent[[#This Row],[TextEvent2]],LogEvent[[#This Row],[RuleLocation]])</f>
        <v>#VALUE!</v>
      </c>
      <c r="F9" s="195" t="e">
        <f>MID(LogEvent[[#This Row],[TextEvent2]],LogEvent[[#This Row],[RuleLocation]],LogEvent[[#This Row],[RuleFinish]]-LogEvent[[#This Row],[RuleLocation]])</f>
        <v>#VALUE!</v>
      </c>
      <c r="G9" s="195" t="e">
        <f>SEARCH("&lt;TariffDescriptionNumber&gt;",LogEvent[[#This Row],[TextEvent2]],LogEvent[[#This Row],[RuleFinish]])+25</f>
        <v>#VALUE!</v>
      </c>
      <c r="H9" s="195" t="e">
        <f>SEARCH("&lt;/TariffDescriptionNumber&gt;",LogEvent[[#This Row],[TextEvent2]],LogEvent[[#This Row],[RuleFinish]])</f>
        <v>#VALUE!</v>
      </c>
      <c r="I9" s="195" t="e">
        <f>MID(LogEvent[[#This Row],[TextEvent2]],LogEvent[[#This Row],[TariffLocation]],(LogEvent[[#This Row],[TariffFinish]]-LogEvent[[#This Row],[TariffLocation]]))</f>
        <v>#VALUE!</v>
      </c>
      <c r="J9" s="195" t="e">
        <f>SEARCH(CONCATENATE("Title=",Calculos!$A$72,"PENALTIES"),LogEvent[[#This Row],[TextEvent2]],LogEvent[[#This Row],[TariffLocation]])+29</f>
        <v>#VALUE!</v>
      </c>
      <c r="K9" s="195" t="e">
        <f>SEARCH("&lt;/Paragraph&gt;",LogEvent[[#This Row],[TextEvent2]],LogEvent[[#This Row],[PenaltiesLocation]])</f>
        <v>#VALUE!</v>
      </c>
      <c r="L9" s="195" t="e">
        <f>MID(LogEvent[[#This Row],[TextEvent2]],LogEvent[[#This Row],[PenaltiesLocation]],(LogEvent[[#This Row],[PenaltiesFinish]]-LogEvent[[#This Row],[PenaltiesLocation]]))</f>
        <v>#VALUE!</v>
      </c>
      <c r="M9" s="195" t="e">
        <f>SEARCH("&lt;stl:HostCommand",LogEvent[[#This Row],[TextEvent2]])</f>
        <v>#VALUE!</v>
      </c>
      <c r="N9" s="195" t="e">
        <f>SEARCH("&gt;",LogEvent[[#This Row],[TextEvent2]],LogEvent[[#This Row],[HostCommandLocation]])+1</f>
        <v>#VALUE!</v>
      </c>
      <c r="O9" s="195" t="e">
        <f>SEARCH("&lt;/stl:HostCommand&gt;",LogEvent[[#This Row],[TextEvent2]],LogEvent[[#This Row],[HostCommandInit]])</f>
        <v>#VALUE!</v>
      </c>
      <c r="P9" s="195" t="e">
        <f>MID(LogEvent[[#This Row],[TextEvent2]],LogEvent[[#This Row],[HostCommandInit]],LogEvent[[#This Row],[HCFinish]]-LogEvent[[#This Row],[HostCommandInit]])</f>
        <v>#VALUE!</v>
      </c>
    </row>
    <row r="10" spans="1:16" x14ac:dyDescent="0.25">
      <c r="A10" s="195" t="s">
        <v>458</v>
      </c>
      <c r="B10" s="195" t="s">
        <v>459</v>
      </c>
      <c r="C10" s="195" t="s">
        <v>468</v>
      </c>
      <c r="D10" s="195">
        <f>SEARCH("&lt;Rule&gt;",LogEvent[[#This Row],[TextEvent2]])+6</f>
        <v>3694</v>
      </c>
      <c r="E10" s="195">
        <f>SEARCH("&lt;/Rule&gt;",LogEvent[[#This Row],[TextEvent2]],LogEvent[[#This Row],[RuleLocation]])</f>
        <v>3698</v>
      </c>
      <c r="F10" s="195" t="str">
        <f>MID(LogEvent[[#This Row],[TextEvent2]],LogEvent[[#This Row],[RuleLocation]],LogEvent[[#This Row],[RuleFinish]]-LogEvent[[#This Row],[RuleLocation]])</f>
        <v>APCO</v>
      </c>
      <c r="G10" s="195">
        <f>SEARCH("&lt;TariffDescriptionNumber&gt;",LogEvent[[#This Row],[TextEvent2]],LogEvent[[#This Row],[RuleFinish]])+25</f>
        <v>3736</v>
      </c>
      <c r="H10" s="195">
        <f>SEARCH("&lt;/TariffDescriptionNumber&gt;",LogEvent[[#This Row],[TextEvent2]],LogEvent[[#This Row],[RuleFinish]])</f>
        <v>3746</v>
      </c>
      <c r="I10" s="195" t="str">
        <f>MID(LogEvent[[#This Row],[TextEvent2]],LogEvent[[#This Row],[TariffLocation]],(LogEvent[[#This Row],[TariffFinish]]-LogEvent[[#This Row],[TariffLocation]]))</f>
        <v>IPRSAA2/27</v>
      </c>
      <c r="J10" s="195">
        <f>SEARCH(CONCATENATE("Title=",Calculos!$A$72,"PENALTIES"),LogEvent[[#This Row],[TextEvent2]],LogEvent[[#This Row],[TariffLocation]])+29</f>
        <v>13453</v>
      </c>
      <c r="K10" s="195">
        <f>SEARCH("&lt;/Paragraph&gt;",LogEvent[[#This Row],[TextEvent2]],LogEvent[[#This Row],[PenaltiesLocation]])</f>
        <v>18891</v>
      </c>
      <c r="L10" s="195" t="str">
        <f>MID(LogEvent[[#This Row],[TextEvent2]],LogEvent[[#This Row],[PenaltiesLocation]],(LogEvent[[#This Row],[PenaltiesFinish]]-LogEvent[[#This Row],[PenaltiesLocation]]))</f>
        <v xml:space="preserve">CANCELLATIONS
ANY TIME
TICKET IS NON-REFUNDABLE.
WAIVED FOR DEATH OF PASSENGER OR FAMILY MEMBER.
NOTE - TEXT BELOW NOT VALIDATED FOR AUTOPRICING.
WAIVERS MUST BE EVIDENCED BY DEATH CERTIFICATE
-----------------------------------------------
REFUND PERMITTED BEFORE DEPARTURE IN CASE OF
REJECTION OF VISA. EMBASSY STATEMENT REQUIRED.
-----------------------------------------------
REFUND RULES APPLY PER PRICING UNIT.
-----------------------------------------------
WHEN COMBINING NON-REFUNDABLE FARES WITH
REFUNDABLE FARES -
1. THE MOST RESTRICTIVE CANCELLATION CONDITION
APPLIES TO THE ENTIRE PRICING UNIT.
2. THE HIGHEST CANCELLATION PENALTY WITHIN THE
PRICING UNIT WILL BE CHARGED.
-----------------------------------------------
REFUND FOR PARTLY USED TICKET -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NOT PERMITTED.
-----------------------------------------------
GERMAN AVIATION SECURITY CHARGE IS POTENTIALLY
REFUNDABLE FOR TRANSFER PASSENGERS ARRIVING FROM
COUNTRIES US/CA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10" s="195">
        <f>SEARCH("&lt;stl:HostCommand",LogEvent[[#This Row],[TextEvent2]])</f>
        <v>1500</v>
      </c>
      <c r="N10" s="195">
        <f>SEARCH("&gt;",LogEvent[[#This Row],[TextEvent2]],LogEvent[[#This Row],[HostCommandLocation]])+1</f>
        <v>1533</v>
      </c>
      <c r="O10" s="195">
        <f>SEARCH("&lt;/stl:HostCommand&gt;",LogEvent[[#This Row],[TextEvent2]],LogEvent[[#This Row],[HostCommandInit]])</f>
        <v>1558</v>
      </c>
      <c r="P10" s="195" t="str">
        <f>MID(LogEvent[[#This Row],[TextEvent2]],LogEvent[[#This Row],[HostCommandInit]],LogEvent[[#This Row],[HCFinish]]-LogEvent[[#This Row],[HostCommandInit]])</f>
        <v>RDBOGFRA12OCTKNCZKO¥PL-LH</v>
      </c>
    </row>
    <row r="11" spans="1:16" x14ac:dyDescent="0.25">
      <c r="A11" s="195" t="s">
        <v>458</v>
      </c>
      <c r="B11" s="195" t="s">
        <v>459</v>
      </c>
      <c r="C11" s="195" t="s">
        <v>469</v>
      </c>
      <c r="D11" s="195" t="e">
        <f>SEARCH("&lt;Rule&gt;",LogEvent[[#This Row],[TextEvent2]])+6</f>
        <v>#VALUE!</v>
      </c>
      <c r="E11" s="195" t="e">
        <f>SEARCH("&lt;/Rule&gt;",LogEvent[[#This Row],[TextEvent2]],LogEvent[[#This Row],[RuleLocation]])</f>
        <v>#VALUE!</v>
      </c>
      <c r="F11" s="195" t="e">
        <f>MID(LogEvent[[#This Row],[TextEvent2]],LogEvent[[#This Row],[RuleLocation]],LogEvent[[#This Row],[RuleFinish]]-LogEvent[[#This Row],[RuleLocation]])</f>
        <v>#VALUE!</v>
      </c>
      <c r="G11" s="195" t="e">
        <f>SEARCH("&lt;TariffDescriptionNumber&gt;",LogEvent[[#This Row],[TextEvent2]],LogEvent[[#This Row],[RuleFinish]])+25</f>
        <v>#VALUE!</v>
      </c>
      <c r="H11" s="195" t="e">
        <f>SEARCH("&lt;/TariffDescriptionNumber&gt;",LogEvent[[#This Row],[TextEvent2]],LogEvent[[#This Row],[RuleFinish]])</f>
        <v>#VALUE!</v>
      </c>
      <c r="I11" s="195" t="e">
        <f>MID(LogEvent[[#This Row],[TextEvent2]],LogEvent[[#This Row],[TariffLocation]],(LogEvent[[#This Row],[TariffFinish]]-LogEvent[[#This Row],[TariffLocation]]))</f>
        <v>#VALUE!</v>
      </c>
      <c r="J11" s="195" t="e">
        <f>SEARCH(CONCATENATE("Title=",Calculos!$A$72,"PENALTIES"),LogEvent[[#This Row],[TextEvent2]],LogEvent[[#This Row],[TariffLocation]])+29</f>
        <v>#VALUE!</v>
      </c>
      <c r="K11" s="195" t="e">
        <f>SEARCH("&lt;/Paragraph&gt;",LogEvent[[#This Row],[TextEvent2]],LogEvent[[#This Row],[PenaltiesLocation]])</f>
        <v>#VALUE!</v>
      </c>
      <c r="L11" s="195" t="e">
        <f>MID(LogEvent[[#This Row],[TextEvent2]],LogEvent[[#This Row],[PenaltiesLocation]],(LogEvent[[#This Row],[PenaltiesFinish]]-LogEvent[[#This Row],[PenaltiesLocation]]))</f>
        <v>#VALUE!</v>
      </c>
      <c r="M11" s="195">
        <f>SEARCH("&lt;stl:HostCommand",LogEvent[[#This Row],[TextEvent2]])</f>
        <v>1523</v>
      </c>
      <c r="N11" s="195">
        <f>SEARCH("&gt;",LogEvent[[#This Row],[TextEvent2]],LogEvent[[#This Row],[HostCommandLocation]])+1</f>
        <v>1556</v>
      </c>
      <c r="O11" s="195">
        <f>SEARCH("&lt;/stl:HostCommand&gt;",LogEvent[[#This Row],[TextEvent2]],LogEvent[[#This Row],[HostCommandInit]])</f>
        <v>1581</v>
      </c>
      <c r="P11" s="195" t="str">
        <f>MID(LogEvent[[#This Row],[TextEvent2]],LogEvent[[#This Row],[HostCommandInit]],LogEvent[[#This Row],[HCFinish]]-LogEvent[[#This Row],[HostCommandInit]])</f>
        <v>RDCDGFRA19OCTLNCZKO¥PL-LH</v>
      </c>
    </row>
    <row r="12" spans="1:16" x14ac:dyDescent="0.25">
      <c r="A12" s="195" t="s">
        <v>458</v>
      </c>
      <c r="B12" s="195" t="s">
        <v>459</v>
      </c>
      <c r="C12" s="195" t="s">
        <v>470</v>
      </c>
      <c r="D12" s="195">
        <f>SEARCH("&lt;Rule&gt;",LogEvent[[#This Row],[TextEvent2]])+6</f>
        <v>3694</v>
      </c>
      <c r="E12" s="195">
        <f>SEARCH("&lt;/Rule&gt;",LogEvent[[#This Row],[TextEvent2]],LogEvent[[#This Row],[RuleLocation]])</f>
        <v>3698</v>
      </c>
      <c r="F12" s="195" t="str">
        <f>MID(LogEvent[[#This Row],[TextEvent2]],LogEvent[[#This Row],[RuleLocation]],LogEvent[[#This Row],[RuleFinish]]-LogEvent[[#This Row],[RuleLocation]])</f>
        <v>APCO</v>
      </c>
      <c r="G12" s="195">
        <f>SEARCH("&lt;TariffDescriptionNumber&gt;",LogEvent[[#This Row],[TextEvent2]],LogEvent[[#This Row],[RuleFinish]])+25</f>
        <v>3736</v>
      </c>
      <c r="H12" s="195">
        <f>SEARCH("&lt;/TariffDescriptionNumber&gt;",LogEvent[[#This Row],[TextEvent2]],LogEvent[[#This Row],[RuleFinish]])</f>
        <v>3746</v>
      </c>
      <c r="I12" s="195" t="str">
        <f>MID(LogEvent[[#This Row],[TextEvent2]],LogEvent[[#This Row],[TariffLocation]],(LogEvent[[#This Row],[TariffFinish]]-LogEvent[[#This Row],[TariffLocation]]))</f>
        <v>IPRSAA2/27</v>
      </c>
      <c r="J12" s="195">
        <f>SEARCH(CONCATENATE("Title=",Calculos!$A$72,"PENALTIES"),LogEvent[[#This Row],[TextEvent2]],LogEvent[[#This Row],[TariffLocation]])+29</f>
        <v>13453</v>
      </c>
      <c r="K12" s="195">
        <f>SEARCH("&lt;/Paragraph&gt;",LogEvent[[#This Row],[TextEvent2]],LogEvent[[#This Row],[PenaltiesLocation]])</f>
        <v>18891</v>
      </c>
      <c r="L12" s="195" t="str">
        <f>MID(LogEvent[[#This Row],[TextEvent2]],LogEvent[[#This Row],[PenaltiesLocation]],(LogEvent[[#This Row],[PenaltiesFinish]]-LogEvent[[#This Row],[PenaltiesLocation]]))</f>
        <v xml:space="preserve">CANCELLATIONS
ANY TIME
TICKET IS NON-REFUNDABLE.
WAIVED FOR DEATH OF PASSENGER OR FAMILY MEMBER.
NOTE - TEXT BELOW NOT VALIDATED FOR AUTOPRICING.
WAIVERS MUST BE EVIDENCED BY DEATH CERTIFICATE
-----------------------------------------------
REFUND PERMITTED BEFORE DEPARTURE IN CASE OF
REJECTION OF VISA. EMBASSY STATEMENT REQUIRED.
-----------------------------------------------
REFUND RULES APPLY PER PRICING UNIT.
-----------------------------------------------
WHEN COMBINING NON-REFUNDABLE FARES WITH
REFUNDABLE FARES -
1. THE MOST RESTRICTIVE CANCELLATION CONDITION
APPLIES TO THE ENTIRE PRICING UNIT.
2. THE HIGHEST CANCELLATION PENALTY WITHIN THE
PRICING UNIT WILL BE CHARGED.
-----------------------------------------------
REFUND FOR PARTLY USED TICKET -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NOT PERMITTED.
-----------------------------------------------
GERMAN AVIATION SECURITY CHARGE IS POTENTIALLY
REFUNDABLE FOR TRANSFER PASSENGERS ARRIVING FROM
COUNTRIES US/CA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12" s="195">
        <f>SEARCH("&lt;stl:HostCommand",LogEvent[[#This Row],[TextEvent2]])</f>
        <v>1500</v>
      </c>
      <c r="N12" s="195">
        <f>SEARCH("&gt;",LogEvent[[#This Row],[TextEvent2]],LogEvent[[#This Row],[HostCommandLocation]])+1</f>
        <v>1533</v>
      </c>
      <c r="O12" s="195">
        <f>SEARCH("&lt;/stl:HostCommand&gt;",LogEvent[[#This Row],[TextEvent2]],LogEvent[[#This Row],[HostCommandInit]])</f>
        <v>1558</v>
      </c>
      <c r="P12" s="195" t="str">
        <f>MID(LogEvent[[#This Row],[TextEvent2]],LogEvent[[#This Row],[HostCommandInit]],LogEvent[[#This Row],[HCFinish]]-LogEvent[[#This Row],[HostCommandInit]])</f>
        <v>RDBOGFRA12OCTKNCZKO¥PL-LH</v>
      </c>
    </row>
    <row r="13" spans="1:16" x14ac:dyDescent="0.25">
      <c r="A13" s="195" t="s">
        <v>458</v>
      </c>
      <c r="B13" s="195" t="s">
        <v>459</v>
      </c>
      <c r="C13" s="195" t="s">
        <v>471</v>
      </c>
      <c r="D13" s="195" t="e">
        <f>SEARCH("&lt;Rule&gt;",LogEvent[[#This Row],[TextEvent2]])+6</f>
        <v>#VALUE!</v>
      </c>
      <c r="E13" s="195" t="e">
        <f>SEARCH("&lt;/Rule&gt;",LogEvent[[#This Row],[TextEvent2]],LogEvent[[#This Row],[RuleLocation]])</f>
        <v>#VALUE!</v>
      </c>
      <c r="F13" s="195" t="e">
        <f>MID(LogEvent[[#This Row],[TextEvent2]],LogEvent[[#This Row],[RuleLocation]],LogEvent[[#This Row],[RuleFinish]]-LogEvent[[#This Row],[RuleLocation]])</f>
        <v>#VALUE!</v>
      </c>
      <c r="G13" s="195" t="e">
        <f>SEARCH("&lt;TariffDescriptionNumber&gt;",LogEvent[[#This Row],[TextEvent2]],LogEvent[[#This Row],[RuleFinish]])+25</f>
        <v>#VALUE!</v>
      </c>
      <c r="H13" s="195" t="e">
        <f>SEARCH("&lt;/TariffDescriptionNumber&gt;",LogEvent[[#This Row],[TextEvent2]],LogEvent[[#This Row],[RuleFinish]])</f>
        <v>#VALUE!</v>
      </c>
      <c r="I13" s="195" t="e">
        <f>MID(LogEvent[[#This Row],[TextEvent2]],LogEvent[[#This Row],[TariffLocation]],(LogEvent[[#This Row],[TariffFinish]]-LogEvent[[#This Row],[TariffLocation]]))</f>
        <v>#VALUE!</v>
      </c>
      <c r="J13" s="195" t="e">
        <f>SEARCH(CONCATENATE("Title=",Calculos!$A$72,"PENALTIES"),LogEvent[[#This Row],[TextEvent2]],LogEvent[[#This Row],[TariffLocation]])+29</f>
        <v>#VALUE!</v>
      </c>
      <c r="K13" s="195" t="e">
        <f>SEARCH("&lt;/Paragraph&gt;",LogEvent[[#This Row],[TextEvent2]],LogEvent[[#This Row],[PenaltiesLocation]])</f>
        <v>#VALUE!</v>
      </c>
      <c r="L13" s="195" t="e">
        <f>MID(LogEvent[[#This Row],[TextEvent2]],LogEvent[[#This Row],[PenaltiesLocation]],(LogEvent[[#This Row],[PenaltiesFinish]]-LogEvent[[#This Row],[PenaltiesLocation]]))</f>
        <v>#VALUE!</v>
      </c>
      <c r="M13" s="195">
        <f>SEARCH("&lt;stl:HostCommand",LogEvent[[#This Row],[TextEvent2]])</f>
        <v>1523</v>
      </c>
      <c r="N13" s="195">
        <f>SEARCH("&gt;",LogEvent[[#This Row],[TextEvent2]],LogEvent[[#This Row],[HostCommandLocation]])+1</f>
        <v>1556</v>
      </c>
      <c r="O13" s="195">
        <f>SEARCH("&lt;/stl:HostCommand&gt;",LogEvent[[#This Row],[TextEvent2]],LogEvent[[#This Row],[HostCommandInit]])</f>
        <v>1581</v>
      </c>
      <c r="P13" s="195" t="str">
        <f>MID(LogEvent[[#This Row],[TextEvent2]],LogEvent[[#This Row],[HostCommandInit]],LogEvent[[#This Row],[HCFinish]]-LogEvent[[#This Row],[HostCommandInit]])</f>
        <v>RDCDGFRA19OCTLNCZKO¥PL-LH</v>
      </c>
    </row>
    <row r="14" spans="1:16" x14ac:dyDescent="0.25">
      <c r="A14" s="195" t="s">
        <v>458</v>
      </c>
      <c r="B14" s="195" t="s">
        <v>459</v>
      </c>
      <c r="C14" s="195" t="s">
        <v>472</v>
      </c>
      <c r="D14" s="195" t="e">
        <f>SEARCH("&lt;Rule&gt;",LogEvent[[#This Row],[TextEvent2]])+6</f>
        <v>#VALUE!</v>
      </c>
      <c r="E14" s="195" t="e">
        <f>SEARCH("&lt;/Rule&gt;",LogEvent[[#This Row],[TextEvent2]],LogEvent[[#This Row],[RuleLocation]])</f>
        <v>#VALUE!</v>
      </c>
      <c r="F14" s="195" t="e">
        <f>MID(LogEvent[[#This Row],[TextEvent2]],LogEvent[[#This Row],[RuleLocation]],LogEvent[[#This Row],[RuleFinish]]-LogEvent[[#This Row],[RuleLocation]])</f>
        <v>#VALUE!</v>
      </c>
      <c r="G14" s="195" t="e">
        <f>SEARCH("&lt;TariffDescriptionNumber&gt;",LogEvent[[#This Row],[TextEvent2]],LogEvent[[#This Row],[RuleFinish]])+25</f>
        <v>#VALUE!</v>
      </c>
      <c r="H14" s="195" t="e">
        <f>SEARCH("&lt;/TariffDescriptionNumber&gt;",LogEvent[[#This Row],[TextEvent2]],LogEvent[[#This Row],[RuleFinish]])</f>
        <v>#VALUE!</v>
      </c>
      <c r="I14" s="195" t="e">
        <f>MID(LogEvent[[#This Row],[TextEvent2]],LogEvent[[#This Row],[TariffLocation]],(LogEvent[[#This Row],[TariffFinish]]-LogEvent[[#This Row],[TariffLocation]]))</f>
        <v>#VALUE!</v>
      </c>
      <c r="J14" s="195" t="e">
        <f>SEARCH(CONCATENATE("Title=",Calculos!$A$72,"PENALTIES"),LogEvent[[#This Row],[TextEvent2]],LogEvent[[#This Row],[TariffLocation]])+29</f>
        <v>#VALUE!</v>
      </c>
      <c r="K14" s="195" t="e">
        <f>SEARCH("&lt;/Paragraph&gt;",LogEvent[[#This Row],[TextEvent2]],LogEvent[[#This Row],[PenaltiesLocation]])</f>
        <v>#VALUE!</v>
      </c>
      <c r="L14" s="195" t="e">
        <f>MID(LogEvent[[#This Row],[TextEvent2]],LogEvent[[#This Row],[PenaltiesLocation]],(LogEvent[[#This Row],[PenaltiesFinish]]-LogEvent[[#This Row],[PenaltiesLocation]]))</f>
        <v>#VALUE!</v>
      </c>
      <c r="M14" s="195">
        <f>SEARCH("&lt;stl:HostCommand",LogEvent[[#This Row],[TextEvent2]])</f>
        <v>1523</v>
      </c>
      <c r="N14" s="195">
        <f>SEARCH("&gt;",LogEvent[[#This Row],[TextEvent2]],LogEvent[[#This Row],[HostCommandLocation]])+1</f>
        <v>1556</v>
      </c>
      <c r="O14" s="195">
        <f>SEARCH("&lt;/stl:HostCommand&gt;",LogEvent[[#This Row],[TextEvent2]],LogEvent[[#This Row],[HostCommandInit]])</f>
        <v>1583</v>
      </c>
      <c r="P14" s="195" t="str">
        <f>MID(LogEvent[[#This Row],[TextEvent2]],LogEvent[[#This Row],[HostCommandInit]],LogEvent[[#This Row],[HCFinish]]-LogEvent[[#This Row],[HostCommandInit]])</f>
        <v>RDBOGPTY28NOVTAAAIY1S¥PL-CM</v>
      </c>
    </row>
    <row r="15" spans="1:16" x14ac:dyDescent="0.25">
      <c r="A15" s="195" t="s">
        <v>458</v>
      </c>
      <c r="B15" s="195" t="s">
        <v>459</v>
      </c>
      <c r="C15" s="195" t="s">
        <v>473</v>
      </c>
      <c r="D15" s="195" t="e">
        <f>SEARCH("&lt;Rule&gt;",LogEvent[[#This Row],[TextEvent2]])+6</f>
        <v>#VALUE!</v>
      </c>
      <c r="E15" s="195" t="e">
        <f>SEARCH("&lt;/Rule&gt;",LogEvent[[#This Row],[TextEvent2]],LogEvent[[#This Row],[RuleLocation]])</f>
        <v>#VALUE!</v>
      </c>
      <c r="F15" s="195" t="e">
        <f>MID(LogEvent[[#This Row],[TextEvent2]],LogEvent[[#This Row],[RuleLocation]],LogEvent[[#This Row],[RuleFinish]]-LogEvent[[#This Row],[RuleLocation]])</f>
        <v>#VALUE!</v>
      </c>
      <c r="G15" s="195" t="e">
        <f>SEARCH("&lt;TariffDescriptionNumber&gt;",LogEvent[[#This Row],[TextEvent2]],LogEvent[[#This Row],[RuleFinish]])+25</f>
        <v>#VALUE!</v>
      </c>
      <c r="H15" s="195" t="e">
        <f>SEARCH("&lt;/TariffDescriptionNumber&gt;",LogEvent[[#This Row],[TextEvent2]],LogEvent[[#This Row],[RuleFinish]])</f>
        <v>#VALUE!</v>
      </c>
      <c r="I15" s="195" t="e">
        <f>MID(LogEvent[[#This Row],[TextEvent2]],LogEvent[[#This Row],[TariffLocation]],(LogEvent[[#This Row],[TariffFinish]]-LogEvent[[#This Row],[TariffLocation]]))</f>
        <v>#VALUE!</v>
      </c>
      <c r="J15" s="195" t="e">
        <f>SEARCH(CONCATENATE("Title=",Calculos!$A$72,"PENALTIES"),LogEvent[[#This Row],[TextEvent2]],LogEvent[[#This Row],[TariffLocation]])+29</f>
        <v>#VALUE!</v>
      </c>
      <c r="K15" s="195" t="e">
        <f>SEARCH("&lt;/Paragraph&gt;",LogEvent[[#This Row],[TextEvent2]],LogEvent[[#This Row],[PenaltiesLocation]])</f>
        <v>#VALUE!</v>
      </c>
      <c r="L15" s="195" t="e">
        <f>MID(LogEvent[[#This Row],[TextEvent2]],LogEvent[[#This Row],[PenaltiesLocation]],(LogEvent[[#This Row],[PenaltiesFinish]]-LogEvent[[#This Row],[PenaltiesLocation]]))</f>
        <v>#VALUE!</v>
      </c>
      <c r="M15" s="195">
        <f>SEARCH("&lt;stl:HostCommand",LogEvent[[#This Row],[TextEvent2]])</f>
        <v>1523</v>
      </c>
      <c r="N15" s="195">
        <f>SEARCH("&gt;",LogEvent[[#This Row],[TextEvent2]],LogEvent[[#This Row],[HostCommandLocation]])+1</f>
        <v>1556</v>
      </c>
      <c r="O15" s="195">
        <f>SEARCH("&lt;/stl:HostCommand&gt;",LogEvent[[#This Row],[TextEvent2]],LogEvent[[#This Row],[HostCommandInit]])</f>
        <v>1583</v>
      </c>
      <c r="P15" s="195" t="str">
        <f>MID(LogEvent[[#This Row],[TextEvent2]],LogEvent[[#This Row],[HostCommandInit]],LogEvent[[#This Row],[HCFinish]]-LogEvent[[#This Row],[HostCommandInit]])</f>
        <v>RDMDEMAD23DECZZF00TCO¥PL-AV</v>
      </c>
    </row>
    <row r="16" spans="1:16" x14ac:dyDescent="0.25">
      <c r="A16" s="195" t="s">
        <v>458</v>
      </c>
      <c r="B16" s="195" t="s">
        <v>459</v>
      </c>
      <c r="C16" s="195" t="s">
        <v>474</v>
      </c>
      <c r="D16" s="195">
        <f>SEARCH("&lt;Rule&gt;",LogEvent[[#This Row],[TextEvent2]])+6</f>
        <v>3331</v>
      </c>
      <c r="E16" s="195">
        <f>SEARCH("&lt;/Rule&gt;",LogEvent[[#This Row],[TextEvent2]],LogEvent[[#This Row],[RuleLocation]])</f>
        <v>3335</v>
      </c>
      <c r="F16" s="195" t="str">
        <f>MID(LogEvent[[#This Row],[TextEvent2]],LogEvent[[#This Row],[RuleLocation]],LogEvent[[#This Row],[RuleFinish]]-LogEvent[[#This Row],[RuleLocation]])</f>
        <v>RES2</v>
      </c>
      <c r="G16" s="195">
        <f>SEARCH("&lt;TariffDescriptionNumber&gt;",LogEvent[[#This Row],[TextEvent2]],LogEvent[[#This Row],[RuleFinish]])+25</f>
        <v>3373</v>
      </c>
      <c r="H16" s="195">
        <f>SEARCH("&lt;/TariffDescriptionNumber&gt;",LogEvent[[#This Row],[TextEvent2]],LogEvent[[#This Row],[RuleFinish]])</f>
        <v>3383</v>
      </c>
      <c r="I16" s="195" t="str">
        <f>MID(LogEvent[[#This Row],[TextEvent2]],LogEvent[[#This Row],[TariffLocation]],(LogEvent[[#This Row],[TariffFinish]]-LogEvent[[#This Row],[TariffLocation]]))</f>
        <v>IPRSAA2/27</v>
      </c>
      <c r="J16" s="195">
        <f>SEARCH(CONCATENATE("Title=",Calculos!$A$72,"PENALTIES"),LogEvent[[#This Row],[TextEvent2]],LogEvent[[#This Row],[TariffLocation]])+29</f>
        <v>13396</v>
      </c>
      <c r="K16" s="195">
        <f>SEARCH("&lt;/Paragraph&gt;",LogEvent[[#This Row],[TextEvent2]],LogEvent[[#This Row],[PenaltiesLocation]])</f>
        <v>15292</v>
      </c>
      <c r="L16"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6" s="195">
        <f>SEARCH("&lt;stl:HostCommand",LogEvent[[#This Row],[TextEvent2]])</f>
        <v>1500</v>
      </c>
      <c r="N16" s="195">
        <f>SEARCH("&gt;",LogEvent[[#This Row],[TextEvent2]],LogEvent[[#This Row],[HostCommandLocation]])+1</f>
        <v>1533</v>
      </c>
      <c r="O16" s="195">
        <f>SEARCH("&lt;/stl:HostCommand&gt;",LogEvent[[#This Row],[TextEvent2]],LogEvent[[#This Row],[HostCommandInit]])</f>
        <v>1560</v>
      </c>
      <c r="P16" s="195" t="str">
        <f>MID(LogEvent[[#This Row],[TextEvent2]],LogEvent[[#This Row],[HostCommandInit]],LogEvent[[#This Row],[HCFinish]]-LogEvent[[#This Row],[HostCommandInit]])</f>
        <v>RDMADMDE09JANWLA00KIR¥PL-AV</v>
      </c>
    </row>
    <row r="17" spans="1:18" x14ac:dyDescent="0.25">
      <c r="A17" s="195" t="s">
        <v>458</v>
      </c>
      <c r="B17" s="195" t="s">
        <v>459</v>
      </c>
      <c r="C17" s="195" t="s">
        <v>475</v>
      </c>
      <c r="D17" s="195" t="e">
        <f>SEARCH("&lt;Rule&gt;",LogEvent[[#This Row],[TextEvent2]])+6</f>
        <v>#VALUE!</v>
      </c>
      <c r="E17" s="195" t="e">
        <f>SEARCH("&lt;/Rule&gt;",LogEvent[[#This Row],[TextEvent2]],LogEvent[[#This Row],[RuleLocation]])</f>
        <v>#VALUE!</v>
      </c>
      <c r="F17" s="195" t="e">
        <f>MID(LogEvent[[#This Row],[TextEvent2]],LogEvent[[#This Row],[RuleLocation]],LogEvent[[#This Row],[RuleFinish]]-LogEvent[[#This Row],[RuleLocation]])</f>
        <v>#VALUE!</v>
      </c>
      <c r="G17" s="195" t="e">
        <f>SEARCH("&lt;TariffDescriptionNumber&gt;",LogEvent[[#This Row],[TextEvent2]],LogEvent[[#This Row],[RuleFinish]])+25</f>
        <v>#VALUE!</v>
      </c>
      <c r="H17" s="195" t="e">
        <f>SEARCH("&lt;/TariffDescriptionNumber&gt;",LogEvent[[#This Row],[TextEvent2]],LogEvent[[#This Row],[RuleFinish]])</f>
        <v>#VALUE!</v>
      </c>
      <c r="I17" s="195" t="e">
        <f>MID(LogEvent[[#This Row],[TextEvent2]],LogEvent[[#This Row],[TariffLocation]],(LogEvent[[#This Row],[TariffFinish]]-LogEvent[[#This Row],[TariffLocation]]))</f>
        <v>#VALUE!</v>
      </c>
      <c r="J17" s="195" t="e">
        <f>SEARCH(CONCATENATE("Title=",Calculos!$A$72,"PENALTIES"),LogEvent[[#This Row],[TextEvent2]],LogEvent[[#This Row],[TariffLocation]])+29</f>
        <v>#VALUE!</v>
      </c>
      <c r="K17" s="195" t="e">
        <f>SEARCH("&lt;/Paragraph&gt;",LogEvent[[#This Row],[TextEvent2]],LogEvent[[#This Row],[PenaltiesLocation]])</f>
        <v>#VALUE!</v>
      </c>
      <c r="L17" s="195" t="e">
        <f>MID(LogEvent[[#This Row],[TextEvent2]],LogEvent[[#This Row],[PenaltiesLocation]],(LogEvent[[#This Row],[PenaltiesFinish]]-LogEvent[[#This Row],[PenaltiesLocation]]))</f>
        <v>#VALUE!</v>
      </c>
      <c r="M17" s="195">
        <f>SEARCH("&lt;stl:HostCommand",LogEvent[[#This Row],[TextEvent2]])</f>
        <v>1524</v>
      </c>
      <c r="N17" s="195">
        <f>SEARCH("&gt;",LogEvent[[#This Row],[TextEvent2]],LogEvent[[#This Row],[HostCommandLocation]])+1</f>
        <v>1557</v>
      </c>
      <c r="O17" s="195">
        <f>SEARCH("&lt;/stl:HostCommand&gt;",LogEvent[[#This Row],[TextEvent2]],LogEvent[[#This Row],[HostCommandInit]])</f>
        <v>1584</v>
      </c>
      <c r="P17" s="195" t="str">
        <f>MID(LogEvent[[#This Row],[TextEvent2]],LogEvent[[#This Row],[HostCommandInit]],LogEvent[[#This Row],[HCFinish]]-LogEvent[[#This Row],[HostCommandInit]])</f>
        <v>RDBOGMAD21DECOLESE50K¥PL-IB</v>
      </c>
    </row>
    <row r="18" spans="1:18" x14ac:dyDescent="0.25">
      <c r="A18" s="195" t="s">
        <v>458</v>
      </c>
      <c r="B18" s="195" t="s">
        <v>459</v>
      </c>
      <c r="C18" s="195" t="s">
        <v>476</v>
      </c>
      <c r="D18" s="195" t="e">
        <f>SEARCH("&lt;Rule&gt;",LogEvent[[#This Row],[TextEvent2]])+6</f>
        <v>#VALUE!</v>
      </c>
      <c r="E18" s="195" t="e">
        <f>SEARCH("&lt;/Rule&gt;",LogEvent[[#This Row],[TextEvent2]],LogEvent[[#This Row],[RuleLocation]])</f>
        <v>#VALUE!</v>
      </c>
      <c r="F18" s="195" t="e">
        <f>MID(LogEvent[[#This Row],[TextEvent2]],LogEvent[[#This Row],[RuleLocation]],LogEvent[[#This Row],[RuleFinish]]-LogEvent[[#This Row],[RuleLocation]])</f>
        <v>#VALUE!</v>
      </c>
      <c r="G18" s="195" t="e">
        <f>SEARCH("&lt;TariffDescriptionNumber&gt;",LogEvent[[#This Row],[TextEvent2]],LogEvent[[#This Row],[RuleFinish]])+25</f>
        <v>#VALUE!</v>
      </c>
      <c r="H18" s="195" t="e">
        <f>SEARCH("&lt;/TariffDescriptionNumber&gt;",LogEvent[[#This Row],[TextEvent2]],LogEvent[[#This Row],[RuleFinish]])</f>
        <v>#VALUE!</v>
      </c>
      <c r="I18" s="195" t="e">
        <f>MID(LogEvent[[#This Row],[TextEvent2]],LogEvent[[#This Row],[TariffLocation]],(LogEvent[[#This Row],[TariffFinish]]-LogEvent[[#This Row],[TariffLocation]]))</f>
        <v>#VALUE!</v>
      </c>
      <c r="J18" s="195" t="e">
        <f>SEARCH(CONCATENATE("Title=",Calculos!$A$72,"PENALTIES"),LogEvent[[#This Row],[TextEvent2]],LogEvent[[#This Row],[TariffLocation]])+29</f>
        <v>#VALUE!</v>
      </c>
      <c r="K18" s="195" t="e">
        <f>SEARCH("&lt;/Paragraph&gt;",LogEvent[[#This Row],[TextEvent2]],LogEvent[[#This Row],[PenaltiesLocation]])</f>
        <v>#VALUE!</v>
      </c>
      <c r="L18" s="195" t="e">
        <f>MID(LogEvent[[#This Row],[TextEvent2]],LogEvent[[#This Row],[PenaltiesLocation]],(LogEvent[[#This Row],[PenaltiesFinish]]-LogEvent[[#This Row],[PenaltiesLocation]]))</f>
        <v>#VALUE!</v>
      </c>
      <c r="M18" s="195">
        <f>SEARCH("&lt;stl:HostCommand",LogEvent[[#This Row],[TextEvent2]])</f>
        <v>1524</v>
      </c>
      <c r="N18" s="195">
        <f>SEARCH("&gt;",LogEvent[[#This Row],[TextEvent2]],LogEvent[[#This Row],[HostCommandLocation]])+1</f>
        <v>1557</v>
      </c>
      <c r="O18" s="195">
        <f>SEARCH("&lt;/stl:HostCommand&gt;",LogEvent[[#This Row],[TextEvent2]],LogEvent[[#This Row],[HostCommandInit]])</f>
        <v>1584</v>
      </c>
      <c r="P18" s="195" t="str">
        <f>MID(LogEvent[[#This Row],[TextEvent2]],LogEvent[[#This Row],[HostCommandInit]],LogEvent[[#This Row],[HCFinish]]-LogEvent[[#This Row],[HostCommandInit]])</f>
        <v>RDMADBOG07JANQLESE50K¥PL-IB</v>
      </c>
    </row>
    <row r="19" spans="1:18" x14ac:dyDescent="0.25">
      <c r="A19" s="195" t="s">
        <v>458</v>
      </c>
      <c r="B19" s="195" t="s">
        <v>459</v>
      </c>
      <c r="C19" s="195" t="s">
        <v>477</v>
      </c>
      <c r="D19" s="195">
        <f>SEARCH("&lt;Rule&gt;",LogEvent[[#This Row],[TextEvent2]])+6</f>
        <v>3330</v>
      </c>
      <c r="E19" s="195">
        <f>SEARCH("&lt;/Rule&gt;",LogEvent[[#This Row],[TextEvent2]],LogEvent[[#This Row],[RuleLocation]])</f>
        <v>3334</v>
      </c>
      <c r="F19" s="195" t="str">
        <f>MID(LogEvent[[#This Row],[TextEvent2]],LogEvent[[#This Row],[RuleLocation]],LogEvent[[#This Row],[RuleFinish]]-LogEvent[[#This Row],[RuleLocation]])</f>
        <v>DOEC</v>
      </c>
      <c r="G19" s="195">
        <f>SEARCH("&lt;TariffDescriptionNumber&gt;",LogEvent[[#This Row],[TextEvent2]],LogEvent[[#This Row],[RuleFinish]])+25</f>
        <v>3372</v>
      </c>
      <c r="H19" s="195">
        <f>SEARCH("&lt;/TariffDescriptionNumber&gt;",LogEvent[[#This Row],[TextEvent2]],LogEvent[[#This Row],[RuleFinish]])</f>
        <v>3380</v>
      </c>
      <c r="I19" s="195" t="str">
        <f>MID(LogEvent[[#This Row],[TextEvent2]],LogEvent[[#This Row],[TariffLocation]],(LogEvent[[#This Row],[TariffFinish]]-LogEvent[[#This Row],[TariffLocation]]))</f>
        <v>IPRWD/17</v>
      </c>
      <c r="J19" s="195">
        <f>SEARCH(CONCATENATE("Title=",Calculos!$A$72,"PENALTIES"),LogEvent[[#This Row],[TextEvent2]],LogEvent[[#This Row],[TariffLocation]])+29</f>
        <v>7664</v>
      </c>
      <c r="K19" s="195">
        <f>SEARCH("&lt;/Paragraph&gt;",LogEvent[[#This Row],[TextEvent2]],LogEvent[[#This Row],[PenaltiesLocation]])</f>
        <v>8199</v>
      </c>
      <c r="L19"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9" s="195">
        <f>SEARCH("&lt;stl:HostCommand",LogEvent[[#This Row],[TextEvent2]])</f>
        <v>1501</v>
      </c>
      <c r="N19" s="195">
        <f>SEARCH("&gt;",LogEvent[[#This Row],[TextEvent2]],LogEvent[[#This Row],[HostCommandLocation]])+1</f>
        <v>1534</v>
      </c>
      <c r="O19" s="195">
        <f>SEARCH("&lt;/stl:HostCommand&gt;",LogEvent[[#This Row],[TextEvent2]],LogEvent[[#This Row],[HostCommandInit]])</f>
        <v>1561</v>
      </c>
      <c r="P19" s="195" t="str">
        <f>MID(LogEvent[[#This Row],[TextEvent2]],LogEvent[[#This Row],[HostCommandInit]],LogEvent[[#This Row],[HCFinish]]-LogEvent[[#This Row],[HostCommandInit]])</f>
        <v>RDBOGCTG28SEPZES00RIQ¥PL-AV</v>
      </c>
    </row>
    <row r="20" spans="1:18" x14ac:dyDescent="0.25">
      <c r="A20" s="195" t="s">
        <v>458</v>
      </c>
      <c r="B20" s="195" t="s">
        <v>459</v>
      </c>
      <c r="C20" s="195" t="s">
        <v>478</v>
      </c>
      <c r="D20" s="195">
        <f>SEARCH("&lt;Rule&gt;",LogEvent[[#This Row],[TextEvent2]])+6</f>
        <v>3391</v>
      </c>
      <c r="E20" s="195">
        <f>SEARCH("&lt;/Rule&gt;",LogEvent[[#This Row],[TextEvent2]],LogEvent[[#This Row],[RuleLocation]])</f>
        <v>3395</v>
      </c>
      <c r="F20" s="195" t="str">
        <f>MID(LogEvent[[#This Row],[TextEvent2]],LogEvent[[#This Row],[RuleLocation]],LogEvent[[#This Row],[RuleFinish]]-LogEvent[[#This Row],[RuleLocation]])</f>
        <v>DOSP</v>
      </c>
      <c r="G20" s="195">
        <f>SEARCH("&lt;TariffDescriptionNumber&gt;",LogEvent[[#This Row],[TextEvent2]],LogEvent[[#This Row],[RuleFinish]])+25</f>
        <v>3433</v>
      </c>
      <c r="H20" s="195">
        <f>SEARCH("&lt;/TariffDescriptionNumber&gt;",LogEvent[[#This Row],[TextEvent2]],LogEvent[[#This Row],[RuleFinish]])</f>
        <v>3441</v>
      </c>
      <c r="I20" s="195" t="str">
        <f>MID(LogEvent[[#This Row],[TextEvent2]],LogEvent[[#This Row],[TariffLocation]],(LogEvent[[#This Row],[TariffFinish]]-LogEvent[[#This Row],[TariffLocation]]))</f>
        <v>IPRWD/17</v>
      </c>
      <c r="J20" s="195">
        <f>SEARCH(CONCATENATE("Title=",Calculos!$A$72,"PENALTIES"),LogEvent[[#This Row],[TextEvent2]],LogEvent[[#This Row],[TariffLocation]])+29</f>
        <v>10989</v>
      </c>
      <c r="K20" s="195">
        <f>SEARCH("&lt;/Paragraph&gt;",LogEvent[[#This Row],[TextEvent2]],LogEvent[[#This Row],[PenaltiesLocation]])</f>
        <v>11598</v>
      </c>
      <c r="L20"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20" s="195">
        <f>SEARCH("&lt;stl:HostCommand",LogEvent[[#This Row],[TextEvent2]])</f>
        <v>1501</v>
      </c>
      <c r="N20" s="195">
        <f>SEARCH("&gt;",LogEvent[[#This Row],[TextEvent2]],LogEvent[[#This Row],[HostCommandLocation]])+1</f>
        <v>1534</v>
      </c>
      <c r="O20" s="195">
        <f>SEARCH("&lt;/stl:HostCommand&gt;",LogEvent[[#This Row],[TextEvent2]],LogEvent[[#This Row],[HostCommandInit]])</f>
        <v>1561</v>
      </c>
      <c r="P20" s="195" t="str">
        <f>MID(LogEvent[[#This Row],[TextEvent2]],LogEvent[[#This Row],[HostCommandInit]],LogEvent[[#This Row],[HCFinish]]-LogEvent[[#This Row],[HostCommandInit]])</f>
        <v>RDCTGBOG01OCTSZS00RIQ¥PL-AV</v>
      </c>
    </row>
    <row r="21" spans="1:18" x14ac:dyDescent="0.25">
      <c r="A21" s="195" t="s">
        <v>458</v>
      </c>
      <c r="B21" s="195" t="s">
        <v>459</v>
      </c>
      <c r="C21" s="195" t="s">
        <v>479</v>
      </c>
      <c r="D21" s="195" t="e">
        <f>SEARCH("&lt;Rule&gt;",LogEvent[[#This Row],[TextEvent2]])+6</f>
        <v>#VALUE!</v>
      </c>
      <c r="E21" s="195" t="e">
        <f>SEARCH("&lt;/Rule&gt;",LogEvent[[#This Row],[TextEvent2]],LogEvent[[#This Row],[RuleLocation]])</f>
        <v>#VALUE!</v>
      </c>
      <c r="F21" s="195" t="e">
        <f>MID(LogEvent[[#This Row],[TextEvent2]],LogEvent[[#This Row],[RuleLocation]],LogEvent[[#This Row],[RuleFinish]]-LogEvent[[#This Row],[RuleLocation]])</f>
        <v>#VALUE!</v>
      </c>
      <c r="G21" s="195" t="e">
        <f>SEARCH("&lt;TariffDescriptionNumber&gt;",LogEvent[[#This Row],[TextEvent2]],LogEvent[[#This Row],[RuleFinish]])+25</f>
        <v>#VALUE!</v>
      </c>
      <c r="H21" s="195" t="e">
        <f>SEARCH("&lt;/TariffDescriptionNumber&gt;",LogEvent[[#This Row],[TextEvent2]],LogEvent[[#This Row],[RuleFinish]])</f>
        <v>#VALUE!</v>
      </c>
      <c r="I21" s="195" t="e">
        <f>MID(LogEvent[[#This Row],[TextEvent2]],LogEvent[[#This Row],[TariffLocation]],(LogEvent[[#This Row],[TariffFinish]]-LogEvent[[#This Row],[TariffLocation]]))</f>
        <v>#VALUE!</v>
      </c>
      <c r="J21" s="195" t="e">
        <f>SEARCH(CONCATENATE("Title=",Calculos!$A$72,"PENALTIES"),LogEvent[[#This Row],[TextEvent2]],LogEvent[[#This Row],[TariffLocation]])+29</f>
        <v>#VALUE!</v>
      </c>
      <c r="K21" s="195" t="e">
        <f>SEARCH("&lt;/Paragraph&gt;",LogEvent[[#This Row],[TextEvent2]],LogEvent[[#This Row],[PenaltiesLocation]])</f>
        <v>#VALUE!</v>
      </c>
      <c r="L21" s="195" t="e">
        <f>MID(LogEvent[[#This Row],[TextEvent2]],LogEvent[[#This Row],[PenaltiesLocation]],(LogEvent[[#This Row],[PenaltiesFinish]]-LogEvent[[#This Row],[PenaltiesLocation]]))</f>
        <v>#VALUE!</v>
      </c>
      <c r="M21" s="195">
        <f>SEARCH("&lt;stl:HostCommand",LogEvent[[#This Row],[TextEvent2]])</f>
        <v>1523</v>
      </c>
      <c r="N21" s="195">
        <f>SEARCH("&gt;",LogEvent[[#This Row],[TextEvent2]],LogEvent[[#This Row],[HostCommandLocation]])+1</f>
        <v>1556</v>
      </c>
      <c r="O21" s="195">
        <f>SEARCH("&lt;/stl:HostCommand&gt;",LogEvent[[#This Row],[TextEvent2]],LogEvent[[#This Row],[HostCommandInit]])</f>
        <v>1583</v>
      </c>
      <c r="P21" s="195" t="str">
        <f>MID(LogEvent[[#This Row],[TextEvent2]],LogEvent[[#This Row],[HostCommandInit]],LogEvent[[#This Row],[HCFinish]]-LogEvent[[#This Row],[HostCommandInit]])</f>
        <v>RDBOGPTY28NOVTAAAIY1S¥PL-CM</v>
      </c>
    </row>
    <row r="22" spans="1:18" x14ac:dyDescent="0.25">
      <c r="A22" s="195" t="s">
        <v>458</v>
      </c>
      <c r="B22" s="195" t="s">
        <v>459</v>
      </c>
      <c r="C22" s="195" t="s">
        <v>480</v>
      </c>
      <c r="D22" s="195" t="e">
        <f>SEARCH("&lt;Rule&gt;",LogEvent[[#This Row],[TextEvent2]])+6</f>
        <v>#VALUE!</v>
      </c>
      <c r="E22" s="195" t="e">
        <f>SEARCH("&lt;/Rule&gt;",LogEvent[[#This Row],[TextEvent2]],LogEvent[[#This Row],[RuleLocation]])</f>
        <v>#VALUE!</v>
      </c>
      <c r="F22" s="195" t="e">
        <f>MID(LogEvent[[#This Row],[TextEvent2]],LogEvent[[#This Row],[RuleLocation]],LogEvent[[#This Row],[RuleFinish]]-LogEvent[[#This Row],[RuleLocation]])</f>
        <v>#VALUE!</v>
      </c>
      <c r="G22" s="195" t="e">
        <f>SEARCH("&lt;TariffDescriptionNumber&gt;",LogEvent[[#This Row],[TextEvent2]],LogEvent[[#This Row],[RuleFinish]])+25</f>
        <v>#VALUE!</v>
      </c>
      <c r="H22" s="195" t="e">
        <f>SEARCH("&lt;/TariffDescriptionNumber&gt;",LogEvent[[#This Row],[TextEvent2]],LogEvent[[#This Row],[RuleFinish]])</f>
        <v>#VALUE!</v>
      </c>
      <c r="I22" s="195" t="e">
        <f>MID(LogEvent[[#This Row],[TextEvent2]],LogEvent[[#This Row],[TariffLocation]],(LogEvent[[#This Row],[TariffFinish]]-LogEvent[[#This Row],[TariffLocation]]))</f>
        <v>#VALUE!</v>
      </c>
      <c r="J22" s="195" t="e">
        <f>SEARCH(CONCATENATE("Title=",Calculos!$A$72,"PENALTIES"),LogEvent[[#This Row],[TextEvent2]],LogEvent[[#This Row],[TariffLocation]])+29</f>
        <v>#VALUE!</v>
      </c>
      <c r="K22" s="195" t="e">
        <f>SEARCH("&lt;/Paragraph&gt;",LogEvent[[#This Row],[TextEvent2]],LogEvent[[#This Row],[PenaltiesLocation]])</f>
        <v>#VALUE!</v>
      </c>
      <c r="L22" s="195" t="e">
        <f>MID(LogEvent[[#This Row],[TextEvent2]],LogEvent[[#This Row],[PenaltiesLocation]],(LogEvent[[#This Row],[PenaltiesFinish]]-LogEvent[[#This Row],[PenaltiesLocation]]))</f>
        <v>#VALUE!</v>
      </c>
      <c r="M22" s="195">
        <f>SEARCH("&lt;stl:HostCommand",LogEvent[[#This Row],[TextEvent2]])</f>
        <v>1523</v>
      </c>
      <c r="N22" s="195">
        <f>SEARCH("&gt;",LogEvent[[#This Row],[TextEvent2]],LogEvent[[#This Row],[HostCommandLocation]])+1</f>
        <v>1556</v>
      </c>
      <c r="O22" s="195">
        <f>SEARCH("&lt;/stl:HostCommand&gt;",LogEvent[[#This Row],[TextEvent2]],LogEvent[[#This Row],[HostCommandInit]])</f>
        <v>1583</v>
      </c>
      <c r="P22" s="195" t="str">
        <f>MID(LogEvent[[#This Row],[TextEvent2]],LogEvent[[#This Row],[HostCommandInit]],LogEvent[[#This Row],[HCFinish]]-LogEvent[[#This Row],[HostCommandInit]])</f>
        <v>RDBOGPTY05SEPTAAAKY2P¥PL-CM</v>
      </c>
    </row>
    <row r="23" spans="1:18" x14ac:dyDescent="0.25">
      <c r="A23" s="195" t="s">
        <v>458</v>
      </c>
      <c r="B23" s="195" t="s">
        <v>459</v>
      </c>
      <c r="C23" s="195" t="s">
        <v>481</v>
      </c>
      <c r="D23" s="195">
        <f>SEARCH("&lt;Rule&gt;",LogEvent[[#This Row],[TextEvent2]])+6</f>
        <v>3330</v>
      </c>
      <c r="E23" s="195">
        <f>SEARCH("&lt;/Rule&gt;",LogEvent[[#This Row],[TextEvent2]],LogEvent[[#This Row],[RuleLocation]])</f>
        <v>3334</v>
      </c>
      <c r="F23" s="195" t="str">
        <f>MID(LogEvent[[#This Row],[TextEvent2]],LogEvent[[#This Row],[RuleLocation]],LogEvent[[#This Row],[RuleFinish]]-LogEvent[[#This Row],[RuleLocation]])</f>
        <v>DOEC</v>
      </c>
      <c r="G23" s="195">
        <f>SEARCH("&lt;TariffDescriptionNumber&gt;",LogEvent[[#This Row],[TextEvent2]],LogEvent[[#This Row],[RuleFinish]])+25</f>
        <v>3372</v>
      </c>
      <c r="H23" s="195">
        <f>SEARCH("&lt;/TariffDescriptionNumber&gt;",LogEvent[[#This Row],[TextEvent2]],LogEvent[[#This Row],[RuleFinish]])</f>
        <v>3380</v>
      </c>
      <c r="I23" s="195" t="str">
        <f>MID(LogEvent[[#This Row],[TextEvent2]],LogEvent[[#This Row],[TariffLocation]],(LogEvent[[#This Row],[TariffFinish]]-LogEvent[[#This Row],[TariffLocation]]))</f>
        <v>IPRWD/17</v>
      </c>
      <c r="J23" s="195">
        <f>SEARCH(CONCATENATE("Title=",Calculos!$A$72,"PENALTIES"),LogEvent[[#This Row],[TextEvent2]],LogEvent[[#This Row],[TariffLocation]])+29</f>
        <v>7664</v>
      </c>
      <c r="K23" s="195">
        <f>SEARCH("&lt;/Paragraph&gt;",LogEvent[[#This Row],[TextEvent2]],LogEvent[[#This Row],[PenaltiesLocation]])</f>
        <v>8199</v>
      </c>
      <c r="L23"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3" s="195">
        <f>SEARCH("&lt;stl:HostCommand",LogEvent[[#This Row],[TextEvent2]])</f>
        <v>1501</v>
      </c>
      <c r="N23" s="195">
        <f>SEARCH("&gt;",LogEvent[[#This Row],[TextEvent2]],LogEvent[[#This Row],[HostCommandLocation]])+1</f>
        <v>1534</v>
      </c>
      <c r="O23" s="195">
        <f>SEARCH("&lt;/stl:HostCommand&gt;",LogEvent[[#This Row],[TextEvent2]],LogEvent[[#This Row],[HostCommandInit]])</f>
        <v>1561</v>
      </c>
      <c r="P23" s="195" t="str">
        <f>MID(LogEvent[[#This Row],[TextEvent2]],LogEvent[[#This Row],[HostCommandInit]],LogEvent[[#This Row],[HCFinish]]-LogEvent[[#This Row],[HostCommandInit]])</f>
        <v>RDBOGBGA06SEPPES00RIQ¥PL-AV</v>
      </c>
      <c r="R23" t="s">
        <v>946</v>
      </c>
    </row>
    <row r="24" spans="1:18" x14ac:dyDescent="0.25">
      <c r="A24" s="195" t="s">
        <v>458</v>
      </c>
      <c r="B24" s="195" t="s">
        <v>459</v>
      </c>
      <c r="C24" s="195" t="s">
        <v>482</v>
      </c>
      <c r="D24" s="195">
        <f>SEARCH("&lt;Rule&gt;",LogEvent[[#This Row],[TextEvent2]])+6</f>
        <v>3330</v>
      </c>
      <c r="E24" s="195">
        <f>SEARCH("&lt;/Rule&gt;",LogEvent[[#This Row],[TextEvent2]],LogEvent[[#This Row],[RuleLocation]])</f>
        <v>3334</v>
      </c>
      <c r="F24" s="195" t="str">
        <f>MID(LogEvent[[#This Row],[TextEvent2]],LogEvent[[#This Row],[RuleLocation]],LogEvent[[#This Row],[RuleFinish]]-LogEvent[[#This Row],[RuleLocation]])</f>
        <v>DOEC</v>
      </c>
      <c r="G24" s="195">
        <f>SEARCH("&lt;TariffDescriptionNumber&gt;",LogEvent[[#This Row],[TextEvent2]],LogEvent[[#This Row],[RuleFinish]])+25</f>
        <v>3372</v>
      </c>
      <c r="H24" s="195">
        <f>SEARCH("&lt;/TariffDescriptionNumber&gt;",LogEvent[[#This Row],[TextEvent2]],LogEvent[[#This Row],[RuleFinish]])</f>
        <v>3380</v>
      </c>
      <c r="I24" s="195" t="str">
        <f>MID(LogEvent[[#This Row],[TextEvent2]],LogEvent[[#This Row],[TariffLocation]],(LogEvent[[#This Row],[TariffFinish]]-LogEvent[[#This Row],[TariffLocation]]))</f>
        <v>IPRWD/17</v>
      </c>
      <c r="J24" s="195">
        <f>SEARCH(CONCATENATE("Title=",Calculos!$A$72,"PENALTIES"),LogEvent[[#This Row],[TextEvent2]],LogEvent[[#This Row],[TariffLocation]])+29</f>
        <v>7664</v>
      </c>
      <c r="K24" s="195">
        <f>SEARCH("&lt;/Paragraph&gt;",LogEvent[[#This Row],[TextEvent2]],LogEvent[[#This Row],[PenaltiesLocation]])</f>
        <v>8199</v>
      </c>
      <c r="L24"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4" s="195">
        <f>SEARCH("&lt;stl:HostCommand",LogEvent[[#This Row],[TextEvent2]])</f>
        <v>1501</v>
      </c>
      <c r="N24" s="195">
        <f>SEARCH("&gt;",LogEvent[[#This Row],[TextEvent2]],LogEvent[[#This Row],[HostCommandLocation]])+1</f>
        <v>1534</v>
      </c>
      <c r="O24" s="195">
        <f>SEARCH("&lt;/stl:HostCommand&gt;",LogEvent[[#This Row],[TextEvent2]],LogEvent[[#This Row],[HostCommandInit]])</f>
        <v>1561</v>
      </c>
      <c r="P24" s="195" t="str">
        <f>MID(LogEvent[[#This Row],[TextEvent2]],LogEvent[[#This Row],[HostCommandInit]],LogEvent[[#This Row],[HCFinish]]-LogEvent[[#This Row],[HostCommandInit]])</f>
        <v>RDBGABOG08SEPOES00RIQ¥PL-AV</v>
      </c>
    </row>
    <row r="25" spans="1:18" x14ac:dyDescent="0.25">
      <c r="A25" s="195" t="s">
        <v>458</v>
      </c>
      <c r="B25" s="195" t="s">
        <v>459</v>
      </c>
      <c r="C25" s="195" t="s">
        <v>483</v>
      </c>
      <c r="D25" s="195" t="e">
        <f>SEARCH("&lt;Rule&gt;",LogEvent[[#This Row],[TextEvent2]])+6</f>
        <v>#VALUE!</v>
      </c>
      <c r="E25" s="195" t="e">
        <f>SEARCH("&lt;/Rule&gt;",LogEvent[[#This Row],[TextEvent2]],LogEvent[[#This Row],[RuleLocation]])</f>
        <v>#VALUE!</v>
      </c>
      <c r="F25" s="195" t="e">
        <f>MID(LogEvent[[#This Row],[TextEvent2]],LogEvent[[#This Row],[RuleLocation]],LogEvent[[#This Row],[RuleFinish]]-LogEvent[[#This Row],[RuleLocation]])</f>
        <v>#VALUE!</v>
      </c>
      <c r="G25" s="195" t="e">
        <f>SEARCH("&lt;TariffDescriptionNumber&gt;",LogEvent[[#This Row],[TextEvent2]],LogEvent[[#This Row],[RuleFinish]])+25</f>
        <v>#VALUE!</v>
      </c>
      <c r="H25" s="195" t="e">
        <f>SEARCH("&lt;/TariffDescriptionNumber&gt;",LogEvent[[#This Row],[TextEvent2]],LogEvent[[#This Row],[RuleFinish]])</f>
        <v>#VALUE!</v>
      </c>
      <c r="I25" s="195" t="e">
        <f>MID(LogEvent[[#This Row],[TextEvent2]],LogEvent[[#This Row],[TariffLocation]],(LogEvent[[#This Row],[TariffFinish]]-LogEvent[[#This Row],[TariffLocation]]))</f>
        <v>#VALUE!</v>
      </c>
      <c r="J25" s="195" t="e">
        <f>SEARCH(CONCATENATE("Title=",Calculos!$A$72,"PENALTIES"),LogEvent[[#This Row],[TextEvent2]],LogEvent[[#This Row],[TariffLocation]])+29</f>
        <v>#VALUE!</v>
      </c>
      <c r="K25" s="195" t="e">
        <f>SEARCH("&lt;/Paragraph&gt;",LogEvent[[#This Row],[TextEvent2]],LogEvent[[#This Row],[PenaltiesLocation]])</f>
        <v>#VALUE!</v>
      </c>
      <c r="L25" s="195" t="e">
        <f>MID(LogEvent[[#This Row],[TextEvent2]],LogEvent[[#This Row],[PenaltiesLocation]],(LogEvent[[#This Row],[PenaltiesFinish]]-LogEvent[[#This Row],[PenaltiesLocation]]))</f>
        <v>#VALUE!</v>
      </c>
      <c r="M25" s="195">
        <f>SEARCH("&lt;stl:HostCommand",LogEvent[[#This Row],[TextEvent2]])</f>
        <v>1524</v>
      </c>
      <c r="N25" s="195">
        <f>SEARCH("&gt;",LogEvent[[#This Row],[TextEvent2]],LogEvent[[#This Row],[HostCommandLocation]])+1</f>
        <v>1557</v>
      </c>
      <c r="O25" s="195">
        <f>SEARCH("&lt;/stl:HostCommand&gt;",LogEvent[[#This Row],[TextEvent2]],LogEvent[[#This Row],[HostCommandInit]])</f>
        <v>1584</v>
      </c>
      <c r="P25" s="195" t="str">
        <f>MID(LogEvent[[#This Row],[TextEvent2]],LogEvent[[#This Row],[HostCommandInit]],LogEvent[[#This Row],[HCFinish]]-LogEvent[[#This Row],[HostCommandInit]])</f>
        <v>RDBAQPTY04NOVLAA2BY2S¥PL-CM</v>
      </c>
    </row>
    <row r="26" spans="1:18" x14ac:dyDescent="0.25">
      <c r="A26" s="195" t="s">
        <v>458</v>
      </c>
      <c r="B26" s="195" t="s">
        <v>459</v>
      </c>
      <c r="C26" s="195" t="s">
        <v>484</v>
      </c>
      <c r="D26" s="195">
        <f>SEARCH("&lt;Rule&gt;",LogEvent[[#This Row],[TextEvent2]])+6</f>
        <v>3427</v>
      </c>
      <c r="E26" s="195">
        <f>SEARCH("&lt;/Rule&gt;",LogEvent[[#This Row],[TextEvent2]],LogEvent[[#This Row],[RuleLocation]])</f>
        <v>3431</v>
      </c>
      <c r="F26" s="195" t="str">
        <f>MID(LogEvent[[#This Row],[TextEvent2]],LogEvent[[#This Row],[RuleLocation]],LogEvent[[#This Row],[RuleFinish]]-LogEvent[[#This Row],[RuleLocation]])</f>
        <v>SEDM</v>
      </c>
      <c r="G26" s="195">
        <f>SEARCH("&lt;TariffDescriptionNumber&gt;",LogEvent[[#This Row],[TextEvent2]],LogEvent[[#This Row],[RuleFinish]])+25</f>
        <v>3469</v>
      </c>
      <c r="H26" s="195">
        <f>SEARCH("&lt;/TariffDescriptionNumber&gt;",LogEvent[[#This Row],[TextEvent2]],LogEvent[[#This Row],[RuleFinish]])</f>
        <v>3477</v>
      </c>
      <c r="I26" s="195" t="str">
        <f>MID(LogEvent[[#This Row],[TextEvent2]],LogEvent[[#This Row],[TariffLocation]],(LogEvent[[#This Row],[TariffFinish]]-LogEvent[[#This Row],[TariffLocation]]))</f>
        <v>IPRWD/17</v>
      </c>
      <c r="J26" s="195">
        <f>SEARCH(CONCATENATE("Title=",Calculos!$A$72,"PENALTIES"),LogEvent[[#This Row],[TextEvent2]],LogEvent[[#This Row],[TariffLocation]])+29</f>
        <v>7932</v>
      </c>
      <c r="K26" s="195">
        <f>SEARCH("&lt;/Paragraph&gt;",LogEvent[[#This Row],[TextEvent2]],LogEvent[[#This Row],[PenaltiesLocation]])</f>
        <v>13442</v>
      </c>
      <c r="L26" s="195" t="str">
        <f>MID(LogEvent[[#This Row],[TextEvent2]],LogEvent[[#This Row],[PenaltiesLocation]],(LogEvent[[#This Row],[PenaltiesFinish]]-LogEvent[[#This Row],[PenaltiesLocation]]))</f>
        <v xml:space="preserve">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v>
      </c>
      <c r="M26" s="195">
        <f>SEARCH("&lt;stl:HostCommand",LogEvent[[#This Row],[TextEvent2]])</f>
        <v>1499</v>
      </c>
      <c r="N26" s="195">
        <f>SEARCH("&gt;",LogEvent[[#This Row],[TextEvent2]],LogEvent[[#This Row],[HostCommandLocation]])+1</f>
        <v>1532</v>
      </c>
      <c r="O26" s="195">
        <f>SEARCH("&lt;/stl:HostCommand&gt;",LogEvent[[#This Row],[TextEvent2]],LogEvent[[#This Row],[HostCommandInit]])</f>
        <v>1559</v>
      </c>
      <c r="P26" s="195" t="str">
        <f>MID(LogEvent[[#This Row],[TextEvent2]],LogEvent[[#This Row],[HostCommandInit]],LogEvent[[#This Row],[HCFinish]]-LogEvent[[#This Row],[HostCommandInit]])</f>
        <v>RDBOGBAQ28FEBQ00SE5ZJ¥PL-LA</v>
      </c>
    </row>
    <row r="27" spans="1:18" x14ac:dyDescent="0.25">
      <c r="A27" s="195" t="s">
        <v>458</v>
      </c>
      <c r="B27" s="195" t="s">
        <v>459</v>
      </c>
      <c r="C27" s="195" t="s">
        <v>485</v>
      </c>
      <c r="D27" s="195">
        <f>SEARCH("&lt;Rule&gt;",LogEvent[[#This Row],[TextEvent2]])+6</f>
        <v>3366</v>
      </c>
      <c r="E27" s="195">
        <f>SEARCH("&lt;/Rule&gt;",LogEvent[[#This Row],[TextEvent2]],LogEvent[[#This Row],[RuleLocation]])</f>
        <v>3370</v>
      </c>
      <c r="F27" s="195" t="str">
        <f>MID(LogEvent[[#This Row],[TextEvent2]],LogEvent[[#This Row],[RuleLocation]],LogEvent[[#This Row],[RuleFinish]]-LogEvent[[#This Row],[RuleLocation]])</f>
        <v>SEDM</v>
      </c>
      <c r="G27" s="195">
        <f>SEARCH("&lt;TariffDescriptionNumber&gt;",LogEvent[[#This Row],[TextEvent2]],LogEvent[[#This Row],[RuleFinish]])+25</f>
        <v>3408</v>
      </c>
      <c r="H27" s="195">
        <f>SEARCH("&lt;/TariffDescriptionNumber&gt;",LogEvent[[#This Row],[TextEvent2]],LogEvent[[#This Row],[RuleFinish]])</f>
        <v>3416</v>
      </c>
      <c r="I27" s="195" t="str">
        <f>MID(LogEvent[[#This Row],[TextEvent2]],LogEvent[[#This Row],[TariffLocation]],(LogEvent[[#This Row],[TariffFinish]]-LogEvent[[#This Row],[TariffLocation]]))</f>
        <v>IPRWD/17</v>
      </c>
      <c r="J27" s="195">
        <f>SEARCH(CONCATENATE("Title=",Calculos!$A$72,"PENALTIES"),LogEvent[[#This Row],[TextEvent2]],LogEvent[[#This Row],[TariffLocation]])+29</f>
        <v>7816</v>
      </c>
      <c r="K27" s="195">
        <f>SEARCH("&lt;/Paragraph&gt;",LogEvent[[#This Row],[TextEvent2]],LogEvent[[#This Row],[PenaltiesLocation]])</f>
        <v>13326</v>
      </c>
      <c r="L27" s="195" t="str">
        <f>MID(LogEvent[[#This Row],[TextEvent2]],LogEvent[[#This Row],[PenaltiesLocation]],(LogEvent[[#This Row],[PenaltiesFinish]]-LogEvent[[#This Row],[PenaltiesLocation]]))</f>
        <v xml:space="preserve">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v>
      </c>
      <c r="M27" s="195">
        <f>SEARCH("&lt;stl:HostCommand",LogEvent[[#This Row],[TextEvent2]])</f>
        <v>1499</v>
      </c>
      <c r="N27" s="195">
        <f>SEARCH("&gt;",LogEvent[[#This Row],[TextEvent2]],LogEvent[[#This Row],[HostCommandLocation]])+1</f>
        <v>1532</v>
      </c>
      <c r="O27" s="195">
        <f>SEARCH("&lt;/stl:HostCommand&gt;",LogEvent[[#This Row],[TextEvent2]],LogEvent[[#This Row],[HostCommandInit]])</f>
        <v>1559</v>
      </c>
      <c r="P27" s="195" t="str">
        <f>MID(LogEvent[[#This Row],[TextEvent2]],LogEvent[[#This Row],[HostCommandInit]],LogEvent[[#This Row],[HCFinish]]-LogEvent[[#This Row],[HostCommandInit]])</f>
        <v>RDBAQBOG02MARN00SE5ZJ¥PL-LA</v>
      </c>
    </row>
    <row r="28" spans="1:18" x14ac:dyDescent="0.25">
      <c r="A28" s="195" t="s">
        <v>458</v>
      </c>
      <c r="B28" s="195" t="s">
        <v>459</v>
      </c>
      <c r="C28" s="195" t="s">
        <v>486</v>
      </c>
      <c r="D28" s="195" t="e">
        <f>SEARCH("&lt;Rule&gt;",LogEvent[[#This Row],[TextEvent2]])+6</f>
        <v>#VALUE!</v>
      </c>
      <c r="E28" s="195" t="e">
        <f>SEARCH("&lt;/Rule&gt;",LogEvent[[#This Row],[TextEvent2]],LogEvent[[#This Row],[RuleLocation]])</f>
        <v>#VALUE!</v>
      </c>
      <c r="F28" s="195" t="e">
        <f>MID(LogEvent[[#This Row],[TextEvent2]],LogEvent[[#This Row],[RuleLocation]],LogEvent[[#This Row],[RuleFinish]]-LogEvent[[#This Row],[RuleLocation]])</f>
        <v>#VALUE!</v>
      </c>
      <c r="G28" s="195" t="e">
        <f>SEARCH("&lt;TariffDescriptionNumber&gt;",LogEvent[[#This Row],[TextEvent2]],LogEvent[[#This Row],[RuleFinish]])+25</f>
        <v>#VALUE!</v>
      </c>
      <c r="H28" s="195" t="e">
        <f>SEARCH("&lt;/TariffDescriptionNumber&gt;",LogEvent[[#This Row],[TextEvent2]],LogEvent[[#This Row],[RuleFinish]])</f>
        <v>#VALUE!</v>
      </c>
      <c r="I28" s="195" t="e">
        <f>MID(LogEvent[[#This Row],[TextEvent2]],LogEvent[[#This Row],[TariffLocation]],(LogEvent[[#This Row],[TariffFinish]]-LogEvent[[#This Row],[TariffLocation]]))</f>
        <v>#VALUE!</v>
      </c>
      <c r="J28" s="195" t="e">
        <f>SEARCH(CONCATENATE("Title=",Calculos!$A$72,"PENALTIES"),LogEvent[[#This Row],[TextEvent2]],LogEvent[[#This Row],[TariffLocation]])+29</f>
        <v>#VALUE!</v>
      </c>
      <c r="K28" s="195" t="e">
        <f>SEARCH("&lt;/Paragraph&gt;",LogEvent[[#This Row],[TextEvent2]],LogEvent[[#This Row],[PenaltiesLocation]])</f>
        <v>#VALUE!</v>
      </c>
      <c r="L28" s="195" t="e">
        <f>MID(LogEvent[[#This Row],[TextEvent2]],LogEvent[[#This Row],[PenaltiesLocation]],(LogEvent[[#This Row],[PenaltiesFinish]]-LogEvent[[#This Row],[PenaltiesLocation]]))</f>
        <v>#VALUE!</v>
      </c>
      <c r="M28" s="195">
        <f>SEARCH("&lt;stl:HostCommand",LogEvent[[#This Row],[TextEvent2]])</f>
        <v>1524</v>
      </c>
      <c r="N28" s="195">
        <f>SEARCH("&gt;",LogEvent[[#This Row],[TextEvent2]],LogEvent[[#This Row],[HostCommandLocation]])+1</f>
        <v>1557</v>
      </c>
      <c r="O28" s="195">
        <f>SEARCH("&lt;/stl:HostCommand&gt;",LogEvent[[#This Row],[TextEvent2]],LogEvent[[#This Row],[HostCommandInit]])</f>
        <v>1584</v>
      </c>
      <c r="P28" s="195" t="str">
        <f>MID(LogEvent[[#This Row],[TextEvent2]],LogEvent[[#This Row],[HostCommandInit]],LogEvent[[#This Row],[HCFinish]]-LogEvent[[#This Row],[HostCommandInit]])</f>
        <v>RDBOGPTY20OCTLAAAKY2P¥PL-CM</v>
      </c>
    </row>
    <row r="29" spans="1:18" x14ac:dyDescent="0.25">
      <c r="A29" s="195" t="s">
        <v>458</v>
      </c>
      <c r="B29" s="195" t="s">
        <v>459</v>
      </c>
      <c r="C29" s="195" t="s">
        <v>487</v>
      </c>
      <c r="D29" s="195">
        <f>SEARCH("&lt;Rule&gt;",LogEvent[[#This Row],[TextEvent2]])+6</f>
        <v>3388</v>
      </c>
      <c r="E29" s="195">
        <f>SEARCH("&lt;/Rule&gt;",LogEvent[[#This Row],[TextEvent2]],LogEvent[[#This Row],[RuleLocation]])</f>
        <v>3392</v>
      </c>
      <c r="F29" s="195" t="str">
        <f>MID(LogEvent[[#This Row],[TextEvent2]],LogEvent[[#This Row],[RuleLocation]],LogEvent[[#This Row],[RuleFinish]]-LogEvent[[#This Row],[RuleLocation]])</f>
        <v>9660</v>
      </c>
      <c r="G29" s="195">
        <f>SEARCH("&lt;TariffDescriptionNumber&gt;",LogEvent[[#This Row],[TextEvent2]],LogEvent[[#This Row],[RuleFinish]])+25</f>
        <v>3430</v>
      </c>
      <c r="H29" s="195">
        <f>SEARCH("&lt;/TariffDescriptionNumber&gt;",LogEvent[[#This Row],[TextEvent2]],LogEvent[[#This Row],[RuleFinish]])</f>
        <v>3439</v>
      </c>
      <c r="I29" s="195" t="str">
        <f>MID(LogEvent[[#This Row],[TextEvent2]],LogEvent[[#This Row],[TariffLocation]],(LogEvent[[#This Row],[TariffFinish]]-LogEvent[[#This Row],[TariffLocation]]))</f>
        <v>IPRWI/303</v>
      </c>
      <c r="J29" s="195">
        <f>SEARCH(CONCATENATE("Title=",Calculos!$A$72,"PENALTIES"),LogEvent[[#This Row],[TextEvent2]],LogEvent[[#This Row],[TariffLocation]])+29</f>
        <v>7526</v>
      </c>
      <c r="K29" s="195">
        <f>SEARCH("&lt;/Paragraph&gt;",LogEvent[[#This Row],[TextEvent2]],LogEvent[[#This Row],[PenaltiesLocation]])</f>
        <v>10478</v>
      </c>
      <c r="L29"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29" s="195">
        <f>SEARCH("&lt;stl:HostCommand",LogEvent[[#This Row],[TextEvent2]])</f>
        <v>1500</v>
      </c>
      <c r="N29" s="195">
        <f>SEARCH("&gt;",LogEvent[[#This Row],[TextEvent2]],LogEvent[[#This Row],[HostCommandLocation]])+1</f>
        <v>1533</v>
      </c>
      <c r="O29" s="195">
        <f>SEARCH("&lt;/stl:HostCommand&gt;",LogEvent[[#This Row],[TextEvent2]],LogEvent[[#This Row],[HostCommandInit]])</f>
        <v>1555</v>
      </c>
      <c r="P29" s="195" t="str">
        <f>MID(LogEvent[[#This Row],[TextEvent2]],LogEvent[[#This Row],[HostCommandInit]],LogEvent[[#This Row],[HCFinish]]-LogEvent[[#This Row],[HostCommandInit]])</f>
        <v>RDBOGMEX16NOVFUL¥PL-4O</v>
      </c>
    </row>
    <row r="30" spans="1:18" x14ac:dyDescent="0.25">
      <c r="A30" s="195" t="s">
        <v>458</v>
      </c>
      <c r="B30" s="195" t="s">
        <v>459</v>
      </c>
      <c r="C30" s="195" t="s">
        <v>488</v>
      </c>
      <c r="D30" s="195" t="e">
        <f>SEARCH("&lt;Rule&gt;",LogEvent[[#This Row],[TextEvent2]])+6</f>
        <v>#VALUE!</v>
      </c>
      <c r="E30" s="195" t="e">
        <f>SEARCH("&lt;/Rule&gt;",LogEvent[[#This Row],[TextEvent2]],LogEvent[[#This Row],[RuleLocation]])</f>
        <v>#VALUE!</v>
      </c>
      <c r="F30" s="195" t="e">
        <f>MID(LogEvent[[#This Row],[TextEvent2]],LogEvent[[#This Row],[RuleLocation]],LogEvent[[#This Row],[RuleFinish]]-LogEvent[[#This Row],[RuleLocation]])</f>
        <v>#VALUE!</v>
      </c>
      <c r="G30" s="195" t="e">
        <f>SEARCH("&lt;TariffDescriptionNumber&gt;",LogEvent[[#This Row],[TextEvent2]],LogEvent[[#This Row],[RuleFinish]])+25</f>
        <v>#VALUE!</v>
      </c>
      <c r="H30" s="195" t="e">
        <f>SEARCH("&lt;/TariffDescriptionNumber&gt;",LogEvent[[#This Row],[TextEvent2]],LogEvent[[#This Row],[RuleFinish]])</f>
        <v>#VALUE!</v>
      </c>
      <c r="I30" s="195" t="e">
        <f>MID(LogEvent[[#This Row],[TextEvent2]],LogEvent[[#This Row],[TariffLocation]],(LogEvent[[#This Row],[TariffFinish]]-LogEvent[[#This Row],[TariffLocation]]))</f>
        <v>#VALUE!</v>
      </c>
      <c r="J30" s="195" t="e">
        <f>SEARCH(CONCATENATE("Title=",Calculos!$A$72,"PENALTIES"),LogEvent[[#This Row],[TextEvent2]],LogEvent[[#This Row],[TariffLocation]])+29</f>
        <v>#VALUE!</v>
      </c>
      <c r="K30" s="195" t="e">
        <f>SEARCH("&lt;/Paragraph&gt;",LogEvent[[#This Row],[TextEvent2]],LogEvent[[#This Row],[PenaltiesLocation]])</f>
        <v>#VALUE!</v>
      </c>
      <c r="L30" s="195" t="e">
        <f>MID(LogEvent[[#This Row],[TextEvent2]],LogEvent[[#This Row],[PenaltiesLocation]],(LogEvent[[#This Row],[PenaltiesFinish]]-LogEvent[[#This Row],[PenaltiesLocation]]))</f>
        <v>#VALUE!</v>
      </c>
      <c r="M30" s="195">
        <f>SEARCH("&lt;stl:HostCommand",LogEvent[[#This Row],[TextEvent2]])</f>
        <v>1500</v>
      </c>
      <c r="N30" s="195">
        <f>SEARCH("&gt;",LogEvent[[#This Row],[TextEvent2]],LogEvent[[#This Row],[HostCommandLocation]])+1</f>
        <v>1533</v>
      </c>
      <c r="O30" s="195">
        <f>SEARCH("&lt;/stl:HostCommand&gt;",LogEvent[[#This Row],[TextEvent2]],LogEvent[[#This Row],[HostCommandInit]])</f>
        <v>1556</v>
      </c>
      <c r="P30" s="195" t="str">
        <f>MID(LogEvent[[#This Row],[TextEvent2]],LogEvent[[#This Row],[HostCommandInit]],LogEvent[[#This Row],[HCFinish]]-LogEvent[[#This Row],[HostCommandInit]])</f>
        <v>RDMEXCUN19NOVZUUL¥PL-4O</v>
      </c>
    </row>
    <row r="31" spans="1:18" x14ac:dyDescent="0.25">
      <c r="A31" s="195" t="s">
        <v>458</v>
      </c>
      <c r="B31" s="195" t="s">
        <v>459</v>
      </c>
      <c r="C31" s="195" t="s">
        <v>489</v>
      </c>
      <c r="D31" s="195">
        <f>SEARCH("&lt;Rule&gt;",LogEvent[[#This Row],[TextEvent2]])+6</f>
        <v>3389</v>
      </c>
      <c r="E31" s="195">
        <f>SEARCH("&lt;/Rule&gt;",LogEvent[[#This Row],[TextEvent2]],LogEvent[[#This Row],[RuleLocation]])</f>
        <v>3393</v>
      </c>
      <c r="F31" s="195" t="str">
        <f>MID(LogEvent[[#This Row],[TextEvent2]],LogEvent[[#This Row],[RuleLocation]],LogEvent[[#This Row],[RuleFinish]]-LogEvent[[#This Row],[RuleLocation]])</f>
        <v>9660</v>
      </c>
      <c r="G31" s="195">
        <f>SEARCH("&lt;TariffDescriptionNumber&gt;",LogEvent[[#This Row],[TextEvent2]],LogEvent[[#This Row],[RuleFinish]])+25</f>
        <v>3431</v>
      </c>
      <c r="H31" s="195">
        <f>SEARCH("&lt;/TariffDescriptionNumber&gt;",LogEvent[[#This Row],[TextEvent2]],LogEvent[[#This Row],[RuleFinish]])</f>
        <v>3440</v>
      </c>
      <c r="I31" s="195" t="str">
        <f>MID(LogEvent[[#This Row],[TextEvent2]],LogEvent[[#This Row],[TariffLocation]],(LogEvent[[#This Row],[TariffFinish]]-LogEvent[[#This Row],[TariffLocation]]))</f>
        <v>IPRWI/303</v>
      </c>
      <c r="J31" s="195">
        <f>SEARCH(CONCATENATE("Title=",Calculos!$A$72,"PENALTIES"),LogEvent[[#This Row],[TextEvent2]],LogEvent[[#This Row],[TariffLocation]])+29</f>
        <v>7527</v>
      </c>
      <c r="K31" s="195">
        <f>SEARCH("&lt;/Paragraph&gt;",LogEvent[[#This Row],[TextEvent2]],LogEvent[[#This Row],[PenaltiesLocation]])</f>
        <v>10479</v>
      </c>
      <c r="L31"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31" s="195">
        <f>SEARCH("&lt;stl:HostCommand",LogEvent[[#This Row],[TextEvent2]])</f>
        <v>1501</v>
      </c>
      <c r="N31" s="195">
        <f>SEARCH("&gt;",LogEvent[[#This Row],[TextEvent2]],LogEvent[[#This Row],[HostCommandLocation]])+1</f>
        <v>1534</v>
      </c>
      <c r="O31" s="195">
        <f>SEARCH("&lt;/stl:HostCommand&gt;",LogEvent[[#This Row],[TextEvent2]],LogEvent[[#This Row],[HostCommandInit]])</f>
        <v>1556</v>
      </c>
      <c r="P31" s="195" t="str">
        <f>MID(LogEvent[[#This Row],[TextEvent2]],LogEvent[[#This Row],[HostCommandInit]],LogEvent[[#This Row],[HCFinish]]-LogEvent[[#This Row],[HostCommandInit]])</f>
        <v>RDBOGMEX16NOVFUL¥PL-4O</v>
      </c>
    </row>
    <row r="32" spans="1:18" x14ac:dyDescent="0.25">
      <c r="A32" s="195" t="s">
        <v>458</v>
      </c>
      <c r="B32" s="195" t="s">
        <v>459</v>
      </c>
      <c r="C32" s="195" t="s">
        <v>490</v>
      </c>
      <c r="D32" s="195" t="e">
        <f>SEARCH("&lt;Rule&gt;",LogEvent[[#This Row],[TextEvent2]])+6</f>
        <v>#VALUE!</v>
      </c>
      <c r="E32" s="195" t="e">
        <f>SEARCH("&lt;/Rule&gt;",LogEvent[[#This Row],[TextEvent2]],LogEvent[[#This Row],[RuleLocation]])</f>
        <v>#VALUE!</v>
      </c>
      <c r="F32" s="195" t="e">
        <f>MID(LogEvent[[#This Row],[TextEvent2]],LogEvent[[#This Row],[RuleLocation]],LogEvent[[#This Row],[RuleFinish]]-LogEvent[[#This Row],[RuleLocation]])</f>
        <v>#VALUE!</v>
      </c>
      <c r="G32" s="195" t="e">
        <f>SEARCH("&lt;TariffDescriptionNumber&gt;",LogEvent[[#This Row],[TextEvent2]],LogEvent[[#This Row],[RuleFinish]])+25</f>
        <v>#VALUE!</v>
      </c>
      <c r="H32" s="195" t="e">
        <f>SEARCH("&lt;/TariffDescriptionNumber&gt;",LogEvent[[#This Row],[TextEvent2]],LogEvent[[#This Row],[RuleFinish]])</f>
        <v>#VALUE!</v>
      </c>
      <c r="I32" s="195" t="e">
        <f>MID(LogEvent[[#This Row],[TextEvent2]],LogEvent[[#This Row],[TariffLocation]],(LogEvent[[#This Row],[TariffFinish]]-LogEvent[[#This Row],[TariffLocation]]))</f>
        <v>#VALUE!</v>
      </c>
      <c r="J32" s="195" t="e">
        <f>SEARCH(CONCATENATE("Title=",Calculos!$A$72,"PENALTIES"),LogEvent[[#This Row],[TextEvent2]],LogEvent[[#This Row],[TariffLocation]])+29</f>
        <v>#VALUE!</v>
      </c>
      <c r="K32" s="195" t="e">
        <f>SEARCH("&lt;/Paragraph&gt;",LogEvent[[#This Row],[TextEvent2]],LogEvent[[#This Row],[PenaltiesLocation]])</f>
        <v>#VALUE!</v>
      </c>
      <c r="L32" s="195" t="e">
        <f>MID(LogEvent[[#This Row],[TextEvent2]],LogEvent[[#This Row],[PenaltiesLocation]],(LogEvent[[#This Row],[PenaltiesFinish]]-LogEvent[[#This Row],[PenaltiesLocation]]))</f>
        <v>#VALUE!</v>
      </c>
      <c r="M32" s="195">
        <f>SEARCH("&lt;stl:HostCommand",LogEvent[[#This Row],[TextEvent2]])</f>
        <v>1501</v>
      </c>
      <c r="N32" s="195">
        <f>SEARCH("&gt;",LogEvent[[#This Row],[TextEvent2]],LogEvent[[#This Row],[HostCommandLocation]])+1</f>
        <v>1534</v>
      </c>
      <c r="O32" s="195">
        <f>SEARCH("&lt;/stl:HostCommand&gt;",LogEvent[[#This Row],[TextEvent2]],LogEvent[[#This Row],[HostCommandInit]])</f>
        <v>1557</v>
      </c>
      <c r="P32" s="195" t="str">
        <f>MID(LogEvent[[#This Row],[TextEvent2]],LogEvent[[#This Row],[HostCommandInit]],LogEvent[[#This Row],[HCFinish]]-LogEvent[[#This Row],[HostCommandInit]])</f>
        <v>RDMEXCUN19NOVZUUL¥PL-4O</v>
      </c>
    </row>
    <row r="33" spans="1:16" x14ac:dyDescent="0.25">
      <c r="A33" s="195" t="s">
        <v>458</v>
      </c>
      <c r="B33" s="195" t="s">
        <v>459</v>
      </c>
      <c r="C33" s="195" t="s">
        <v>491</v>
      </c>
      <c r="D33" s="195">
        <f>SEARCH("&lt;Rule&gt;",LogEvent[[#This Row],[TextEvent2]])+6</f>
        <v>3389</v>
      </c>
      <c r="E33" s="195">
        <f>SEARCH("&lt;/Rule&gt;",LogEvent[[#This Row],[TextEvent2]],LogEvent[[#This Row],[RuleLocation]])</f>
        <v>3393</v>
      </c>
      <c r="F33" s="195" t="str">
        <f>MID(LogEvent[[#This Row],[TextEvent2]],LogEvent[[#This Row],[RuleLocation]],LogEvent[[#This Row],[RuleFinish]]-LogEvent[[#This Row],[RuleLocation]])</f>
        <v>9660</v>
      </c>
      <c r="G33" s="195">
        <f>SEARCH("&lt;TariffDescriptionNumber&gt;",LogEvent[[#This Row],[TextEvent2]],LogEvent[[#This Row],[RuleFinish]])+25</f>
        <v>3431</v>
      </c>
      <c r="H33" s="195">
        <f>SEARCH("&lt;/TariffDescriptionNumber&gt;",LogEvent[[#This Row],[TextEvent2]],LogEvent[[#This Row],[RuleFinish]])</f>
        <v>3440</v>
      </c>
      <c r="I33" s="195" t="str">
        <f>MID(LogEvent[[#This Row],[TextEvent2]],LogEvent[[#This Row],[TariffLocation]],(LogEvent[[#This Row],[TariffFinish]]-LogEvent[[#This Row],[TariffLocation]]))</f>
        <v>IPRWI/303</v>
      </c>
      <c r="J33" s="195">
        <f>SEARCH(CONCATENATE("Title=",Calculos!$A$72,"PENALTIES"),LogEvent[[#This Row],[TextEvent2]],LogEvent[[#This Row],[TariffLocation]])+29</f>
        <v>7527</v>
      </c>
      <c r="K33" s="195">
        <f>SEARCH("&lt;/Paragraph&gt;",LogEvent[[#This Row],[TextEvent2]],LogEvent[[#This Row],[PenaltiesLocation]])</f>
        <v>10479</v>
      </c>
      <c r="L33"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33" s="195">
        <f>SEARCH("&lt;stl:HostCommand",LogEvent[[#This Row],[TextEvent2]])</f>
        <v>1501</v>
      </c>
      <c r="N33" s="195">
        <f>SEARCH("&gt;",LogEvent[[#This Row],[TextEvent2]],LogEvent[[#This Row],[HostCommandLocation]])+1</f>
        <v>1534</v>
      </c>
      <c r="O33" s="195">
        <f>SEARCH("&lt;/stl:HostCommand&gt;",LogEvent[[#This Row],[TextEvent2]],LogEvent[[#This Row],[HostCommandInit]])</f>
        <v>1556</v>
      </c>
      <c r="P33" s="195" t="str">
        <f>MID(LogEvent[[#This Row],[TextEvent2]],LogEvent[[#This Row],[HostCommandInit]],LogEvent[[#This Row],[HCFinish]]-LogEvent[[#This Row],[HostCommandInit]])</f>
        <v>RDBOGMEX16NOVFUL¥PL-4O</v>
      </c>
    </row>
    <row r="34" spans="1:16" x14ac:dyDescent="0.25">
      <c r="A34" s="195" t="s">
        <v>458</v>
      </c>
      <c r="B34" s="195" t="s">
        <v>459</v>
      </c>
      <c r="C34" s="195" t="s">
        <v>492</v>
      </c>
      <c r="D34" s="195" t="e">
        <f>SEARCH("&lt;Rule&gt;",LogEvent[[#This Row],[TextEvent2]])+6</f>
        <v>#VALUE!</v>
      </c>
      <c r="E34" s="195" t="e">
        <f>SEARCH("&lt;/Rule&gt;",LogEvent[[#This Row],[TextEvent2]],LogEvent[[#This Row],[RuleLocation]])</f>
        <v>#VALUE!</v>
      </c>
      <c r="F34" s="195" t="e">
        <f>MID(LogEvent[[#This Row],[TextEvent2]],LogEvent[[#This Row],[RuleLocation]],LogEvent[[#This Row],[RuleFinish]]-LogEvent[[#This Row],[RuleLocation]])</f>
        <v>#VALUE!</v>
      </c>
      <c r="G34" s="195" t="e">
        <f>SEARCH("&lt;TariffDescriptionNumber&gt;",LogEvent[[#This Row],[TextEvent2]],LogEvent[[#This Row],[RuleFinish]])+25</f>
        <v>#VALUE!</v>
      </c>
      <c r="H34" s="195" t="e">
        <f>SEARCH("&lt;/TariffDescriptionNumber&gt;",LogEvent[[#This Row],[TextEvent2]],LogEvent[[#This Row],[RuleFinish]])</f>
        <v>#VALUE!</v>
      </c>
      <c r="I34" s="195" t="e">
        <f>MID(LogEvent[[#This Row],[TextEvent2]],LogEvent[[#This Row],[TariffLocation]],(LogEvent[[#This Row],[TariffFinish]]-LogEvent[[#This Row],[TariffLocation]]))</f>
        <v>#VALUE!</v>
      </c>
      <c r="J34" s="195" t="e">
        <f>SEARCH(CONCATENATE("Title=",Calculos!$A$72,"PENALTIES"),LogEvent[[#This Row],[TextEvent2]],LogEvent[[#This Row],[TariffLocation]])+29</f>
        <v>#VALUE!</v>
      </c>
      <c r="K34" s="195" t="e">
        <f>SEARCH("&lt;/Paragraph&gt;",LogEvent[[#This Row],[TextEvent2]],LogEvent[[#This Row],[PenaltiesLocation]])</f>
        <v>#VALUE!</v>
      </c>
      <c r="L34" s="195" t="e">
        <f>MID(LogEvent[[#This Row],[TextEvent2]],LogEvent[[#This Row],[PenaltiesLocation]],(LogEvent[[#This Row],[PenaltiesFinish]]-LogEvent[[#This Row],[PenaltiesLocation]]))</f>
        <v>#VALUE!</v>
      </c>
      <c r="M34" s="195">
        <f>SEARCH("&lt;stl:HostCommand",LogEvent[[#This Row],[TextEvent2]])</f>
        <v>1501</v>
      </c>
      <c r="N34" s="195">
        <f>SEARCH("&gt;",LogEvent[[#This Row],[TextEvent2]],LogEvent[[#This Row],[HostCommandLocation]])+1</f>
        <v>1534</v>
      </c>
      <c r="O34" s="195">
        <f>SEARCH("&lt;/stl:HostCommand&gt;",LogEvent[[#This Row],[TextEvent2]],LogEvent[[#This Row],[HostCommandInit]])</f>
        <v>1557</v>
      </c>
      <c r="P34" s="195" t="str">
        <f>MID(LogEvent[[#This Row],[TextEvent2]],LogEvent[[#This Row],[HostCommandInit]],LogEvent[[#This Row],[HCFinish]]-LogEvent[[#This Row],[HostCommandInit]])</f>
        <v>RDMEXCUN19NOVZUUL¥PL-4O</v>
      </c>
    </row>
    <row r="35" spans="1:16" x14ac:dyDescent="0.25">
      <c r="A35" s="195" t="s">
        <v>458</v>
      </c>
      <c r="B35" s="195" t="s">
        <v>459</v>
      </c>
      <c r="C35" s="195" t="s">
        <v>493</v>
      </c>
      <c r="D35" s="195">
        <f>SEARCH("&lt;Rule&gt;",LogEvent[[#This Row],[TextEvent2]])+6</f>
        <v>3388</v>
      </c>
      <c r="E35" s="195">
        <f>SEARCH("&lt;/Rule&gt;",LogEvent[[#This Row],[TextEvent2]],LogEvent[[#This Row],[RuleLocation]])</f>
        <v>3392</v>
      </c>
      <c r="F35" s="195" t="str">
        <f>MID(LogEvent[[#This Row],[TextEvent2]],LogEvent[[#This Row],[RuleLocation]],LogEvent[[#This Row],[RuleFinish]]-LogEvent[[#This Row],[RuleLocation]])</f>
        <v>9660</v>
      </c>
      <c r="G35" s="195">
        <f>SEARCH("&lt;TariffDescriptionNumber&gt;",LogEvent[[#This Row],[TextEvent2]],LogEvent[[#This Row],[RuleFinish]])+25</f>
        <v>3430</v>
      </c>
      <c r="H35" s="195">
        <f>SEARCH("&lt;/TariffDescriptionNumber&gt;",LogEvent[[#This Row],[TextEvent2]],LogEvent[[#This Row],[RuleFinish]])</f>
        <v>3439</v>
      </c>
      <c r="I35" s="195" t="str">
        <f>MID(LogEvent[[#This Row],[TextEvent2]],LogEvent[[#This Row],[TariffLocation]],(LogEvent[[#This Row],[TariffFinish]]-LogEvent[[#This Row],[TariffLocation]]))</f>
        <v>IPRWI/303</v>
      </c>
      <c r="J35" s="195">
        <f>SEARCH(CONCATENATE("Title=",Calculos!$A$72,"PENALTIES"),LogEvent[[#This Row],[TextEvent2]],LogEvent[[#This Row],[TariffLocation]])+29</f>
        <v>7526</v>
      </c>
      <c r="K35" s="195">
        <f>SEARCH("&lt;/Paragraph&gt;",LogEvent[[#This Row],[TextEvent2]],LogEvent[[#This Row],[PenaltiesLocation]])</f>
        <v>10478</v>
      </c>
      <c r="L35"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35" s="195">
        <f>SEARCH("&lt;stl:HostCommand",LogEvent[[#This Row],[TextEvent2]])</f>
        <v>1500</v>
      </c>
      <c r="N35" s="195">
        <f>SEARCH("&gt;",LogEvent[[#This Row],[TextEvent2]],LogEvent[[#This Row],[HostCommandLocation]])+1</f>
        <v>1533</v>
      </c>
      <c r="O35" s="195">
        <f>SEARCH("&lt;/stl:HostCommand&gt;",LogEvent[[#This Row],[TextEvent2]],LogEvent[[#This Row],[HostCommandInit]])</f>
        <v>1555</v>
      </c>
      <c r="P35" s="195" t="str">
        <f>MID(LogEvent[[#This Row],[TextEvent2]],LogEvent[[#This Row],[HostCommandInit]],LogEvent[[#This Row],[HCFinish]]-LogEvent[[#This Row],[HostCommandInit]])</f>
        <v>RDBOGMEX16NOVFUL¥PL-4O</v>
      </c>
    </row>
    <row r="36" spans="1:16" x14ac:dyDescent="0.25">
      <c r="A36" s="195" t="s">
        <v>458</v>
      </c>
      <c r="B36" s="195" t="s">
        <v>459</v>
      </c>
      <c r="C36" s="195" t="s">
        <v>494</v>
      </c>
      <c r="D36" s="195" t="e">
        <f>SEARCH("&lt;Rule&gt;",LogEvent[[#This Row],[TextEvent2]])+6</f>
        <v>#VALUE!</v>
      </c>
      <c r="E36" s="195" t="e">
        <f>SEARCH("&lt;/Rule&gt;",LogEvent[[#This Row],[TextEvent2]],LogEvent[[#This Row],[RuleLocation]])</f>
        <v>#VALUE!</v>
      </c>
      <c r="F36" s="195" t="e">
        <f>MID(LogEvent[[#This Row],[TextEvent2]],LogEvent[[#This Row],[RuleLocation]],LogEvent[[#This Row],[RuleFinish]]-LogEvent[[#This Row],[RuleLocation]])</f>
        <v>#VALUE!</v>
      </c>
      <c r="G36" s="195" t="e">
        <f>SEARCH("&lt;TariffDescriptionNumber&gt;",LogEvent[[#This Row],[TextEvent2]],LogEvent[[#This Row],[RuleFinish]])+25</f>
        <v>#VALUE!</v>
      </c>
      <c r="H36" s="195" t="e">
        <f>SEARCH("&lt;/TariffDescriptionNumber&gt;",LogEvent[[#This Row],[TextEvent2]],LogEvent[[#This Row],[RuleFinish]])</f>
        <v>#VALUE!</v>
      </c>
      <c r="I36" s="195" t="e">
        <f>MID(LogEvent[[#This Row],[TextEvent2]],LogEvent[[#This Row],[TariffLocation]],(LogEvent[[#This Row],[TariffFinish]]-LogEvent[[#This Row],[TariffLocation]]))</f>
        <v>#VALUE!</v>
      </c>
      <c r="J36" s="195" t="e">
        <f>SEARCH(CONCATENATE("Title=",Calculos!$A$72,"PENALTIES"),LogEvent[[#This Row],[TextEvent2]],LogEvent[[#This Row],[TariffLocation]])+29</f>
        <v>#VALUE!</v>
      </c>
      <c r="K36" s="195" t="e">
        <f>SEARCH("&lt;/Paragraph&gt;",LogEvent[[#This Row],[TextEvent2]],LogEvent[[#This Row],[PenaltiesLocation]])</f>
        <v>#VALUE!</v>
      </c>
      <c r="L36" s="195" t="e">
        <f>MID(LogEvent[[#This Row],[TextEvent2]],LogEvent[[#This Row],[PenaltiesLocation]],(LogEvent[[#This Row],[PenaltiesFinish]]-LogEvent[[#This Row],[PenaltiesLocation]]))</f>
        <v>#VALUE!</v>
      </c>
      <c r="M36" s="195">
        <f>SEARCH("&lt;stl:HostCommand",LogEvent[[#This Row],[TextEvent2]])</f>
        <v>1500</v>
      </c>
      <c r="N36" s="195">
        <f>SEARCH("&gt;",LogEvent[[#This Row],[TextEvent2]],LogEvent[[#This Row],[HostCommandLocation]])+1</f>
        <v>1533</v>
      </c>
      <c r="O36" s="195">
        <f>SEARCH("&lt;/stl:HostCommand&gt;",LogEvent[[#This Row],[TextEvent2]],LogEvent[[#This Row],[HostCommandInit]])</f>
        <v>1556</v>
      </c>
      <c r="P36" s="195" t="str">
        <f>MID(LogEvent[[#This Row],[TextEvent2]],LogEvent[[#This Row],[HostCommandInit]],LogEvent[[#This Row],[HCFinish]]-LogEvent[[#This Row],[HostCommandInit]])</f>
        <v>RDMEXCUN19NOVZUUL¥PL-4O</v>
      </c>
    </row>
    <row r="37" spans="1:16" x14ac:dyDescent="0.25">
      <c r="A37" s="195" t="s">
        <v>458</v>
      </c>
      <c r="B37" s="195" t="s">
        <v>459</v>
      </c>
      <c r="C37" s="195" t="s">
        <v>495</v>
      </c>
      <c r="D37" s="195">
        <f>SEARCH("&lt;Rule&gt;",LogEvent[[#This Row],[TextEvent2]])+6</f>
        <v>3388</v>
      </c>
      <c r="E37" s="195">
        <f>SEARCH("&lt;/Rule&gt;",LogEvent[[#This Row],[TextEvent2]],LogEvent[[#This Row],[RuleLocation]])</f>
        <v>3392</v>
      </c>
      <c r="F37" s="195" t="str">
        <f>MID(LogEvent[[#This Row],[TextEvent2]],LogEvent[[#This Row],[RuleLocation]],LogEvent[[#This Row],[RuleFinish]]-LogEvent[[#This Row],[RuleLocation]])</f>
        <v>9660</v>
      </c>
      <c r="G37" s="195">
        <f>SEARCH("&lt;TariffDescriptionNumber&gt;",LogEvent[[#This Row],[TextEvent2]],LogEvent[[#This Row],[RuleFinish]])+25</f>
        <v>3430</v>
      </c>
      <c r="H37" s="195">
        <f>SEARCH("&lt;/TariffDescriptionNumber&gt;",LogEvent[[#This Row],[TextEvent2]],LogEvent[[#This Row],[RuleFinish]])</f>
        <v>3439</v>
      </c>
      <c r="I37" s="195" t="str">
        <f>MID(LogEvent[[#This Row],[TextEvent2]],LogEvent[[#This Row],[TariffLocation]],(LogEvent[[#This Row],[TariffFinish]]-LogEvent[[#This Row],[TariffLocation]]))</f>
        <v>IPRWI/303</v>
      </c>
      <c r="J37" s="195">
        <f>SEARCH(CONCATENATE("Title=",Calculos!$A$72,"PENALTIES"),LogEvent[[#This Row],[TextEvent2]],LogEvent[[#This Row],[TariffLocation]])+29</f>
        <v>7526</v>
      </c>
      <c r="K37" s="195">
        <f>SEARCH("&lt;/Paragraph&gt;",LogEvent[[#This Row],[TextEvent2]],LogEvent[[#This Row],[PenaltiesLocation]])</f>
        <v>10478</v>
      </c>
      <c r="L37"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37" s="195">
        <f>SEARCH("&lt;stl:HostCommand",LogEvent[[#This Row],[TextEvent2]])</f>
        <v>1500</v>
      </c>
      <c r="N37" s="195">
        <f>SEARCH("&gt;",LogEvent[[#This Row],[TextEvent2]],LogEvent[[#This Row],[HostCommandLocation]])+1</f>
        <v>1533</v>
      </c>
      <c r="O37" s="195">
        <f>SEARCH("&lt;/stl:HostCommand&gt;",LogEvent[[#This Row],[TextEvent2]],LogEvent[[#This Row],[HostCommandInit]])</f>
        <v>1555</v>
      </c>
      <c r="P37" s="195" t="str">
        <f>MID(LogEvent[[#This Row],[TextEvent2]],LogEvent[[#This Row],[HostCommandInit]],LogEvent[[#This Row],[HCFinish]]-LogEvent[[#This Row],[HostCommandInit]])</f>
        <v>RDBOGMEX16NOVFUL¥PL-4O</v>
      </c>
    </row>
    <row r="38" spans="1:16" x14ac:dyDescent="0.25">
      <c r="A38" s="195" t="s">
        <v>458</v>
      </c>
      <c r="B38" s="195" t="s">
        <v>459</v>
      </c>
      <c r="C38" s="195" t="s">
        <v>496</v>
      </c>
      <c r="D38" s="195" t="e">
        <f>SEARCH("&lt;Rule&gt;",LogEvent[[#This Row],[TextEvent2]])+6</f>
        <v>#VALUE!</v>
      </c>
      <c r="E38" s="195" t="e">
        <f>SEARCH("&lt;/Rule&gt;",LogEvent[[#This Row],[TextEvent2]],LogEvent[[#This Row],[RuleLocation]])</f>
        <v>#VALUE!</v>
      </c>
      <c r="F38" s="195" t="e">
        <f>MID(LogEvent[[#This Row],[TextEvent2]],LogEvent[[#This Row],[RuleLocation]],LogEvent[[#This Row],[RuleFinish]]-LogEvent[[#This Row],[RuleLocation]])</f>
        <v>#VALUE!</v>
      </c>
      <c r="G38" s="195" t="e">
        <f>SEARCH("&lt;TariffDescriptionNumber&gt;",LogEvent[[#This Row],[TextEvent2]],LogEvent[[#This Row],[RuleFinish]])+25</f>
        <v>#VALUE!</v>
      </c>
      <c r="H38" s="195" t="e">
        <f>SEARCH("&lt;/TariffDescriptionNumber&gt;",LogEvent[[#This Row],[TextEvent2]],LogEvent[[#This Row],[RuleFinish]])</f>
        <v>#VALUE!</v>
      </c>
      <c r="I38" s="195" t="e">
        <f>MID(LogEvent[[#This Row],[TextEvent2]],LogEvent[[#This Row],[TariffLocation]],(LogEvent[[#This Row],[TariffFinish]]-LogEvent[[#This Row],[TariffLocation]]))</f>
        <v>#VALUE!</v>
      </c>
      <c r="J38" s="195" t="e">
        <f>SEARCH(CONCATENATE("Title=",Calculos!$A$72,"PENALTIES"),LogEvent[[#This Row],[TextEvent2]],LogEvent[[#This Row],[TariffLocation]])+29</f>
        <v>#VALUE!</v>
      </c>
      <c r="K38" s="195" t="e">
        <f>SEARCH("&lt;/Paragraph&gt;",LogEvent[[#This Row],[TextEvent2]],LogEvent[[#This Row],[PenaltiesLocation]])</f>
        <v>#VALUE!</v>
      </c>
      <c r="L38" s="195" t="e">
        <f>MID(LogEvent[[#This Row],[TextEvent2]],LogEvent[[#This Row],[PenaltiesLocation]],(LogEvent[[#This Row],[PenaltiesFinish]]-LogEvent[[#This Row],[PenaltiesLocation]]))</f>
        <v>#VALUE!</v>
      </c>
      <c r="M38" s="195">
        <f>SEARCH("&lt;stl:HostCommand",LogEvent[[#This Row],[TextEvent2]])</f>
        <v>1500</v>
      </c>
      <c r="N38" s="195">
        <f>SEARCH("&gt;",LogEvent[[#This Row],[TextEvent2]],LogEvent[[#This Row],[HostCommandLocation]])+1</f>
        <v>1533</v>
      </c>
      <c r="O38" s="195">
        <f>SEARCH("&lt;/stl:HostCommand&gt;",LogEvent[[#This Row],[TextEvent2]],LogEvent[[#This Row],[HostCommandInit]])</f>
        <v>1556</v>
      </c>
      <c r="P38" s="195" t="str">
        <f>MID(LogEvent[[#This Row],[TextEvent2]],LogEvent[[#This Row],[HostCommandInit]],LogEvent[[#This Row],[HCFinish]]-LogEvent[[#This Row],[HostCommandInit]])</f>
        <v>RDMEXCUN19NOVZUUL¥PL-4O</v>
      </c>
    </row>
    <row r="39" spans="1:16" x14ac:dyDescent="0.25">
      <c r="A39" s="195" t="s">
        <v>458</v>
      </c>
      <c r="B39" s="195" t="s">
        <v>459</v>
      </c>
      <c r="C39" s="195" t="s">
        <v>497</v>
      </c>
      <c r="D39" s="195">
        <f>SEARCH("&lt;Rule&gt;",LogEvent[[#This Row],[TextEvent2]])+6</f>
        <v>3388</v>
      </c>
      <c r="E39" s="195">
        <f>SEARCH("&lt;/Rule&gt;",LogEvent[[#This Row],[TextEvent2]],LogEvent[[#This Row],[RuleLocation]])</f>
        <v>3392</v>
      </c>
      <c r="F39" s="195" t="str">
        <f>MID(LogEvent[[#This Row],[TextEvent2]],LogEvent[[#This Row],[RuleLocation]],LogEvent[[#This Row],[RuleFinish]]-LogEvent[[#This Row],[RuleLocation]])</f>
        <v>9660</v>
      </c>
      <c r="G39" s="195">
        <f>SEARCH("&lt;TariffDescriptionNumber&gt;",LogEvent[[#This Row],[TextEvent2]],LogEvent[[#This Row],[RuleFinish]])+25</f>
        <v>3430</v>
      </c>
      <c r="H39" s="195">
        <f>SEARCH("&lt;/TariffDescriptionNumber&gt;",LogEvent[[#This Row],[TextEvent2]],LogEvent[[#This Row],[RuleFinish]])</f>
        <v>3439</v>
      </c>
      <c r="I39" s="195" t="str">
        <f>MID(LogEvent[[#This Row],[TextEvent2]],LogEvent[[#This Row],[TariffLocation]],(LogEvent[[#This Row],[TariffFinish]]-LogEvent[[#This Row],[TariffLocation]]))</f>
        <v>IPRWI/303</v>
      </c>
      <c r="J39" s="195">
        <f>SEARCH(CONCATENATE("Title=",Calculos!$A$72,"PENALTIES"),LogEvent[[#This Row],[TextEvent2]],LogEvent[[#This Row],[TariffLocation]])+29</f>
        <v>7526</v>
      </c>
      <c r="K39" s="195">
        <f>SEARCH("&lt;/Paragraph&gt;",LogEvent[[#This Row],[TextEvent2]],LogEvent[[#This Row],[PenaltiesLocation]])</f>
        <v>10478</v>
      </c>
      <c r="L39"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39" s="195">
        <f>SEARCH("&lt;stl:HostCommand",LogEvent[[#This Row],[TextEvent2]])</f>
        <v>1500</v>
      </c>
      <c r="N39" s="195">
        <f>SEARCH("&gt;",LogEvent[[#This Row],[TextEvent2]],LogEvent[[#This Row],[HostCommandLocation]])+1</f>
        <v>1533</v>
      </c>
      <c r="O39" s="195">
        <f>SEARCH("&lt;/stl:HostCommand&gt;",LogEvent[[#This Row],[TextEvent2]],LogEvent[[#This Row],[HostCommandInit]])</f>
        <v>1555</v>
      </c>
      <c r="P39" s="195" t="str">
        <f>MID(LogEvent[[#This Row],[TextEvent2]],LogEvent[[#This Row],[HostCommandInit]],LogEvent[[#This Row],[HCFinish]]-LogEvent[[#This Row],[HostCommandInit]])</f>
        <v>RDBOGMEX16NOVFUL¥PL-4O</v>
      </c>
    </row>
    <row r="40" spans="1:16" x14ac:dyDescent="0.25">
      <c r="A40" s="195" t="s">
        <v>458</v>
      </c>
      <c r="B40" s="195" t="s">
        <v>459</v>
      </c>
      <c r="C40" s="195" t="s">
        <v>498</v>
      </c>
      <c r="D40" s="195" t="e">
        <f>SEARCH("&lt;Rule&gt;",LogEvent[[#This Row],[TextEvent2]])+6</f>
        <v>#VALUE!</v>
      </c>
      <c r="E40" s="195" t="e">
        <f>SEARCH("&lt;/Rule&gt;",LogEvent[[#This Row],[TextEvent2]],LogEvent[[#This Row],[RuleLocation]])</f>
        <v>#VALUE!</v>
      </c>
      <c r="F40" s="195" t="e">
        <f>MID(LogEvent[[#This Row],[TextEvent2]],LogEvent[[#This Row],[RuleLocation]],LogEvent[[#This Row],[RuleFinish]]-LogEvent[[#This Row],[RuleLocation]])</f>
        <v>#VALUE!</v>
      </c>
      <c r="G40" s="195" t="e">
        <f>SEARCH("&lt;TariffDescriptionNumber&gt;",LogEvent[[#This Row],[TextEvent2]],LogEvent[[#This Row],[RuleFinish]])+25</f>
        <v>#VALUE!</v>
      </c>
      <c r="H40" s="195" t="e">
        <f>SEARCH("&lt;/TariffDescriptionNumber&gt;",LogEvent[[#This Row],[TextEvent2]],LogEvent[[#This Row],[RuleFinish]])</f>
        <v>#VALUE!</v>
      </c>
      <c r="I40" s="195" t="e">
        <f>MID(LogEvent[[#This Row],[TextEvent2]],LogEvent[[#This Row],[TariffLocation]],(LogEvent[[#This Row],[TariffFinish]]-LogEvent[[#This Row],[TariffLocation]]))</f>
        <v>#VALUE!</v>
      </c>
      <c r="J40" s="195" t="e">
        <f>SEARCH(CONCATENATE("Title=",Calculos!$A$72,"PENALTIES"),LogEvent[[#This Row],[TextEvent2]],LogEvent[[#This Row],[TariffLocation]])+29</f>
        <v>#VALUE!</v>
      </c>
      <c r="K40" s="195" t="e">
        <f>SEARCH("&lt;/Paragraph&gt;",LogEvent[[#This Row],[TextEvent2]],LogEvent[[#This Row],[PenaltiesLocation]])</f>
        <v>#VALUE!</v>
      </c>
      <c r="L40" s="195" t="e">
        <f>MID(LogEvent[[#This Row],[TextEvent2]],LogEvent[[#This Row],[PenaltiesLocation]],(LogEvent[[#This Row],[PenaltiesFinish]]-LogEvent[[#This Row],[PenaltiesLocation]]))</f>
        <v>#VALUE!</v>
      </c>
      <c r="M40" s="195">
        <f>SEARCH("&lt;stl:HostCommand",LogEvent[[#This Row],[TextEvent2]])</f>
        <v>1500</v>
      </c>
      <c r="N40" s="195">
        <f>SEARCH("&gt;",LogEvent[[#This Row],[TextEvent2]],LogEvent[[#This Row],[HostCommandLocation]])+1</f>
        <v>1533</v>
      </c>
      <c r="O40" s="195">
        <f>SEARCH("&lt;/stl:HostCommand&gt;",LogEvent[[#This Row],[TextEvent2]],LogEvent[[#This Row],[HostCommandInit]])</f>
        <v>1556</v>
      </c>
      <c r="P40" s="195" t="str">
        <f>MID(LogEvent[[#This Row],[TextEvent2]],LogEvent[[#This Row],[HostCommandInit]],LogEvent[[#This Row],[HCFinish]]-LogEvent[[#This Row],[HostCommandInit]])</f>
        <v>RDMEXCUN19NOVZUUL¥PL-4O</v>
      </c>
    </row>
    <row r="41" spans="1:16" x14ac:dyDescent="0.25">
      <c r="A41" s="195" t="s">
        <v>458</v>
      </c>
      <c r="B41" s="195" t="s">
        <v>459</v>
      </c>
      <c r="C41" s="195" t="s">
        <v>499</v>
      </c>
      <c r="D41" s="195">
        <f>SEARCH("&lt;Rule&gt;",LogEvent[[#This Row],[TextEvent2]])+6</f>
        <v>3389</v>
      </c>
      <c r="E41" s="195">
        <f>SEARCH("&lt;/Rule&gt;",LogEvent[[#This Row],[TextEvent2]],LogEvent[[#This Row],[RuleLocation]])</f>
        <v>3393</v>
      </c>
      <c r="F41" s="195" t="str">
        <f>MID(LogEvent[[#This Row],[TextEvent2]],LogEvent[[#This Row],[RuleLocation]],LogEvent[[#This Row],[RuleFinish]]-LogEvent[[#This Row],[RuleLocation]])</f>
        <v>9660</v>
      </c>
      <c r="G41" s="195">
        <f>SEARCH("&lt;TariffDescriptionNumber&gt;",LogEvent[[#This Row],[TextEvent2]],LogEvent[[#This Row],[RuleFinish]])+25</f>
        <v>3431</v>
      </c>
      <c r="H41" s="195">
        <f>SEARCH("&lt;/TariffDescriptionNumber&gt;",LogEvent[[#This Row],[TextEvent2]],LogEvent[[#This Row],[RuleFinish]])</f>
        <v>3440</v>
      </c>
      <c r="I41" s="195" t="str">
        <f>MID(LogEvent[[#This Row],[TextEvent2]],LogEvent[[#This Row],[TariffLocation]],(LogEvent[[#This Row],[TariffFinish]]-LogEvent[[#This Row],[TariffLocation]]))</f>
        <v>IPRWI/303</v>
      </c>
      <c r="J41" s="195">
        <f>SEARCH(CONCATENATE("Title=",Calculos!$A$72,"PENALTIES"),LogEvent[[#This Row],[TextEvent2]],LogEvent[[#This Row],[TariffLocation]])+29</f>
        <v>7527</v>
      </c>
      <c r="K41" s="195">
        <f>SEARCH("&lt;/Paragraph&gt;",LogEvent[[#This Row],[TextEvent2]],LogEvent[[#This Row],[PenaltiesLocation]])</f>
        <v>10479</v>
      </c>
      <c r="L41"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41" s="195">
        <f>SEARCH("&lt;stl:HostCommand",LogEvent[[#This Row],[TextEvent2]])</f>
        <v>1501</v>
      </c>
      <c r="N41" s="195">
        <f>SEARCH("&gt;",LogEvent[[#This Row],[TextEvent2]],LogEvent[[#This Row],[HostCommandLocation]])+1</f>
        <v>1534</v>
      </c>
      <c r="O41" s="195">
        <f>SEARCH("&lt;/stl:HostCommand&gt;",LogEvent[[#This Row],[TextEvent2]],LogEvent[[#This Row],[HostCommandInit]])</f>
        <v>1556</v>
      </c>
      <c r="P41" s="195" t="str">
        <f>MID(LogEvent[[#This Row],[TextEvent2]],LogEvent[[#This Row],[HostCommandInit]],LogEvent[[#This Row],[HCFinish]]-LogEvent[[#This Row],[HostCommandInit]])</f>
        <v>RDBOGMEX16NOVFUL¥PL-4O</v>
      </c>
    </row>
    <row r="42" spans="1:16" x14ac:dyDescent="0.25">
      <c r="A42" s="195" t="s">
        <v>458</v>
      </c>
      <c r="B42" s="195" t="s">
        <v>459</v>
      </c>
      <c r="C42" s="195" t="s">
        <v>500</v>
      </c>
      <c r="D42" s="195" t="e">
        <f>SEARCH("&lt;Rule&gt;",LogEvent[[#This Row],[TextEvent2]])+6</f>
        <v>#VALUE!</v>
      </c>
      <c r="E42" s="195" t="e">
        <f>SEARCH("&lt;/Rule&gt;",LogEvent[[#This Row],[TextEvent2]],LogEvent[[#This Row],[RuleLocation]])</f>
        <v>#VALUE!</v>
      </c>
      <c r="F42" s="195" t="e">
        <f>MID(LogEvent[[#This Row],[TextEvent2]],LogEvent[[#This Row],[RuleLocation]],LogEvent[[#This Row],[RuleFinish]]-LogEvent[[#This Row],[RuleLocation]])</f>
        <v>#VALUE!</v>
      </c>
      <c r="G42" s="195" t="e">
        <f>SEARCH("&lt;TariffDescriptionNumber&gt;",LogEvent[[#This Row],[TextEvent2]],LogEvent[[#This Row],[RuleFinish]])+25</f>
        <v>#VALUE!</v>
      </c>
      <c r="H42" s="195" t="e">
        <f>SEARCH("&lt;/TariffDescriptionNumber&gt;",LogEvent[[#This Row],[TextEvent2]],LogEvent[[#This Row],[RuleFinish]])</f>
        <v>#VALUE!</v>
      </c>
      <c r="I42" s="195" t="e">
        <f>MID(LogEvent[[#This Row],[TextEvent2]],LogEvent[[#This Row],[TariffLocation]],(LogEvent[[#This Row],[TariffFinish]]-LogEvent[[#This Row],[TariffLocation]]))</f>
        <v>#VALUE!</v>
      </c>
      <c r="J42" s="195" t="e">
        <f>SEARCH(CONCATENATE("Title=",Calculos!$A$72,"PENALTIES"),LogEvent[[#This Row],[TextEvent2]],LogEvent[[#This Row],[TariffLocation]])+29</f>
        <v>#VALUE!</v>
      </c>
      <c r="K42" s="195" t="e">
        <f>SEARCH("&lt;/Paragraph&gt;",LogEvent[[#This Row],[TextEvent2]],LogEvent[[#This Row],[PenaltiesLocation]])</f>
        <v>#VALUE!</v>
      </c>
      <c r="L42" s="195" t="e">
        <f>MID(LogEvent[[#This Row],[TextEvent2]],LogEvent[[#This Row],[PenaltiesLocation]],(LogEvent[[#This Row],[PenaltiesFinish]]-LogEvent[[#This Row],[PenaltiesLocation]]))</f>
        <v>#VALUE!</v>
      </c>
      <c r="M42" s="195">
        <f>SEARCH("&lt;stl:HostCommand",LogEvent[[#This Row],[TextEvent2]])</f>
        <v>1501</v>
      </c>
      <c r="N42" s="195">
        <f>SEARCH("&gt;",LogEvent[[#This Row],[TextEvent2]],LogEvent[[#This Row],[HostCommandLocation]])+1</f>
        <v>1534</v>
      </c>
      <c r="O42" s="195">
        <f>SEARCH("&lt;/stl:HostCommand&gt;",LogEvent[[#This Row],[TextEvent2]],LogEvent[[#This Row],[HostCommandInit]])</f>
        <v>1557</v>
      </c>
      <c r="P42" s="195" t="str">
        <f>MID(LogEvent[[#This Row],[TextEvent2]],LogEvent[[#This Row],[HostCommandInit]],LogEvent[[#This Row],[HCFinish]]-LogEvent[[#This Row],[HostCommandInit]])</f>
        <v>RDMEXCUN19NOVZUUL¥PL-4O</v>
      </c>
    </row>
    <row r="43" spans="1:16" x14ac:dyDescent="0.25">
      <c r="A43" s="195" t="s">
        <v>458</v>
      </c>
      <c r="B43" s="195" t="s">
        <v>459</v>
      </c>
      <c r="C43" s="195" t="s">
        <v>501</v>
      </c>
      <c r="D43" s="195">
        <f>SEARCH("&lt;Rule&gt;",LogEvent[[#This Row],[TextEvent2]])+6</f>
        <v>3388</v>
      </c>
      <c r="E43" s="195">
        <f>SEARCH("&lt;/Rule&gt;",LogEvent[[#This Row],[TextEvent2]],LogEvent[[#This Row],[RuleLocation]])</f>
        <v>3392</v>
      </c>
      <c r="F43" s="195" t="str">
        <f>MID(LogEvent[[#This Row],[TextEvent2]],LogEvent[[#This Row],[RuleLocation]],LogEvent[[#This Row],[RuleFinish]]-LogEvent[[#This Row],[RuleLocation]])</f>
        <v>9660</v>
      </c>
      <c r="G43" s="195">
        <f>SEARCH("&lt;TariffDescriptionNumber&gt;",LogEvent[[#This Row],[TextEvent2]],LogEvent[[#This Row],[RuleFinish]])+25</f>
        <v>3430</v>
      </c>
      <c r="H43" s="195">
        <f>SEARCH("&lt;/TariffDescriptionNumber&gt;",LogEvent[[#This Row],[TextEvent2]],LogEvent[[#This Row],[RuleFinish]])</f>
        <v>3439</v>
      </c>
      <c r="I43" s="195" t="str">
        <f>MID(LogEvent[[#This Row],[TextEvent2]],LogEvent[[#This Row],[TariffLocation]],(LogEvent[[#This Row],[TariffFinish]]-LogEvent[[#This Row],[TariffLocation]]))</f>
        <v>IPRWI/303</v>
      </c>
      <c r="J43" s="195">
        <f>SEARCH(CONCATENATE("Title=",Calculos!$A$72,"PENALTIES"),LogEvent[[#This Row],[TextEvent2]],LogEvent[[#This Row],[TariffLocation]])+29</f>
        <v>7526</v>
      </c>
      <c r="K43" s="195">
        <f>SEARCH("&lt;/Paragraph&gt;",LogEvent[[#This Row],[TextEvent2]],LogEvent[[#This Row],[PenaltiesLocation]])</f>
        <v>10478</v>
      </c>
      <c r="L43"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43" s="195">
        <f>SEARCH("&lt;stl:HostCommand",LogEvent[[#This Row],[TextEvent2]])</f>
        <v>1500</v>
      </c>
      <c r="N43" s="195">
        <f>SEARCH("&gt;",LogEvent[[#This Row],[TextEvent2]],LogEvent[[#This Row],[HostCommandLocation]])+1</f>
        <v>1533</v>
      </c>
      <c r="O43" s="195">
        <f>SEARCH("&lt;/stl:HostCommand&gt;",LogEvent[[#This Row],[TextEvent2]],LogEvent[[#This Row],[HostCommandInit]])</f>
        <v>1555</v>
      </c>
      <c r="P43" s="195" t="str">
        <f>MID(LogEvent[[#This Row],[TextEvent2]],LogEvent[[#This Row],[HostCommandInit]],LogEvent[[#This Row],[HCFinish]]-LogEvent[[#This Row],[HostCommandInit]])</f>
        <v>RDBOGMEX16NOVFUL¥PL-4O</v>
      </c>
    </row>
    <row r="44" spans="1:16" x14ac:dyDescent="0.25">
      <c r="A44" s="195" t="s">
        <v>458</v>
      </c>
      <c r="B44" s="195" t="s">
        <v>459</v>
      </c>
      <c r="C44" s="195" t="s">
        <v>502</v>
      </c>
      <c r="D44" s="195" t="e">
        <f>SEARCH("&lt;Rule&gt;",LogEvent[[#This Row],[TextEvent2]])+6</f>
        <v>#VALUE!</v>
      </c>
      <c r="E44" s="195" t="e">
        <f>SEARCH("&lt;/Rule&gt;",LogEvent[[#This Row],[TextEvent2]],LogEvent[[#This Row],[RuleLocation]])</f>
        <v>#VALUE!</v>
      </c>
      <c r="F44" s="195" t="e">
        <f>MID(LogEvent[[#This Row],[TextEvent2]],LogEvent[[#This Row],[RuleLocation]],LogEvent[[#This Row],[RuleFinish]]-LogEvent[[#This Row],[RuleLocation]])</f>
        <v>#VALUE!</v>
      </c>
      <c r="G44" s="195" t="e">
        <f>SEARCH("&lt;TariffDescriptionNumber&gt;",LogEvent[[#This Row],[TextEvent2]],LogEvent[[#This Row],[RuleFinish]])+25</f>
        <v>#VALUE!</v>
      </c>
      <c r="H44" s="195" t="e">
        <f>SEARCH("&lt;/TariffDescriptionNumber&gt;",LogEvent[[#This Row],[TextEvent2]],LogEvent[[#This Row],[RuleFinish]])</f>
        <v>#VALUE!</v>
      </c>
      <c r="I44" s="195" t="e">
        <f>MID(LogEvent[[#This Row],[TextEvent2]],LogEvent[[#This Row],[TariffLocation]],(LogEvent[[#This Row],[TariffFinish]]-LogEvent[[#This Row],[TariffLocation]]))</f>
        <v>#VALUE!</v>
      </c>
      <c r="J44" s="195" t="e">
        <f>SEARCH(CONCATENATE("Title=",Calculos!$A$72,"PENALTIES"),LogEvent[[#This Row],[TextEvent2]],LogEvent[[#This Row],[TariffLocation]])+29</f>
        <v>#VALUE!</v>
      </c>
      <c r="K44" s="195" t="e">
        <f>SEARCH("&lt;/Paragraph&gt;",LogEvent[[#This Row],[TextEvent2]],LogEvent[[#This Row],[PenaltiesLocation]])</f>
        <v>#VALUE!</v>
      </c>
      <c r="L44" s="195" t="e">
        <f>MID(LogEvent[[#This Row],[TextEvent2]],LogEvent[[#This Row],[PenaltiesLocation]],(LogEvent[[#This Row],[PenaltiesFinish]]-LogEvent[[#This Row],[PenaltiesLocation]]))</f>
        <v>#VALUE!</v>
      </c>
      <c r="M44" s="195">
        <f>SEARCH("&lt;stl:HostCommand",LogEvent[[#This Row],[TextEvent2]])</f>
        <v>1500</v>
      </c>
      <c r="N44" s="195">
        <f>SEARCH("&gt;",LogEvent[[#This Row],[TextEvent2]],LogEvent[[#This Row],[HostCommandLocation]])+1</f>
        <v>1533</v>
      </c>
      <c r="O44" s="195">
        <f>SEARCH("&lt;/stl:HostCommand&gt;",LogEvent[[#This Row],[TextEvent2]],LogEvent[[#This Row],[HostCommandInit]])</f>
        <v>1556</v>
      </c>
      <c r="P44" s="195" t="str">
        <f>MID(LogEvent[[#This Row],[TextEvent2]],LogEvent[[#This Row],[HostCommandInit]],LogEvent[[#This Row],[HCFinish]]-LogEvent[[#This Row],[HostCommandInit]])</f>
        <v>RDMEXCUN19NOVZUUL¥PL-4O</v>
      </c>
    </row>
    <row r="45" spans="1:16" x14ac:dyDescent="0.25">
      <c r="A45" s="195" t="s">
        <v>458</v>
      </c>
      <c r="B45" s="195" t="s">
        <v>459</v>
      </c>
      <c r="C45" s="195" t="s">
        <v>503</v>
      </c>
      <c r="D45" s="195">
        <f>SEARCH("&lt;Rule&gt;",LogEvent[[#This Row],[TextEvent2]])+6</f>
        <v>3389</v>
      </c>
      <c r="E45" s="195">
        <f>SEARCH("&lt;/Rule&gt;",LogEvent[[#This Row],[TextEvent2]],LogEvent[[#This Row],[RuleLocation]])</f>
        <v>3393</v>
      </c>
      <c r="F45" s="195" t="str">
        <f>MID(LogEvent[[#This Row],[TextEvent2]],LogEvent[[#This Row],[RuleLocation]],LogEvent[[#This Row],[RuleFinish]]-LogEvent[[#This Row],[RuleLocation]])</f>
        <v>9660</v>
      </c>
      <c r="G45" s="195">
        <f>SEARCH("&lt;TariffDescriptionNumber&gt;",LogEvent[[#This Row],[TextEvent2]],LogEvent[[#This Row],[RuleFinish]])+25</f>
        <v>3431</v>
      </c>
      <c r="H45" s="195">
        <f>SEARCH("&lt;/TariffDescriptionNumber&gt;",LogEvent[[#This Row],[TextEvent2]],LogEvent[[#This Row],[RuleFinish]])</f>
        <v>3440</v>
      </c>
      <c r="I45" s="195" t="str">
        <f>MID(LogEvent[[#This Row],[TextEvent2]],LogEvent[[#This Row],[TariffLocation]],(LogEvent[[#This Row],[TariffFinish]]-LogEvent[[#This Row],[TariffLocation]]))</f>
        <v>IPRWI/303</v>
      </c>
      <c r="J45" s="195">
        <f>SEARCH(CONCATENATE("Title=",Calculos!$A$72,"PENALTIES"),LogEvent[[#This Row],[TextEvent2]],LogEvent[[#This Row],[TariffLocation]])+29</f>
        <v>7527</v>
      </c>
      <c r="K45" s="195">
        <f>SEARCH("&lt;/Paragraph&gt;",LogEvent[[#This Row],[TextEvent2]],LogEvent[[#This Row],[PenaltiesLocation]])</f>
        <v>10479</v>
      </c>
      <c r="L45"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45" s="195">
        <f>SEARCH("&lt;stl:HostCommand",LogEvent[[#This Row],[TextEvent2]])</f>
        <v>1501</v>
      </c>
      <c r="N45" s="195">
        <f>SEARCH("&gt;",LogEvent[[#This Row],[TextEvent2]],LogEvent[[#This Row],[HostCommandLocation]])+1</f>
        <v>1534</v>
      </c>
      <c r="O45" s="195">
        <f>SEARCH("&lt;/stl:HostCommand&gt;",LogEvent[[#This Row],[TextEvent2]],LogEvent[[#This Row],[HostCommandInit]])</f>
        <v>1556</v>
      </c>
      <c r="P45" s="195" t="str">
        <f>MID(LogEvent[[#This Row],[TextEvent2]],LogEvent[[#This Row],[HostCommandInit]],LogEvent[[#This Row],[HCFinish]]-LogEvent[[#This Row],[HostCommandInit]])</f>
        <v>RDBOGMEX16NOVFUL¥PL-4O</v>
      </c>
    </row>
    <row r="46" spans="1:16" x14ac:dyDescent="0.25">
      <c r="A46" s="195" t="s">
        <v>458</v>
      </c>
      <c r="B46" s="195" t="s">
        <v>459</v>
      </c>
      <c r="C46" s="195" t="s">
        <v>504</v>
      </c>
      <c r="D46" s="195" t="e">
        <f>SEARCH("&lt;Rule&gt;",LogEvent[[#This Row],[TextEvent2]])+6</f>
        <v>#VALUE!</v>
      </c>
      <c r="E46" s="195" t="e">
        <f>SEARCH("&lt;/Rule&gt;",LogEvent[[#This Row],[TextEvent2]],LogEvent[[#This Row],[RuleLocation]])</f>
        <v>#VALUE!</v>
      </c>
      <c r="F46" s="195" t="e">
        <f>MID(LogEvent[[#This Row],[TextEvent2]],LogEvent[[#This Row],[RuleLocation]],LogEvent[[#This Row],[RuleFinish]]-LogEvent[[#This Row],[RuleLocation]])</f>
        <v>#VALUE!</v>
      </c>
      <c r="G46" s="195" t="e">
        <f>SEARCH("&lt;TariffDescriptionNumber&gt;",LogEvent[[#This Row],[TextEvent2]],LogEvent[[#This Row],[RuleFinish]])+25</f>
        <v>#VALUE!</v>
      </c>
      <c r="H46" s="195" t="e">
        <f>SEARCH("&lt;/TariffDescriptionNumber&gt;",LogEvent[[#This Row],[TextEvent2]],LogEvent[[#This Row],[RuleFinish]])</f>
        <v>#VALUE!</v>
      </c>
      <c r="I46" s="195" t="e">
        <f>MID(LogEvent[[#This Row],[TextEvent2]],LogEvent[[#This Row],[TariffLocation]],(LogEvent[[#This Row],[TariffFinish]]-LogEvent[[#This Row],[TariffLocation]]))</f>
        <v>#VALUE!</v>
      </c>
      <c r="J46" s="195" t="e">
        <f>SEARCH(CONCATENATE("Title=",Calculos!$A$72,"PENALTIES"),LogEvent[[#This Row],[TextEvent2]],LogEvent[[#This Row],[TariffLocation]])+29</f>
        <v>#VALUE!</v>
      </c>
      <c r="K46" s="195" t="e">
        <f>SEARCH("&lt;/Paragraph&gt;",LogEvent[[#This Row],[TextEvent2]],LogEvent[[#This Row],[PenaltiesLocation]])</f>
        <v>#VALUE!</v>
      </c>
      <c r="L46" s="195" t="e">
        <f>MID(LogEvent[[#This Row],[TextEvent2]],LogEvent[[#This Row],[PenaltiesLocation]],(LogEvent[[#This Row],[PenaltiesFinish]]-LogEvent[[#This Row],[PenaltiesLocation]]))</f>
        <v>#VALUE!</v>
      </c>
      <c r="M46" s="195">
        <f>SEARCH("&lt;stl:HostCommand",LogEvent[[#This Row],[TextEvent2]])</f>
        <v>1501</v>
      </c>
      <c r="N46" s="195">
        <f>SEARCH("&gt;",LogEvent[[#This Row],[TextEvent2]],LogEvent[[#This Row],[HostCommandLocation]])+1</f>
        <v>1534</v>
      </c>
      <c r="O46" s="195">
        <f>SEARCH("&lt;/stl:HostCommand&gt;",LogEvent[[#This Row],[TextEvent2]],LogEvent[[#This Row],[HostCommandInit]])</f>
        <v>1557</v>
      </c>
      <c r="P46" s="195" t="str">
        <f>MID(LogEvent[[#This Row],[TextEvent2]],LogEvent[[#This Row],[HostCommandInit]],LogEvent[[#This Row],[HCFinish]]-LogEvent[[#This Row],[HostCommandInit]])</f>
        <v>RDMEXCUN19NOVZUUL¥PL-4O</v>
      </c>
    </row>
    <row r="47" spans="1:16" x14ac:dyDescent="0.25">
      <c r="A47" s="195" t="s">
        <v>458</v>
      </c>
      <c r="B47" s="195" t="s">
        <v>459</v>
      </c>
      <c r="C47" s="195" t="s">
        <v>505</v>
      </c>
      <c r="D47" s="195">
        <f>SEARCH("&lt;Rule&gt;",LogEvent[[#This Row],[TextEvent2]])+6</f>
        <v>3095</v>
      </c>
      <c r="E47" s="195">
        <f>SEARCH("&lt;/Rule&gt;",LogEvent[[#This Row],[TextEvent2]],LogEvent[[#This Row],[RuleLocation]])</f>
        <v>3099</v>
      </c>
      <c r="F47" s="195" t="str">
        <f>MID(LogEvent[[#This Row],[TextEvent2]],LogEvent[[#This Row],[RuleLocation]],LogEvent[[#This Row],[RuleFinish]]-LogEvent[[#This Row],[RuleLocation]])</f>
        <v>M0CO</v>
      </c>
      <c r="G47" s="195">
        <f>SEARCH("&lt;TariffDescriptionNumber&gt;",LogEvent[[#This Row],[TextEvent2]],LogEvent[[#This Row],[RuleFinish]])+25</f>
        <v>3137</v>
      </c>
      <c r="H47" s="195">
        <f>SEARCH("&lt;/TariffDescriptionNumber&gt;",LogEvent[[#This Row],[TextEvent2]],LogEvent[[#This Row],[RuleFinish]])</f>
        <v>3147</v>
      </c>
      <c r="I47" s="195" t="str">
        <f>MID(LogEvent[[#This Row],[TextEvent2]],LogEvent[[#This Row],[TariffLocation]],(LogEvent[[#This Row],[TariffFinish]]-LogEvent[[#This Row],[TariffLocation]]))</f>
        <v>IPRSAA2/27</v>
      </c>
      <c r="J47" s="195">
        <f>SEARCH(CONCATENATE("Title=",Calculos!$A$72,"PENALTIES"),LogEvent[[#This Row],[TextEvent2]],LogEvent[[#This Row],[TariffLocation]])+29</f>
        <v>13096</v>
      </c>
      <c r="K47" s="195">
        <f>SEARCH("&lt;/Paragraph&gt;",LogEvent[[#This Row],[TextEvent2]],LogEvent[[#This Row],[PenaltiesLocation]])</f>
        <v>19450</v>
      </c>
      <c r="L47"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47" s="195">
        <f>SEARCH("&lt;stl:HostCommand",LogEvent[[#This Row],[TextEvent2]])</f>
        <v>1500</v>
      </c>
      <c r="N47" s="195">
        <f>SEARCH("&gt;",LogEvent[[#This Row],[TextEvent2]],LogEvent[[#This Row],[HostCommandLocation]])+1</f>
        <v>1533</v>
      </c>
      <c r="O47" s="195">
        <f>SEARCH("&lt;/stl:HostCommand&gt;",LogEvent[[#This Row],[TextEvent2]],LogEvent[[#This Row],[HostCommandInit]])</f>
        <v>1559</v>
      </c>
      <c r="P47" s="195" t="str">
        <f>MID(LogEvent[[#This Row],[TextEvent2]],LogEvent[[#This Row],[HostCommandInit]],LogEvent[[#This Row],[HCFinish]]-LogEvent[[#This Row],[HostCommandInit]])</f>
        <v>RDBOGFRA14SEPQRCOWKO¥PL-LH</v>
      </c>
    </row>
    <row r="48" spans="1:16" x14ac:dyDescent="0.25">
      <c r="A48" s="195" t="s">
        <v>458</v>
      </c>
      <c r="B48" s="195" t="s">
        <v>459</v>
      </c>
      <c r="C48" s="195" t="s">
        <v>506</v>
      </c>
      <c r="D48" s="195">
        <f>SEARCH("&lt;Rule&gt;",LogEvent[[#This Row],[TextEvent2]])+6</f>
        <v>3095</v>
      </c>
      <c r="E48" s="195">
        <f>SEARCH("&lt;/Rule&gt;",LogEvent[[#This Row],[TextEvent2]],LogEvent[[#This Row],[RuleLocation]])</f>
        <v>3099</v>
      </c>
      <c r="F48" s="195" t="str">
        <f>MID(LogEvent[[#This Row],[TextEvent2]],LogEvent[[#This Row],[RuleLocation]],LogEvent[[#This Row],[RuleFinish]]-LogEvent[[#This Row],[RuleLocation]])</f>
        <v>M0CO</v>
      </c>
      <c r="G48" s="195">
        <f>SEARCH("&lt;TariffDescriptionNumber&gt;",LogEvent[[#This Row],[TextEvent2]],LogEvent[[#This Row],[RuleFinish]])+25</f>
        <v>3137</v>
      </c>
      <c r="H48" s="195">
        <f>SEARCH("&lt;/TariffDescriptionNumber&gt;",LogEvent[[#This Row],[TextEvent2]],LogEvent[[#This Row],[RuleFinish]])</f>
        <v>3147</v>
      </c>
      <c r="I48" s="195" t="str">
        <f>MID(LogEvent[[#This Row],[TextEvent2]],LogEvent[[#This Row],[TariffLocation]],(LogEvent[[#This Row],[TariffFinish]]-LogEvent[[#This Row],[TariffLocation]]))</f>
        <v>IPRSAA2/27</v>
      </c>
      <c r="J48" s="195">
        <f>SEARCH(CONCATENATE("Title=",Calculos!$A$72,"PENALTIES"),LogEvent[[#This Row],[TextEvent2]],LogEvent[[#This Row],[TariffLocation]])+29</f>
        <v>13096</v>
      </c>
      <c r="K48" s="195">
        <f>SEARCH("&lt;/Paragraph&gt;",LogEvent[[#This Row],[TextEvent2]],LogEvent[[#This Row],[PenaltiesLocation]])</f>
        <v>19450</v>
      </c>
      <c r="L48"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48" s="195">
        <f>SEARCH("&lt;stl:HostCommand",LogEvent[[#This Row],[TextEvent2]])</f>
        <v>1500</v>
      </c>
      <c r="N48" s="195">
        <f>SEARCH("&gt;",LogEvent[[#This Row],[TextEvent2]],LogEvent[[#This Row],[HostCommandLocation]])+1</f>
        <v>1533</v>
      </c>
      <c r="O48" s="195">
        <f>SEARCH("&lt;/stl:HostCommand&gt;",LogEvent[[#This Row],[TextEvent2]],LogEvent[[#This Row],[HostCommandInit]])</f>
        <v>1559</v>
      </c>
      <c r="P48" s="195" t="str">
        <f>MID(LogEvent[[#This Row],[TextEvent2]],LogEvent[[#This Row],[HostCommandInit]],LogEvent[[#This Row],[HCFinish]]-LogEvent[[#This Row],[HostCommandInit]])</f>
        <v>RDBOGFRA14SEPQRCOWKO¥PL-LH</v>
      </c>
    </row>
    <row r="49" spans="1:16" x14ac:dyDescent="0.25">
      <c r="A49" s="195" t="s">
        <v>458</v>
      </c>
      <c r="B49" s="195" t="s">
        <v>459</v>
      </c>
      <c r="C49" s="195" t="s">
        <v>507</v>
      </c>
      <c r="D49" s="195">
        <f>SEARCH("&lt;Rule&gt;",LogEvent[[#This Row],[TextEvent2]])+6</f>
        <v>3095</v>
      </c>
      <c r="E49" s="195">
        <f>SEARCH("&lt;/Rule&gt;",LogEvent[[#This Row],[TextEvent2]],LogEvent[[#This Row],[RuleLocation]])</f>
        <v>3099</v>
      </c>
      <c r="F49" s="195" t="str">
        <f>MID(LogEvent[[#This Row],[TextEvent2]],LogEvent[[#This Row],[RuleLocation]],LogEvent[[#This Row],[RuleFinish]]-LogEvent[[#This Row],[RuleLocation]])</f>
        <v>M0CO</v>
      </c>
      <c r="G49" s="195">
        <f>SEARCH("&lt;TariffDescriptionNumber&gt;",LogEvent[[#This Row],[TextEvent2]],LogEvent[[#This Row],[RuleFinish]])+25</f>
        <v>3137</v>
      </c>
      <c r="H49" s="195">
        <f>SEARCH("&lt;/TariffDescriptionNumber&gt;",LogEvent[[#This Row],[TextEvent2]],LogEvent[[#This Row],[RuleFinish]])</f>
        <v>3147</v>
      </c>
      <c r="I49" s="195" t="str">
        <f>MID(LogEvent[[#This Row],[TextEvent2]],LogEvent[[#This Row],[TariffLocation]],(LogEvent[[#This Row],[TariffFinish]]-LogEvent[[#This Row],[TariffLocation]]))</f>
        <v>IPRSAA2/27</v>
      </c>
      <c r="J49" s="195">
        <f>SEARCH(CONCATENATE("Title=",Calculos!$A$72,"PENALTIES"),LogEvent[[#This Row],[TextEvent2]],LogEvent[[#This Row],[TariffLocation]])+29</f>
        <v>13096</v>
      </c>
      <c r="K49" s="195">
        <f>SEARCH("&lt;/Paragraph&gt;",LogEvent[[#This Row],[TextEvent2]],LogEvent[[#This Row],[PenaltiesLocation]])</f>
        <v>19450</v>
      </c>
      <c r="L49"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49" s="195">
        <f>SEARCH("&lt;stl:HostCommand",LogEvent[[#This Row],[TextEvent2]])</f>
        <v>1500</v>
      </c>
      <c r="N49" s="195">
        <f>SEARCH("&gt;",LogEvent[[#This Row],[TextEvent2]],LogEvent[[#This Row],[HostCommandLocation]])+1</f>
        <v>1533</v>
      </c>
      <c r="O49" s="195">
        <f>SEARCH("&lt;/stl:HostCommand&gt;",LogEvent[[#This Row],[TextEvent2]],LogEvent[[#This Row],[HostCommandInit]])</f>
        <v>1559</v>
      </c>
      <c r="P49" s="195" t="str">
        <f>MID(LogEvent[[#This Row],[TextEvent2]],LogEvent[[#This Row],[HostCommandInit]],LogEvent[[#This Row],[HCFinish]]-LogEvent[[#This Row],[HostCommandInit]])</f>
        <v>RDBOGFRA14SEPQRCOWKO¥PL-LH</v>
      </c>
    </row>
    <row r="50" spans="1:16" x14ac:dyDescent="0.25">
      <c r="A50" s="195" t="s">
        <v>458</v>
      </c>
      <c r="B50" s="195" t="s">
        <v>459</v>
      </c>
      <c r="C50" s="195" t="s">
        <v>508</v>
      </c>
      <c r="D50" s="195">
        <f>SEARCH("&lt;Rule&gt;",LogEvent[[#This Row],[TextEvent2]])+6</f>
        <v>3095</v>
      </c>
      <c r="E50" s="195">
        <f>SEARCH("&lt;/Rule&gt;",LogEvent[[#This Row],[TextEvent2]],LogEvent[[#This Row],[RuleLocation]])</f>
        <v>3099</v>
      </c>
      <c r="F50" s="195" t="str">
        <f>MID(LogEvent[[#This Row],[TextEvent2]],LogEvent[[#This Row],[RuleLocation]],LogEvent[[#This Row],[RuleFinish]]-LogEvent[[#This Row],[RuleLocation]])</f>
        <v>M0CO</v>
      </c>
      <c r="G50" s="195">
        <f>SEARCH("&lt;TariffDescriptionNumber&gt;",LogEvent[[#This Row],[TextEvent2]],LogEvent[[#This Row],[RuleFinish]])+25</f>
        <v>3137</v>
      </c>
      <c r="H50" s="195">
        <f>SEARCH("&lt;/TariffDescriptionNumber&gt;",LogEvent[[#This Row],[TextEvent2]],LogEvent[[#This Row],[RuleFinish]])</f>
        <v>3147</v>
      </c>
      <c r="I50" s="195" t="str">
        <f>MID(LogEvent[[#This Row],[TextEvent2]],LogEvent[[#This Row],[TariffLocation]],(LogEvent[[#This Row],[TariffFinish]]-LogEvent[[#This Row],[TariffLocation]]))</f>
        <v>IPRSAA2/27</v>
      </c>
      <c r="J50" s="195">
        <f>SEARCH(CONCATENATE("Title=",Calculos!$A$72,"PENALTIES"),LogEvent[[#This Row],[TextEvent2]],LogEvent[[#This Row],[TariffLocation]])+29</f>
        <v>13096</v>
      </c>
      <c r="K50" s="195">
        <f>SEARCH("&lt;/Paragraph&gt;",LogEvent[[#This Row],[TextEvent2]],LogEvent[[#This Row],[PenaltiesLocation]])</f>
        <v>19450</v>
      </c>
      <c r="L50"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50" s="195">
        <f>SEARCH("&lt;stl:HostCommand",LogEvent[[#This Row],[TextEvent2]])</f>
        <v>1500</v>
      </c>
      <c r="N50" s="195">
        <f>SEARCH("&gt;",LogEvent[[#This Row],[TextEvent2]],LogEvent[[#This Row],[HostCommandLocation]])+1</f>
        <v>1533</v>
      </c>
      <c r="O50" s="195">
        <f>SEARCH("&lt;/stl:HostCommand&gt;",LogEvent[[#This Row],[TextEvent2]],LogEvent[[#This Row],[HostCommandInit]])</f>
        <v>1559</v>
      </c>
      <c r="P50" s="195" t="str">
        <f>MID(LogEvent[[#This Row],[TextEvent2]],LogEvent[[#This Row],[HostCommandInit]],LogEvent[[#This Row],[HCFinish]]-LogEvent[[#This Row],[HostCommandInit]])</f>
        <v>RDBOGFRA14SEPQRCOWKO¥PL-LH</v>
      </c>
    </row>
    <row r="51" spans="1:16" x14ac:dyDescent="0.25">
      <c r="A51" s="195" t="s">
        <v>458</v>
      </c>
      <c r="B51" s="195" t="s">
        <v>459</v>
      </c>
      <c r="C51" s="195" t="s">
        <v>509</v>
      </c>
      <c r="D51" s="195">
        <f>SEARCH("&lt;Rule&gt;",LogEvent[[#This Row],[TextEvent2]])+6</f>
        <v>3096</v>
      </c>
      <c r="E51" s="195">
        <f>SEARCH("&lt;/Rule&gt;",LogEvent[[#This Row],[TextEvent2]],LogEvent[[#This Row],[RuleLocation]])</f>
        <v>3100</v>
      </c>
      <c r="F51" s="195" t="str">
        <f>MID(LogEvent[[#This Row],[TextEvent2]],LogEvent[[#This Row],[RuleLocation]],LogEvent[[#This Row],[RuleFinish]]-LogEvent[[#This Row],[RuleLocation]])</f>
        <v>M0CO</v>
      </c>
      <c r="G51" s="195">
        <f>SEARCH("&lt;TariffDescriptionNumber&gt;",LogEvent[[#This Row],[TextEvent2]],LogEvent[[#This Row],[RuleFinish]])+25</f>
        <v>3138</v>
      </c>
      <c r="H51" s="195">
        <f>SEARCH("&lt;/TariffDescriptionNumber&gt;",LogEvent[[#This Row],[TextEvent2]],LogEvent[[#This Row],[RuleFinish]])</f>
        <v>3148</v>
      </c>
      <c r="I51" s="195" t="str">
        <f>MID(LogEvent[[#This Row],[TextEvent2]],LogEvent[[#This Row],[TariffLocation]],(LogEvent[[#This Row],[TariffFinish]]-LogEvent[[#This Row],[TariffLocation]]))</f>
        <v>IPRSAA2/27</v>
      </c>
      <c r="J51" s="195">
        <f>SEARCH(CONCATENATE("Title=",Calculos!$A$72,"PENALTIES"),LogEvent[[#This Row],[TextEvent2]],LogEvent[[#This Row],[TariffLocation]])+29</f>
        <v>13097</v>
      </c>
      <c r="K51" s="195">
        <f>SEARCH("&lt;/Paragraph&gt;",LogEvent[[#This Row],[TextEvent2]],LogEvent[[#This Row],[PenaltiesLocation]])</f>
        <v>19451</v>
      </c>
      <c r="L51"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51" s="195">
        <f>SEARCH("&lt;stl:HostCommand",LogEvent[[#This Row],[TextEvent2]])</f>
        <v>1501</v>
      </c>
      <c r="N51" s="195">
        <f>SEARCH("&gt;",LogEvent[[#This Row],[TextEvent2]],LogEvent[[#This Row],[HostCommandLocation]])+1</f>
        <v>1534</v>
      </c>
      <c r="O51" s="195">
        <f>SEARCH("&lt;/stl:HostCommand&gt;",LogEvent[[#This Row],[TextEvent2]],LogEvent[[#This Row],[HostCommandInit]])</f>
        <v>1560</v>
      </c>
      <c r="P51" s="195" t="str">
        <f>MID(LogEvent[[#This Row],[TextEvent2]],LogEvent[[#This Row],[HostCommandInit]],LogEvent[[#This Row],[HCFinish]]-LogEvent[[#This Row],[HostCommandInit]])</f>
        <v>RDBOGFRA14SEPQRCOWKO¥PL-LH</v>
      </c>
    </row>
    <row r="52" spans="1:16" x14ac:dyDescent="0.25">
      <c r="A52" s="195" t="s">
        <v>458</v>
      </c>
      <c r="B52" s="195" t="s">
        <v>459</v>
      </c>
      <c r="C52" s="195" t="s">
        <v>510</v>
      </c>
      <c r="D52" s="195">
        <f>SEARCH("&lt;Rule&gt;",LogEvent[[#This Row],[TextEvent2]])+6</f>
        <v>3095</v>
      </c>
      <c r="E52" s="195">
        <f>SEARCH("&lt;/Rule&gt;",LogEvent[[#This Row],[TextEvent2]],LogEvent[[#This Row],[RuleLocation]])</f>
        <v>3099</v>
      </c>
      <c r="F52" s="195" t="str">
        <f>MID(LogEvent[[#This Row],[TextEvent2]],LogEvent[[#This Row],[RuleLocation]],LogEvent[[#This Row],[RuleFinish]]-LogEvent[[#This Row],[RuleLocation]])</f>
        <v>M0CO</v>
      </c>
      <c r="G52" s="195">
        <f>SEARCH("&lt;TariffDescriptionNumber&gt;",LogEvent[[#This Row],[TextEvent2]],LogEvent[[#This Row],[RuleFinish]])+25</f>
        <v>3137</v>
      </c>
      <c r="H52" s="195">
        <f>SEARCH("&lt;/TariffDescriptionNumber&gt;",LogEvent[[#This Row],[TextEvent2]],LogEvent[[#This Row],[RuleFinish]])</f>
        <v>3147</v>
      </c>
      <c r="I52" s="195" t="str">
        <f>MID(LogEvent[[#This Row],[TextEvent2]],LogEvent[[#This Row],[TariffLocation]],(LogEvent[[#This Row],[TariffFinish]]-LogEvent[[#This Row],[TariffLocation]]))</f>
        <v>IPRSAA2/27</v>
      </c>
      <c r="J52" s="195">
        <f>SEARCH(CONCATENATE("Title=",Calculos!$A$72,"PENALTIES"),LogEvent[[#This Row],[TextEvent2]],LogEvent[[#This Row],[TariffLocation]])+29</f>
        <v>13096</v>
      </c>
      <c r="K52" s="195">
        <f>SEARCH("&lt;/Paragraph&gt;",LogEvent[[#This Row],[TextEvent2]],LogEvent[[#This Row],[PenaltiesLocation]])</f>
        <v>19450</v>
      </c>
      <c r="L52"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52" s="195">
        <f>SEARCH("&lt;stl:HostCommand",LogEvent[[#This Row],[TextEvent2]])</f>
        <v>1500</v>
      </c>
      <c r="N52" s="195">
        <f>SEARCH("&gt;",LogEvent[[#This Row],[TextEvent2]],LogEvent[[#This Row],[HostCommandLocation]])+1</f>
        <v>1533</v>
      </c>
      <c r="O52" s="195">
        <f>SEARCH("&lt;/stl:HostCommand&gt;",LogEvent[[#This Row],[TextEvent2]],LogEvent[[#This Row],[HostCommandInit]])</f>
        <v>1559</v>
      </c>
      <c r="P52" s="195" t="str">
        <f>MID(LogEvent[[#This Row],[TextEvent2]],LogEvent[[#This Row],[HostCommandInit]],LogEvent[[#This Row],[HCFinish]]-LogEvent[[#This Row],[HostCommandInit]])</f>
        <v>RDBOGFRA14SEPQRCOWKO¥PL-LH</v>
      </c>
    </row>
    <row r="53" spans="1:16" x14ac:dyDescent="0.25">
      <c r="A53" s="195" t="s">
        <v>458</v>
      </c>
      <c r="B53" s="195" t="s">
        <v>459</v>
      </c>
      <c r="C53" s="195" t="s">
        <v>511</v>
      </c>
      <c r="D53" s="195">
        <f>SEARCH("&lt;Rule&gt;",LogEvent[[#This Row],[TextEvent2]])+6</f>
        <v>3095</v>
      </c>
      <c r="E53" s="195">
        <f>SEARCH("&lt;/Rule&gt;",LogEvent[[#This Row],[TextEvent2]],LogEvent[[#This Row],[RuleLocation]])</f>
        <v>3099</v>
      </c>
      <c r="F53" s="195" t="str">
        <f>MID(LogEvent[[#This Row],[TextEvent2]],LogEvent[[#This Row],[RuleLocation]],LogEvent[[#This Row],[RuleFinish]]-LogEvent[[#This Row],[RuleLocation]])</f>
        <v>M0CO</v>
      </c>
      <c r="G53" s="195">
        <f>SEARCH("&lt;TariffDescriptionNumber&gt;",LogEvent[[#This Row],[TextEvent2]],LogEvent[[#This Row],[RuleFinish]])+25</f>
        <v>3137</v>
      </c>
      <c r="H53" s="195">
        <f>SEARCH("&lt;/TariffDescriptionNumber&gt;",LogEvent[[#This Row],[TextEvent2]],LogEvent[[#This Row],[RuleFinish]])</f>
        <v>3147</v>
      </c>
      <c r="I53" s="195" t="str">
        <f>MID(LogEvent[[#This Row],[TextEvent2]],LogEvent[[#This Row],[TariffLocation]],(LogEvent[[#This Row],[TariffFinish]]-LogEvent[[#This Row],[TariffLocation]]))</f>
        <v>IPRSAA2/27</v>
      </c>
      <c r="J53" s="195">
        <f>SEARCH(CONCATENATE("Title=",Calculos!$A$72,"PENALTIES"),LogEvent[[#This Row],[TextEvent2]],LogEvent[[#This Row],[TariffLocation]])+29</f>
        <v>13096</v>
      </c>
      <c r="K53" s="195">
        <f>SEARCH("&lt;/Paragraph&gt;",LogEvent[[#This Row],[TextEvent2]],LogEvent[[#This Row],[PenaltiesLocation]])</f>
        <v>19450</v>
      </c>
      <c r="L53"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53" s="195">
        <f>SEARCH("&lt;stl:HostCommand",LogEvent[[#This Row],[TextEvent2]])</f>
        <v>1500</v>
      </c>
      <c r="N53" s="195">
        <f>SEARCH("&gt;",LogEvent[[#This Row],[TextEvent2]],LogEvent[[#This Row],[HostCommandLocation]])+1</f>
        <v>1533</v>
      </c>
      <c r="O53" s="195">
        <f>SEARCH("&lt;/stl:HostCommand&gt;",LogEvent[[#This Row],[TextEvent2]],LogEvent[[#This Row],[HostCommandInit]])</f>
        <v>1559</v>
      </c>
      <c r="P53" s="195" t="str">
        <f>MID(LogEvent[[#This Row],[TextEvent2]],LogEvent[[#This Row],[HostCommandInit]],LogEvent[[#This Row],[HCFinish]]-LogEvent[[#This Row],[HostCommandInit]])</f>
        <v>RDBOGFRA14SEPQRCOWKO¥PL-LH</v>
      </c>
    </row>
    <row r="54" spans="1:16" x14ac:dyDescent="0.25">
      <c r="A54" s="195" t="s">
        <v>458</v>
      </c>
      <c r="B54" s="195" t="s">
        <v>459</v>
      </c>
      <c r="C54" s="195" t="s">
        <v>512</v>
      </c>
      <c r="D54" s="195">
        <f>SEARCH("&lt;Rule&gt;",LogEvent[[#This Row],[TextEvent2]])+6</f>
        <v>3095</v>
      </c>
      <c r="E54" s="195">
        <f>SEARCH("&lt;/Rule&gt;",LogEvent[[#This Row],[TextEvent2]],LogEvent[[#This Row],[RuleLocation]])</f>
        <v>3099</v>
      </c>
      <c r="F54" s="195" t="str">
        <f>MID(LogEvent[[#This Row],[TextEvent2]],LogEvent[[#This Row],[RuleLocation]],LogEvent[[#This Row],[RuleFinish]]-LogEvent[[#This Row],[RuleLocation]])</f>
        <v>M0CO</v>
      </c>
      <c r="G54" s="195">
        <f>SEARCH("&lt;TariffDescriptionNumber&gt;",LogEvent[[#This Row],[TextEvent2]],LogEvent[[#This Row],[RuleFinish]])+25</f>
        <v>3137</v>
      </c>
      <c r="H54" s="195">
        <f>SEARCH("&lt;/TariffDescriptionNumber&gt;",LogEvent[[#This Row],[TextEvent2]],LogEvent[[#This Row],[RuleFinish]])</f>
        <v>3147</v>
      </c>
      <c r="I54" s="195" t="str">
        <f>MID(LogEvent[[#This Row],[TextEvent2]],LogEvent[[#This Row],[TariffLocation]],(LogEvent[[#This Row],[TariffFinish]]-LogEvent[[#This Row],[TariffLocation]]))</f>
        <v>IPRSAA2/27</v>
      </c>
      <c r="J54" s="195">
        <f>SEARCH(CONCATENATE("Title=",Calculos!$A$72,"PENALTIES"),LogEvent[[#This Row],[TextEvent2]],LogEvent[[#This Row],[TariffLocation]])+29</f>
        <v>13096</v>
      </c>
      <c r="K54" s="195">
        <f>SEARCH("&lt;/Paragraph&gt;",LogEvent[[#This Row],[TextEvent2]],LogEvent[[#This Row],[PenaltiesLocation]])</f>
        <v>19450</v>
      </c>
      <c r="L54"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54" s="195">
        <f>SEARCH("&lt;stl:HostCommand",LogEvent[[#This Row],[TextEvent2]])</f>
        <v>1500</v>
      </c>
      <c r="N54" s="195">
        <f>SEARCH("&gt;",LogEvent[[#This Row],[TextEvent2]],LogEvent[[#This Row],[HostCommandLocation]])+1</f>
        <v>1533</v>
      </c>
      <c r="O54" s="195">
        <f>SEARCH("&lt;/stl:HostCommand&gt;",LogEvent[[#This Row],[TextEvent2]],LogEvent[[#This Row],[HostCommandInit]])</f>
        <v>1559</v>
      </c>
      <c r="P54" s="195" t="str">
        <f>MID(LogEvent[[#This Row],[TextEvent2]],LogEvent[[#This Row],[HostCommandInit]],LogEvent[[#This Row],[HCFinish]]-LogEvent[[#This Row],[HostCommandInit]])</f>
        <v>RDBOGFRA14SEPQRCOWKO¥PL-LH</v>
      </c>
    </row>
    <row r="55" spans="1:16" x14ac:dyDescent="0.25">
      <c r="A55" s="195" t="s">
        <v>458</v>
      </c>
      <c r="B55" s="195" t="s">
        <v>459</v>
      </c>
      <c r="C55" s="195" t="s">
        <v>513</v>
      </c>
      <c r="D55" s="195">
        <f>SEARCH("&lt;Rule&gt;",LogEvent[[#This Row],[TextEvent2]])+6</f>
        <v>3095</v>
      </c>
      <c r="E55" s="195">
        <f>SEARCH("&lt;/Rule&gt;",LogEvent[[#This Row],[TextEvent2]],LogEvent[[#This Row],[RuleLocation]])</f>
        <v>3099</v>
      </c>
      <c r="F55" s="195" t="str">
        <f>MID(LogEvent[[#This Row],[TextEvent2]],LogEvent[[#This Row],[RuleLocation]],LogEvent[[#This Row],[RuleFinish]]-LogEvent[[#This Row],[RuleLocation]])</f>
        <v>M0CO</v>
      </c>
      <c r="G55" s="195">
        <f>SEARCH("&lt;TariffDescriptionNumber&gt;",LogEvent[[#This Row],[TextEvent2]],LogEvent[[#This Row],[RuleFinish]])+25</f>
        <v>3137</v>
      </c>
      <c r="H55" s="195">
        <f>SEARCH("&lt;/TariffDescriptionNumber&gt;",LogEvent[[#This Row],[TextEvent2]],LogEvent[[#This Row],[RuleFinish]])</f>
        <v>3147</v>
      </c>
      <c r="I55" s="195" t="str">
        <f>MID(LogEvent[[#This Row],[TextEvent2]],LogEvent[[#This Row],[TariffLocation]],(LogEvent[[#This Row],[TariffFinish]]-LogEvent[[#This Row],[TariffLocation]]))</f>
        <v>IPRSAA2/27</v>
      </c>
      <c r="J55" s="195">
        <f>SEARCH(CONCATENATE("Title=",Calculos!$A$72,"PENALTIES"),LogEvent[[#This Row],[TextEvent2]],LogEvent[[#This Row],[TariffLocation]])+29</f>
        <v>13096</v>
      </c>
      <c r="K55" s="195">
        <f>SEARCH("&lt;/Paragraph&gt;",LogEvent[[#This Row],[TextEvent2]],LogEvent[[#This Row],[PenaltiesLocation]])</f>
        <v>19450</v>
      </c>
      <c r="L55"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55" s="195">
        <f>SEARCH("&lt;stl:HostCommand",LogEvent[[#This Row],[TextEvent2]])</f>
        <v>1500</v>
      </c>
      <c r="N55" s="195">
        <f>SEARCH("&gt;",LogEvent[[#This Row],[TextEvent2]],LogEvent[[#This Row],[HostCommandLocation]])+1</f>
        <v>1533</v>
      </c>
      <c r="O55" s="195">
        <f>SEARCH("&lt;/stl:HostCommand&gt;",LogEvent[[#This Row],[TextEvent2]],LogEvent[[#This Row],[HostCommandInit]])</f>
        <v>1559</v>
      </c>
      <c r="P55" s="195" t="str">
        <f>MID(LogEvent[[#This Row],[TextEvent2]],LogEvent[[#This Row],[HostCommandInit]],LogEvent[[#This Row],[HCFinish]]-LogEvent[[#This Row],[HostCommandInit]])</f>
        <v>RDBOGFRA14SEPQRCOWKO¥PL-LH</v>
      </c>
    </row>
    <row r="56" spans="1:16" x14ac:dyDescent="0.25">
      <c r="A56" s="195" t="s">
        <v>458</v>
      </c>
      <c r="B56" s="195" t="s">
        <v>459</v>
      </c>
      <c r="C56" s="195" t="s">
        <v>514</v>
      </c>
      <c r="D56" s="195">
        <f>SEARCH("&lt;Rule&gt;",LogEvent[[#This Row],[TextEvent2]])+6</f>
        <v>3096</v>
      </c>
      <c r="E56" s="195">
        <f>SEARCH("&lt;/Rule&gt;",LogEvent[[#This Row],[TextEvent2]],LogEvent[[#This Row],[RuleLocation]])</f>
        <v>3100</v>
      </c>
      <c r="F56" s="195" t="str">
        <f>MID(LogEvent[[#This Row],[TextEvent2]],LogEvent[[#This Row],[RuleLocation]],LogEvent[[#This Row],[RuleFinish]]-LogEvent[[#This Row],[RuleLocation]])</f>
        <v>M0CO</v>
      </c>
      <c r="G56" s="195">
        <f>SEARCH("&lt;TariffDescriptionNumber&gt;",LogEvent[[#This Row],[TextEvent2]],LogEvent[[#This Row],[RuleFinish]])+25</f>
        <v>3138</v>
      </c>
      <c r="H56" s="195">
        <f>SEARCH("&lt;/TariffDescriptionNumber&gt;",LogEvent[[#This Row],[TextEvent2]],LogEvent[[#This Row],[RuleFinish]])</f>
        <v>3148</v>
      </c>
      <c r="I56" s="195" t="str">
        <f>MID(LogEvent[[#This Row],[TextEvent2]],LogEvent[[#This Row],[TariffLocation]],(LogEvent[[#This Row],[TariffFinish]]-LogEvent[[#This Row],[TariffLocation]]))</f>
        <v>IPRSAA2/27</v>
      </c>
      <c r="J56" s="195">
        <f>SEARCH(CONCATENATE("Title=",Calculos!$A$72,"PENALTIES"),LogEvent[[#This Row],[TextEvent2]],LogEvent[[#This Row],[TariffLocation]])+29</f>
        <v>13097</v>
      </c>
      <c r="K56" s="195">
        <f>SEARCH("&lt;/Paragraph&gt;",LogEvent[[#This Row],[TextEvent2]],LogEvent[[#This Row],[PenaltiesLocation]])</f>
        <v>19451</v>
      </c>
      <c r="L56"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56" s="195">
        <f>SEARCH("&lt;stl:HostCommand",LogEvent[[#This Row],[TextEvent2]])</f>
        <v>1501</v>
      </c>
      <c r="N56" s="195">
        <f>SEARCH("&gt;",LogEvent[[#This Row],[TextEvent2]],LogEvent[[#This Row],[HostCommandLocation]])+1</f>
        <v>1534</v>
      </c>
      <c r="O56" s="195">
        <f>SEARCH("&lt;/stl:HostCommand&gt;",LogEvent[[#This Row],[TextEvent2]],LogEvent[[#This Row],[HostCommandInit]])</f>
        <v>1560</v>
      </c>
      <c r="P56" s="195" t="str">
        <f>MID(LogEvent[[#This Row],[TextEvent2]],LogEvent[[#This Row],[HostCommandInit]],LogEvent[[#This Row],[HCFinish]]-LogEvent[[#This Row],[HostCommandInit]])</f>
        <v>RDBOGFRA14SEPQRCOWKO¥PL-LH</v>
      </c>
    </row>
    <row r="57" spans="1:16" x14ac:dyDescent="0.25">
      <c r="A57" s="195" t="s">
        <v>458</v>
      </c>
      <c r="B57" s="195" t="s">
        <v>459</v>
      </c>
      <c r="C57" s="195" t="s">
        <v>515</v>
      </c>
      <c r="D57" s="195">
        <f>SEARCH("&lt;Rule&gt;",LogEvent[[#This Row],[TextEvent2]])+6</f>
        <v>3386</v>
      </c>
      <c r="E57" s="195">
        <f>SEARCH("&lt;/Rule&gt;",LogEvent[[#This Row],[TextEvent2]],LogEvent[[#This Row],[RuleLocation]])</f>
        <v>3390</v>
      </c>
      <c r="F57" s="195" t="str">
        <f>MID(LogEvent[[#This Row],[TextEvent2]],LogEvent[[#This Row],[RuleLocation]],LogEvent[[#This Row],[RuleFinish]]-LogEvent[[#This Row],[RuleLocation]])</f>
        <v>9660</v>
      </c>
      <c r="G57" s="195">
        <f>SEARCH("&lt;TariffDescriptionNumber&gt;",LogEvent[[#This Row],[TextEvent2]],LogEvent[[#This Row],[RuleFinish]])+25</f>
        <v>3428</v>
      </c>
      <c r="H57" s="195">
        <f>SEARCH("&lt;/TariffDescriptionNumber&gt;",LogEvent[[#This Row],[TextEvent2]],LogEvent[[#This Row],[RuleFinish]])</f>
        <v>3437</v>
      </c>
      <c r="I57" s="195" t="str">
        <f>MID(LogEvent[[#This Row],[TextEvent2]],LogEvent[[#This Row],[TariffLocation]],(LogEvent[[#This Row],[TariffFinish]]-LogEvent[[#This Row],[TariffLocation]]))</f>
        <v>IPRWI/303</v>
      </c>
      <c r="J57" s="195">
        <f>SEARCH(CONCATENATE("Title=",Calculos!$A$72,"PENALTIES"),LogEvent[[#This Row],[TextEvent2]],LogEvent[[#This Row],[TariffLocation]])+29</f>
        <v>7588</v>
      </c>
      <c r="K57" s="195">
        <f>SEARCH("&lt;/Paragraph&gt;",LogEvent[[#This Row],[TextEvent2]],LogEvent[[#This Row],[PenaltiesLocation]])</f>
        <v>10540</v>
      </c>
      <c r="L57"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57" s="195">
        <f>SEARCH("&lt;stl:HostCommand",LogEvent[[#This Row],[TextEvent2]])</f>
        <v>1500</v>
      </c>
      <c r="N57" s="195">
        <f>SEARCH("&gt;",LogEvent[[#This Row],[TextEvent2]],LogEvent[[#This Row],[HostCommandLocation]])+1</f>
        <v>1533</v>
      </c>
      <c r="O57" s="195">
        <f>SEARCH("&lt;/stl:HostCommand&gt;",LogEvent[[#This Row],[TextEvent2]],LogEvent[[#This Row],[HostCommandInit]])</f>
        <v>1555</v>
      </c>
      <c r="P57" s="195" t="str">
        <f>MID(LogEvent[[#This Row],[TextEvent2]],LogEvent[[#This Row],[HostCommandInit]],LogEvent[[#This Row],[HCFinish]]-LogEvent[[#This Row],[HostCommandInit]])</f>
        <v>RDBOGCUN08NOVZUL¥PL-4O</v>
      </c>
    </row>
    <row r="58" spans="1:16" x14ac:dyDescent="0.25">
      <c r="A58" s="195" t="s">
        <v>458</v>
      </c>
      <c r="B58" s="195" t="s">
        <v>459</v>
      </c>
      <c r="C58" s="195" t="s">
        <v>516</v>
      </c>
      <c r="D58" s="195">
        <f>SEARCH("&lt;Rule&gt;",LogEvent[[#This Row],[TextEvent2]])+6</f>
        <v>3420</v>
      </c>
      <c r="E58" s="195">
        <f>SEARCH("&lt;/Rule&gt;",LogEvent[[#This Row],[TextEvent2]],LogEvent[[#This Row],[RuleLocation]])</f>
        <v>3424</v>
      </c>
      <c r="F58" s="195" t="str">
        <f>MID(LogEvent[[#This Row],[TextEvent2]],LogEvent[[#This Row],[RuleLocation]],LogEvent[[#This Row],[RuleFinish]]-LogEvent[[#This Row],[RuleLocation]])</f>
        <v>9500</v>
      </c>
      <c r="G58" s="195">
        <f>SEARCH("&lt;TariffDescriptionNumber&gt;",LogEvent[[#This Row],[TextEvent2]],LogEvent[[#This Row],[RuleFinish]])+25</f>
        <v>3462</v>
      </c>
      <c r="H58" s="195">
        <f>SEARCH("&lt;/TariffDescriptionNumber&gt;",LogEvent[[#This Row],[TextEvent2]],LogEvent[[#This Row],[RuleFinish]])</f>
        <v>3471</v>
      </c>
      <c r="I58" s="195" t="str">
        <f>MID(LogEvent[[#This Row],[TextEvent2]],LogEvent[[#This Row],[TariffLocation]],(LogEvent[[#This Row],[TariffFinish]]-LogEvent[[#This Row],[TariffLocation]]))</f>
        <v>IPRWI/303</v>
      </c>
      <c r="J58" s="195">
        <f>SEARCH(CONCATENATE("Title=",Calculos!$A$72,"PENALTIES"),LogEvent[[#This Row],[TextEvent2]],LogEvent[[#This Row],[TariffLocation]])+29</f>
        <v>7657</v>
      </c>
      <c r="K58" s="195">
        <f>SEARCH("&lt;/Paragraph&gt;",LogEvent[[#This Row],[TextEvent2]],LogEvent[[#This Row],[PenaltiesLocation]])</f>
        <v>9331</v>
      </c>
      <c r="L58" s="195" t="str">
        <f>MID(LogEvent[[#This Row],[TextEvent2]],LogEvent[[#This Row],[PenaltiesLocation]],(LogEvent[[#This Row],[PenaltiesFinish]]-LogEvent[[#This Row],[PenaltiesLocation]]))</f>
        <v xml:space="preserve">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58" s="195">
        <f>SEARCH("&lt;stl:HostCommand",LogEvent[[#This Row],[TextEvent2]])</f>
        <v>1500</v>
      </c>
      <c r="N58" s="195">
        <f>SEARCH("&gt;",LogEvent[[#This Row],[TextEvent2]],LogEvent[[#This Row],[HostCommandLocation]])+1</f>
        <v>1533</v>
      </c>
      <c r="O58" s="195">
        <f>SEARCH("&lt;/stl:HostCommand&gt;",LogEvent[[#This Row],[TextEvent2]],LogEvent[[#This Row],[HostCommandInit]])</f>
        <v>1556</v>
      </c>
      <c r="P58" s="195" t="str">
        <f>MID(LogEvent[[#This Row],[TextEvent2]],LogEvent[[#This Row],[HostCommandInit]],LogEvent[[#This Row],[HCFinish]]-LogEvent[[#This Row],[HostCommandInit]])</f>
        <v>RDCUNBOG11NOVG1LL¥PL-4O</v>
      </c>
    </row>
    <row r="59" spans="1:16" x14ac:dyDescent="0.25">
      <c r="A59" s="195" t="s">
        <v>458</v>
      </c>
      <c r="B59" s="195" t="s">
        <v>459</v>
      </c>
      <c r="C59" s="195" t="s">
        <v>517</v>
      </c>
      <c r="D59" s="195">
        <f>SEARCH("&lt;Rule&gt;",LogEvent[[#This Row],[TextEvent2]])+6</f>
        <v>3387</v>
      </c>
      <c r="E59" s="195">
        <f>SEARCH("&lt;/Rule&gt;",LogEvent[[#This Row],[TextEvent2]],LogEvent[[#This Row],[RuleLocation]])</f>
        <v>3391</v>
      </c>
      <c r="F59" s="195" t="str">
        <f>MID(LogEvent[[#This Row],[TextEvent2]],LogEvent[[#This Row],[RuleLocation]],LogEvent[[#This Row],[RuleFinish]]-LogEvent[[#This Row],[RuleLocation]])</f>
        <v>9660</v>
      </c>
      <c r="G59" s="195">
        <f>SEARCH("&lt;TariffDescriptionNumber&gt;",LogEvent[[#This Row],[TextEvent2]],LogEvent[[#This Row],[RuleFinish]])+25</f>
        <v>3429</v>
      </c>
      <c r="H59" s="195">
        <f>SEARCH("&lt;/TariffDescriptionNumber&gt;",LogEvent[[#This Row],[TextEvent2]],LogEvent[[#This Row],[RuleFinish]])</f>
        <v>3438</v>
      </c>
      <c r="I59" s="195" t="str">
        <f>MID(LogEvent[[#This Row],[TextEvent2]],LogEvent[[#This Row],[TariffLocation]],(LogEvent[[#This Row],[TariffFinish]]-LogEvent[[#This Row],[TariffLocation]]))</f>
        <v>IPRWI/303</v>
      </c>
      <c r="J59" s="195">
        <f>SEARCH(CONCATENATE("Title=",Calculos!$A$72,"PENALTIES"),LogEvent[[#This Row],[TextEvent2]],LogEvent[[#This Row],[TariffLocation]])+29</f>
        <v>7589</v>
      </c>
      <c r="K59" s="195">
        <f>SEARCH("&lt;/Paragraph&gt;",LogEvent[[#This Row],[TextEvent2]],LogEvent[[#This Row],[PenaltiesLocation]])</f>
        <v>10541</v>
      </c>
      <c r="L59"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59" s="195">
        <f>SEARCH("&lt;stl:HostCommand",LogEvent[[#This Row],[TextEvent2]])</f>
        <v>1501</v>
      </c>
      <c r="N59" s="195">
        <f>SEARCH("&gt;",LogEvent[[#This Row],[TextEvent2]],LogEvent[[#This Row],[HostCommandLocation]])+1</f>
        <v>1534</v>
      </c>
      <c r="O59" s="195">
        <f>SEARCH("&lt;/stl:HostCommand&gt;",LogEvent[[#This Row],[TextEvent2]],LogEvent[[#This Row],[HostCommandInit]])</f>
        <v>1556</v>
      </c>
      <c r="P59" s="195" t="str">
        <f>MID(LogEvent[[#This Row],[TextEvent2]],LogEvent[[#This Row],[HostCommandInit]],LogEvent[[#This Row],[HCFinish]]-LogEvent[[#This Row],[HostCommandInit]])</f>
        <v>RDBOGCUN08NOVZUL¥PL-4O</v>
      </c>
    </row>
    <row r="60" spans="1:16" x14ac:dyDescent="0.25">
      <c r="A60" s="195" t="s">
        <v>458</v>
      </c>
      <c r="B60" s="195" t="s">
        <v>459</v>
      </c>
      <c r="C60" s="195" t="s">
        <v>518</v>
      </c>
      <c r="D60" s="195">
        <f>SEARCH("&lt;Rule&gt;",LogEvent[[#This Row],[TextEvent2]])+6</f>
        <v>3421</v>
      </c>
      <c r="E60" s="195">
        <f>SEARCH("&lt;/Rule&gt;",LogEvent[[#This Row],[TextEvent2]],LogEvent[[#This Row],[RuleLocation]])</f>
        <v>3425</v>
      </c>
      <c r="F60" s="195" t="str">
        <f>MID(LogEvent[[#This Row],[TextEvent2]],LogEvent[[#This Row],[RuleLocation]],LogEvent[[#This Row],[RuleFinish]]-LogEvent[[#This Row],[RuleLocation]])</f>
        <v>9500</v>
      </c>
      <c r="G60" s="195">
        <f>SEARCH("&lt;TariffDescriptionNumber&gt;",LogEvent[[#This Row],[TextEvent2]],LogEvent[[#This Row],[RuleFinish]])+25</f>
        <v>3463</v>
      </c>
      <c r="H60" s="195">
        <f>SEARCH("&lt;/TariffDescriptionNumber&gt;",LogEvent[[#This Row],[TextEvent2]],LogEvent[[#This Row],[RuleFinish]])</f>
        <v>3472</v>
      </c>
      <c r="I60" s="195" t="str">
        <f>MID(LogEvent[[#This Row],[TextEvent2]],LogEvent[[#This Row],[TariffLocation]],(LogEvent[[#This Row],[TariffFinish]]-LogEvent[[#This Row],[TariffLocation]]))</f>
        <v>IPRWI/303</v>
      </c>
      <c r="J60" s="195">
        <f>SEARCH(CONCATENATE("Title=",Calculos!$A$72,"PENALTIES"),LogEvent[[#This Row],[TextEvent2]],LogEvent[[#This Row],[TariffLocation]])+29</f>
        <v>7658</v>
      </c>
      <c r="K60" s="195">
        <f>SEARCH("&lt;/Paragraph&gt;",LogEvent[[#This Row],[TextEvent2]],LogEvent[[#This Row],[PenaltiesLocation]])</f>
        <v>9332</v>
      </c>
      <c r="L60" s="195" t="str">
        <f>MID(LogEvent[[#This Row],[TextEvent2]],LogEvent[[#This Row],[PenaltiesLocation]],(LogEvent[[#This Row],[PenaltiesFinish]]-LogEvent[[#This Row],[PenaltiesLocation]]))</f>
        <v xml:space="preserve">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60" s="195">
        <f>SEARCH("&lt;stl:HostCommand",LogEvent[[#This Row],[TextEvent2]])</f>
        <v>1501</v>
      </c>
      <c r="N60" s="195">
        <f>SEARCH("&gt;",LogEvent[[#This Row],[TextEvent2]],LogEvent[[#This Row],[HostCommandLocation]])+1</f>
        <v>1534</v>
      </c>
      <c r="O60" s="195">
        <f>SEARCH("&lt;/stl:HostCommand&gt;",LogEvent[[#This Row],[TextEvent2]],LogEvent[[#This Row],[HostCommandInit]])</f>
        <v>1557</v>
      </c>
      <c r="P60" s="195" t="str">
        <f>MID(LogEvent[[#This Row],[TextEvent2]],LogEvent[[#This Row],[HostCommandInit]],LogEvent[[#This Row],[HCFinish]]-LogEvent[[#This Row],[HostCommandInit]])</f>
        <v>RDCUNBOG11NOVG1LL¥PL-4O</v>
      </c>
    </row>
    <row r="61" spans="1:16" x14ac:dyDescent="0.25">
      <c r="A61" s="195" t="s">
        <v>458</v>
      </c>
      <c r="B61" s="195" t="s">
        <v>459</v>
      </c>
      <c r="C61" s="195" t="s">
        <v>519</v>
      </c>
      <c r="D61" s="195">
        <f>SEARCH("&lt;Rule&gt;",LogEvent[[#This Row],[TextEvent2]])+6</f>
        <v>3387</v>
      </c>
      <c r="E61" s="195">
        <f>SEARCH("&lt;/Rule&gt;",LogEvent[[#This Row],[TextEvent2]],LogEvent[[#This Row],[RuleLocation]])</f>
        <v>3391</v>
      </c>
      <c r="F61" s="195" t="str">
        <f>MID(LogEvent[[#This Row],[TextEvent2]],LogEvent[[#This Row],[RuleLocation]],LogEvent[[#This Row],[RuleFinish]]-LogEvent[[#This Row],[RuleLocation]])</f>
        <v>9660</v>
      </c>
      <c r="G61" s="195">
        <f>SEARCH("&lt;TariffDescriptionNumber&gt;",LogEvent[[#This Row],[TextEvent2]],LogEvent[[#This Row],[RuleFinish]])+25</f>
        <v>3429</v>
      </c>
      <c r="H61" s="195">
        <f>SEARCH("&lt;/TariffDescriptionNumber&gt;",LogEvent[[#This Row],[TextEvent2]],LogEvent[[#This Row],[RuleFinish]])</f>
        <v>3438</v>
      </c>
      <c r="I61" s="195" t="str">
        <f>MID(LogEvent[[#This Row],[TextEvent2]],LogEvent[[#This Row],[TariffLocation]],(LogEvent[[#This Row],[TariffFinish]]-LogEvent[[#This Row],[TariffLocation]]))</f>
        <v>IPRWI/303</v>
      </c>
      <c r="J61" s="195">
        <f>SEARCH(CONCATENATE("Title=",Calculos!$A$72,"PENALTIES"),LogEvent[[#This Row],[TextEvent2]],LogEvent[[#This Row],[TariffLocation]])+29</f>
        <v>7589</v>
      </c>
      <c r="K61" s="195">
        <f>SEARCH("&lt;/Paragraph&gt;",LogEvent[[#This Row],[TextEvent2]],LogEvent[[#This Row],[PenaltiesLocation]])</f>
        <v>10541</v>
      </c>
      <c r="L61"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61" s="195">
        <f>SEARCH("&lt;stl:HostCommand",LogEvent[[#This Row],[TextEvent2]])</f>
        <v>1501</v>
      </c>
      <c r="N61" s="195">
        <f>SEARCH("&gt;",LogEvent[[#This Row],[TextEvent2]],LogEvent[[#This Row],[HostCommandLocation]])+1</f>
        <v>1534</v>
      </c>
      <c r="O61" s="195">
        <f>SEARCH("&lt;/stl:HostCommand&gt;",LogEvent[[#This Row],[TextEvent2]],LogEvent[[#This Row],[HostCommandInit]])</f>
        <v>1556</v>
      </c>
      <c r="P61" s="195" t="str">
        <f>MID(LogEvent[[#This Row],[TextEvent2]],LogEvent[[#This Row],[HostCommandInit]],LogEvent[[#This Row],[HCFinish]]-LogEvent[[#This Row],[HostCommandInit]])</f>
        <v>RDBOGCUN08NOVZUL¥PL-4O</v>
      </c>
    </row>
    <row r="62" spans="1:16" x14ac:dyDescent="0.25">
      <c r="A62" s="195" t="s">
        <v>458</v>
      </c>
      <c r="B62" s="195" t="s">
        <v>459</v>
      </c>
      <c r="C62" s="195" t="s">
        <v>520</v>
      </c>
      <c r="D62" s="195">
        <f>SEARCH("&lt;Rule&gt;",LogEvent[[#This Row],[TextEvent2]])+6</f>
        <v>3421</v>
      </c>
      <c r="E62" s="195">
        <f>SEARCH("&lt;/Rule&gt;",LogEvent[[#This Row],[TextEvent2]],LogEvent[[#This Row],[RuleLocation]])</f>
        <v>3425</v>
      </c>
      <c r="F62" s="195" t="str">
        <f>MID(LogEvent[[#This Row],[TextEvent2]],LogEvent[[#This Row],[RuleLocation]],LogEvent[[#This Row],[RuleFinish]]-LogEvent[[#This Row],[RuleLocation]])</f>
        <v>9500</v>
      </c>
      <c r="G62" s="195">
        <f>SEARCH("&lt;TariffDescriptionNumber&gt;",LogEvent[[#This Row],[TextEvent2]],LogEvent[[#This Row],[RuleFinish]])+25</f>
        <v>3463</v>
      </c>
      <c r="H62" s="195">
        <f>SEARCH("&lt;/TariffDescriptionNumber&gt;",LogEvent[[#This Row],[TextEvent2]],LogEvent[[#This Row],[RuleFinish]])</f>
        <v>3472</v>
      </c>
      <c r="I62" s="195" t="str">
        <f>MID(LogEvent[[#This Row],[TextEvent2]],LogEvent[[#This Row],[TariffLocation]],(LogEvent[[#This Row],[TariffFinish]]-LogEvent[[#This Row],[TariffLocation]]))</f>
        <v>IPRWI/303</v>
      </c>
      <c r="J62" s="195">
        <f>SEARCH(CONCATENATE("Title=",Calculos!$A$72,"PENALTIES"),LogEvent[[#This Row],[TextEvent2]],LogEvent[[#This Row],[TariffLocation]])+29</f>
        <v>7658</v>
      </c>
      <c r="K62" s="195">
        <f>SEARCH("&lt;/Paragraph&gt;",LogEvent[[#This Row],[TextEvent2]],LogEvent[[#This Row],[PenaltiesLocation]])</f>
        <v>9332</v>
      </c>
      <c r="L62" s="195" t="str">
        <f>MID(LogEvent[[#This Row],[TextEvent2]],LogEvent[[#This Row],[PenaltiesLocation]],(LogEvent[[#This Row],[PenaltiesFinish]]-LogEvent[[#This Row],[PenaltiesLocation]]))</f>
        <v xml:space="preserve">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62" s="195">
        <f>SEARCH("&lt;stl:HostCommand",LogEvent[[#This Row],[TextEvent2]])</f>
        <v>1501</v>
      </c>
      <c r="N62" s="195">
        <f>SEARCH("&gt;",LogEvent[[#This Row],[TextEvent2]],LogEvent[[#This Row],[HostCommandLocation]])+1</f>
        <v>1534</v>
      </c>
      <c r="O62" s="195">
        <f>SEARCH("&lt;/stl:HostCommand&gt;",LogEvent[[#This Row],[TextEvent2]],LogEvent[[#This Row],[HostCommandInit]])</f>
        <v>1557</v>
      </c>
      <c r="P62" s="195" t="str">
        <f>MID(LogEvent[[#This Row],[TextEvent2]],LogEvent[[#This Row],[HostCommandInit]],LogEvent[[#This Row],[HCFinish]]-LogEvent[[#This Row],[HostCommandInit]])</f>
        <v>RDCUNBOG11NOVG1LL¥PL-4O</v>
      </c>
    </row>
    <row r="63" spans="1:16" x14ac:dyDescent="0.25">
      <c r="A63" s="195" t="s">
        <v>458</v>
      </c>
      <c r="B63" s="195" t="s">
        <v>459</v>
      </c>
      <c r="C63" s="195" t="s">
        <v>521</v>
      </c>
      <c r="D63" s="195">
        <f>SEARCH("&lt;Rule&gt;",LogEvent[[#This Row],[TextEvent2]])+6</f>
        <v>3386</v>
      </c>
      <c r="E63" s="195">
        <f>SEARCH("&lt;/Rule&gt;",LogEvent[[#This Row],[TextEvent2]],LogEvent[[#This Row],[RuleLocation]])</f>
        <v>3390</v>
      </c>
      <c r="F63" s="195" t="str">
        <f>MID(LogEvent[[#This Row],[TextEvent2]],LogEvent[[#This Row],[RuleLocation]],LogEvent[[#This Row],[RuleFinish]]-LogEvent[[#This Row],[RuleLocation]])</f>
        <v>9660</v>
      </c>
      <c r="G63" s="195">
        <f>SEARCH("&lt;TariffDescriptionNumber&gt;",LogEvent[[#This Row],[TextEvent2]],LogEvent[[#This Row],[RuleFinish]])+25</f>
        <v>3428</v>
      </c>
      <c r="H63" s="195">
        <f>SEARCH("&lt;/TariffDescriptionNumber&gt;",LogEvent[[#This Row],[TextEvent2]],LogEvent[[#This Row],[RuleFinish]])</f>
        <v>3437</v>
      </c>
      <c r="I63" s="195" t="str">
        <f>MID(LogEvent[[#This Row],[TextEvent2]],LogEvent[[#This Row],[TariffLocation]],(LogEvent[[#This Row],[TariffFinish]]-LogEvent[[#This Row],[TariffLocation]]))</f>
        <v>IPRWI/303</v>
      </c>
      <c r="J63" s="195">
        <f>SEARCH(CONCATENATE("Title=",Calculos!$A$72,"PENALTIES"),LogEvent[[#This Row],[TextEvent2]],LogEvent[[#This Row],[TariffLocation]])+29</f>
        <v>7588</v>
      </c>
      <c r="K63" s="195">
        <f>SEARCH("&lt;/Paragraph&gt;",LogEvent[[#This Row],[TextEvent2]],LogEvent[[#This Row],[PenaltiesLocation]])</f>
        <v>10540</v>
      </c>
      <c r="L63"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63" s="195">
        <f>SEARCH("&lt;stl:HostCommand",LogEvent[[#This Row],[TextEvent2]])</f>
        <v>1500</v>
      </c>
      <c r="N63" s="195">
        <f>SEARCH("&gt;",LogEvent[[#This Row],[TextEvent2]],LogEvent[[#This Row],[HostCommandLocation]])+1</f>
        <v>1533</v>
      </c>
      <c r="O63" s="195">
        <f>SEARCH("&lt;/stl:HostCommand&gt;",LogEvent[[#This Row],[TextEvent2]],LogEvent[[#This Row],[HostCommandInit]])</f>
        <v>1555</v>
      </c>
      <c r="P63" s="195" t="str">
        <f>MID(LogEvent[[#This Row],[TextEvent2]],LogEvent[[#This Row],[HostCommandInit]],LogEvent[[#This Row],[HCFinish]]-LogEvent[[#This Row],[HostCommandInit]])</f>
        <v>RDBOGCUN08NOVZUL¥PL-4O</v>
      </c>
    </row>
    <row r="64" spans="1:16" x14ac:dyDescent="0.25">
      <c r="A64" s="195" t="s">
        <v>458</v>
      </c>
      <c r="B64" s="195" t="s">
        <v>459</v>
      </c>
      <c r="C64" s="195" t="s">
        <v>522</v>
      </c>
      <c r="D64" s="195">
        <f>SEARCH("&lt;Rule&gt;",LogEvent[[#This Row],[TextEvent2]])+6</f>
        <v>3420</v>
      </c>
      <c r="E64" s="195">
        <f>SEARCH("&lt;/Rule&gt;",LogEvent[[#This Row],[TextEvent2]],LogEvent[[#This Row],[RuleLocation]])</f>
        <v>3424</v>
      </c>
      <c r="F64" s="195" t="str">
        <f>MID(LogEvent[[#This Row],[TextEvent2]],LogEvent[[#This Row],[RuleLocation]],LogEvent[[#This Row],[RuleFinish]]-LogEvent[[#This Row],[RuleLocation]])</f>
        <v>9500</v>
      </c>
      <c r="G64" s="195">
        <f>SEARCH("&lt;TariffDescriptionNumber&gt;",LogEvent[[#This Row],[TextEvent2]],LogEvent[[#This Row],[RuleFinish]])+25</f>
        <v>3462</v>
      </c>
      <c r="H64" s="195">
        <f>SEARCH("&lt;/TariffDescriptionNumber&gt;",LogEvent[[#This Row],[TextEvent2]],LogEvent[[#This Row],[RuleFinish]])</f>
        <v>3471</v>
      </c>
      <c r="I64" s="195" t="str">
        <f>MID(LogEvent[[#This Row],[TextEvent2]],LogEvent[[#This Row],[TariffLocation]],(LogEvent[[#This Row],[TariffFinish]]-LogEvent[[#This Row],[TariffLocation]]))</f>
        <v>IPRWI/303</v>
      </c>
      <c r="J64" s="195">
        <f>SEARCH(CONCATENATE("Title=",Calculos!$A$72,"PENALTIES"),LogEvent[[#This Row],[TextEvent2]],LogEvent[[#This Row],[TariffLocation]])+29</f>
        <v>7657</v>
      </c>
      <c r="K64" s="195">
        <f>SEARCH("&lt;/Paragraph&gt;",LogEvent[[#This Row],[TextEvent2]],LogEvent[[#This Row],[PenaltiesLocation]])</f>
        <v>9331</v>
      </c>
      <c r="L64" s="195" t="str">
        <f>MID(LogEvent[[#This Row],[TextEvent2]],LogEvent[[#This Row],[PenaltiesLocation]],(LogEvent[[#This Row],[PenaltiesFinish]]-LogEvent[[#This Row],[PenaltiesLocation]]))</f>
        <v xml:space="preserve">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64" s="195">
        <f>SEARCH("&lt;stl:HostCommand",LogEvent[[#This Row],[TextEvent2]])</f>
        <v>1500</v>
      </c>
      <c r="N64" s="195">
        <f>SEARCH("&gt;",LogEvent[[#This Row],[TextEvent2]],LogEvent[[#This Row],[HostCommandLocation]])+1</f>
        <v>1533</v>
      </c>
      <c r="O64" s="195">
        <f>SEARCH("&lt;/stl:HostCommand&gt;",LogEvent[[#This Row],[TextEvent2]],LogEvent[[#This Row],[HostCommandInit]])</f>
        <v>1556</v>
      </c>
      <c r="P64" s="195" t="str">
        <f>MID(LogEvent[[#This Row],[TextEvent2]],LogEvent[[#This Row],[HostCommandInit]],LogEvent[[#This Row],[HCFinish]]-LogEvent[[#This Row],[HostCommandInit]])</f>
        <v>RDCUNBOG11NOVG1LL¥PL-4O</v>
      </c>
    </row>
    <row r="65" spans="1:16" x14ac:dyDescent="0.25">
      <c r="A65" s="195" t="s">
        <v>458</v>
      </c>
      <c r="B65" s="195" t="s">
        <v>459</v>
      </c>
      <c r="C65" s="195" t="s">
        <v>523</v>
      </c>
      <c r="D65" s="195">
        <f>SEARCH("&lt;Rule&gt;",LogEvent[[#This Row],[TextEvent2]])+6</f>
        <v>3387</v>
      </c>
      <c r="E65" s="195">
        <f>SEARCH("&lt;/Rule&gt;",LogEvent[[#This Row],[TextEvent2]],LogEvent[[#This Row],[RuleLocation]])</f>
        <v>3391</v>
      </c>
      <c r="F65" s="195" t="str">
        <f>MID(LogEvent[[#This Row],[TextEvent2]],LogEvent[[#This Row],[RuleLocation]],LogEvent[[#This Row],[RuleFinish]]-LogEvent[[#This Row],[RuleLocation]])</f>
        <v>9660</v>
      </c>
      <c r="G65" s="195">
        <f>SEARCH("&lt;TariffDescriptionNumber&gt;",LogEvent[[#This Row],[TextEvent2]],LogEvent[[#This Row],[RuleFinish]])+25</f>
        <v>3429</v>
      </c>
      <c r="H65" s="195">
        <f>SEARCH("&lt;/TariffDescriptionNumber&gt;",LogEvent[[#This Row],[TextEvent2]],LogEvent[[#This Row],[RuleFinish]])</f>
        <v>3438</v>
      </c>
      <c r="I65" s="195" t="str">
        <f>MID(LogEvent[[#This Row],[TextEvent2]],LogEvent[[#This Row],[TariffLocation]],(LogEvent[[#This Row],[TariffFinish]]-LogEvent[[#This Row],[TariffLocation]]))</f>
        <v>IPRWI/303</v>
      </c>
      <c r="J65" s="195">
        <f>SEARCH(CONCATENATE("Title=",Calculos!$A$72,"PENALTIES"),LogEvent[[#This Row],[TextEvent2]],LogEvent[[#This Row],[TariffLocation]])+29</f>
        <v>7589</v>
      </c>
      <c r="K65" s="195">
        <f>SEARCH("&lt;/Paragraph&gt;",LogEvent[[#This Row],[TextEvent2]],LogEvent[[#This Row],[PenaltiesLocation]])</f>
        <v>10541</v>
      </c>
      <c r="L65"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65" s="195">
        <f>SEARCH("&lt;stl:HostCommand",LogEvent[[#This Row],[TextEvent2]])</f>
        <v>1501</v>
      </c>
      <c r="N65" s="195">
        <f>SEARCH("&gt;",LogEvent[[#This Row],[TextEvent2]],LogEvent[[#This Row],[HostCommandLocation]])+1</f>
        <v>1534</v>
      </c>
      <c r="O65" s="195">
        <f>SEARCH("&lt;/stl:HostCommand&gt;",LogEvent[[#This Row],[TextEvent2]],LogEvent[[#This Row],[HostCommandInit]])</f>
        <v>1556</v>
      </c>
      <c r="P65" s="195" t="str">
        <f>MID(LogEvent[[#This Row],[TextEvent2]],LogEvent[[#This Row],[HostCommandInit]],LogEvent[[#This Row],[HCFinish]]-LogEvent[[#This Row],[HostCommandInit]])</f>
        <v>RDBOGCUN08NOVZUL¥PL-4O</v>
      </c>
    </row>
    <row r="66" spans="1:16" x14ac:dyDescent="0.25">
      <c r="A66" s="195" t="s">
        <v>458</v>
      </c>
      <c r="B66" s="195" t="s">
        <v>459</v>
      </c>
      <c r="C66" s="195" t="s">
        <v>524</v>
      </c>
      <c r="D66" s="195">
        <f>SEARCH("&lt;Rule&gt;",LogEvent[[#This Row],[TextEvent2]])+6</f>
        <v>3421</v>
      </c>
      <c r="E66" s="195">
        <f>SEARCH("&lt;/Rule&gt;",LogEvent[[#This Row],[TextEvent2]],LogEvent[[#This Row],[RuleLocation]])</f>
        <v>3425</v>
      </c>
      <c r="F66" s="195" t="str">
        <f>MID(LogEvent[[#This Row],[TextEvent2]],LogEvent[[#This Row],[RuleLocation]],LogEvent[[#This Row],[RuleFinish]]-LogEvent[[#This Row],[RuleLocation]])</f>
        <v>9500</v>
      </c>
      <c r="G66" s="195">
        <f>SEARCH("&lt;TariffDescriptionNumber&gt;",LogEvent[[#This Row],[TextEvent2]],LogEvent[[#This Row],[RuleFinish]])+25</f>
        <v>3463</v>
      </c>
      <c r="H66" s="195">
        <f>SEARCH("&lt;/TariffDescriptionNumber&gt;",LogEvent[[#This Row],[TextEvent2]],LogEvent[[#This Row],[RuleFinish]])</f>
        <v>3472</v>
      </c>
      <c r="I66" s="195" t="str">
        <f>MID(LogEvent[[#This Row],[TextEvent2]],LogEvent[[#This Row],[TariffLocation]],(LogEvent[[#This Row],[TariffFinish]]-LogEvent[[#This Row],[TariffLocation]]))</f>
        <v>IPRWI/303</v>
      </c>
      <c r="J66" s="195">
        <f>SEARCH(CONCATENATE("Title=",Calculos!$A$72,"PENALTIES"),LogEvent[[#This Row],[TextEvent2]],LogEvent[[#This Row],[TariffLocation]])+29</f>
        <v>7658</v>
      </c>
      <c r="K66" s="195">
        <f>SEARCH("&lt;/Paragraph&gt;",LogEvent[[#This Row],[TextEvent2]],LogEvent[[#This Row],[PenaltiesLocation]])</f>
        <v>9332</v>
      </c>
      <c r="L66" s="195" t="str">
        <f>MID(LogEvent[[#This Row],[TextEvent2]],LogEvent[[#This Row],[PenaltiesLocation]],(LogEvent[[#This Row],[PenaltiesFinish]]-LogEvent[[#This Row],[PenaltiesLocation]]))</f>
        <v xml:space="preserve">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66" s="195">
        <f>SEARCH("&lt;stl:HostCommand",LogEvent[[#This Row],[TextEvent2]])</f>
        <v>1501</v>
      </c>
      <c r="N66" s="195">
        <f>SEARCH("&gt;",LogEvent[[#This Row],[TextEvent2]],LogEvent[[#This Row],[HostCommandLocation]])+1</f>
        <v>1534</v>
      </c>
      <c r="O66" s="195">
        <f>SEARCH("&lt;/stl:HostCommand&gt;",LogEvent[[#This Row],[TextEvent2]],LogEvent[[#This Row],[HostCommandInit]])</f>
        <v>1557</v>
      </c>
      <c r="P66" s="195" t="str">
        <f>MID(LogEvent[[#This Row],[TextEvent2]],LogEvent[[#This Row],[HostCommandInit]],LogEvent[[#This Row],[HCFinish]]-LogEvent[[#This Row],[HostCommandInit]])</f>
        <v>RDCUNBOG11NOVG1LL¥PL-4O</v>
      </c>
    </row>
    <row r="67" spans="1:16" x14ac:dyDescent="0.25">
      <c r="A67" s="195" t="s">
        <v>458</v>
      </c>
      <c r="B67" s="195" t="s">
        <v>459</v>
      </c>
      <c r="C67" s="195" t="s">
        <v>525</v>
      </c>
      <c r="D67" s="195">
        <f>SEARCH("&lt;Rule&gt;",LogEvent[[#This Row],[TextEvent2]])+6</f>
        <v>3386</v>
      </c>
      <c r="E67" s="195">
        <f>SEARCH("&lt;/Rule&gt;",LogEvent[[#This Row],[TextEvent2]],LogEvent[[#This Row],[RuleLocation]])</f>
        <v>3390</v>
      </c>
      <c r="F67" s="195" t="str">
        <f>MID(LogEvent[[#This Row],[TextEvent2]],LogEvent[[#This Row],[RuleLocation]],LogEvent[[#This Row],[RuleFinish]]-LogEvent[[#This Row],[RuleLocation]])</f>
        <v>9660</v>
      </c>
      <c r="G67" s="195">
        <f>SEARCH("&lt;TariffDescriptionNumber&gt;",LogEvent[[#This Row],[TextEvent2]],LogEvent[[#This Row],[RuleFinish]])+25</f>
        <v>3428</v>
      </c>
      <c r="H67" s="195">
        <f>SEARCH("&lt;/TariffDescriptionNumber&gt;",LogEvent[[#This Row],[TextEvent2]],LogEvent[[#This Row],[RuleFinish]])</f>
        <v>3437</v>
      </c>
      <c r="I67" s="195" t="str">
        <f>MID(LogEvent[[#This Row],[TextEvent2]],LogEvent[[#This Row],[TariffLocation]],(LogEvent[[#This Row],[TariffFinish]]-LogEvent[[#This Row],[TariffLocation]]))</f>
        <v>IPRWI/303</v>
      </c>
      <c r="J67" s="195">
        <f>SEARCH(CONCATENATE("Title=",Calculos!$A$72,"PENALTIES"),LogEvent[[#This Row],[TextEvent2]],LogEvent[[#This Row],[TariffLocation]])+29</f>
        <v>7588</v>
      </c>
      <c r="K67" s="195">
        <f>SEARCH("&lt;/Paragraph&gt;",LogEvent[[#This Row],[TextEvent2]],LogEvent[[#This Row],[PenaltiesLocation]])</f>
        <v>10540</v>
      </c>
      <c r="L67"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67" s="195">
        <f>SEARCH("&lt;stl:HostCommand",LogEvent[[#This Row],[TextEvent2]])</f>
        <v>1500</v>
      </c>
      <c r="N67" s="195">
        <f>SEARCH("&gt;",LogEvent[[#This Row],[TextEvent2]],LogEvent[[#This Row],[HostCommandLocation]])+1</f>
        <v>1533</v>
      </c>
      <c r="O67" s="195">
        <f>SEARCH("&lt;/stl:HostCommand&gt;",LogEvent[[#This Row],[TextEvent2]],LogEvent[[#This Row],[HostCommandInit]])</f>
        <v>1555</v>
      </c>
      <c r="P67" s="195" t="str">
        <f>MID(LogEvent[[#This Row],[TextEvent2]],LogEvent[[#This Row],[HostCommandInit]],LogEvent[[#This Row],[HCFinish]]-LogEvent[[#This Row],[HostCommandInit]])</f>
        <v>RDBOGCUN08NOVZUL¥PL-4O</v>
      </c>
    </row>
    <row r="68" spans="1:16" x14ac:dyDescent="0.25">
      <c r="A68" s="195" t="s">
        <v>458</v>
      </c>
      <c r="B68" s="195" t="s">
        <v>459</v>
      </c>
      <c r="C68" s="195" t="s">
        <v>526</v>
      </c>
      <c r="D68" s="195">
        <f>SEARCH("&lt;Rule&gt;",LogEvent[[#This Row],[TextEvent2]])+6</f>
        <v>3420</v>
      </c>
      <c r="E68" s="195">
        <f>SEARCH("&lt;/Rule&gt;",LogEvent[[#This Row],[TextEvent2]],LogEvent[[#This Row],[RuleLocation]])</f>
        <v>3424</v>
      </c>
      <c r="F68" s="195" t="str">
        <f>MID(LogEvent[[#This Row],[TextEvent2]],LogEvent[[#This Row],[RuleLocation]],LogEvent[[#This Row],[RuleFinish]]-LogEvent[[#This Row],[RuleLocation]])</f>
        <v>9500</v>
      </c>
      <c r="G68" s="195">
        <f>SEARCH("&lt;TariffDescriptionNumber&gt;",LogEvent[[#This Row],[TextEvent2]],LogEvent[[#This Row],[RuleFinish]])+25</f>
        <v>3462</v>
      </c>
      <c r="H68" s="195">
        <f>SEARCH("&lt;/TariffDescriptionNumber&gt;",LogEvent[[#This Row],[TextEvent2]],LogEvent[[#This Row],[RuleFinish]])</f>
        <v>3471</v>
      </c>
      <c r="I68" s="195" t="str">
        <f>MID(LogEvent[[#This Row],[TextEvent2]],LogEvent[[#This Row],[TariffLocation]],(LogEvent[[#This Row],[TariffFinish]]-LogEvent[[#This Row],[TariffLocation]]))</f>
        <v>IPRWI/303</v>
      </c>
      <c r="J68" s="195">
        <f>SEARCH(CONCATENATE("Title=",Calculos!$A$72,"PENALTIES"),LogEvent[[#This Row],[TextEvent2]],LogEvent[[#This Row],[TariffLocation]])+29</f>
        <v>7657</v>
      </c>
      <c r="K68" s="195">
        <f>SEARCH("&lt;/Paragraph&gt;",LogEvent[[#This Row],[TextEvent2]],LogEvent[[#This Row],[PenaltiesLocation]])</f>
        <v>9331</v>
      </c>
      <c r="L68" s="195" t="str">
        <f>MID(LogEvent[[#This Row],[TextEvent2]],LogEvent[[#This Row],[PenaltiesLocation]],(LogEvent[[#This Row],[PenaltiesFinish]]-LogEvent[[#This Row],[PenaltiesLocation]]))</f>
        <v xml:space="preserve">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68" s="195">
        <f>SEARCH("&lt;stl:HostCommand",LogEvent[[#This Row],[TextEvent2]])</f>
        <v>1500</v>
      </c>
      <c r="N68" s="195">
        <f>SEARCH("&gt;",LogEvent[[#This Row],[TextEvent2]],LogEvent[[#This Row],[HostCommandLocation]])+1</f>
        <v>1533</v>
      </c>
      <c r="O68" s="195">
        <f>SEARCH("&lt;/stl:HostCommand&gt;",LogEvent[[#This Row],[TextEvent2]],LogEvent[[#This Row],[HostCommandInit]])</f>
        <v>1556</v>
      </c>
      <c r="P68" s="195" t="str">
        <f>MID(LogEvent[[#This Row],[TextEvent2]],LogEvent[[#This Row],[HostCommandInit]],LogEvent[[#This Row],[HCFinish]]-LogEvent[[#This Row],[HostCommandInit]])</f>
        <v>RDCUNBOG11NOVG1LL¥PL-4O</v>
      </c>
    </row>
    <row r="69" spans="1:16" x14ac:dyDescent="0.25">
      <c r="A69" s="195" t="s">
        <v>458</v>
      </c>
      <c r="B69" s="195" t="s">
        <v>459</v>
      </c>
      <c r="C69" s="195" t="s">
        <v>527</v>
      </c>
      <c r="D69" s="195">
        <f>SEARCH("&lt;Rule&gt;",LogEvent[[#This Row],[TextEvent2]])+6</f>
        <v>3409</v>
      </c>
      <c r="E69" s="195">
        <f>SEARCH("&lt;/Rule&gt;",LogEvent[[#This Row],[TextEvent2]],LogEvent[[#This Row],[RuleLocation]])</f>
        <v>3413</v>
      </c>
      <c r="F69" s="195" t="str">
        <f>MID(LogEvent[[#This Row],[TextEvent2]],LogEvent[[#This Row],[RuleLocation]],LogEvent[[#This Row],[RuleFinish]]-LogEvent[[#This Row],[RuleLocation]])</f>
        <v>QPDM</v>
      </c>
      <c r="G69" s="195">
        <f>SEARCH("&lt;TariffDescriptionNumber&gt;",LogEvent[[#This Row],[TextEvent2]],LogEvent[[#This Row],[RuleFinish]])+25</f>
        <v>3451</v>
      </c>
      <c r="H69" s="195">
        <f>SEARCH("&lt;/TariffDescriptionNumber&gt;",LogEvent[[#This Row],[TextEvent2]],LogEvent[[#This Row],[RuleFinish]])</f>
        <v>3459</v>
      </c>
      <c r="I69" s="195" t="str">
        <f>MID(LogEvent[[#This Row],[TextEvent2]],LogEvent[[#This Row],[TariffLocation]],(LogEvent[[#This Row],[TariffFinish]]-LogEvent[[#This Row],[TariffLocation]]))</f>
        <v>IPRWD/17</v>
      </c>
      <c r="J69" s="195">
        <f>SEARCH(CONCATENATE("Title=",Calculos!$A$72,"PENALTIES"),LogEvent[[#This Row],[TextEvent2]],LogEvent[[#This Row],[TariffLocation]])+29</f>
        <v>8028</v>
      </c>
      <c r="K69" s="195">
        <f>SEARCH("&lt;/Paragraph&gt;",LogEvent[[#This Row],[TextEvent2]],LogEvent[[#This Row],[PenaltiesLocation]])</f>
        <v>10638</v>
      </c>
      <c r="L69"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69" s="195">
        <f>SEARCH("&lt;stl:HostCommand",LogEvent[[#This Row],[TextEvent2]])</f>
        <v>1501</v>
      </c>
      <c r="N69" s="195">
        <f>SEARCH("&gt;",LogEvent[[#This Row],[TextEvent2]],LogEvent[[#This Row],[HostCommandLocation]])+1</f>
        <v>1534</v>
      </c>
      <c r="O69" s="195">
        <f>SEARCH("&lt;/stl:HostCommand&gt;",LogEvent[[#This Row],[TextEvent2]],LogEvent[[#This Row],[HostCommandInit]])</f>
        <v>1561</v>
      </c>
      <c r="P69" s="195" t="str">
        <f>MID(LogEvent[[#This Row],[TextEvent2]],LogEvent[[#This Row],[HostCommandInit]],LogEvent[[#This Row],[HCFinish]]-LogEvent[[#This Row],[HostCommandInit]])</f>
        <v>RDBOGSMR07SEPQ00QP8ZJ¥PL-LA</v>
      </c>
    </row>
    <row r="70" spans="1:16" x14ac:dyDescent="0.25">
      <c r="A70" s="195" t="s">
        <v>458</v>
      </c>
      <c r="B70" s="195" t="s">
        <v>459</v>
      </c>
      <c r="C70" s="195" t="s">
        <v>528</v>
      </c>
      <c r="D70" s="195">
        <f>SEARCH("&lt;Rule&gt;",LogEvent[[#This Row],[TextEvent2]])+6</f>
        <v>3387</v>
      </c>
      <c r="E70" s="195">
        <f>SEARCH("&lt;/Rule&gt;",LogEvent[[#This Row],[TextEvent2]],LogEvent[[#This Row],[RuleLocation]])</f>
        <v>3391</v>
      </c>
      <c r="F70" s="195" t="str">
        <f>MID(LogEvent[[#This Row],[TextEvent2]],LogEvent[[#This Row],[RuleLocation]],LogEvent[[#This Row],[RuleFinish]]-LogEvent[[#This Row],[RuleLocation]])</f>
        <v>9660</v>
      </c>
      <c r="G70" s="195">
        <f>SEARCH("&lt;TariffDescriptionNumber&gt;",LogEvent[[#This Row],[TextEvent2]],LogEvent[[#This Row],[RuleFinish]])+25</f>
        <v>3429</v>
      </c>
      <c r="H70" s="195">
        <f>SEARCH("&lt;/TariffDescriptionNumber&gt;",LogEvent[[#This Row],[TextEvent2]],LogEvent[[#This Row],[RuleFinish]])</f>
        <v>3438</v>
      </c>
      <c r="I70" s="195" t="str">
        <f>MID(LogEvent[[#This Row],[TextEvent2]],LogEvent[[#This Row],[TariffLocation]],(LogEvent[[#This Row],[TariffFinish]]-LogEvent[[#This Row],[TariffLocation]]))</f>
        <v>IPRWI/303</v>
      </c>
      <c r="J70" s="195">
        <f>SEARCH(CONCATENATE("Title=",Calculos!$A$72,"PENALTIES"),LogEvent[[#This Row],[TextEvent2]],LogEvent[[#This Row],[TariffLocation]])+29</f>
        <v>7589</v>
      </c>
      <c r="K70" s="195">
        <f>SEARCH("&lt;/Paragraph&gt;",LogEvent[[#This Row],[TextEvent2]],LogEvent[[#This Row],[PenaltiesLocation]])</f>
        <v>10541</v>
      </c>
      <c r="L70"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70" s="195">
        <f>SEARCH("&lt;stl:HostCommand",LogEvent[[#This Row],[TextEvent2]])</f>
        <v>1501</v>
      </c>
      <c r="N70" s="195">
        <f>SEARCH("&gt;",LogEvent[[#This Row],[TextEvent2]],LogEvent[[#This Row],[HostCommandLocation]])+1</f>
        <v>1534</v>
      </c>
      <c r="O70" s="195">
        <f>SEARCH("&lt;/stl:HostCommand&gt;",LogEvent[[#This Row],[TextEvent2]],LogEvent[[#This Row],[HostCommandInit]])</f>
        <v>1556</v>
      </c>
      <c r="P70" s="195" t="str">
        <f>MID(LogEvent[[#This Row],[TextEvent2]],LogEvent[[#This Row],[HostCommandInit]],LogEvent[[#This Row],[HCFinish]]-LogEvent[[#This Row],[HostCommandInit]])</f>
        <v>RDMDECUN06NOVZUL¥PL-4O</v>
      </c>
    </row>
    <row r="71" spans="1:16" x14ac:dyDescent="0.25">
      <c r="A71" s="195" t="s">
        <v>458</v>
      </c>
      <c r="B71" s="195" t="s">
        <v>459</v>
      </c>
      <c r="C71" s="195" t="s">
        <v>529</v>
      </c>
      <c r="D71" s="195">
        <f>SEARCH("&lt;Rule&gt;",LogEvent[[#This Row],[TextEvent2]])+6</f>
        <v>3422</v>
      </c>
      <c r="E71" s="195">
        <f>SEARCH("&lt;/Rule&gt;",LogEvent[[#This Row],[TextEvent2]],LogEvent[[#This Row],[RuleLocation]])</f>
        <v>3426</v>
      </c>
      <c r="F71" s="195" t="str">
        <f>MID(LogEvent[[#This Row],[TextEvent2]],LogEvent[[#This Row],[RuleLocation]],LogEvent[[#This Row],[RuleFinish]]-LogEvent[[#This Row],[RuleLocation]])</f>
        <v>9500</v>
      </c>
      <c r="G71" s="195">
        <f>SEARCH("&lt;TariffDescriptionNumber&gt;",LogEvent[[#This Row],[TextEvent2]],LogEvent[[#This Row],[RuleFinish]])+25</f>
        <v>3464</v>
      </c>
      <c r="H71" s="195">
        <f>SEARCH("&lt;/TariffDescriptionNumber&gt;",LogEvent[[#This Row],[TextEvent2]],LogEvent[[#This Row],[RuleFinish]])</f>
        <v>3473</v>
      </c>
      <c r="I71" s="195" t="str">
        <f>MID(LogEvent[[#This Row],[TextEvent2]],LogEvent[[#This Row],[TariffLocation]],(LogEvent[[#This Row],[TariffFinish]]-LogEvent[[#This Row],[TariffLocation]]))</f>
        <v>IPRWI/303</v>
      </c>
      <c r="J71" s="195">
        <f>SEARCH(CONCATENATE("Title=",Calculos!$A$72,"PENALTIES"),LogEvent[[#This Row],[TextEvent2]],LogEvent[[#This Row],[TariffLocation]])+29</f>
        <v>7659</v>
      </c>
      <c r="K71" s="195">
        <f>SEARCH("&lt;/Paragraph&gt;",LogEvent[[#This Row],[TextEvent2]],LogEvent[[#This Row],[PenaltiesLocation]])</f>
        <v>8375</v>
      </c>
      <c r="L71" s="195" t="str">
        <f>MID(LogEvent[[#This Row],[TextEvent2]],LogEvent[[#This Row],[PenaltiesLocation]],(LogEvent[[#This Row],[PenaltiesFinish]]-LogEvent[[#This Row],[PenaltiesLocation]]))</f>
        <v xml:space="preserv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71" s="195">
        <f>SEARCH("&lt;stl:HostCommand",LogEvent[[#This Row],[TextEvent2]])</f>
        <v>1501</v>
      </c>
      <c r="N71" s="195">
        <f>SEARCH("&gt;",LogEvent[[#This Row],[TextEvent2]],LogEvent[[#This Row],[HostCommandLocation]])+1</f>
        <v>1534</v>
      </c>
      <c r="O71" s="195">
        <f>SEARCH("&lt;/stl:HostCommand&gt;",LogEvent[[#This Row],[TextEvent2]],LogEvent[[#This Row],[HostCommandInit]])</f>
        <v>1557</v>
      </c>
      <c r="P71" s="195" t="str">
        <f>MID(LogEvent[[#This Row],[TextEvent2]],LogEvent[[#This Row],[HostCommandInit]],LogEvent[[#This Row],[HCFinish]]-LogEvent[[#This Row],[HostCommandInit]])</f>
        <v>RDCUNMDE10NOVS1OO¥PL-4O</v>
      </c>
    </row>
    <row r="72" spans="1:16" x14ac:dyDescent="0.25">
      <c r="A72" s="195" t="s">
        <v>458</v>
      </c>
      <c r="B72" s="195" t="s">
        <v>459</v>
      </c>
      <c r="C72" s="195" t="s">
        <v>530</v>
      </c>
      <c r="D72" s="195">
        <f>SEARCH("&lt;Rule&gt;",LogEvent[[#This Row],[TextEvent2]])+6</f>
        <v>3387</v>
      </c>
      <c r="E72" s="195">
        <f>SEARCH("&lt;/Rule&gt;",LogEvent[[#This Row],[TextEvent2]],LogEvent[[#This Row],[RuleLocation]])</f>
        <v>3391</v>
      </c>
      <c r="F72" s="195" t="str">
        <f>MID(LogEvent[[#This Row],[TextEvent2]],LogEvent[[#This Row],[RuleLocation]],LogEvent[[#This Row],[RuleFinish]]-LogEvent[[#This Row],[RuleLocation]])</f>
        <v>9660</v>
      </c>
      <c r="G72" s="195">
        <f>SEARCH("&lt;TariffDescriptionNumber&gt;",LogEvent[[#This Row],[TextEvent2]],LogEvent[[#This Row],[RuleFinish]])+25</f>
        <v>3429</v>
      </c>
      <c r="H72" s="195">
        <f>SEARCH("&lt;/TariffDescriptionNumber&gt;",LogEvent[[#This Row],[TextEvent2]],LogEvent[[#This Row],[RuleFinish]])</f>
        <v>3438</v>
      </c>
      <c r="I72" s="195" t="str">
        <f>MID(LogEvent[[#This Row],[TextEvent2]],LogEvent[[#This Row],[TariffLocation]],(LogEvent[[#This Row],[TariffFinish]]-LogEvent[[#This Row],[TariffLocation]]))</f>
        <v>IPRWI/303</v>
      </c>
      <c r="J72" s="195">
        <f>SEARCH(CONCATENATE("Title=",Calculos!$A$72,"PENALTIES"),LogEvent[[#This Row],[TextEvent2]],LogEvent[[#This Row],[TariffLocation]])+29</f>
        <v>7589</v>
      </c>
      <c r="K72" s="195">
        <f>SEARCH("&lt;/Paragraph&gt;",LogEvent[[#This Row],[TextEvent2]],LogEvent[[#This Row],[PenaltiesLocation]])</f>
        <v>10541</v>
      </c>
      <c r="L72"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72" s="195">
        <f>SEARCH("&lt;stl:HostCommand",LogEvent[[#This Row],[TextEvent2]])</f>
        <v>1501</v>
      </c>
      <c r="N72" s="195">
        <f>SEARCH("&gt;",LogEvent[[#This Row],[TextEvent2]],LogEvent[[#This Row],[HostCommandLocation]])+1</f>
        <v>1534</v>
      </c>
      <c r="O72" s="195">
        <f>SEARCH("&lt;/stl:HostCommand&gt;",LogEvent[[#This Row],[TextEvent2]],LogEvent[[#This Row],[HostCommandInit]])</f>
        <v>1556</v>
      </c>
      <c r="P72" s="195" t="str">
        <f>MID(LogEvent[[#This Row],[TextEvent2]],LogEvent[[#This Row],[HostCommandInit]],LogEvent[[#This Row],[HCFinish]]-LogEvent[[#This Row],[HostCommandInit]])</f>
        <v>RDMDECUN06NOVZUL¥PL-4O</v>
      </c>
    </row>
    <row r="73" spans="1:16" x14ac:dyDescent="0.25">
      <c r="A73" s="195" t="s">
        <v>458</v>
      </c>
      <c r="B73" s="195" t="s">
        <v>459</v>
      </c>
      <c r="C73" s="195" t="s">
        <v>531</v>
      </c>
      <c r="D73" s="195">
        <f>SEARCH("&lt;Rule&gt;",LogEvent[[#This Row],[TextEvent2]])+6</f>
        <v>3422</v>
      </c>
      <c r="E73" s="195">
        <f>SEARCH("&lt;/Rule&gt;",LogEvent[[#This Row],[TextEvent2]],LogEvent[[#This Row],[RuleLocation]])</f>
        <v>3426</v>
      </c>
      <c r="F73" s="195" t="str">
        <f>MID(LogEvent[[#This Row],[TextEvent2]],LogEvent[[#This Row],[RuleLocation]],LogEvent[[#This Row],[RuleFinish]]-LogEvent[[#This Row],[RuleLocation]])</f>
        <v>9500</v>
      </c>
      <c r="G73" s="195">
        <f>SEARCH("&lt;TariffDescriptionNumber&gt;",LogEvent[[#This Row],[TextEvent2]],LogEvent[[#This Row],[RuleFinish]])+25</f>
        <v>3464</v>
      </c>
      <c r="H73" s="195">
        <f>SEARCH("&lt;/TariffDescriptionNumber&gt;",LogEvent[[#This Row],[TextEvent2]],LogEvent[[#This Row],[RuleFinish]])</f>
        <v>3473</v>
      </c>
      <c r="I73" s="195" t="str">
        <f>MID(LogEvent[[#This Row],[TextEvent2]],LogEvent[[#This Row],[TariffLocation]],(LogEvent[[#This Row],[TariffFinish]]-LogEvent[[#This Row],[TariffLocation]]))</f>
        <v>IPRWI/303</v>
      </c>
      <c r="J73" s="195">
        <f>SEARCH(CONCATENATE("Title=",Calculos!$A$72,"PENALTIES"),LogEvent[[#This Row],[TextEvent2]],LogEvent[[#This Row],[TariffLocation]])+29</f>
        <v>7659</v>
      </c>
      <c r="K73" s="195">
        <f>SEARCH("&lt;/Paragraph&gt;",LogEvent[[#This Row],[TextEvent2]],LogEvent[[#This Row],[PenaltiesLocation]])</f>
        <v>8375</v>
      </c>
      <c r="L73" s="195" t="str">
        <f>MID(LogEvent[[#This Row],[TextEvent2]],LogEvent[[#This Row],[PenaltiesLocation]],(LogEvent[[#This Row],[PenaltiesFinish]]-LogEvent[[#This Row],[PenaltiesLocation]]))</f>
        <v xml:space="preserv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73" s="195">
        <f>SEARCH("&lt;stl:HostCommand",LogEvent[[#This Row],[TextEvent2]])</f>
        <v>1501</v>
      </c>
      <c r="N73" s="195">
        <f>SEARCH("&gt;",LogEvent[[#This Row],[TextEvent2]],LogEvent[[#This Row],[HostCommandLocation]])+1</f>
        <v>1534</v>
      </c>
      <c r="O73" s="195">
        <f>SEARCH("&lt;/stl:HostCommand&gt;",LogEvent[[#This Row],[TextEvent2]],LogEvent[[#This Row],[HostCommandInit]])</f>
        <v>1557</v>
      </c>
      <c r="P73" s="195" t="str">
        <f>MID(LogEvent[[#This Row],[TextEvent2]],LogEvent[[#This Row],[HostCommandInit]],LogEvent[[#This Row],[HCFinish]]-LogEvent[[#This Row],[HostCommandInit]])</f>
        <v>RDCUNMDE10NOVS1OO¥PL-4O</v>
      </c>
    </row>
    <row r="74" spans="1:16" x14ac:dyDescent="0.25">
      <c r="A74" s="195" t="s">
        <v>458</v>
      </c>
      <c r="B74" s="195" t="s">
        <v>459</v>
      </c>
      <c r="C74" s="195" t="s">
        <v>532</v>
      </c>
      <c r="D74" s="195">
        <f>SEARCH("&lt;Rule&gt;",LogEvent[[#This Row],[TextEvent2]])+6</f>
        <v>3386</v>
      </c>
      <c r="E74" s="195">
        <f>SEARCH("&lt;/Rule&gt;",LogEvent[[#This Row],[TextEvent2]],LogEvent[[#This Row],[RuleLocation]])</f>
        <v>3390</v>
      </c>
      <c r="F74" s="195" t="str">
        <f>MID(LogEvent[[#This Row],[TextEvent2]],LogEvent[[#This Row],[RuleLocation]],LogEvent[[#This Row],[RuleFinish]]-LogEvent[[#This Row],[RuleLocation]])</f>
        <v>9660</v>
      </c>
      <c r="G74" s="195">
        <f>SEARCH("&lt;TariffDescriptionNumber&gt;",LogEvent[[#This Row],[TextEvent2]],LogEvent[[#This Row],[RuleFinish]])+25</f>
        <v>3428</v>
      </c>
      <c r="H74" s="195">
        <f>SEARCH("&lt;/TariffDescriptionNumber&gt;",LogEvent[[#This Row],[TextEvent2]],LogEvent[[#This Row],[RuleFinish]])</f>
        <v>3437</v>
      </c>
      <c r="I74" s="195" t="str">
        <f>MID(LogEvent[[#This Row],[TextEvent2]],LogEvent[[#This Row],[TariffLocation]],(LogEvent[[#This Row],[TariffFinish]]-LogEvent[[#This Row],[TariffLocation]]))</f>
        <v>IPRWI/303</v>
      </c>
      <c r="J74" s="195">
        <f>SEARCH(CONCATENATE("Title=",Calculos!$A$72,"PENALTIES"),LogEvent[[#This Row],[TextEvent2]],LogEvent[[#This Row],[TariffLocation]])+29</f>
        <v>7588</v>
      </c>
      <c r="K74" s="195">
        <f>SEARCH("&lt;/Paragraph&gt;",LogEvent[[#This Row],[TextEvent2]],LogEvent[[#This Row],[PenaltiesLocation]])</f>
        <v>10540</v>
      </c>
      <c r="L74"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74" s="195">
        <f>SEARCH("&lt;stl:HostCommand",LogEvent[[#This Row],[TextEvent2]])</f>
        <v>1500</v>
      </c>
      <c r="N74" s="195">
        <f>SEARCH("&gt;",LogEvent[[#This Row],[TextEvent2]],LogEvent[[#This Row],[HostCommandLocation]])+1</f>
        <v>1533</v>
      </c>
      <c r="O74" s="195">
        <f>SEARCH("&lt;/stl:HostCommand&gt;",LogEvent[[#This Row],[TextEvent2]],LogEvent[[#This Row],[HostCommandInit]])</f>
        <v>1555</v>
      </c>
      <c r="P74" s="195" t="str">
        <f>MID(LogEvent[[#This Row],[TextEvent2]],LogEvent[[#This Row],[HostCommandInit]],LogEvent[[#This Row],[HCFinish]]-LogEvent[[#This Row],[HostCommandInit]])</f>
        <v>RDMDECUN06NOVZUL¥PL-4O</v>
      </c>
    </row>
    <row r="75" spans="1:16" x14ac:dyDescent="0.25">
      <c r="A75" s="195" t="s">
        <v>458</v>
      </c>
      <c r="B75" s="195" t="s">
        <v>459</v>
      </c>
      <c r="C75" s="195" t="s">
        <v>533</v>
      </c>
      <c r="D75" s="195">
        <f>SEARCH("&lt;Rule&gt;",LogEvent[[#This Row],[TextEvent2]])+6</f>
        <v>3421</v>
      </c>
      <c r="E75" s="195">
        <f>SEARCH("&lt;/Rule&gt;",LogEvent[[#This Row],[TextEvent2]],LogEvent[[#This Row],[RuleLocation]])</f>
        <v>3425</v>
      </c>
      <c r="F75" s="195" t="str">
        <f>MID(LogEvent[[#This Row],[TextEvent2]],LogEvent[[#This Row],[RuleLocation]],LogEvent[[#This Row],[RuleFinish]]-LogEvent[[#This Row],[RuleLocation]])</f>
        <v>9500</v>
      </c>
      <c r="G75" s="195">
        <f>SEARCH("&lt;TariffDescriptionNumber&gt;",LogEvent[[#This Row],[TextEvent2]],LogEvent[[#This Row],[RuleFinish]])+25</f>
        <v>3463</v>
      </c>
      <c r="H75" s="195">
        <f>SEARCH("&lt;/TariffDescriptionNumber&gt;",LogEvent[[#This Row],[TextEvent2]],LogEvent[[#This Row],[RuleFinish]])</f>
        <v>3472</v>
      </c>
      <c r="I75" s="195" t="str">
        <f>MID(LogEvent[[#This Row],[TextEvent2]],LogEvent[[#This Row],[TariffLocation]],(LogEvent[[#This Row],[TariffFinish]]-LogEvent[[#This Row],[TariffLocation]]))</f>
        <v>IPRWI/303</v>
      </c>
      <c r="J75" s="195">
        <f>SEARCH(CONCATENATE("Title=",Calculos!$A$72,"PENALTIES"),LogEvent[[#This Row],[TextEvent2]],LogEvent[[#This Row],[TariffLocation]])+29</f>
        <v>7658</v>
      </c>
      <c r="K75" s="195">
        <f>SEARCH("&lt;/Paragraph&gt;",LogEvent[[#This Row],[TextEvent2]],LogEvent[[#This Row],[PenaltiesLocation]])</f>
        <v>8374</v>
      </c>
      <c r="L75" s="195" t="str">
        <f>MID(LogEvent[[#This Row],[TextEvent2]],LogEvent[[#This Row],[PenaltiesLocation]],(LogEvent[[#This Row],[PenaltiesFinish]]-LogEvent[[#This Row],[PenaltiesLocation]]))</f>
        <v xml:space="preserv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75" s="195">
        <f>SEARCH("&lt;stl:HostCommand",LogEvent[[#This Row],[TextEvent2]])</f>
        <v>1500</v>
      </c>
      <c r="N75" s="195">
        <f>SEARCH("&gt;",LogEvent[[#This Row],[TextEvent2]],LogEvent[[#This Row],[HostCommandLocation]])+1</f>
        <v>1533</v>
      </c>
      <c r="O75" s="195">
        <f>SEARCH("&lt;/stl:HostCommand&gt;",LogEvent[[#This Row],[TextEvent2]],LogEvent[[#This Row],[HostCommandInit]])</f>
        <v>1556</v>
      </c>
      <c r="P75" s="195" t="str">
        <f>MID(LogEvent[[#This Row],[TextEvent2]],LogEvent[[#This Row],[HostCommandInit]],LogEvent[[#This Row],[HCFinish]]-LogEvent[[#This Row],[HostCommandInit]])</f>
        <v>RDCUNMDE10NOVS1OO¥PL-4O</v>
      </c>
    </row>
    <row r="76" spans="1:16" x14ac:dyDescent="0.25">
      <c r="A76" s="195" t="s">
        <v>458</v>
      </c>
      <c r="B76" s="195" t="s">
        <v>459</v>
      </c>
      <c r="C76" s="195" t="s">
        <v>534</v>
      </c>
      <c r="D76" s="195">
        <f>SEARCH("&lt;Rule&gt;",LogEvent[[#This Row],[TextEvent2]])+6</f>
        <v>3386</v>
      </c>
      <c r="E76" s="195">
        <f>SEARCH("&lt;/Rule&gt;",LogEvent[[#This Row],[TextEvent2]],LogEvent[[#This Row],[RuleLocation]])</f>
        <v>3390</v>
      </c>
      <c r="F76" s="195" t="str">
        <f>MID(LogEvent[[#This Row],[TextEvent2]],LogEvent[[#This Row],[RuleLocation]],LogEvent[[#This Row],[RuleFinish]]-LogEvent[[#This Row],[RuleLocation]])</f>
        <v>9660</v>
      </c>
      <c r="G76" s="195">
        <f>SEARCH("&lt;TariffDescriptionNumber&gt;",LogEvent[[#This Row],[TextEvent2]],LogEvent[[#This Row],[RuleFinish]])+25</f>
        <v>3428</v>
      </c>
      <c r="H76" s="195">
        <f>SEARCH("&lt;/TariffDescriptionNumber&gt;",LogEvent[[#This Row],[TextEvent2]],LogEvent[[#This Row],[RuleFinish]])</f>
        <v>3437</v>
      </c>
      <c r="I76" s="195" t="str">
        <f>MID(LogEvent[[#This Row],[TextEvent2]],LogEvent[[#This Row],[TariffLocation]],(LogEvent[[#This Row],[TariffFinish]]-LogEvent[[#This Row],[TariffLocation]]))</f>
        <v>IPRWI/303</v>
      </c>
      <c r="J76" s="195">
        <f>SEARCH(CONCATENATE("Title=",Calculos!$A$72,"PENALTIES"),LogEvent[[#This Row],[TextEvent2]],LogEvent[[#This Row],[TariffLocation]])+29</f>
        <v>7588</v>
      </c>
      <c r="K76" s="195">
        <f>SEARCH("&lt;/Paragraph&gt;",LogEvent[[#This Row],[TextEvent2]],LogEvent[[#This Row],[PenaltiesLocation]])</f>
        <v>10540</v>
      </c>
      <c r="L76"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76" s="195">
        <f>SEARCH("&lt;stl:HostCommand",LogEvent[[#This Row],[TextEvent2]])</f>
        <v>1500</v>
      </c>
      <c r="N76" s="195">
        <f>SEARCH("&gt;",LogEvent[[#This Row],[TextEvent2]],LogEvent[[#This Row],[HostCommandLocation]])+1</f>
        <v>1533</v>
      </c>
      <c r="O76" s="195">
        <f>SEARCH("&lt;/stl:HostCommand&gt;",LogEvent[[#This Row],[TextEvent2]],LogEvent[[#This Row],[HostCommandInit]])</f>
        <v>1555</v>
      </c>
      <c r="P76" s="195" t="str">
        <f>MID(LogEvent[[#This Row],[TextEvent2]],LogEvent[[#This Row],[HostCommandInit]],LogEvent[[#This Row],[HCFinish]]-LogEvent[[#This Row],[HostCommandInit]])</f>
        <v>RDMDECUN06NOVZUL¥PL-4O</v>
      </c>
    </row>
    <row r="77" spans="1:16" x14ac:dyDescent="0.25">
      <c r="A77" s="195" t="s">
        <v>458</v>
      </c>
      <c r="B77" s="195" t="s">
        <v>459</v>
      </c>
      <c r="C77" s="195" t="s">
        <v>535</v>
      </c>
      <c r="D77" s="195">
        <f>SEARCH("&lt;Rule&gt;",LogEvent[[#This Row],[TextEvent2]])+6</f>
        <v>3421</v>
      </c>
      <c r="E77" s="195">
        <f>SEARCH("&lt;/Rule&gt;",LogEvent[[#This Row],[TextEvent2]],LogEvent[[#This Row],[RuleLocation]])</f>
        <v>3425</v>
      </c>
      <c r="F77" s="195" t="str">
        <f>MID(LogEvent[[#This Row],[TextEvent2]],LogEvent[[#This Row],[RuleLocation]],LogEvent[[#This Row],[RuleFinish]]-LogEvent[[#This Row],[RuleLocation]])</f>
        <v>9500</v>
      </c>
      <c r="G77" s="195">
        <f>SEARCH("&lt;TariffDescriptionNumber&gt;",LogEvent[[#This Row],[TextEvent2]],LogEvent[[#This Row],[RuleFinish]])+25</f>
        <v>3463</v>
      </c>
      <c r="H77" s="195">
        <f>SEARCH("&lt;/TariffDescriptionNumber&gt;",LogEvent[[#This Row],[TextEvent2]],LogEvent[[#This Row],[RuleFinish]])</f>
        <v>3472</v>
      </c>
      <c r="I77" s="195" t="str">
        <f>MID(LogEvent[[#This Row],[TextEvent2]],LogEvent[[#This Row],[TariffLocation]],(LogEvent[[#This Row],[TariffFinish]]-LogEvent[[#This Row],[TariffLocation]]))</f>
        <v>IPRWI/303</v>
      </c>
      <c r="J77" s="195">
        <f>SEARCH(CONCATENATE("Title=",Calculos!$A$72,"PENALTIES"),LogEvent[[#This Row],[TextEvent2]],LogEvent[[#This Row],[TariffLocation]])+29</f>
        <v>7658</v>
      </c>
      <c r="K77" s="195">
        <f>SEARCH("&lt;/Paragraph&gt;",LogEvent[[#This Row],[TextEvent2]],LogEvent[[#This Row],[PenaltiesLocation]])</f>
        <v>8374</v>
      </c>
      <c r="L77" s="195" t="str">
        <f>MID(LogEvent[[#This Row],[TextEvent2]],LogEvent[[#This Row],[PenaltiesLocation]],(LogEvent[[#This Row],[PenaltiesFinish]]-LogEvent[[#This Row],[PenaltiesLocation]]))</f>
        <v xml:space="preserv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77" s="195">
        <f>SEARCH("&lt;stl:HostCommand",LogEvent[[#This Row],[TextEvent2]])</f>
        <v>1500</v>
      </c>
      <c r="N77" s="195">
        <f>SEARCH("&gt;",LogEvent[[#This Row],[TextEvent2]],LogEvent[[#This Row],[HostCommandLocation]])+1</f>
        <v>1533</v>
      </c>
      <c r="O77" s="195">
        <f>SEARCH("&lt;/stl:HostCommand&gt;",LogEvent[[#This Row],[TextEvent2]],LogEvent[[#This Row],[HostCommandInit]])</f>
        <v>1556</v>
      </c>
      <c r="P77" s="195" t="str">
        <f>MID(LogEvent[[#This Row],[TextEvent2]],LogEvent[[#This Row],[HostCommandInit]],LogEvent[[#This Row],[HCFinish]]-LogEvent[[#This Row],[HostCommandInit]])</f>
        <v>RDCUNMDE10NOVS1OO¥PL-4O</v>
      </c>
    </row>
    <row r="78" spans="1:16" x14ac:dyDescent="0.25">
      <c r="A78" s="195" t="s">
        <v>458</v>
      </c>
      <c r="B78" s="195" t="s">
        <v>459</v>
      </c>
      <c r="C78" s="195" t="s">
        <v>536</v>
      </c>
      <c r="D78" s="195">
        <f>SEARCH("&lt;Rule&gt;",LogEvent[[#This Row],[TextEvent2]])+6</f>
        <v>3387</v>
      </c>
      <c r="E78" s="195">
        <f>SEARCH("&lt;/Rule&gt;",LogEvent[[#This Row],[TextEvent2]],LogEvent[[#This Row],[RuleLocation]])</f>
        <v>3391</v>
      </c>
      <c r="F78" s="195" t="str">
        <f>MID(LogEvent[[#This Row],[TextEvent2]],LogEvent[[#This Row],[RuleLocation]],LogEvent[[#This Row],[RuleFinish]]-LogEvent[[#This Row],[RuleLocation]])</f>
        <v>9660</v>
      </c>
      <c r="G78" s="195">
        <f>SEARCH("&lt;TariffDescriptionNumber&gt;",LogEvent[[#This Row],[TextEvent2]],LogEvent[[#This Row],[RuleFinish]])+25</f>
        <v>3429</v>
      </c>
      <c r="H78" s="195">
        <f>SEARCH("&lt;/TariffDescriptionNumber&gt;",LogEvent[[#This Row],[TextEvent2]],LogEvent[[#This Row],[RuleFinish]])</f>
        <v>3438</v>
      </c>
      <c r="I78" s="195" t="str">
        <f>MID(LogEvent[[#This Row],[TextEvent2]],LogEvent[[#This Row],[TariffLocation]],(LogEvent[[#This Row],[TariffFinish]]-LogEvent[[#This Row],[TariffLocation]]))</f>
        <v>IPRWI/303</v>
      </c>
      <c r="J78" s="195">
        <f>SEARCH(CONCATENATE("Title=",Calculos!$A$72,"PENALTIES"),LogEvent[[#This Row],[TextEvent2]],LogEvent[[#This Row],[TariffLocation]])+29</f>
        <v>7589</v>
      </c>
      <c r="K78" s="195">
        <f>SEARCH("&lt;/Paragraph&gt;",LogEvent[[#This Row],[TextEvent2]],LogEvent[[#This Row],[PenaltiesLocation]])</f>
        <v>10541</v>
      </c>
      <c r="L78"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78" s="195">
        <f>SEARCH("&lt;stl:HostCommand",LogEvent[[#This Row],[TextEvent2]])</f>
        <v>1501</v>
      </c>
      <c r="N78" s="195">
        <f>SEARCH("&gt;",LogEvent[[#This Row],[TextEvent2]],LogEvent[[#This Row],[HostCommandLocation]])+1</f>
        <v>1534</v>
      </c>
      <c r="O78" s="195">
        <f>SEARCH("&lt;/stl:HostCommand&gt;",LogEvent[[#This Row],[TextEvent2]],LogEvent[[#This Row],[HostCommandInit]])</f>
        <v>1556</v>
      </c>
      <c r="P78" s="195" t="str">
        <f>MID(LogEvent[[#This Row],[TextEvent2]],LogEvent[[#This Row],[HostCommandInit]],LogEvent[[#This Row],[HCFinish]]-LogEvent[[#This Row],[HostCommandInit]])</f>
        <v>RDMDECUN06NOVZUL¥PL-4O</v>
      </c>
    </row>
    <row r="79" spans="1:16" x14ac:dyDescent="0.25">
      <c r="A79" s="195" t="s">
        <v>458</v>
      </c>
      <c r="B79" s="195" t="s">
        <v>459</v>
      </c>
      <c r="C79" s="195" t="s">
        <v>537</v>
      </c>
      <c r="D79" s="195">
        <f>SEARCH("&lt;Rule&gt;",LogEvent[[#This Row],[TextEvent2]])+6</f>
        <v>3422</v>
      </c>
      <c r="E79" s="195">
        <f>SEARCH("&lt;/Rule&gt;",LogEvent[[#This Row],[TextEvent2]],LogEvent[[#This Row],[RuleLocation]])</f>
        <v>3426</v>
      </c>
      <c r="F79" s="195" t="str">
        <f>MID(LogEvent[[#This Row],[TextEvent2]],LogEvent[[#This Row],[RuleLocation]],LogEvent[[#This Row],[RuleFinish]]-LogEvent[[#This Row],[RuleLocation]])</f>
        <v>9500</v>
      </c>
      <c r="G79" s="195">
        <f>SEARCH("&lt;TariffDescriptionNumber&gt;",LogEvent[[#This Row],[TextEvent2]],LogEvent[[#This Row],[RuleFinish]])+25</f>
        <v>3464</v>
      </c>
      <c r="H79" s="195">
        <f>SEARCH("&lt;/TariffDescriptionNumber&gt;",LogEvent[[#This Row],[TextEvent2]],LogEvent[[#This Row],[RuleFinish]])</f>
        <v>3473</v>
      </c>
      <c r="I79" s="195" t="str">
        <f>MID(LogEvent[[#This Row],[TextEvent2]],LogEvent[[#This Row],[TariffLocation]],(LogEvent[[#This Row],[TariffFinish]]-LogEvent[[#This Row],[TariffLocation]]))</f>
        <v>IPRWI/303</v>
      </c>
      <c r="J79" s="195">
        <f>SEARCH(CONCATENATE("Title=",Calculos!$A$72,"PENALTIES"),LogEvent[[#This Row],[TextEvent2]],LogEvent[[#This Row],[TariffLocation]])+29</f>
        <v>7659</v>
      </c>
      <c r="K79" s="195">
        <f>SEARCH("&lt;/Paragraph&gt;",LogEvent[[#This Row],[TextEvent2]],LogEvent[[#This Row],[PenaltiesLocation]])</f>
        <v>8375</v>
      </c>
      <c r="L79" s="195" t="str">
        <f>MID(LogEvent[[#This Row],[TextEvent2]],LogEvent[[#This Row],[PenaltiesLocation]],(LogEvent[[#This Row],[PenaltiesFinish]]-LogEvent[[#This Row],[PenaltiesLocation]]))</f>
        <v xml:space="preserv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79" s="195">
        <f>SEARCH("&lt;stl:HostCommand",LogEvent[[#This Row],[TextEvent2]])</f>
        <v>1501</v>
      </c>
      <c r="N79" s="195">
        <f>SEARCH("&gt;",LogEvent[[#This Row],[TextEvent2]],LogEvent[[#This Row],[HostCommandLocation]])+1</f>
        <v>1534</v>
      </c>
      <c r="O79" s="195">
        <f>SEARCH("&lt;/stl:HostCommand&gt;",LogEvent[[#This Row],[TextEvent2]],LogEvent[[#This Row],[HostCommandInit]])</f>
        <v>1557</v>
      </c>
      <c r="P79" s="195" t="str">
        <f>MID(LogEvent[[#This Row],[TextEvent2]],LogEvent[[#This Row],[HostCommandInit]],LogEvent[[#This Row],[HCFinish]]-LogEvent[[#This Row],[HostCommandInit]])</f>
        <v>RDCUNMDE10NOVS1OO¥PL-4O</v>
      </c>
    </row>
    <row r="80" spans="1:16" x14ac:dyDescent="0.25">
      <c r="A80" s="195" t="s">
        <v>458</v>
      </c>
      <c r="B80" s="195" t="s">
        <v>459</v>
      </c>
      <c r="C80" s="195" t="s">
        <v>538</v>
      </c>
      <c r="D80" s="195">
        <f>SEARCH("&lt;Rule&gt;",LogEvent[[#This Row],[TextEvent2]])+6</f>
        <v>3387</v>
      </c>
      <c r="E80" s="195">
        <f>SEARCH("&lt;/Rule&gt;",LogEvent[[#This Row],[TextEvent2]],LogEvent[[#This Row],[RuleLocation]])</f>
        <v>3391</v>
      </c>
      <c r="F80" s="195" t="str">
        <f>MID(LogEvent[[#This Row],[TextEvent2]],LogEvent[[#This Row],[RuleLocation]],LogEvent[[#This Row],[RuleFinish]]-LogEvent[[#This Row],[RuleLocation]])</f>
        <v>9660</v>
      </c>
      <c r="G80" s="195">
        <f>SEARCH("&lt;TariffDescriptionNumber&gt;",LogEvent[[#This Row],[TextEvent2]],LogEvent[[#This Row],[RuleFinish]])+25</f>
        <v>3429</v>
      </c>
      <c r="H80" s="195">
        <f>SEARCH("&lt;/TariffDescriptionNumber&gt;",LogEvent[[#This Row],[TextEvent2]],LogEvent[[#This Row],[RuleFinish]])</f>
        <v>3438</v>
      </c>
      <c r="I80" s="195" t="str">
        <f>MID(LogEvent[[#This Row],[TextEvent2]],LogEvent[[#This Row],[TariffLocation]],(LogEvent[[#This Row],[TariffFinish]]-LogEvent[[#This Row],[TariffLocation]]))</f>
        <v>IPRWI/303</v>
      </c>
      <c r="J80" s="195">
        <f>SEARCH(CONCATENATE("Title=",Calculos!$A$72,"PENALTIES"),LogEvent[[#This Row],[TextEvent2]],LogEvent[[#This Row],[TariffLocation]])+29</f>
        <v>7589</v>
      </c>
      <c r="K80" s="195">
        <f>SEARCH("&lt;/Paragraph&gt;",LogEvent[[#This Row],[TextEvent2]],LogEvent[[#This Row],[PenaltiesLocation]])</f>
        <v>10541</v>
      </c>
      <c r="L80"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80" s="195">
        <f>SEARCH("&lt;stl:HostCommand",LogEvent[[#This Row],[TextEvent2]])</f>
        <v>1501</v>
      </c>
      <c r="N80" s="195">
        <f>SEARCH("&gt;",LogEvent[[#This Row],[TextEvent2]],LogEvent[[#This Row],[HostCommandLocation]])+1</f>
        <v>1534</v>
      </c>
      <c r="O80" s="195">
        <f>SEARCH("&lt;/stl:HostCommand&gt;",LogEvent[[#This Row],[TextEvent2]],LogEvent[[#This Row],[HostCommandInit]])</f>
        <v>1556</v>
      </c>
      <c r="P80" s="195" t="str">
        <f>MID(LogEvent[[#This Row],[TextEvent2]],LogEvent[[#This Row],[HostCommandInit]],LogEvent[[#This Row],[HCFinish]]-LogEvent[[#This Row],[HostCommandInit]])</f>
        <v>RDMDECUN06NOVZUL¥PL-4O</v>
      </c>
    </row>
    <row r="81" spans="1:16" x14ac:dyDescent="0.25">
      <c r="A81" s="195" t="s">
        <v>458</v>
      </c>
      <c r="B81" s="195" t="s">
        <v>459</v>
      </c>
      <c r="C81" s="195" t="s">
        <v>539</v>
      </c>
      <c r="D81" s="195">
        <f>SEARCH("&lt;Rule&gt;",LogEvent[[#This Row],[TextEvent2]])+6</f>
        <v>3422</v>
      </c>
      <c r="E81" s="195">
        <f>SEARCH("&lt;/Rule&gt;",LogEvent[[#This Row],[TextEvent2]],LogEvent[[#This Row],[RuleLocation]])</f>
        <v>3426</v>
      </c>
      <c r="F81" s="195" t="str">
        <f>MID(LogEvent[[#This Row],[TextEvent2]],LogEvent[[#This Row],[RuleLocation]],LogEvent[[#This Row],[RuleFinish]]-LogEvent[[#This Row],[RuleLocation]])</f>
        <v>9500</v>
      </c>
      <c r="G81" s="195">
        <f>SEARCH("&lt;TariffDescriptionNumber&gt;",LogEvent[[#This Row],[TextEvent2]],LogEvent[[#This Row],[RuleFinish]])+25</f>
        <v>3464</v>
      </c>
      <c r="H81" s="195">
        <f>SEARCH("&lt;/TariffDescriptionNumber&gt;",LogEvent[[#This Row],[TextEvent2]],LogEvent[[#This Row],[RuleFinish]])</f>
        <v>3473</v>
      </c>
      <c r="I81" s="195" t="str">
        <f>MID(LogEvent[[#This Row],[TextEvent2]],LogEvent[[#This Row],[TariffLocation]],(LogEvent[[#This Row],[TariffFinish]]-LogEvent[[#This Row],[TariffLocation]]))</f>
        <v>IPRWI/303</v>
      </c>
      <c r="J81" s="195">
        <f>SEARCH(CONCATENATE("Title=",Calculos!$A$72,"PENALTIES"),LogEvent[[#This Row],[TextEvent2]],LogEvent[[#This Row],[TariffLocation]])+29</f>
        <v>7659</v>
      </c>
      <c r="K81" s="195">
        <f>SEARCH("&lt;/Paragraph&gt;",LogEvent[[#This Row],[TextEvent2]],LogEvent[[#This Row],[PenaltiesLocation]])</f>
        <v>8375</v>
      </c>
      <c r="L81" s="195" t="str">
        <f>MID(LogEvent[[#This Row],[TextEvent2]],LogEvent[[#This Row],[PenaltiesLocation]],(LogEvent[[#This Row],[PenaltiesFinish]]-LogEvent[[#This Row],[PenaltiesLocation]]))</f>
        <v xml:space="preserv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81" s="195">
        <f>SEARCH("&lt;stl:HostCommand",LogEvent[[#This Row],[TextEvent2]])</f>
        <v>1501</v>
      </c>
      <c r="N81" s="195">
        <f>SEARCH("&gt;",LogEvent[[#This Row],[TextEvent2]],LogEvent[[#This Row],[HostCommandLocation]])+1</f>
        <v>1534</v>
      </c>
      <c r="O81" s="195">
        <f>SEARCH("&lt;/stl:HostCommand&gt;",LogEvent[[#This Row],[TextEvent2]],LogEvent[[#This Row],[HostCommandInit]])</f>
        <v>1557</v>
      </c>
      <c r="P81" s="195" t="str">
        <f>MID(LogEvent[[#This Row],[TextEvent2]],LogEvent[[#This Row],[HostCommandInit]],LogEvent[[#This Row],[HCFinish]]-LogEvent[[#This Row],[HostCommandInit]])</f>
        <v>RDCUNMDE10NOVS1OO¥PL-4O</v>
      </c>
    </row>
    <row r="82" spans="1:16" x14ac:dyDescent="0.25">
      <c r="A82" s="195" t="s">
        <v>458</v>
      </c>
      <c r="B82" s="195" t="s">
        <v>459</v>
      </c>
      <c r="C82" s="195" t="s">
        <v>540</v>
      </c>
      <c r="D82" s="195">
        <f>SEARCH("&lt;Rule&gt;",LogEvent[[#This Row],[TextEvent2]])+6</f>
        <v>3387</v>
      </c>
      <c r="E82" s="195">
        <f>SEARCH("&lt;/Rule&gt;",LogEvent[[#This Row],[TextEvent2]],LogEvent[[#This Row],[RuleLocation]])</f>
        <v>3391</v>
      </c>
      <c r="F82" s="195" t="str">
        <f>MID(LogEvent[[#This Row],[TextEvent2]],LogEvent[[#This Row],[RuleLocation]],LogEvent[[#This Row],[RuleFinish]]-LogEvent[[#This Row],[RuleLocation]])</f>
        <v>9660</v>
      </c>
      <c r="G82" s="195">
        <f>SEARCH("&lt;TariffDescriptionNumber&gt;",LogEvent[[#This Row],[TextEvent2]],LogEvent[[#This Row],[RuleFinish]])+25</f>
        <v>3429</v>
      </c>
      <c r="H82" s="195">
        <f>SEARCH("&lt;/TariffDescriptionNumber&gt;",LogEvent[[#This Row],[TextEvent2]],LogEvent[[#This Row],[RuleFinish]])</f>
        <v>3438</v>
      </c>
      <c r="I82" s="195" t="str">
        <f>MID(LogEvent[[#This Row],[TextEvent2]],LogEvent[[#This Row],[TariffLocation]],(LogEvent[[#This Row],[TariffFinish]]-LogEvent[[#This Row],[TariffLocation]]))</f>
        <v>IPRWI/303</v>
      </c>
      <c r="J82" s="195">
        <f>SEARCH(CONCATENATE("Title=",Calculos!$A$72,"PENALTIES"),LogEvent[[#This Row],[TextEvent2]],LogEvent[[#This Row],[TariffLocation]])+29</f>
        <v>7589</v>
      </c>
      <c r="K82" s="195">
        <f>SEARCH("&lt;/Paragraph&gt;",LogEvent[[#This Row],[TextEvent2]],LogEvent[[#This Row],[PenaltiesLocation]])</f>
        <v>10541</v>
      </c>
      <c r="L82"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82" s="195">
        <f>SEARCH("&lt;stl:HostCommand",LogEvent[[#This Row],[TextEvent2]])</f>
        <v>1501</v>
      </c>
      <c r="N82" s="195">
        <f>SEARCH("&gt;",LogEvent[[#This Row],[TextEvent2]],LogEvent[[#This Row],[HostCommandLocation]])+1</f>
        <v>1534</v>
      </c>
      <c r="O82" s="195">
        <f>SEARCH("&lt;/stl:HostCommand&gt;",LogEvent[[#This Row],[TextEvent2]],LogEvent[[#This Row],[HostCommandInit]])</f>
        <v>1556</v>
      </c>
      <c r="P82" s="195" t="str">
        <f>MID(LogEvent[[#This Row],[TextEvent2]],LogEvent[[#This Row],[HostCommandInit]],LogEvent[[#This Row],[HCFinish]]-LogEvent[[#This Row],[HostCommandInit]])</f>
        <v>RDMDECUN06NOVZUL¥PL-4O</v>
      </c>
    </row>
    <row r="83" spans="1:16" x14ac:dyDescent="0.25">
      <c r="A83" s="195" t="s">
        <v>458</v>
      </c>
      <c r="B83" s="195" t="s">
        <v>459</v>
      </c>
      <c r="C83" s="195" t="s">
        <v>541</v>
      </c>
      <c r="D83" s="195">
        <f>SEARCH("&lt;Rule&gt;",LogEvent[[#This Row],[TextEvent2]])+6</f>
        <v>3422</v>
      </c>
      <c r="E83" s="195">
        <f>SEARCH("&lt;/Rule&gt;",LogEvent[[#This Row],[TextEvent2]],LogEvent[[#This Row],[RuleLocation]])</f>
        <v>3426</v>
      </c>
      <c r="F83" s="195" t="str">
        <f>MID(LogEvent[[#This Row],[TextEvent2]],LogEvent[[#This Row],[RuleLocation]],LogEvent[[#This Row],[RuleFinish]]-LogEvent[[#This Row],[RuleLocation]])</f>
        <v>9500</v>
      </c>
      <c r="G83" s="195">
        <f>SEARCH("&lt;TariffDescriptionNumber&gt;",LogEvent[[#This Row],[TextEvent2]],LogEvent[[#This Row],[RuleFinish]])+25</f>
        <v>3464</v>
      </c>
      <c r="H83" s="195">
        <f>SEARCH("&lt;/TariffDescriptionNumber&gt;",LogEvent[[#This Row],[TextEvent2]],LogEvent[[#This Row],[RuleFinish]])</f>
        <v>3473</v>
      </c>
      <c r="I83" s="195" t="str">
        <f>MID(LogEvent[[#This Row],[TextEvent2]],LogEvent[[#This Row],[TariffLocation]],(LogEvent[[#This Row],[TariffFinish]]-LogEvent[[#This Row],[TariffLocation]]))</f>
        <v>IPRWI/303</v>
      </c>
      <c r="J83" s="195">
        <f>SEARCH(CONCATENATE("Title=",Calculos!$A$72,"PENALTIES"),LogEvent[[#This Row],[TextEvent2]],LogEvent[[#This Row],[TariffLocation]])+29</f>
        <v>7659</v>
      </c>
      <c r="K83" s="195">
        <f>SEARCH("&lt;/Paragraph&gt;",LogEvent[[#This Row],[TextEvent2]],LogEvent[[#This Row],[PenaltiesLocation]])</f>
        <v>8375</v>
      </c>
      <c r="L83" s="195" t="str">
        <f>MID(LogEvent[[#This Row],[TextEvent2]],LogEvent[[#This Row],[PenaltiesLocation]],(LogEvent[[#This Row],[PenaltiesFinish]]-LogEvent[[#This Row],[PenaltiesLocation]]))</f>
        <v xml:space="preserv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83" s="195">
        <f>SEARCH("&lt;stl:HostCommand",LogEvent[[#This Row],[TextEvent2]])</f>
        <v>1501</v>
      </c>
      <c r="N83" s="195">
        <f>SEARCH("&gt;",LogEvent[[#This Row],[TextEvent2]],LogEvent[[#This Row],[HostCommandLocation]])+1</f>
        <v>1534</v>
      </c>
      <c r="O83" s="195">
        <f>SEARCH("&lt;/stl:HostCommand&gt;",LogEvent[[#This Row],[TextEvent2]],LogEvent[[#This Row],[HostCommandInit]])</f>
        <v>1557</v>
      </c>
      <c r="P83" s="195" t="str">
        <f>MID(LogEvent[[#This Row],[TextEvent2]],LogEvent[[#This Row],[HostCommandInit]],LogEvent[[#This Row],[HCFinish]]-LogEvent[[#This Row],[HostCommandInit]])</f>
        <v>RDCUNMDE10NOVS1OO¥PL-4O</v>
      </c>
    </row>
    <row r="84" spans="1:16" x14ac:dyDescent="0.25">
      <c r="A84" s="195" t="s">
        <v>458</v>
      </c>
      <c r="B84" s="195" t="s">
        <v>459</v>
      </c>
      <c r="C84" s="195" t="s">
        <v>542</v>
      </c>
      <c r="D84" s="195">
        <f>SEARCH("&lt;Rule&gt;",LogEvent[[#This Row],[TextEvent2]])+6</f>
        <v>3386</v>
      </c>
      <c r="E84" s="195">
        <f>SEARCH("&lt;/Rule&gt;",LogEvent[[#This Row],[TextEvent2]],LogEvent[[#This Row],[RuleLocation]])</f>
        <v>3390</v>
      </c>
      <c r="F84" s="195" t="str">
        <f>MID(LogEvent[[#This Row],[TextEvent2]],LogEvent[[#This Row],[RuleLocation]],LogEvent[[#This Row],[RuleFinish]]-LogEvent[[#This Row],[RuleLocation]])</f>
        <v>9660</v>
      </c>
      <c r="G84" s="195">
        <f>SEARCH("&lt;TariffDescriptionNumber&gt;",LogEvent[[#This Row],[TextEvent2]],LogEvent[[#This Row],[RuleFinish]])+25</f>
        <v>3428</v>
      </c>
      <c r="H84" s="195">
        <f>SEARCH("&lt;/TariffDescriptionNumber&gt;",LogEvent[[#This Row],[TextEvent2]],LogEvent[[#This Row],[RuleFinish]])</f>
        <v>3437</v>
      </c>
      <c r="I84" s="195" t="str">
        <f>MID(LogEvent[[#This Row],[TextEvent2]],LogEvent[[#This Row],[TariffLocation]],(LogEvent[[#This Row],[TariffFinish]]-LogEvent[[#This Row],[TariffLocation]]))</f>
        <v>IPRWI/303</v>
      </c>
      <c r="J84" s="195">
        <f>SEARCH(CONCATENATE("Title=",Calculos!$A$72,"PENALTIES"),LogEvent[[#This Row],[TextEvent2]],LogEvent[[#This Row],[TariffLocation]])+29</f>
        <v>7588</v>
      </c>
      <c r="K84" s="195">
        <f>SEARCH("&lt;/Paragraph&gt;",LogEvent[[#This Row],[TextEvent2]],LogEvent[[#This Row],[PenaltiesLocation]])</f>
        <v>10540</v>
      </c>
      <c r="L84"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84" s="195">
        <f>SEARCH("&lt;stl:HostCommand",LogEvent[[#This Row],[TextEvent2]])</f>
        <v>1500</v>
      </c>
      <c r="N84" s="195">
        <f>SEARCH("&gt;",LogEvent[[#This Row],[TextEvent2]],LogEvent[[#This Row],[HostCommandLocation]])+1</f>
        <v>1533</v>
      </c>
      <c r="O84" s="195">
        <f>SEARCH("&lt;/stl:HostCommand&gt;",LogEvent[[#This Row],[TextEvent2]],LogEvent[[#This Row],[HostCommandInit]])</f>
        <v>1555</v>
      </c>
      <c r="P84" s="195" t="str">
        <f>MID(LogEvent[[#This Row],[TextEvent2]],LogEvent[[#This Row],[HostCommandInit]],LogEvent[[#This Row],[HCFinish]]-LogEvent[[#This Row],[HostCommandInit]])</f>
        <v>RDMDECUN06NOVZUL¥PL-4O</v>
      </c>
    </row>
    <row r="85" spans="1:16" x14ac:dyDescent="0.25">
      <c r="A85" s="195" t="s">
        <v>458</v>
      </c>
      <c r="B85" s="195" t="s">
        <v>459</v>
      </c>
      <c r="C85" s="195" t="s">
        <v>543</v>
      </c>
      <c r="D85" s="195">
        <f>SEARCH("&lt;Rule&gt;",LogEvent[[#This Row],[TextEvent2]])+6</f>
        <v>3421</v>
      </c>
      <c r="E85" s="195">
        <f>SEARCH("&lt;/Rule&gt;",LogEvent[[#This Row],[TextEvent2]],LogEvent[[#This Row],[RuleLocation]])</f>
        <v>3425</v>
      </c>
      <c r="F85" s="195" t="str">
        <f>MID(LogEvent[[#This Row],[TextEvent2]],LogEvent[[#This Row],[RuleLocation]],LogEvent[[#This Row],[RuleFinish]]-LogEvent[[#This Row],[RuleLocation]])</f>
        <v>9500</v>
      </c>
      <c r="G85" s="195">
        <f>SEARCH("&lt;TariffDescriptionNumber&gt;",LogEvent[[#This Row],[TextEvent2]],LogEvent[[#This Row],[RuleFinish]])+25</f>
        <v>3463</v>
      </c>
      <c r="H85" s="195">
        <f>SEARCH("&lt;/TariffDescriptionNumber&gt;",LogEvent[[#This Row],[TextEvent2]],LogEvent[[#This Row],[RuleFinish]])</f>
        <v>3472</v>
      </c>
      <c r="I85" s="195" t="str">
        <f>MID(LogEvent[[#This Row],[TextEvent2]],LogEvent[[#This Row],[TariffLocation]],(LogEvent[[#This Row],[TariffFinish]]-LogEvent[[#This Row],[TariffLocation]]))</f>
        <v>IPRWI/303</v>
      </c>
      <c r="J85" s="195">
        <f>SEARCH(CONCATENATE("Title=",Calculos!$A$72,"PENALTIES"),LogEvent[[#This Row],[TextEvent2]],LogEvent[[#This Row],[TariffLocation]])+29</f>
        <v>7658</v>
      </c>
      <c r="K85" s="195">
        <f>SEARCH("&lt;/Paragraph&gt;",LogEvent[[#This Row],[TextEvent2]],LogEvent[[#This Row],[PenaltiesLocation]])</f>
        <v>8374</v>
      </c>
      <c r="L85" s="195" t="str">
        <f>MID(LogEvent[[#This Row],[TextEvent2]],LogEvent[[#This Row],[PenaltiesLocation]],(LogEvent[[#This Row],[PenaltiesFinish]]-LogEvent[[#This Row],[PenaltiesLocation]]))</f>
        <v xml:space="preserv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85" s="195">
        <f>SEARCH("&lt;stl:HostCommand",LogEvent[[#This Row],[TextEvent2]])</f>
        <v>1500</v>
      </c>
      <c r="N85" s="195">
        <f>SEARCH("&gt;",LogEvent[[#This Row],[TextEvent2]],LogEvent[[#This Row],[HostCommandLocation]])+1</f>
        <v>1533</v>
      </c>
      <c r="O85" s="195">
        <f>SEARCH("&lt;/stl:HostCommand&gt;",LogEvent[[#This Row],[TextEvent2]],LogEvent[[#This Row],[HostCommandInit]])</f>
        <v>1556</v>
      </c>
      <c r="P85" s="195" t="str">
        <f>MID(LogEvent[[#This Row],[TextEvent2]],LogEvent[[#This Row],[HostCommandInit]],LogEvent[[#This Row],[HCFinish]]-LogEvent[[#This Row],[HostCommandInit]])</f>
        <v>RDCUNMDE10NOVS1OO¥PL-4O</v>
      </c>
    </row>
    <row r="86" spans="1:16" x14ac:dyDescent="0.25">
      <c r="A86" s="195" t="s">
        <v>458</v>
      </c>
      <c r="B86" s="195" t="s">
        <v>459</v>
      </c>
      <c r="C86" s="195" t="s">
        <v>544</v>
      </c>
      <c r="D86" s="195">
        <f>SEARCH("&lt;Rule&gt;",LogEvent[[#This Row],[TextEvent2]])+6</f>
        <v>3387</v>
      </c>
      <c r="E86" s="195">
        <f>SEARCH("&lt;/Rule&gt;",LogEvent[[#This Row],[TextEvent2]],LogEvent[[#This Row],[RuleLocation]])</f>
        <v>3391</v>
      </c>
      <c r="F86" s="195" t="str">
        <f>MID(LogEvent[[#This Row],[TextEvent2]],LogEvent[[#This Row],[RuleLocation]],LogEvent[[#This Row],[RuleFinish]]-LogEvent[[#This Row],[RuleLocation]])</f>
        <v>9660</v>
      </c>
      <c r="G86" s="195">
        <f>SEARCH("&lt;TariffDescriptionNumber&gt;",LogEvent[[#This Row],[TextEvent2]],LogEvent[[#This Row],[RuleFinish]])+25</f>
        <v>3429</v>
      </c>
      <c r="H86" s="195">
        <f>SEARCH("&lt;/TariffDescriptionNumber&gt;",LogEvent[[#This Row],[TextEvent2]],LogEvent[[#This Row],[RuleFinish]])</f>
        <v>3438</v>
      </c>
      <c r="I86" s="195" t="str">
        <f>MID(LogEvent[[#This Row],[TextEvent2]],LogEvent[[#This Row],[TariffLocation]],(LogEvent[[#This Row],[TariffFinish]]-LogEvent[[#This Row],[TariffLocation]]))</f>
        <v>IPRWI/303</v>
      </c>
      <c r="J86" s="195">
        <f>SEARCH(CONCATENATE("Title=",Calculos!$A$72,"PENALTIES"),LogEvent[[#This Row],[TextEvent2]],LogEvent[[#This Row],[TariffLocation]])+29</f>
        <v>7589</v>
      </c>
      <c r="K86" s="195">
        <f>SEARCH("&lt;/Paragraph&gt;",LogEvent[[#This Row],[TextEvent2]],LogEvent[[#This Row],[PenaltiesLocation]])</f>
        <v>10541</v>
      </c>
      <c r="L86"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86" s="195">
        <f>SEARCH("&lt;stl:HostCommand",LogEvent[[#This Row],[TextEvent2]])</f>
        <v>1501</v>
      </c>
      <c r="N86" s="195">
        <f>SEARCH("&gt;",LogEvent[[#This Row],[TextEvent2]],LogEvent[[#This Row],[HostCommandLocation]])+1</f>
        <v>1534</v>
      </c>
      <c r="O86" s="195">
        <f>SEARCH("&lt;/stl:HostCommand&gt;",LogEvent[[#This Row],[TextEvent2]],LogEvent[[#This Row],[HostCommandInit]])</f>
        <v>1556</v>
      </c>
      <c r="P86" s="195" t="str">
        <f>MID(LogEvent[[#This Row],[TextEvent2]],LogEvent[[#This Row],[HostCommandInit]],LogEvent[[#This Row],[HCFinish]]-LogEvent[[#This Row],[HostCommandInit]])</f>
        <v>RDMDECUN06NOVZUL¥PL-4O</v>
      </c>
    </row>
    <row r="87" spans="1:16" x14ac:dyDescent="0.25">
      <c r="A87" s="195" t="s">
        <v>458</v>
      </c>
      <c r="B87" s="195" t="s">
        <v>459</v>
      </c>
      <c r="C87" s="195" t="s">
        <v>545</v>
      </c>
      <c r="D87" s="195">
        <f>SEARCH("&lt;Rule&gt;",LogEvent[[#This Row],[TextEvent2]])+6</f>
        <v>3422</v>
      </c>
      <c r="E87" s="195">
        <f>SEARCH("&lt;/Rule&gt;",LogEvent[[#This Row],[TextEvent2]],LogEvent[[#This Row],[RuleLocation]])</f>
        <v>3426</v>
      </c>
      <c r="F87" s="195" t="str">
        <f>MID(LogEvent[[#This Row],[TextEvent2]],LogEvent[[#This Row],[RuleLocation]],LogEvent[[#This Row],[RuleFinish]]-LogEvent[[#This Row],[RuleLocation]])</f>
        <v>9500</v>
      </c>
      <c r="G87" s="195">
        <f>SEARCH("&lt;TariffDescriptionNumber&gt;",LogEvent[[#This Row],[TextEvent2]],LogEvent[[#This Row],[RuleFinish]])+25</f>
        <v>3464</v>
      </c>
      <c r="H87" s="195">
        <f>SEARCH("&lt;/TariffDescriptionNumber&gt;",LogEvent[[#This Row],[TextEvent2]],LogEvent[[#This Row],[RuleFinish]])</f>
        <v>3473</v>
      </c>
      <c r="I87" s="195" t="str">
        <f>MID(LogEvent[[#This Row],[TextEvent2]],LogEvent[[#This Row],[TariffLocation]],(LogEvent[[#This Row],[TariffFinish]]-LogEvent[[#This Row],[TariffLocation]]))</f>
        <v>IPRWI/303</v>
      </c>
      <c r="J87" s="195">
        <f>SEARCH(CONCATENATE("Title=",Calculos!$A$72,"PENALTIES"),LogEvent[[#This Row],[TextEvent2]],LogEvent[[#This Row],[TariffLocation]])+29</f>
        <v>7659</v>
      </c>
      <c r="K87" s="195">
        <f>SEARCH("&lt;/Paragraph&gt;",LogEvent[[#This Row],[TextEvent2]],LogEvent[[#This Row],[PenaltiesLocation]])</f>
        <v>8375</v>
      </c>
      <c r="L87" s="195" t="str">
        <f>MID(LogEvent[[#This Row],[TextEvent2]],LogEvent[[#This Row],[PenaltiesLocation]],(LogEvent[[#This Row],[PenaltiesFinish]]-LogEvent[[#This Row],[PenaltiesLocation]]))</f>
        <v xml:space="preserv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87" s="195">
        <f>SEARCH("&lt;stl:HostCommand",LogEvent[[#This Row],[TextEvent2]])</f>
        <v>1501</v>
      </c>
      <c r="N87" s="195">
        <f>SEARCH("&gt;",LogEvent[[#This Row],[TextEvent2]],LogEvent[[#This Row],[HostCommandLocation]])+1</f>
        <v>1534</v>
      </c>
      <c r="O87" s="195">
        <f>SEARCH("&lt;/stl:HostCommand&gt;",LogEvent[[#This Row],[TextEvent2]],LogEvent[[#This Row],[HostCommandInit]])</f>
        <v>1557</v>
      </c>
      <c r="P87" s="195" t="str">
        <f>MID(LogEvent[[#This Row],[TextEvent2]],LogEvent[[#This Row],[HostCommandInit]],LogEvent[[#This Row],[HCFinish]]-LogEvent[[#This Row],[HostCommandInit]])</f>
        <v>RDCUNMDE10NOVS1OO¥PL-4O</v>
      </c>
    </row>
    <row r="88" spans="1:16" x14ac:dyDescent="0.25">
      <c r="A88" s="195" t="s">
        <v>458</v>
      </c>
      <c r="B88" s="195" t="s">
        <v>459</v>
      </c>
      <c r="C88" s="195" t="s">
        <v>546</v>
      </c>
      <c r="D88" s="195">
        <f>SEARCH("&lt;Rule&gt;",LogEvent[[#This Row],[TextEvent2]])+6</f>
        <v>3387</v>
      </c>
      <c r="E88" s="195">
        <f>SEARCH("&lt;/Rule&gt;",LogEvent[[#This Row],[TextEvent2]],LogEvent[[#This Row],[RuleLocation]])</f>
        <v>3391</v>
      </c>
      <c r="F88" s="195" t="str">
        <f>MID(LogEvent[[#This Row],[TextEvent2]],LogEvent[[#This Row],[RuleLocation]],LogEvent[[#This Row],[RuleFinish]]-LogEvent[[#This Row],[RuleLocation]])</f>
        <v>9660</v>
      </c>
      <c r="G88" s="195">
        <f>SEARCH("&lt;TariffDescriptionNumber&gt;",LogEvent[[#This Row],[TextEvent2]],LogEvent[[#This Row],[RuleFinish]])+25</f>
        <v>3429</v>
      </c>
      <c r="H88" s="195">
        <f>SEARCH("&lt;/TariffDescriptionNumber&gt;",LogEvent[[#This Row],[TextEvent2]],LogEvent[[#This Row],[RuleFinish]])</f>
        <v>3438</v>
      </c>
      <c r="I88" s="195" t="str">
        <f>MID(LogEvent[[#This Row],[TextEvent2]],LogEvent[[#This Row],[TariffLocation]],(LogEvent[[#This Row],[TariffFinish]]-LogEvent[[#This Row],[TariffLocation]]))</f>
        <v>IPRWI/303</v>
      </c>
      <c r="J88" s="195">
        <f>SEARCH(CONCATENATE("Title=",Calculos!$A$72,"PENALTIES"),LogEvent[[#This Row],[TextEvent2]],LogEvent[[#This Row],[TariffLocation]])+29</f>
        <v>7589</v>
      </c>
      <c r="K88" s="195">
        <f>SEARCH("&lt;/Paragraph&gt;",LogEvent[[#This Row],[TextEvent2]],LogEvent[[#This Row],[PenaltiesLocation]])</f>
        <v>10541</v>
      </c>
      <c r="L88"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88" s="195">
        <f>SEARCH("&lt;stl:HostCommand",LogEvent[[#This Row],[TextEvent2]])</f>
        <v>1501</v>
      </c>
      <c r="N88" s="195">
        <f>SEARCH("&gt;",LogEvent[[#This Row],[TextEvent2]],LogEvent[[#This Row],[HostCommandLocation]])+1</f>
        <v>1534</v>
      </c>
      <c r="O88" s="195">
        <f>SEARCH("&lt;/stl:HostCommand&gt;",LogEvent[[#This Row],[TextEvent2]],LogEvent[[#This Row],[HostCommandInit]])</f>
        <v>1556</v>
      </c>
      <c r="P88" s="195" t="str">
        <f>MID(LogEvent[[#This Row],[TextEvent2]],LogEvent[[#This Row],[HostCommandInit]],LogEvent[[#This Row],[HCFinish]]-LogEvent[[#This Row],[HostCommandInit]])</f>
        <v>RDMDECUN06NOVZUL¥PL-4O</v>
      </c>
    </row>
    <row r="89" spans="1:16" x14ac:dyDescent="0.25">
      <c r="A89" s="195" t="s">
        <v>458</v>
      </c>
      <c r="B89" s="195" t="s">
        <v>459</v>
      </c>
      <c r="C89" s="195" t="s">
        <v>547</v>
      </c>
      <c r="D89" s="195">
        <f>SEARCH("&lt;Rule&gt;",LogEvent[[#This Row],[TextEvent2]])+6</f>
        <v>3422</v>
      </c>
      <c r="E89" s="195">
        <f>SEARCH("&lt;/Rule&gt;",LogEvent[[#This Row],[TextEvent2]],LogEvent[[#This Row],[RuleLocation]])</f>
        <v>3426</v>
      </c>
      <c r="F89" s="195" t="str">
        <f>MID(LogEvent[[#This Row],[TextEvent2]],LogEvent[[#This Row],[RuleLocation]],LogEvent[[#This Row],[RuleFinish]]-LogEvent[[#This Row],[RuleLocation]])</f>
        <v>9500</v>
      </c>
      <c r="G89" s="195">
        <f>SEARCH("&lt;TariffDescriptionNumber&gt;",LogEvent[[#This Row],[TextEvent2]],LogEvent[[#This Row],[RuleFinish]])+25</f>
        <v>3464</v>
      </c>
      <c r="H89" s="195">
        <f>SEARCH("&lt;/TariffDescriptionNumber&gt;",LogEvent[[#This Row],[TextEvent2]],LogEvent[[#This Row],[RuleFinish]])</f>
        <v>3473</v>
      </c>
      <c r="I89" s="195" t="str">
        <f>MID(LogEvent[[#This Row],[TextEvent2]],LogEvent[[#This Row],[TariffLocation]],(LogEvent[[#This Row],[TariffFinish]]-LogEvent[[#This Row],[TariffLocation]]))</f>
        <v>IPRWI/303</v>
      </c>
      <c r="J89" s="195">
        <f>SEARCH(CONCATENATE("Title=",Calculos!$A$72,"PENALTIES"),LogEvent[[#This Row],[TextEvent2]],LogEvent[[#This Row],[TariffLocation]])+29</f>
        <v>7659</v>
      </c>
      <c r="K89" s="195">
        <f>SEARCH("&lt;/Paragraph&gt;",LogEvent[[#This Row],[TextEvent2]],LogEvent[[#This Row],[PenaltiesLocation]])</f>
        <v>8375</v>
      </c>
      <c r="L89" s="195" t="str">
        <f>MID(LogEvent[[#This Row],[TextEvent2]],LogEvent[[#This Row],[PenaltiesLocation]],(LogEvent[[#This Row],[PenaltiesFinish]]-LogEvent[[#This Row],[PenaltiesLocation]]))</f>
        <v xml:space="preserve">ANY TIME
TICKET IS NON-REFUNDABLE.
CHANGES
ANY TIME
CHARGE USD 35.00/CAD 48.00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89" s="195">
        <f>SEARCH("&lt;stl:HostCommand",LogEvent[[#This Row],[TextEvent2]])</f>
        <v>1501</v>
      </c>
      <c r="N89" s="195">
        <f>SEARCH("&gt;",LogEvent[[#This Row],[TextEvent2]],LogEvent[[#This Row],[HostCommandLocation]])+1</f>
        <v>1534</v>
      </c>
      <c r="O89" s="195">
        <f>SEARCH("&lt;/stl:HostCommand&gt;",LogEvent[[#This Row],[TextEvent2]],LogEvent[[#This Row],[HostCommandInit]])</f>
        <v>1557</v>
      </c>
      <c r="P89" s="195" t="str">
        <f>MID(LogEvent[[#This Row],[TextEvent2]],LogEvent[[#This Row],[HostCommandInit]],LogEvent[[#This Row],[HCFinish]]-LogEvent[[#This Row],[HostCommandInit]])</f>
        <v>RDCUNMDE10NOVS1OO¥PL-4O</v>
      </c>
    </row>
    <row r="90" spans="1:16" x14ac:dyDescent="0.25">
      <c r="A90" s="195" t="s">
        <v>458</v>
      </c>
      <c r="B90" s="195" t="s">
        <v>459</v>
      </c>
      <c r="C90" s="195" t="s">
        <v>548</v>
      </c>
      <c r="D90" s="195" t="e">
        <f>SEARCH("&lt;Rule&gt;",LogEvent[[#This Row],[TextEvent2]])+6</f>
        <v>#VALUE!</v>
      </c>
      <c r="E90" s="195" t="e">
        <f>SEARCH("&lt;/Rule&gt;",LogEvent[[#This Row],[TextEvent2]],LogEvent[[#This Row],[RuleLocation]])</f>
        <v>#VALUE!</v>
      </c>
      <c r="F90" s="195" t="e">
        <f>MID(LogEvent[[#This Row],[TextEvent2]],LogEvent[[#This Row],[RuleLocation]],LogEvent[[#This Row],[RuleFinish]]-LogEvent[[#This Row],[RuleLocation]])</f>
        <v>#VALUE!</v>
      </c>
      <c r="G90" s="195" t="e">
        <f>SEARCH("&lt;TariffDescriptionNumber&gt;",LogEvent[[#This Row],[TextEvent2]],LogEvent[[#This Row],[RuleFinish]])+25</f>
        <v>#VALUE!</v>
      </c>
      <c r="H90" s="195" t="e">
        <f>SEARCH("&lt;/TariffDescriptionNumber&gt;",LogEvent[[#This Row],[TextEvent2]],LogEvent[[#This Row],[RuleFinish]])</f>
        <v>#VALUE!</v>
      </c>
      <c r="I90" s="195" t="e">
        <f>MID(LogEvent[[#This Row],[TextEvent2]],LogEvent[[#This Row],[TariffLocation]],(LogEvent[[#This Row],[TariffFinish]]-LogEvent[[#This Row],[TariffLocation]]))</f>
        <v>#VALUE!</v>
      </c>
      <c r="J90" s="195" t="e">
        <f>SEARCH(CONCATENATE("Title=",Calculos!$A$72,"PENALTIES"),LogEvent[[#This Row],[TextEvent2]],LogEvent[[#This Row],[TariffLocation]])+29</f>
        <v>#VALUE!</v>
      </c>
      <c r="K90" s="195" t="e">
        <f>SEARCH("&lt;/Paragraph&gt;",LogEvent[[#This Row],[TextEvent2]],LogEvent[[#This Row],[PenaltiesLocation]])</f>
        <v>#VALUE!</v>
      </c>
      <c r="L90" s="195" t="e">
        <f>MID(LogEvent[[#This Row],[TextEvent2]],LogEvent[[#This Row],[PenaltiesLocation]],(LogEvent[[#This Row],[PenaltiesFinish]]-LogEvent[[#This Row],[PenaltiesLocation]]))</f>
        <v>#VALUE!</v>
      </c>
      <c r="M90" s="195">
        <f>SEARCH("&lt;stl:HostCommand",LogEvent[[#This Row],[TextEvent2]])</f>
        <v>1524</v>
      </c>
      <c r="N90" s="195">
        <f>SEARCH("&gt;",LogEvent[[#This Row],[TextEvent2]],LogEvent[[#This Row],[HostCommandLocation]])+1</f>
        <v>1557</v>
      </c>
      <c r="O90" s="195">
        <f>SEARCH("&lt;/stl:HostCommand&gt;",LogEvent[[#This Row],[TextEvent2]],LogEvent[[#This Row],[HostCommandInit]])</f>
        <v>1584</v>
      </c>
      <c r="P90" s="195" t="str">
        <f>MID(LogEvent[[#This Row],[TextEvent2]],LogEvent[[#This Row],[HostCommandInit]],LogEvent[[#This Row],[HCFinish]]-LogEvent[[#This Row],[HostCommandInit]])</f>
        <v>RDBOGPUJ23SEPSZJ00TCO¥PL-AV</v>
      </c>
    </row>
    <row r="91" spans="1:16" x14ac:dyDescent="0.25">
      <c r="A91" s="195" t="s">
        <v>458</v>
      </c>
      <c r="B91" s="195" t="s">
        <v>459</v>
      </c>
      <c r="C91" s="195" t="s">
        <v>549</v>
      </c>
      <c r="D91" s="195" t="e">
        <f>SEARCH("&lt;Rule&gt;",LogEvent[[#This Row],[TextEvent2]])+6</f>
        <v>#VALUE!</v>
      </c>
      <c r="E91" s="195" t="e">
        <f>SEARCH("&lt;/Rule&gt;",LogEvent[[#This Row],[TextEvent2]],LogEvent[[#This Row],[RuleLocation]])</f>
        <v>#VALUE!</v>
      </c>
      <c r="F91" s="195" t="e">
        <f>MID(LogEvent[[#This Row],[TextEvent2]],LogEvent[[#This Row],[RuleLocation]],LogEvent[[#This Row],[RuleFinish]]-LogEvent[[#This Row],[RuleLocation]])</f>
        <v>#VALUE!</v>
      </c>
      <c r="G91" s="195" t="e">
        <f>SEARCH("&lt;TariffDescriptionNumber&gt;",LogEvent[[#This Row],[TextEvent2]],LogEvent[[#This Row],[RuleFinish]])+25</f>
        <v>#VALUE!</v>
      </c>
      <c r="H91" s="195" t="e">
        <f>SEARCH("&lt;/TariffDescriptionNumber&gt;",LogEvent[[#This Row],[TextEvent2]],LogEvent[[#This Row],[RuleFinish]])</f>
        <v>#VALUE!</v>
      </c>
      <c r="I91" s="195" t="e">
        <f>MID(LogEvent[[#This Row],[TextEvent2]],LogEvent[[#This Row],[TariffLocation]],(LogEvent[[#This Row],[TariffFinish]]-LogEvent[[#This Row],[TariffLocation]]))</f>
        <v>#VALUE!</v>
      </c>
      <c r="J91" s="195" t="e">
        <f>SEARCH(CONCATENATE("Title=",Calculos!$A$72,"PENALTIES"),LogEvent[[#This Row],[TextEvent2]],LogEvent[[#This Row],[TariffLocation]])+29</f>
        <v>#VALUE!</v>
      </c>
      <c r="K91" s="195" t="e">
        <f>SEARCH("&lt;/Paragraph&gt;",LogEvent[[#This Row],[TextEvent2]],LogEvent[[#This Row],[PenaltiesLocation]])</f>
        <v>#VALUE!</v>
      </c>
      <c r="L91" s="195" t="e">
        <f>MID(LogEvent[[#This Row],[TextEvent2]],LogEvent[[#This Row],[PenaltiesLocation]],(LogEvent[[#This Row],[PenaltiesFinish]]-LogEvent[[#This Row],[PenaltiesLocation]]))</f>
        <v>#VALUE!</v>
      </c>
      <c r="M91" s="195">
        <f>SEARCH("&lt;stl:HostCommand",LogEvent[[#This Row],[TextEvent2]])</f>
        <v>1524</v>
      </c>
      <c r="N91" s="195">
        <f>SEARCH("&gt;",LogEvent[[#This Row],[TextEvent2]],LogEvent[[#This Row],[HostCommandLocation]])+1</f>
        <v>1557</v>
      </c>
      <c r="O91" s="195">
        <f>SEARCH("&lt;/stl:HostCommand&gt;",LogEvent[[#This Row],[TextEvent2]],LogEvent[[#This Row],[HostCommandInit]])</f>
        <v>1584</v>
      </c>
      <c r="P91" s="195" t="str">
        <f>MID(LogEvent[[#This Row],[TextEvent2]],LogEvent[[#This Row],[HostCommandInit]],LogEvent[[#This Row],[HCFinish]]-LogEvent[[#This Row],[HostCommandInit]])</f>
        <v>RDPUJBOG27SEPZZF07TCO¥PL-AV</v>
      </c>
    </row>
    <row r="92" spans="1:16" x14ac:dyDescent="0.25">
      <c r="A92" s="195" t="s">
        <v>458</v>
      </c>
      <c r="B92" s="195" t="s">
        <v>459</v>
      </c>
      <c r="C92" s="195" t="s">
        <v>550</v>
      </c>
      <c r="D92" s="195">
        <f>SEARCH("&lt;Rule&gt;",LogEvent[[#This Row],[TextEvent2]])+6</f>
        <v>3387</v>
      </c>
      <c r="E92" s="195">
        <f>SEARCH("&lt;/Rule&gt;",LogEvent[[#This Row],[TextEvent2]],LogEvent[[#This Row],[RuleLocation]])</f>
        <v>3391</v>
      </c>
      <c r="F92" s="195" t="str">
        <f>MID(LogEvent[[#This Row],[TextEvent2]],LogEvent[[#This Row],[RuleLocation]],LogEvent[[#This Row],[RuleFinish]]-LogEvent[[#This Row],[RuleLocation]])</f>
        <v>9660</v>
      </c>
      <c r="G92" s="195">
        <f>SEARCH("&lt;TariffDescriptionNumber&gt;",LogEvent[[#This Row],[TextEvent2]],LogEvent[[#This Row],[RuleFinish]])+25</f>
        <v>3429</v>
      </c>
      <c r="H92" s="195">
        <f>SEARCH("&lt;/TariffDescriptionNumber&gt;",LogEvent[[#This Row],[TextEvent2]],LogEvent[[#This Row],[RuleFinish]])</f>
        <v>3438</v>
      </c>
      <c r="I92" s="195" t="str">
        <f>MID(LogEvent[[#This Row],[TextEvent2]],LogEvent[[#This Row],[TariffLocation]],(LogEvent[[#This Row],[TariffFinish]]-LogEvent[[#This Row],[TariffLocation]]))</f>
        <v>IPRWI/303</v>
      </c>
      <c r="J92" s="195">
        <f>SEARCH(CONCATENATE("Title=",Calculos!$A$72,"PENALTIES"),LogEvent[[#This Row],[TextEvent2]],LogEvent[[#This Row],[TariffLocation]])+29</f>
        <v>7589</v>
      </c>
      <c r="K92" s="195">
        <f>SEARCH("&lt;/Paragraph&gt;",LogEvent[[#This Row],[TextEvent2]],LogEvent[[#This Row],[PenaltiesLocation]])</f>
        <v>10541</v>
      </c>
      <c r="L92"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92" s="195">
        <f>SEARCH("&lt;stl:HostCommand",LogEvent[[#This Row],[TextEvent2]])</f>
        <v>1501</v>
      </c>
      <c r="N92" s="195">
        <f>SEARCH("&gt;",LogEvent[[#This Row],[TextEvent2]],LogEvent[[#This Row],[HostCommandLocation]])+1</f>
        <v>1534</v>
      </c>
      <c r="O92" s="195">
        <f>SEARCH("&lt;/stl:HostCommand&gt;",LogEvent[[#This Row],[TextEvent2]],LogEvent[[#This Row],[HostCommandInit]])</f>
        <v>1556</v>
      </c>
      <c r="P92" s="195" t="str">
        <f>MID(LogEvent[[#This Row],[TextEvent2]],LogEvent[[#This Row],[HostCommandInit]],LogEvent[[#This Row],[HCFinish]]-LogEvent[[#This Row],[HostCommandInit]])</f>
        <v>RDMDEMEX13SEPEUL¥PL-4O</v>
      </c>
    </row>
    <row r="93" spans="1:16" x14ac:dyDescent="0.25">
      <c r="A93" s="195" t="s">
        <v>458</v>
      </c>
      <c r="B93" s="195" t="s">
        <v>459</v>
      </c>
      <c r="C93" s="195" t="s">
        <v>551</v>
      </c>
      <c r="D93" s="195" t="e">
        <f>SEARCH("&lt;Rule&gt;",LogEvent[[#This Row],[TextEvent2]])+6</f>
        <v>#VALUE!</v>
      </c>
      <c r="E93" s="195" t="e">
        <f>SEARCH("&lt;/Rule&gt;",LogEvent[[#This Row],[TextEvent2]],LogEvent[[#This Row],[RuleLocation]])</f>
        <v>#VALUE!</v>
      </c>
      <c r="F93" s="195" t="e">
        <f>MID(LogEvent[[#This Row],[TextEvent2]],LogEvent[[#This Row],[RuleLocation]],LogEvent[[#This Row],[RuleFinish]]-LogEvent[[#This Row],[RuleLocation]])</f>
        <v>#VALUE!</v>
      </c>
      <c r="G93" s="195" t="e">
        <f>SEARCH("&lt;TariffDescriptionNumber&gt;",LogEvent[[#This Row],[TextEvent2]],LogEvent[[#This Row],[RuleFinish]])+25</f>
        <v>#VALUE!</v>
      </c>
      <c r="H93" s="195" t="e">
        <f>SEARCH("&lt;/TariffDescriptionNumber&gt;",LogEvent[[#This Row],[TextEvent2]],LogEvent[[#This Row],[RuleFinish]])</f>
        <v>#VALUE!</v>
      </c>
      <c r="I93" s="195" t="e">
        <f>MID(LogEvent[[#This Row],[TextEvent2]],LogEvent[[#This Row],[TariffLocation]],(LogEvent[[#This Row],[TariffFinish]]-LogEvent[[#This Row],[TariffLocation]]))</f>
        <v>#VALUE!</v>
      </c>
      <c r="J93" s="195" t="e">
        <f>SEARCH(CONCATENATE("Title=",Calculos!$A$72,"PENALTIES"),LogEvent[[#This Row],[TextEvent2]],LogEvent[[#This Row],[TariffLocation]])+29</f>
        <v>#VALUE!</v>
      </c>
      <c r="K93" s="195" t="e">
        <f>SEARCH("&lt;/Paragraph&gt;",LogEvent[[#This Row],[TextEvent2]],LogEvent[[#This Row],[PenaltiesLocation]])</f>
        <v>#VALUE!</v>
      </c>
      <c r="L93" s="195" t="e">
        <f>MID(LogEvent[[#This Row],[TextEvent2]],LogEvent[[#This Row],[PenaltiesLocation]],(LogEvent[[#This Row],[PenaltiesFinish]]-LogEvent[[#This Row],[PenaltiesLocation]]))</f>
        <v>#VALUE!</v>
      </c>
      <c r="M93" s="195">
        <f>SEARCH("&lt;stl:HostCommand",LogEvent[[#This Row],[TextEvent2]])</f>
        <v>1501</v>
      </c>
      <c r="N93" s="195">
        <f>SEARCH("&gt;",LogEvent[[#This Row],[TextEvent2]],LogEvent[[#This Row],[HostCommandLocation]])+1</f>
        <v>1534</v>
      </c>
      <c r="O93" s="195">
        <f>SEARCH("&lt;/stl:HostCommand&gt;",LogEvent[[#This Row],[TextEvent2]],LogEvent[[#This Row],[HostCommandInit]])</f>
        <v>1557</v>
      </c>
      <c r="P93" s="195" t="str">
        <f>MID(LogEvent[[#This Row],[TextEvent2]],LogEvent[[#This Row],[HostCommandInit]],LogEvent[[#This Row],[HCFinish]]-LogEvent[[#This Row],[HostCommandInit]])</f>
        <v>RDMEXCUN17SEPFUUL¥PL-4O</v>
      </c>
    </row>
    <row r="94" spans="1:16" x14ac:dyDescent="0.25">
      <c r="A94" s="195" t="s">
        <v>458</v>
      </c>
      <c r="B94" s="195" t="s">
        <v>459</v>
      </c>
      <c r="C94" s="195" t="s">
        <v>552</v>
      </c>
      <c r="D94" s="195">
        <f>SEARCH("&lt;Rule&gt;",LogEvent[[#This Row],[TextEvent2]])+6</f>
        <v>3418</v>
      </c>
      <c r="E94" s="195">
        <f>SEARCH("&lt;/Rule&gt;",LogEvent[[#This Row],[TextEvent2]],LogEvent[[#This Row],[RuleLocation]])</f>
        <v>3422</v>
      </c>
      <c r="F94" s="195" t="str">
        <f>MID(LogEvent[[#This Row],[TextEvent2]],LogEvent[[#This Row],[RuleLocation]],LogEvent[[#This Row],[RuleFinish]]-LogEvent[[#This Row],[RuleLocation]])</f>
        <v>9330</v>
      </c>
      <c r="G94" s="195">
        <f>SEARCH("&lt;TariffDescriptionNumber&gt;",LogEvent[[#This Row],[TextEvent2]],LogEvent[[#This Row],[RuleFinish]])+25</f>
        <v>3460</v>
      </c>
      <c r="H94" s="195">
        <f>SEARCH("&lt;/TariffDescriptionNumber&gt;",LogEvent[[#This Row],[TextEvent2]],LogEvent[[#This Row],[RuleFinish]])</f>
        <v>3469</v>
      </c>
      <c r="I94" s="195" t="str">
        <f>MID(LogEvent[[#This Row],[TextEvent2]],LogEvent[[#This Row],[TariffLocation]],(LogEvent[[#This Row],[TariffFinish]]-LogEvent[[#This Row],[TariffLocation]]))</f>
        <v>IPRWI/303</v>
      </c>
      <c r="J94" s="195">
        <f>SEARCH(CONCATENATE("Title=",Calculos!$A$72,"PENALTIES"),LogEvent[[#This Row],[TextEvent2]],LogEvent[[#This Row],[TariffLocation]])+29</f>
        <v>7656</v>
      </c>
      <c r="K94" s="195">
        <f>SEARCH("&lt;/Paragraph&gt;",LogEvent[[#This Row],[TextEvent2]],LogEvent[[#This Row],[PenaltiesLocation]])</f>
        <v>9330</v>
      </c>
      <c r="L94" s="195" t="str">
        <f>MID(LogEvent[[#This Row],[TextEvent2]],LogEvent[[#This Row],[PenaltiesLocation]],(LogEvent[[#This Row],[PenaltiesFinish]]-LogEvent[[#This Row],[PenaltiesLocation]]))</f>
        <v xml:space="preserve">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94" s="195">
        <f>SEARCH("&lt;stl:HostCommand",LogEvent[[#This Row],[TextEvent2]])</f>
        <v>1501</v>
      </c>
      <c r="N94" s="195">
        <f>SEARCH("&gt;",LogEvent[[#This Row],[TextEvent2]],LogEvent[[#This Row],[HostCommandLocation]])+1</f>
        <v>1534</v>
      </c>
      <c r="O94" s="195">
        <f>SEARCH("&lt;/stl:HostCommand&gt;",LogEvent[[#This Row],[TextEvent2]],LogEvent[[#This Row],[HostCommandInit]])</f>
        <v>1556</v>
      </c>
      <c r="P94" s="195" t="str">
        <f>MID(LogEvent[[#This Row],[TextEvent2]],LogEvent[[#This Row],[HostCommandInit]],LogEvent[[#This Row],[HCFinish]]-LogEvent[[#This Row],[HostCommandInit]])</f>
        <v>RDCUNMDE19SEPQLL¥PL-4O</v>
      </c>
    </row>
    <row r="95" spans="1:16" x14ac:dyDescent="0.25">
      <c r="A95" s="195" t="s">
        <v>458</v>
      </c>
      <c r="B95" s="195" t="s">
        <v>459</v>
      </c>
      <c r="C95" s="195" t="s">
        <v>553</v>
      </c>
      <c r="D95" s="195">
        <f>SEARCH("&lt;Rule&gt;",LogEvent[[#This Row],[TextEvent2]])+6</f>
        <v>3389</v>
      </c>
      <c r="E95" s="195">
        <f>SEARCH("&lt;/Rule&gt;",LogEvent[[#This Row],[TextEvent2]],LogEvent[[#This Row],[RuleLocation]])</f>
        <v>3393</v>
      </c>
      <c r="F95" s="195" t="str">
        <f>MID(LogEvent[[#This Row],[TextEvent2]],LogEvent[[#This Row],[RuleLocation]],LogEvent[[#This Row],[RuleFinish]]-LogEvent[[#This Row],[RuleLocation]])</f>
        <v>9660</v>
      </c>
      <c r="G95" s="195">
        <f>SEARCH("&lt;TariffDescriptionNumber&gt;",LogEvent[[#This Row],[TextEvent2]],LogEvent[[#This Row],[RuleFinish]])+25</f>
        <v>3431</v>
      </c>
      <c r="H95" s="195">
        <f>SEARCH("&lt;/TariffDescriptionNumber&gt;",LogEvent[[#This Row],[TextEvent2]],LogEvent[[#This Row],[RuleFinish]])</f>
        <v>3440</v>
      </c>
      <c r="I95" s="195" t="str">
        <f>MID(LogEvent[[#This Row],[TextEvent2]],LogEvent[[#This Row],[TariffLocation]],(LogEvent[[#This Row],[TariffFinish]]-LogEvent[[#This Row],[TariffLocation]]))</f>
        <v>IPRWI/303</v>
      </c>
      <c r="J95" s="195">
        <f>SEARCH(CONCATENATE("Title=",Calculos!$A$72,"PENALTIES"),LogEvent[[#This Row],[TextEvent2]],LogEvent[[#This Row],[TariffLocation]])+29</f>
        <v>7527</v>
      </c>
      <c r="K95" s="195">
        <f>SEARCH("&lt;/Paragraph&gt;",LogEvent[[#This Row],[TextEvent2]],LogEvent[[#This Row],[PenaltiesLocation]])</f>
        <v>10479</v>
      </c>
      <c r="L95"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95" s="195">
        <f>SEARCH("&lt;stl:HostCommand",LogEvent[[#This Row],[TextEvent2]])</f>
        <v>1501</v>
      </c>
      <c r="N95" s="195">
        <f>SEARCH("&gt;",LogEvent[[#This Row],[TextEvent2]],LogEvent[[#This Row],[HostCommandLocation]])+1</f>
        <v>1534</v>
      </c>
      <c r="O95" s="195">
        <f>SEARCH("&lt;/stl:HostCommand&gt;",LogEvent[[#This Row],[TextEvent2]],LogEvent[[#This Row],[HostCommandInit]])</f>
        <v>1556</v>
      </c>
      <c r="P95" s="195" t="str">
        <f>MID(LogEvent[[#This Row],[TextEvent2]],LogEvent[[#This Row],[HostCommandInit]],LogEvent[[#This Row],[HCFinish]]-LogEvent[[#This Row],[HostCommandInit]])</f>
        <v>RDBOGMEX16NOVFUL¥PL-4O</v>
      </c>
    </row>
    <row r="96" spans="1:16" x14ac:dyDescent="0.25">
      <c r="A96" s="195" t="s">
        <v>458</v>
      </c>
      <c r="B96" s="195" t="s">
        <v>459</v>
      </c>
      <c r="C96" s="195" t="s">
        <v>554</v>
      </c>
      <c r="D96" s="195" t="e">
        <f>SEARCH("&lt;Rule&gt;",LogEvent[[#This Row],[TextEvent2]])+6</f>
        <v>#VALUE!</v>
      </c>
      <c r="E96" s="195" t="e">
        <f>SEARCH("&lt;/Rule&gt;",LogEvent[[#This Row],[TextEvent2]],LogEvent[[#This Row],[RuleLocation]])</f>
        <v>#VALUE!</v>
      </c>
      <c r="F96" s="195" t="e">
        <f>MID(LogEvent[[#This Row],[TextEvent2]],LogEvent[[#This Row],[RuleLocation]],LogEvent[[#This Row],[RuleFinish]]-LogEvent[[#This Row],[RuleLocation]])</f>
        <v>#VALUE!</v>
      </c>
      <c r="G96" s="195" t="e">
        <f>SEARCH("&lt;TariffDescriptionNumber&gt;",LogEvent[[#This Row],[TextEvent2]],LogEvent[[#This Row],[RuleFinish]])+25</f>
        <v>#VALUE!</v>
      </c>
      <c r="H96" s="195" t="e">
        <f>SEARCH("&lt;/TariffDescriptionNumber&gt;",LogEvent[[#This Row],[TextEvent2]],LogEvent[[#This Row],[RuleFinish]])</f>
        <v>#VALUE!</v>
      </c>
      <c r="I96" s="195" t="e">
        <f>MID(LogEvent[[#This Row],[TextEvent2]],LogEvent[[#This Row],[TariffLocation]],(LogEvent[[#This Row],[TariffFinish]]-LogEvent[[#This Row],[TariffLocation]]))</f>
        <v>#VALUE!</v>
      </c>
      <c r="J96" s="195" t="e">
        <f>SEARCH(CONCATENATE("Title=",Calculos!$A$72,"PENALTIES"),LogEvent[[#This Row],[TextEvent2]],LogEvent[[#This Row],[TariffLocation]])+29</f>
        <v>#VALUE!</v>
      </c>
      <c r="K96" s="195" t="e">
        <f>SEARCH("&lt;/Paragraph&gt;",LogEvent[[#This Row],[TextEvent2]],LogEvent[[#This Row],[PenaltiesLocation]])</f>
        <v>#VALUE!</v>
      </c>
      <c r="L96" s="195" t="e">
        <f>MID(LogEvent[[#This Row],[TextEvent2]],LogEvent[[#This Row],[PenaltiesLocation]],(LogEvent[[#This Row],[PenaltiesFinish]]-LogEvent[[#This Row],[PenaltiesLocation]]))</f>
        <v>#VALUE!</v>
      </c>
      <c r="M96" s="195">
        <f>SEARCH("&lt;stl:HostCommand",LogEvent[[#This Row],[TextEvent2]])</f>
        <v>1501</v>
      </c>
      <c r="N96" s="195">
        <f>SEARCH("&gt;",LogEvent[[#This Row],[TextEvent2]],LogEvent[[#This Row],[HostCommandLocation]])+1</f>
        <v>1534</v>
      </c>
      <c r="O96" s="195">
        <f>SEARCH("&lt;/stl:HostCommand&gt;",LogEvent[[#This Row],[TextEvent2]],LogEvent[[#This Row],[HostCommandInit]])</f>
        <v>1557</v>
      </c>
      <c r="P96" s="195" t="str">
        <f>MID(LogEvent[[#This Row],[TextEvent2]],LogEvent[[#This Row],[HostCommandInit]],LogEvent[[#This Row],[HCFinish]]-LogEvent[[#This Row],[HostCommandInit]])</f>
        <v>RDMEXCUN19NOVZUUL¥PL-4O</v>
      </c>
    </row>
    <row r="97" spans="1:16" x14ac:dyDescent="0.25">
      <c r="A97" s="195" t="s">
        <v>458</v>
      </c>
      <c r="B97" s="195" t="s">
        <v>459</v>
      </c>
      <c r="C97" s="195" t="s">
        <v>555</v>
      </c>
      <c r="D97" s="195">
        <f>SEARCH("&lt;Rule&gt;",LogEvent[[#This Row],[TextEvent2]])+6</f>
        <v>3095</v>
      </c>
      <c r="E97" s="195">
        <f>SEARCH("&lt;/Rule&gt;",LogEvent[[#This Row],[TextEvent2]],LogEvent[[#This Row],[RuleLocation]])</f>
        <v>3099</v>
      </c>
      <c r="F97" s="195" t="str">
        <f>MID(LogEvent[[#This Row],[TextEvent2]],LogEvent[[#This Row],[RuleLocation]],LogEvent[[#This Row],[RuleFinish]]-LogEvent[[#This Row],[RuleLocation]])</f>
        <v>M0CO</v>
      </c>
      <c r="G97" s="195">
        <f>SEARCH("&lt;TariffDescriptionNumber&gt;",LogEvent[[#This Row],[TextEvent2]],LogEvent[[#This Row],[RuleFinish]])+25</f>
        <v>3137</v>
      </c>
      <c r="H97" s="195">
        <f>SEARCH("&lt;/TariffDescriptionNumber&gt;",LogEvent[[#This Row],[TextEvent2]],LogEvent[[#This Row],[RuleFinish]])</f>
        <v>3147</v>
      </c>
      <c r="I97" s="195" t="str">
        <f>MID(LogEvent[[#This Row],[TextEvent2]],LogEvent[[#This Row],[TariffLocation]],(LogEvent[[#This Row],[TariffFinish]]-LogEvent[[#This Row],[TariffLocation]]))</f>
        <v>IPRSAA2/27</v>
      </c>
      <c r="J97" s="195">
        <f>SEARCH(CONCATENATE("Title=",Calculos!$A$72,"PENALTIES"),LogEvent[[#This Row],[TextEvent2]],LogEvent[[#This Row],[TariffLocation]])+29</f>
        <v>13096</v>
      </c>
      <c r="K97" s="195">
        <f>SEARCH("&lt;/Paragraph&gt;",LogEvent[[#This Row],[TextEvent2]],LogEvent[[#This Row],[PenaltiesLocation]])</f>
        <v>19450</v>
      </c>
      <c r="L97"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97" s="195">
        <f>SEARCH("&lt;stl:HostCommand",LogEvent[[#This Row],[TextEvent2]])</f>
        <v>1500</v>
      </c>
      <c r="N97" s="195">
        <f>SEARCH("&gt;",LogEvent[[#This Row],[TextEvent2]],LogEvent[[#This Row],[HostCommandLocation]])+1</f>
        <v>1533</v>
      </c>
      <c r="O97" s="195">
        <f>SEARCH("&lt;/stl:HostCommand&gt;",LogEvent[[#This Row],[TextEvent2]],LogEvent[[#This Row],[HostCommandInit]])</f>
        <v>1559</v>
      </c>
      <c r="P97" s="195" t="str">
        <f>MID(LogEvent[[#This Row],[TextEvent2]],LogEvent[[#This Row],[HostCommandInit]],LogEvent[[#This Row],[HCFinish]]-LogEvent[[#This Row],[HostCommandInit]])</f>
        <v>RDBOGFRA14SEPQRCOWKO¥PL-LH</v>
      </c>
    </row>
    <row r="98" spans="1:16" x14ac:dyDescent="0.25">
      <c r="A98" s="195" t="s">
        <v>458</v>
      </c>
      <c r="B98" s="195" t="s">
        <v>459</v>
      </c>
      <c r="C98" s="195" t="s">
        <v>556</v>
      </c>
      <c r="D98" s="195">
        <f>SEARCH("&lt;Rule&gt;",LogEvent[[#This Row],[TextEvent2]])+6</f>
        <v>3095</v>
      </c>
      <c r="E98" s="195">
        <f>SEARCH("&lt;/Rule&gt;",LogEvent[[#This Row],[TextEvent2]],LogEvent[[#This Row],[RuleLocation]])</f>
        <v>3099</v>
      </c>
      <c r="F98" s="195" t="str">
        <f>MID(LogEvent[[#This Row],[TextEvent2]],LogEvent[[#This Row],[RuleLocation]],LogEvent[[#This Row],[RuleFinish]]-LogEvent[[#This Row],[RuleLocation]])</f>
        <v>M0CO</v>
      </c>
      <c r="G98" s="195">
        <f>SEARCH("&lt;TariffDescriptionNumber&gt;",LogEvent[[#This Row],[TextEvent2]],LogEvent[[#This Row],[RuleFinish]])+25</f>
        <v>3137</v>
      </c>
      <c r="H98" s="195">
        <f>SEARCH("&lt;/TariffDescriptionNumber&gt;",LogEvent[[#This Row],[TextEvent2]],LogEvent[[#This Row],[RuleFinish]])</f>
        <v>3147</v>
      </c>
      <c r="I98" s="195" t="str">
        <f>MID(LogEvent[[#This Row],[TextEvent2]],LogEvent[[#This Row],[TariffLocation]],(LogEvent[[#This Row],[TariffFinish]]-LogEvent[[#This Row],[TariffLocation]]))</f>
        <v>IPRSAA2/27</v>
      </c>
      <c r="J98" s="195">
        <f>SEARCH(CONCATENATE("Title=",Calculos!$A$72,"PENALTIES"),LogEvent[[#This Row],[TextEvent2]],LogEvent[[#This Row],[TariffLocation]])+29</f>
        <v>13096</v>
      </c>
      <c r="K98" s="195">
        <f>SEARCH("&lt;/Paragraph&gt;",LogEvent[[#This Row],[TextEvent2]],LogEvent[[#This Row],[PenaltiesLocation]])</f>
        <v>19450</v>
      </c>
      <c r="L98"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98" s="195">
        <f>SEARCH("&lt;stl:HostCommand",LogEvent[[#This Row],[TextEvent2]])</f>
        <v>1500</v>
      </c>
      <c r="N98" s="195">
        <f>SEARCH("&gt;",LogEvent[[#This Row],[TextEvent2]],LogEvent[[#This Row],[HostCommandLocation]])+1</f>
        <v>1533</v>
      </c>
      <c r="O98" s="195">
        <f>SEARCH("&lt;/stl:HostCommand&gt;",LogEvent[[#This Row],[TextEvent2]],LogEvent[[#This Row],[HostCommandInit]])</f>
        <v>1559</v>
      </c>
      <c r="P98" s="195" t="str">
        <f>MID(LogEvent[[#This Row],[TextEvent2]],LogEvent[[#This Row],[HostCommandInit]],LogEvent[[#This Row],[HCFinish]]-LogEvent[[#This Row],[HostCommandInit]])</f>
        <v>RDBOGFRA14SEPQRCOWKO¥PL-LH</v>
      </c>
    </row>
    <row r="99" spans="1:16" x14ac:dyDescent="0.25">
      <c r="A99" s="195" t="s">
        <v>458</v>
      </c>
      <c r="B99" s="195" t="s">
        <v>459</v>
      </c>
      <c r="C99" s="195" t="s">
        <v>557</v>
      </c>
      <c r="D99" s="195">
        <f>SEARCH("&lt;Rule&gt;",LogEvent[[#This Row],[TextEvent2]])+6</f>
        <v>3095</v>
      </c>
      <c r="E99" s="195">
        <f>SEARCH("&lt;/Rule&gt;",LogEvent[[#This Row],[TextEvent2]],LogEvent[[#This Row],[RuleLocation]])</f>
        <v>3099</v>
      </c>
      <c r="F99" s="195" t="str">
        <f>MID(LogEvent[[#This Row],[TextEvent2]],LogEvent[[#This Row],[RuleLocation]],LogEvent[[#This Row],[RuleFinish]]-LogEvent[[#This Row],[RuleLocation]])</f>
        <v>M0CO</v>
      </c>
      <c r="G99" s="195">
        <f>SEARCH("&lt;TariffDescriptionNumber&gt;",LogEvent[[#This Row],[TextEvent2]],LogEvent[[#This Row],[RuleFinish]])+25</f>
        <v>3137</v>
      </c>
      <c r="H99" s="195">
        <f>SEARCH("&lt;/TariffDescriptionNumber&gt;",LogEvent[[#This Row],[TextEvent2]],LogEvent[[#This Row],[RuleFinish]])</f>
        <v>3147</v>
      </c>
      <c r="I99" s="195" t="str">
        <f>MID(LogEvent[[#This Row],[TextEvent2]],LogEvent[[#This Row],[TariffLocation]],(LogEvent[[#This Row],[TariffFinish]]-LogEvent[[#This Row],[TariffLocation]]))</f>
        <v>IPRSAA2/27</v>
      </c>
      <c r="J99" s="195">
        <f>SEARCH(CONCATENATE("Title=",Calculos!$A$72,"PENALTIES"),LogEvent[[#This Row],[TextEvent2]],LogEvent[[#This Row],[TariffLocation]])+29</f>
        <v>13096</v>
      </c>
      <c r="K99" s="195">
        <f>SEARCH("&lt;/Paragraph&gt;",LogEvent[[#This Row],[TextEvent2]],LogEvent[[#This Row],[PenaltiesLocation]])</f>
        <v>19450</v>
      </c>
      <c r="L99"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99" s="195">
        <f>SEARCH("&lt;stl:HostCommand",LogEvent[[#This Row],[TextEvent2]])</f>
        <v>1500</v>
      </c>
      <c r="N99" s="195">
        <f>SEARCH("&gt;",LogEvent[[#This Row],[TextEvent2]],LogEvent[[#This Row],[HostCommandLocation]])+1</f>
        <v>1533</v>
      </c>
      <c r="O99" s="195">
        <f>SEARCH("&lt;/stl:HostCommand&gt;",LogEvent[[#This Row],[TextEvent2]],LogEvent[[#This Row],[HostCommandInit]])</f>
        <v>1559</v>
      </c>
      <c r="P99" s="195" t="str">
        <f>MID(LogEvent[[#This Row],[TextEvent2]],LogEvent[[#This Row],[HostCommandInit]],LogEvent[[#This Row],[HCFinish]]-LogEvent[[#This Row],[HostCommandInit]])</f>
        <v>RDBOGFRA14SEPQRCOWKO¥PL-LH</v>
      </c>
    </row>
    <row r="100" spans="1:16" x14ac:dyDescent="0.25">
      <c r="A100" s="195" t="s">
        <v>458</v>
      </c>
      <c r="B100" s="195" t="s">
        <v>459</v>
      </c>
      <c r="C100" s="195" t="s">
        <v>558</v>
      </c>
      <c r="D100" s="195">
        <f>SEARCH("&lt;Rule&gt;",LogEvent[[#This Row],[TextEvent2]])+6</f>
        <v>3094</v>
      </c>
      <c r="E100" s="195">
        <f>SEARCH("&lt;/Rule&gt;",LogEvent[[#This Row],[TextEvent2]],LogEvent[[#This Row],[RuleLocation]])</f>
        <v>3098</v>
      </c>
      <c r="F100" s="195" t="str">
        <f>MID(LogEvent[[#This Row],[TextEvent2]],LogEvent[[#This Row],[RuleLocation]],LogEvent[[#This Row],[RuleFinish]]-LogEvent[[#This Row],[RuleLocation]])</f>
        <v>M0CO</v>
      </c>
      <c r="G100" s="195">
        <f>SEARCH("&lt;TariffDescriptionNumber&gt;",LogEvent[[#This Row],[TextEvent2]],LogEvent[[#This Row],[RuleFinish]])+25</f>
        <v>3136</v>
      </c>
      <c r="H100" s="195">
        <f>SEARCH("&lt;/TariffDescriptionNumber&gt;",LogEvent[[#This Row],[TextEvent2]],LogEvent[[#This Row],[RuleFinish]])</f>
        <v>3146</v>
      </c>
      <c r="I100" s="195" t="str">
        <f>MID(LogEvent[[#This Row],[TextEvent2]],LogEvent[[#This Row],[TariffLocation]],(LogEvent[[#This Row],[TariffFinish]]-LogEvent[[#This Row],[TariffLocation]]))</f>
        <v>IPRSAA2/27</v>
      </c>
      <c r="J100" s="195">
        <f>SEARCH(CONCATENATE("Title=",Calculos!$A$72,"PENALTIES"),LogEvent[[#This Row],[TextEvent2]],LogEvent[[#This Row],[TariffLocation]])+29</f>
        <v>13095</v>
      </c>
      <c r="K100" s="195">
        <f>SEARCH("&lt;/Paragraph&gt;",LogEvent[[#This Row],[TextEvent2]],LogEvent[[#This Row],[PenaltiesLocation]])</f>
        <v>19449</v>
      </c>
      <c r="L100"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100" s="195">
        <f>SEARCH("&lt;stl:HostCommand",LogEvent[[#This Row],[TextEvent2]])</f>
        <v>1499</v>
      </c>
      <c r="N100" s="195">
        <f>SEARCH("&gt;",LogEvent[[#This Row],[TextEvent2]],LogEvent[[#This Row],[HostCommandLocation]])+1</f>
        <v>1532</v>
      </c>
      <c r="O100" s="195">
        <f>SEARCH("&lt;/stl:HostCommand&gt;",LogEvent[[#This Row],[TextEvent2]],LogEvent[[#This Row],[HostCommandInit]])</f>
        <v>1558</v>
      </c>
      <c r="P100" s="195" t="str">
        <f>MID(LogEvent[[#This Row],[TextEvent2]],LogEvent[[#This Row],[HostCommandInit]],LogEvent[[#This Row],[HCFinish]]-LogEvent[[#This Row],[HostCommandInit]])</f>
        <v>RDBOGFRA14SEPQRCOWKO¥PL-LH</v>
      </c>
    </row>
    <row r="101" spans="1:16" x14ac:dyDescent="0.25">
      <c r="A101" s="195" t="s">
        <v>458</v>
      </c>
      <c r="B101" s="195" t="s">
        <v>459</v>
      </c>
      <c r="C101" s="195" t="s">
        <v>559</v>
      </c>
      <c r="D101" s="195">
        <f>SEARCH("&lt;Rule&gt;",LogEvent[[#This Row],[TextEvent2]])+6</f>
        <v>3096</v>
      </c>
      <c r="E101" s="195">
        <f>SEARCH("&lt;/Rule&gt;",LogEvent[[#This Row],[TextEvent2]],LogEvent[[#This Row],[RuleLocation]])</f>
        <v>3100</v>
      </c>
      <c r="F101" s="195" t="str">
        <f>MID(LogEvent[[#This Row],[TextEvent2]],LogEvent[[#This Row],[RuleLocation]],LogEvent[[#This Row],[RuleFinish]]-LogEvent[[#This Row],[RuleLocation]])</f>
        <v>M0CO</v>
      </c>
      <c r="G101" s="195">
        <f>SEARCH("&lt;TariffDescriptionNumber&gt;",LogEvent[[#This Row],[TextEvent2]],LogEvent[[#This Row],[RuleFinish]])+25</f>
        <v>3138</v>
      </c>
      <c r="H101" s="195">
        <f>SEARCH("&lt;/TariffDescriptionNumber&gt;",LogEvent[[#This Row],[TextEvent2]],LogEvent[[#This Row],[RuleFinish]])</f>
        <v>3148</v>
      </c>
      <c r="I101" s="195" t="str">
        <f>MID(LogEvent[[#This Row],[TextEvent2]],LogEvent[[#This Row],[TariffLocation]],(LogEvent[[#This Row],[TariffFinish]]-LogEvent[[#This Row],[TariffLocation]]))</f>
        <v>IPRSAA2/27</v>
      </c>
      <c r="J101" s="195">
        <f>SEARCH(CONCATENATE("Title=",Calculos!$A$72,"PENALTIES"),LogEvent[[#This Row],[TextEvent2]],LogEvent[[#This Row],[TariffLocation]])+29</f>
        <v>13097</v>
      </c>
      <c r="K101" s="195">
        <f>SEARCH("&lt;/Paragraph&gt;",LogEvent[[#This Row],[TextEvent2]],LogEvent[[#This Row],[PenaltiesLocation]])</f>
        <v>19451</v>
      </c>
      <c r="L101"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101" s="195">
        <f>SEARCH("&lt;stl:HostCommand",LogEvent[[#This Row],[TextEvent2]])</f>
        <v>1501</v>
      </c>
      <c r="N101" s="195">
        <f>SEARCH("&gt;",LogEvent[[#This Row],[TextEvent2]],LogEvent[[#This Row],[HostCommandLocation]])+1</f>
        <v>1534</v>
      </c>
      <c r="O101" s="195">
        <f>SEARCH("&lt;/stl:HostCommand&gt;",LogEvent[[#This Row],[TextEvent2]],LogEvent[[#This Row],[HostCommandInit]])</f>
        <v>1560</v>
      </c>
      <c r="P101" s="195" t="str">
        <f>MID(LogEvent[[#This Row],[TextEvent2]],LogEvent[[#This Row],[HostCommandInit]],LogEvent[[#This Row],[HCFinish]]-LogEvent[[#This Row],[HostCommandInit]])</f>
        <v>RDBOGFRA14SEPQRCOWKO¥PL-LH</v>
      </c>
    </row>
    <row r="102" spans="1:16" x14ac:dyDescent="0.25">
      <c r="A102" s="195" t="s">
        <v>458</v>
      </c>
      <c r="B102" s="195" t="s">
        <v>459</v>
      </c>
      <c r="C102" s="195" t="s">
        <v>560</v>
      </c>
      <c r="D102" s="195">
        <f>SEARCH("&lt;Rule&gt;",LogEvent[[#This Row],[TextEvent2]])+6</f>
        <v>3095</v>
      </c>
      <c r="E102" s="195">
        <f>SEARCH("&lt;/Rule&gt;",LogEvent[[#This Row],[TextEvent2]],LogEvent[[#This Row],[RuleLocation]])</f>
        <v>3099</v>
      </c>
      <c r="F102" s="195" t="str">
        <f>MID(LogEvent[[#This Row],[TextEvent2]],LogEvent[[#This Row],[RuleLocation]],LogEvent[[#This Row],[RuleFinish]]-LogEvent[[#This Row],[RuleLocation]])</f>
        <v>M0CO</v>
      </c>
      <c r="G102" s="195">
        <f>SEARCH("&lt;TariffDescriptionNumber&gt;",LogEvent[[#This Row],[TextEvent2]],LogEvent[[#This Row],[RuleFinish]])+25</f>
        <v>3137</v>
      </c>
      <c r="H102" s="195">
        <f>SEARCH("&lt;/TariffDescriptionNumber&gt;",LogEvent[[#This Row],[TextEvent2]],LogEvent[[#This Row],[RuleFinish]])</f>
        <v>3147</v>
      </c>
      <c r="I102" s="195" t="str">
        <f>MID(LogEvent[[#This Row],[TextEvent2]],LogEvent[[#This Row],[TariffLocation]],(LogEvent[[#This Row],[TariffFinish]]-LogEvent[[#This Row],[TariffLocation]]))</f>
        <v>IPRSAA2/27</v>
      </c>
      <c r="J102" s="195">
        <f>SEARCH(CONCATENATE("Title=",Calculos!$A$72,"PENALTIES"),LogEvent[[#This Row],[TextEvent2]],LogEvent[[#This Row],[TariffLocation]])+29</f>
        <v>13096</v>
      </c>
      <c r="K102" s="195">
        <f>SEARCH("&lt;/Paragraph&gt;",LogEvent[[#This Row],[TextEvent2]],LogEvent[[#This Row],[PenaltiesLocation]])</f>
        <v>19450</v>
      </c>
      <c r="L102"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102" s="195">
        <f>SEARCH("&lt;stl:HostCommand",LogEvent[[#This Row],[TextEvent2]])</f>
        <v>1500</v>
      </c>
      <c r="N102" s="195">
        <f>SEARCH("&gt;",LogEvent[[#This Row],[TextEvent2]],LogEvent[[#This Row],[HostCommandLocation]])+1</f>
        <v>1533</v>
      </c>
      <c r="O102" s="195">
        <f>SEARCH("&lt;/stl:HostCommand&gt;",LogEvent[[#This Row],[TextEvent2]],LogEvent[[#This Row],[HostCommandInit]])</f>
        <v>1559</v>
      </c>
      <c r="P102" s="195" t="str">
        <f>MID(LogEvent[[#This Row],[TextEvent2]],LogEvent[[#This Row],[HostCommandInit]],LogEvent[[#This Row],[HCFinish]]-LogEvent[[#This Row],[HostCommandInit]])</f>
        <v>RDBOGFRA14SEPQRCOWKO¥PL-LH</v>
      </c>
    </row>
    <row r="103" spans="1:16" x14ac:dyDescent="0.25">
      <c r="A103" s="195" t="s">
        <v>458</v>
      </c>
      <c r="B103" s="195" t="s">
        <v>459</v>
      </c>
      <c r="C103" s="195" t="s">
        <v>561</v>
      </c>
      <c r="D103" s="195">
        <f>SEARCH("&lt;Rule&gt;",LogEvent[[#This Row],[TextEvent2]])+6</f>
        <v>3096</v>
      </c>
      <c r="E103" s="195">
        <f>SEARCH("&lt;/Rule&gt;",LogEvent[[#This Row],[TextEvent2]],LogEvent[[#This Row],[RuleLocation]])</f>
        <v>3100</v>
      </c>
      <c r="F103" s="195" t="str">
        <f>MID(LogEvent[[#This Row],[TextEvent2]],LogEvent[[#This Row],[RuleLocation]],LogEvent[[#This Row],[RuleFinish]]-LogEvent[[#This Row],[RuleLocation]])</f>
        <v>M0CO</v>
      </c>
      <c r="G103" s="195">
        <f>SEARCH("&lt;TariffDescriptionNumber&gt;",LogEvent[[#This Row],[TextEvent2]],LogEvent[[#This Row],[RuleFinish]])+25</f>
        <v>3138</v>
      </c>
      <c r="H103" s="195">
        <f>SEARCH("&lt;/TariffDescriptionNumber&gt;",LogEvent[[#This Row],[TextEvent2]],LogEvent[[#This Row],[RuleFinish]])</f>
        <v>3148</v>
      </c>
      <c r="I103" s="195" t="str">
        <f>MID(LogEvent[[#This Row],[TextEvent2]],LogEvent[[#This Row],[TariffLocation]],(LogEvent[[#This Row],[TariffFinish]]-LogEvent[[#This Row],[TariffLocation]]))</f>
        <v>IPRSAA2/27</v>
      </c>
      <c r="J103" s="195">
        <f>SEARCH(CONCATENATE("Title=",Calculos!$A$72,"PENALTIES"),LogEvent[[#This Row],[TextEvent2]],LogEvent[[#This Row],[TariffLocation]])+29</f>
        <v>13097</v>
      </c>
      <c r="K103" s="195">
        <f>SEARCH("&lt;/Paragraph&gt;",LogEvent[[#This Row],[TextEvent2]],LogEvent[[#This Row],[PenaltiesLocation]])</f>
        <v>19451</v>
      </c>
      <c r="L103"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103" s="195">
        <f>SEARCH("&lt;stl:HostCommand",LogEvent[[#This Row],[TextEvent2]])</f>
        <v>1501</v>
      </c>
      <c r="N103" s="195">
        <f>SEARCH("&gt;",LogEvent[[#This Row],[TextEvent2]],LogEvent[[#This Row],[HostCommandLocation]])+1</f>
        <v>1534</v>
      </c>
      <c r="O103" s="195">
        <f>SEARCH("&lt;/stl:HostCommand&gt;",LogEvent[[#This Row],[TextEvent2]],LogEvent[[#This Row],[HostCommandInit]])</f>
        <v>1560</v>
      </c>
      <c r="P103" s="195" t="str">
        <f>MID(LogEvent[[#This Row],[TextEvent2]],LogEvent[[#This Row],[HostCommandInit]],LogEvent[[#This Row],[HCFinish]]-LogEvent[[#This Row],[HostCommandInit]])</f>
        <v>RDBOGFRA14SEPQRCOWKO¥PL-LH</v>
      </c>
    </row>
    <row r="104" spans="1:16" x14ac:dyDescent="0.25">
      <c r="A104" s="195" t="s">
        <v>458</v>
      </c>
      <c r="B104" s="195" t="s">
        <v>459</v>
      </c>
      <c r="C104" s="195" t="s">
        <v>562</v>
      </c>
      <c r="D104" s="195">
        <f>SEARCH("&lt;Rule&gt;",LogEvent[[#This Row],[TextEvent2]])+6</f>
        <v>3096</v>
      </c>
      <c r="E104" s="195">
        <f>SEARCH("&lt;/Rule&gt;",LogEvent[[#This Row],[TextEvent2]],LogEvent[[#This Row],[RuleLocation]])</f>
        <v>3100</v>
      </c>
      <c r="F104" s="195" t="str">
        <f>MID(LogEvent[[#This Row],[TextEvent2]],LogEvent[[#This Row],[RuleLocation]],LogEvent[[#This Row],[RuleFinish]]-LogEvent[[#This Row],[RuleLocation]])</f>
        <v>M0CO</v>
      </c>
      <c r="G104" s="195">
        <f>SEARCH("&lt;TariffDescriptionNumber&gt;",LogEvent[[#This Row],[TextEvent2]],LogEvent[[#This Row],[RuleFinish]])+25</f>
        <v>3138</v>
      </c>
      <c r="H104" s="195">
        <f>SEARCH("&lt;/TariffDescriptionNumber&gt;",LogEvent[[#This Row],[TextEvent2]],LogEvent[[#This Row],[RuleFinish]])</f>
        <v>3148</v>
      </c>
      <c r="I104" s="195" t="str">
        <f>MID(LogEvent[[#This Row],[TextEvent2]],LogEvent[[#This Row],[TariffLocation]],(LogEvent[[#This Row],[TariffFinish]]-LogEvent[[#This Row],[TariffLocation]]))</f>
        <v>IPRSAA2/27</v>
      </c>
      <c r="J104" s="195">
        <f>SEARCH(CONCATENATE("Title=",Calculos!$A$72,"PENALTIES"),LogEvent[[#This Row],[TextEvent2]],LogEvent[[#This Row],[TariffLocation]])+29</f>
        <v>13097</v>
      </c>
      <c r="K104" s="195">
        <f>SEARCH("&lt;/Paragraph&gt;",LogEvent[[#This Row],[TextEvent2]],LogEvent[[#This Row],[PenaltiesLocation]])</f>
        <v>19451</v>
      </c>
      <c r="L104"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104" s="195">
        <f>SEARCH("&lt;stl:HostCommand",LogEvent[[#This Row],[TextEvent2]])</f>
        <v>1501</v>
      </c>
      <c r="N104" s="195">
        <f>SEARCH("&gt;",LogEvent[[#This Row],[TextEvent2]],LogEvent[[#This Row],[HostCommandLocation]])+1</f>
        <v>1534</v>
      </c>
      <c r="O104" s="195">
        <f>SEARCH("&lt;/stl:HostCommand&gt;",LogEvent[[#This Row],[TextEvent2]],LogEvent[[#This Row],[HostCommandInit]])</f>
        <v>1560</v>
      </c>
      <c r="P104" s="195" t="str">
        <f>MID(LogEvent[[#This Row],[TextEvent2]],LogEvent[[#This Row],[HostCommandInit]],LogEvent[[#This Row],[HCFinish]]-LogEvent[[#This Row],[HostCommandInit]])</f>
        <v>RDBOGFRA14SEPQRCOWKO¥PL-LH</v>
      </c>
    </row>
    <row r="105" spans="1:16" x14ac:dyDescent="0.25">
      <c r="A105" s="195" t="s">
        <v>458</v>
      </c>
      <c r="B105" s="195" t="s">
        <v>459</v>
      </c>
      <c r="C105" s="195" t="s">
        <v>563</v>
      </c>
      <c r="D105" s="195">
        <f>SEARCH("&lt;Rule&gt;",LogEvent[[#This Row],[TextEvent2]])+6</f>
        <v>3096</v>
      </c>
      <c r="E105" s="195">
        <f>SEARCH("&lt;/Rule&gt;",LogEvent[[#This Row],[TextEvent2]],LogEvent[[#This Row],[RuleLocation]])</f>
        <v>3100</v>
      </c>
      <c r="F105" s="195" t="str">
        <f>MID(LogEvent[[#This Row],[TextEvent2]],LogEvent[[#This Row],[RuleLocation]],LogEvent[[#This Row],[RuleFinish]]-LogEvent[[#This Row],[RuleLocation]])</f>
        <v>M0CO</v>
      </c>
      <c r="G105" s="195">
        <f>SEARCH("&lt;TariffDescriptionNumber&gt;",LogEvent[[#This Row],[TextEvent2]],LogEvent[[#This Row],[RuleFinish]])+25</f>
        <v>3138</v>
      </c>
      <c r="H105" s="195">
        <f>SEARCH("&lt;/TariffDescriptionNumber&gt;",LogEvent[[#This Row],[TextEvent2]],LogEvent[[#This Row],[RuleFinish]])</f>
        <v>3148</v>
      </c>
      <c r="I105" s="195" t="str">
        <f>MID(LogEvent[[#This Row],[TextEvent2]],LogEvent[[#This Row],[TariffLocation]],(LogEvent[[#This Row],[TariffFinish]]-LogEvent[[#This Row],[TariffLocation]]))</f>
        <v>IPRSAA2/27</v>
      </c>
      <c r="J105" s="195">
        <f>SEARCH(CONCATENATE("Title=",Calculos!$A$72,"PENALTIES"),LogEvent[[#This Row],[TextEvent2]],LogEvent[[#This Row],[TariffLocation]])+29</f>
        <v>13097</v>
      </c>
      <c r="K105" s="195">
        <f>SEARCH("&lt;/Paragraph&gt;",LogEvent[[#This Row],[TextEvent2]],LogEvent[[#This Row],[PenaltiesLocation]])</f>
        <v>19451</v>
      </c>
      <c r="L105"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105" s="195">
        <f>SEARCH("&lt;stl:HostCommand",LogEvent[[#This Row],[TextEvent2]])</f>
        <v>1501</v>
      </c>
      <c r="N105" s="195">
        <f>SEARCH("&gt;",LogEvent[[#This Row],[TextEvent2]],LogEvent[[#This Row],[HostCommandLocation]])+1</f>
        <v>1534</v>
      </c>
      <c r="O105" s="195">
        <f>SEARCH("&lt;/stl:HostCommand&gt;",LogEvent[[#This Row],[TextEvent2]],LogEvent[[#This Row],[HostCommandInit]])</f>
        <v>1560</v>
      </c>
      <c r="P105" s="195" t="str">
        <f>MID(LogEvent[[#This Row],[TextEvent2]],LogEvent[[#This Row],[HostCommandInit]],LogEvent[[#This Row],[HCFinish]]-LogEvent[[#This Row],[HostCommandInit]])</f>
        <v>RDBOGFRA14SEPQRCOWKO¥PL-LH</v>
      </c>
    </row>
    <row r="106" spans="1:16" x14ac:dyDescent="0.25">
      <c r="A106" s="195" t="s">
        <v>458</v>
      </c>
      <c r="B106" s="195" t="s">
        <v>459</v>
      </c>
      <c r="C106" s="195" t="s">
        <v>564</v>
      </c>
      <c r="D106" s="195">
        <f>SEARCH("&lt;Rule&gt;",LogEvent[[#This Row],[TextEvent2]])+6</f>
        <v>3095</v>
      </c>
      <c r="E106" s="195">
        <f>SEARCH("&lt;/Rule&gt;",LogEvent[[#This Row],[TextEvent2]],LogEvent[[#This Row],[RuleLocation]])</f>
        <v>3099</v>
      </c>
      <c r="F106" s="195" t="str">
        <f>MID(LogEvent[[#This Row],[TextEvent2]],LogEvent[[#This Row],[RuleLocation]],LogEvent[[#This Row],[RuleFinish]]-LogEvent[[#This Row],[RuleLocation]])</f>
        <v>M0CO</v>
      </c>
      <c r="G106" s="195">
        <f>SEARCH("&lt;TariffDescriptionNumber&gt;",LogEvent[[#This Row],[TextEvent2]],LogEvent[[#This Row],[RuleFinish]])+25</f>
        <v>3137</v>
      </c>
      <c r="H106" s="195">
        <f>SEARCH("&lt;/TariffDescriptionNumber&gt;",LogEvent[[#This Row],[TextEvent2]],LogEvent[[#This Row],[RuleFinish]])</f>
        <v>3147</v>
      </c>
      <c r="I106" s="195" t="str">
        <f>MID(LogEvent[[#This Row],[TextEvent2]],LogEvent[[#This Row],[TariffLocation]],(LogEvent[[#This Row],[TariffFinish]]-LogEvent[[#This Row],[TariffLocation]]))</f>
        <v>IPRSAA2/27</v>
      </c>
      <c r="J106" s="195">
        <f>SEARCH(CONCATENATE("Title=",Calculos!$A$72,"PENALTIES"),LogEvent[[#This Row],[TextEvent2]],LogEvent[[#This Row],[TariffLocation]])+29</f>
        <v>13096</v>
      </c>
      <c r="K106" s="195">
        <f>SEARCH("&lt;/Paragraph&gt;",LogEvent[[#This Row],[TextEvent2]],LogEvent[[#This Row],[PenaltiesLocation]])</f>
        <v>19450</v>
      </c>
      <c r="L106"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106" s="195">
        <f>SEARCH("&lt;stl:HostCommand",LogEvent[[#This Row],[TextEvent2]])</f>
        <v>1500</v>
      </c>
      <c r="N106" s="195">
        <f>SEARCH("&gt;",LogEvent[[#This Row],[TextEvent2]],LogEvent[[#This Row],[HostCommandLocation]])+1</f>
        <v>1533</v>
      </c>
      <c r="O106" s="195">
        <f>SEARCH("&lt;/stl:HostCommand&gt;",LogEvent[[#This Row],[TextEvent2]],LogEvent[[#This Row],[HostCommandInit]])</f>
        <v>1559</v>
      </c>
      <c r="P106" s="195" t="str">
        <f>MID(LogEvent[[#This Row],[TextEvent2]],LogEvent[[#This Row],[HostCommandInit]],LogEvent[[#This Row],[HCFinish]]-LogEvent[[#This Row],[HostCommandInit]])</f>
        <v>RDBOGFRA14SEPQRCOWKO¥PL-LH</v>
      </c>
    </row>
    <row r="107" spans="1:16" x14ac:dyDescent="0.25">
      <c r="A107" s="195" t="s">
        <v>458</v>
      </c>
      <c r="B107" s="195" t="s">
        <v>459</v>
      </c>
      <c r="C107" s="195" t="s">
        <v>565</v>
      </c>
      <c r="D107" s="195">
        <f>SEARCH("&lt;Rule&gt;",LogEvent[[#This Row],[TextEvent2]])+6</f>
        <v>3096</v>
      </c>
      <c r="E107" s="195">
        <f>SEARCH("&lt;/Rule&gt;",LogEvent[[#This Row],[TextEvent2]],LogEvent[[#This Row],[RuleLocation]])</f>
        <v>3100</v>
      </c>
      <c r="F107" s="195" t="str">
        <f>MID(LogEvent[[#This Row],[TextEvent2]],LogEvent[[#This Row],[RuleLocation]],LogEvent[[#This Row],[RuleFinish]]-LogEvent[[#This Row],[RuleLocation]])</f>
        <v>M0CO</v>
      </c>
      <c r="G107" s="195">
        <f>SEARCH("&lt;TariffDescriptionNumber&gt;",LogEvent[[#This Row],[TextEvent2]],LogEvent[[#This Row],[RuleFinish]])+25</f>
        <v>3138</v>
      </c>
      <c r="H107" s="195">
        <f>SEARCH("&lt;/TariffDescriptionNumber&gt;",LogEvent[[#This Row],[TextEvent2]],LogEvent[[#This Row],[RuleFinish]])</f>
        <v>3148</v>
      </c>
      <c r="I107" s="195" t="str">
        <f>MID(LogEvent[[#This Row],[TextEvent2]],LogEvent[[#This Row],[TariffLocation]],(LogEvent[[#This Row],[TariffFinish]]-LogEvent[[#This Row],[TariffLocation]]))</f>
        <v>IPRSAA2/27</v>
      </c>
      <c r="J107" s="195">
        <f>SEARCH(CONCATENATE("Title=",Calculos!$A$72,"PENALTIES"),LogEvent[[#This Row],[TextEvent2]],LogEvent[[#This Row],[TariffLocation]])+29</f>
        <v>13097</v>
      </c>
      <c r="K107" s="195">
        <f>SEARCH("&lt;/Paragraph&gt;",LogEvent[[#This Row],[TextEvent2]],LogEvent[[#This Row],[PenaltiesLocation]])</f>
        <v>19451</v>
      </c>
      <c r="L107"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107" s="195">
        <f>SEARCH("&lt;stl:HostCommand",LogEvent[[#This Row],[TextEvent2]])</f>
        <v>1501</v>
      </c>
      <c r="N107" s="195">
        <f>SEARCH("&gt;",LogEvent[[#This Row],[TextEvent2]],LogEvent[[#This Row],[HostCommandLocation]])+1</f>
        <v>1534</v>
      </c>
      <c r="O107" s="195">
        <f>SEARCH("&lt;/stl:HostCommand&gt;",LogEvent[[#This Row],[TextEvent2]],LogEvent[[#This Row],[HostCommandInit]])</f>
        <v>1560</v>
      </c>
      <c r="P107" s="195" t="str">
        <f>MID(LogEvent[[#This Row],[TextEvent2]],LogEvent[[#This Row],[HostCommandInit]],LogEvent[[#This Row],[HCFinish]]-LogEvent[[#This Row],[HostCommandInit]])</f>
        <v>RDBOGFRA14SEPQRCOWKO¥PL-LH</v>
      </c>
    </row>
    <row r="108" spans="1:16" x14ac:dyDescent="0.25">
      <c r="A108" s="195" t="s">
        <v>458</v>
      </c>
      <c r="B108" s="195" t="s">
        <v>459</v>
      </c>
      <c r="C108" s="195" t="s">
        <v>566</v>
      </c>
      <c r="D108" s="195">
        <f>SEARCH("&lt;Rule&gt;",LogEvent[[#This Row],[TextEvent2]])+6</f>
        <v>3391</v>
      </c>
      <c r="E108" s="195">
        <f>SEARCH("&lt;/Rule&gt;",LogEvent[[#This Row],[TextEvent2]],LogEvent[[#This Row],[RuleLocation]])</f>
        <v>3395</v>
      </c>
      <c r="F108" s="195" t="str">
        <f>MID(LogEvent[[#This Row],[TextEvent2]],LogEvent[[#This Row],[RuleLocation]],LogEvent[[#This Row],[RuleFinish]]-LogEvent[[#This Row],[RuleLocation]])</f>
        <v>DOEC</v>
      </c>
      <c r="G108" s="195">
        <f>SEARCH("&lt;TariffDescriptionNumber&gt;",LogEvent[[#This Row],[TextEvent2]],LogEvent[[#This Row],[RuleFinish]])+25</f>
        <v>3433</v>
      </c>
      <c r="H108" s="195">
        <f>SEARCH("&lt;/TariffDescriptionNumber&gt;",LogEvent[[#This Row],[TextEvent2]],LogEvent[[#This Row],[RuleFinish]])</f>
        <v>3441</v>
      </c>
      <c r="I108" s="195" t="str">
        <f>MID(LogEvent[[#This Row],[TextEvent2]],LogEvent[[#This Row],[TariffLocation]],(LogEvent[[#This Row],[TariffFinish]]-LogEvent[[#This Row],[TariffLocation]]))</f>
        <v>IPRWD/17</v>
      </c>
      <c r="J108" s="195">
        <f>SEARCH(CONCATENATE("Title=",Calculos!$A$72,"PENALTIES"),LogEvent[[#This Row],[TextEvent2]],LogEvent[[#This Row],[TariffLocation]])+29</f>
        <v>9999</v>
      </c>
      <c r="K108" s="195">
        <f>SEARCH("&lt;/Paragraph&gt;",LogEvent[[#This Row],[TextEvent2]],LogEvent[[#This Row],[PenaltiesLocation]])</f>
        <v>10534</v>
      </c>
      <c r="L108"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08" s="195">
        <f>SEARCH("&lt;stl:HostCommand",LogEvent[[#This Row],[TextEvent2]])</f>
        <v>1501</v>
      </c>
      <c r="N108" s="195">
        <f>SEARCH("&gt;",LogEvent[[#This Row],[TextEvent2]],LogEvent[[#This Row],[HostCommandLocation]])+1</f>
        <v>1534</v>
      </c>
      <c r="O108" s="195">
        <f>SEARCH("&lt;/stl:HostCommand&gt;",LogEvent[[#This Row],[TextEvent2]],LogEvent[[#This Row],[HostCommandInit]])</f>
        <v>1561</v>
      </c>
      <c r="P108" s="195" t="str">
        <f>MID(LogEvent[[#This Row],[TextEvent2]],LogEvent[[#This Row],[HostCommandInit]],LogEvent[[#This Row],[HCFinish]]-LogEvent[[#This Row],[HostCommandInit]])</f>
        <v>RDBOGCLO01AUGZES00RIQ¥PL-AV</v>
      </c>
    </row>
    <row r="109" spans="1:16" x14ac:dyDescent="0.25">
      <c r="A109" s="195" t="s">
        <v>458</v>
      </c>
      <c r="B109" s="195" t="s">
        <v>459</v>
      </c>
      <c r="C109" s="195" t="s">
        <v>567</v>
      </c>
      <c r="D109" s="195">
        <f>SEARCH("&lt;Rule&gt;",LogEvent[[#This Row],[TextEvent2]])+6</f>
        <v>3391</v>
      </c>
      <c r="E109" s="195">
        <f>SEARCH("&lt;/Rule&gt;",LogEvent[[#This Row],[TextEvent2]],LogEvent[[#This Row],[RuleLocation]])</f>
        <v>3395</v>
      </c>
      <c r="F109" s="195" t="str">
        <f>MID(LogEvent[[#This Row],[TextEvent2]],LogEvent[[#This Row],[RuleLocation]],LogEvent[[#This Row],[RuleFinish]]-LogEvent[[#This Row],[RuleLocation]])</f>
        <v>DOSP</v>
      </c>
      <c r="G109" s="195">
        <f>SEARCH("&lt;TariffDescriptionNumber&gt;",LogEvent[[#This Row],[TextEvent2]],LogEvent[[#This Row],[RuleFinish]])+25</f>
        <v>3433</v>
      </c>
      <c r="H109" s="195">
        <f>SEARCH("&lt;/TariffDescriptionNumber&gt;",LogEvent[[#This Row],[TextEvent2]],LogEvent[[#This Row],[RuleFinish]])</f>
        <v>3441</v>
      </c>
      <c r="I109" s="195" t="str">
        <f>MID(LogEvent[[#This Row],[TextEvent2]],LogEvent[[#This Row],[TariffLocation]],(LogEvent[[#This Row],[TariffFinish]]-LogEvent[[#This Row],[TariffLocation]]))</f>
        <v>IPRWD/17</v>
      </c>
      <c r="J109" s="195">
        <f>SEARCH(CONCATENATE("Title=",Calculos!$A$72,"PENALTIES"),LogEvent[[#This Row],[TextEvent2]],LogEvent[[#This Row],[TariffLocation]])+29</f>
        <v>10582</v>
      </c>
      <c r="K109" s="195">
        <f>SEARCH("&lt;/Paragraph&gt;",LogEvent[[#This Row],[TextEvent2]],LogEvent[[#This Row],[PenaltiesLocation]])</f>
        <v>11191</v>
      </c>
      <c r="L109"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109" s="195">
        <f>SEARCH("&lt;stl:HostCommand",LogEvent[[#This Row],[TextEvent2]])</f>
        <v>1501</v>
      </c>
      <c r="N109" s="195">
        <f>SEARCH("&gt;",LogEvent[[#This Row],[TextEvent2]],LogEvent[[#This Row],[HostCommandLocation]])+1</f>
        <v>1534</v>
      </c>
      <c r="O109" s="195">
        <f>SEARCH("&lt;/stl:HostCommand&gt;",LogEvent[[#This Row],[TextEvent2]],LogEvent[[#This Row],[HostCommandInit]])</f>
        <v>1561</v>
      </c>
      <c r="P109" s="195" t="str">
        <f>MID(LogEvent[[#This Row],[TextEvent2]],LogEvent[[#This Row],[HostCommandInit]],LogEvent[[#This Row],[HCFinish]]-LogEvent[[#This Row],[HostCommandInit]])</f>
        <v>RDCTGBOG29AUGWES00RIQ¥PL-AV</v>
      </c>
    </row>
    <row r="110" spans="1:16" x14ac:dyDescent="0.25">
      <c r="A110" s="195" t="s">
        <v>458</v>
      </c>
      <c r="B110" s="195" t="s">
        <v>459</v>
      </c>
      <c r="C110" s="195" t="s">
        <v>568</v>
      </c>
      <c r="D110" s="195">
        <f>SEARCH("&lt;Rule&gt;",LogEvent[[#This Row],[TextEvent2]])+6</f>
        <v>3386</v>
      </c>
      <c r="E110" s="195">
        <f>SEARCH("&lt;/Rule&gt;",LogEvent[[#This Row],[TextEvent2]],LogEvent[[#This Row],[RuleLocation]])</f>
        <v>3390</v>
      </c>
      <c r="F110" s="195" t="str">
        <f>MID(LogEvent[[#This Row],[TextEvent2]],LogEvent[[#This Row],[RuleLocation]],LogEvent[[#This Row],[RuleFinish]]-LogEvent[[#This Row],[RuleLocation]])</f>
        <v>9660</v>
      </c>
      <c r="G110" s="195">
        <f>SEARCH("&lt;TariffDescriptionNumber&gt;",LogEvent[[#This Row],[TextEvent2]],LogEvent[[#This Row],[RuleFinish]])+25</f>
        <v>3428</v>
      </c>
      <c r="H110" s="195">
        <f>SEARCH("&lt;/TariffDescriptionNumber&gt;",LogEvent[[#This Row],[TextEvent2]],LogEvent[[#This Row],[RuleFinish]])</f>
        <v>3437</v>
      </c>
      <c r="I110" s="195" t="str">
        <f>MID(LogEvent[[#This Row],[TextEvent2]],LogEvent[[#This Row],[TariffLocation]],(LogEvent[[#This Row],[TariffFinish]]-LogEvent[[#This Row],[TariffLocation]]))</f>
        <v>IPRWI/303</v>
      </c>
      <c r="J110" s="195">
        <f>SEARCH(CONCATENATE("Title=",Calculos!$A$72,"PENALTIES"),LogEvent[[#This Row],[TextEvent2]],LogEvent[[#This Row],[TariffLocation]])+29</f>
        <v>7588</v>
      </c>
      <c r="K110" s="195">
        <f>SEARCH("&lt;/Paragraph&gt;",LogEvent[[#This Row],[TextEvent2]],LogEvent[[#This Row],[PenaltiesLocation]])</f>
        <v>10540</v>
      </c>
      <c r="L110"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110" s="195">
        <f>SEARCH("&lt;stl:HostCommand",LogEvent[[#This Row],[TextEvent2]])</f>
        <v>1500</v>
      </c>
      <c r="N110" s="195">
        <f>SEARCH("&gt;",LogEvent[[#This Row],[TextEvent2]],LogEvent[[#This Row],[HostCommandLocation]])+1</f>
        <v>1533</v>
      </c>
      <c r="O110" s="195">
        <f>SEARCH("&lt;/stl:HostCommand&gt;",LogEvent[[#This Row],[TextEvent2]],LogEvent[[#This Row],[HostCommandInit]])</f>
        <v>1555</v>
      </c>
      <c r="P110" s="195" t="str">
        <f>MID(LogEvent[[#This Row],[TextEvent2]],LogEvent[[#This Row],[HostCommandInit]],LogEvent[[#This Row],[HCFinish]]-LogEvent[[#This Row],[HostCommandInit]])</f>
        <v>RDBOGCUN11NOVFUL¥PL-4O</v>
      </c>
    </row>
    <row r="111" spans="1:16" x14ac:dyDescent="0.25">
      <c r="A111" s="195" t="s">
        <v>458</v>
      </c>
      <c r="B111" s="195" t="s">
        <v>459</v>
      </c>
      <c r="C111" s="195" t="s">
        <v>569</v>
      </c>
      <c r="D111" s="195">
        <f>SEARCH("&lt;Rule&gt;",LogEvent[[#This Row],[TextEvent2]])+6</f>
        <v>3328</v>
      </c>
      <c r="E111" s="195">
        <f>SEARCH("&lt;/Rule&gt;",LogEvent[[#This Row],[TextEvent2]],LogEvent[[#This Row],[RuleLocation]])</f>
        <v>3332</v>
      </c>
      <c r="F111" s="195" t="str">
        <f>MID(LogEvent[[#This Row],[TextEvent2]],LogEvent[[#This Row],[RuleLocation]],LogEvent[[#This Row],[RuleFinish]]-LogEvent[[#This Row],[RuleLocation]])</f>
        <v>DOSP</v>
      </c>
      <c r="G111" s="195">
        <f>SEARCH("&lt;TariffDescriptionNumber&gt;",LogEvent[[#This Row],[TextEvent2]],LogEvent[[#This Row],[RuleFinish]])+25</f>
        <v>3370</v>
      </c>
      <c r="H111" s="195">
        <f>SEARCH("&lt;/TariffDescriptionNumber&gt;",LogEvent[[#This Row],[TextEvent2]],LogEvent[[#This Row],[RuleFinish]])</f>
        <v>3378</v>
      </c>
      <c r="I111" s="195" t="str">
        <f>MID(LogEvent[[#This Row],[TextEvent2]],LogEvent[[#This Row],[TariffLocation]],(LogEvent[[#This Row],[TariffFinish]]-LogEvent[[#This Row],[TariffLocation]]))</f>
        <v>IPRWD/17</v>
      </c>
      <c r="J111" s="195">
        <f>SEARCH(CONCATENATE("Title=",Calculos!$A$72,"PENALTIES"),LogEvent[[#This Row],[TextEvent2]],LogEvent[[#This Row],[TariffLocation]])+29</f>
        <v>8538</v>
      </c>
      <c r="K111" s="195">
        <f>SEARCH("&lt;/Paragraph&gt;",LogEvent[[#This Row],[TextEvent2]],LogEvent[[#This Row],[PenaltiesLocation]])</f>
        <v>9147</v>
      </c>
      <c r="L111"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111" s="195">
        <f>SEARCH("&lt;stl:HostCommand",LogEvent[[#This Row],[TextEvent2]])</f>
        <v>1500</v>
      </c>
      <c r="N111" s="195">
        <f>SEARCH("&gt;",LogEvent[[#This Row],[TextEvent2]],LogEvent[[#This Row],[HostCommandLocation]])+1</f>
        <v>1533</v>
      </c>
      <c r="O111" s="195">
        <f>SEARCH("&lt;/stl:HostCommand&gt;",LogEvent[[#This Row],[TextEvent2]],LogEvent[[#This Row],[HostCommandInit]])</f>
        <v>1560</v>
      </c>
      <c r="P111" s="195" t="str">
        <f>MID(LogEvent[[#This Row],[TextEvent2]],LogEvent[[#This Row],[HostCommandInit]],LogEvent[[#This Row],[HCFinish]]-LogEvent[[#This Row],[HostCommandInit]])</f>
        <v>RDMDESMR03SEPTZS00RIQ¥PL-AV</v>
      </c>
    </row>
    <row r="112" spans="1:16" x14ac:dyDescent="0.25">
      <c r="A112" s="195" t="s">
        <v>458</v>
      </c>
      <c r="B112" s="195" t="s">
        <v>459</v>
      </c>
      <c r="C112" s="195" t="s">
        <v>570</v>
      </c>
      <c r="D112" s="195">
        <f>SEARCH("&lt;Rule&gt;",LogEvent[[#This Row],[TextEvent2]])+6</f>
        <v>3329</v>
      </c>
      <c r="E112" s="195">
        <f>SEARCH("&lt;/Rule&gt;",LogEvent[[#This Row],[TextEvent2]],LogEvent[[#This Row],[RuleLocation]])</f>
        <v>3333</v>
      </c>
      <c r="F112" s="195" t="str">
        <f>MID(LogEvent[[#This Row],[TextEvent2]],LogEvent[[#This Row],[RuleLocation]],LogEvent[[#This Row],[RuleFinish]]-LogEvent[[#This Row],[RuleLocation]])</f>
        <v>DOEC</v>
      </c>
      <c r="G112" s="195">
        <f>SEARCH("&lt;TariffDescriptionNumber&gt;",LogEvent[[#This Row],[TextEvent2]],LogEvent[[#This Row],[RuleFinish]])+25</f>
        <v>3371</v>
      </c>
      <c r="H112" s="195">
        <f>SEARCH("&lt;/TariffDescriptionNumber&gt;",LogEvent[[#This Row],[TextEvent2]],LogEvent[[#This Row],[RuleFinish]])</f>
        <v>3379</v>
      </c>
      <c r="I112" s="195" t="str">
        <f>MID(LogEvent[[#This Row],[TextEvent2]],LogEvent[[#This Row],[TariffLocation]],(LogEvent[[#This Row],[TariffFinish]]-LogEvent[[#This Row],[TariffLocation]]))</f>
        <v>IPRWD/17</v>
      </c>
      <c r="J112" s="195">
        <f>SEARCH(CONCATENATE("Title=",Calculos!$A$72,"PENALTIES"),LogEvent[[#This Row],[TextEvent2]],LogEvent[[#This Row],[TariffLocation]])+29</f>
        <v>7663</v>
      </c>
      <c r="K112" s="195">
        <f>SEARCH("&lt;/Paragraph&gt;",LogEvent[[#This Row],[TextEvent2]],LogEvent[[#This Row],[PenaltiesLocation]])</f>
        <v>8198</v>
      </c>
      <c r="L112"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12" s="195">
        <f>SEARCH("&lt;stl:HostCommand",LogEvent[[#This Row],[TextEvent2]])</f>
        <v>1500</v>
      </c>
      <c r="N112" s="195">
        <f>SEARCH("&gt;",LogEvent[[#This Row],[TextEvent2]],LogEvent[[#This Row],[HostCommandLocation]])+1</f>
        <v>1533</v>
      </c>
      <c r="O112" s="195">
        <f>SEARCH("&lt;/stl:HostCommand&gt;",LogEvent[[#This Row],[TextEvent2]],LogEvent[[#This Row],[HostCommandInit]])</f>
        <v>1560</v>
      </c>
      <c r="P112" s="195" t="str">
        <f>MID(LogEvent[[#This Row],[TextEvent2]],LogEvent[[#This Row],[HostCommandInit]],LogEvent[[#This Row],[HCFinish]]-LogEvent[[#This Row],[HostCommandInit]])</f>
        <v>RDSMRMDE06SEPZES00RIQ¥PL-AV</v>
      </c>
    </row>
    <row r="113" spans="1:16" x14ac:dyDescent="0.25">
      <c r="A113" s="195" t="s">
        <v>458</v>
      </c>
      <c r="B113" s="195" t="s">
        <v>459</v>
      </c>
      <c r="C113" s="195" t="s">
        <v>571</v>
      </c>
      <c r="D113" s="195">
        <f>SEARCH("&lt;Rule&gt;",LogEvent[[#This Row],[TextEvent2]])+6</f>
        <v>3391</v>
      </c>
      <c r="E113" s="195">
        <f>SEARCH("&lt;/Rule&gt;",LogEvent[[#This Row],[TextEvent2]],LogEvent[[#This Row],[RuleLocation]])</f>
        <v>3395</v>
      </c>
      <c r="F113" s="195" t="str">
        <f>MID(LogEvent[[#This Row],[TextEvent2]],LogEvent[[#This Row],[RuleLocation]],LogEvent[[#This Row],[RuleFinish]]-LogEvent[[#This Row],[RuleLocation]])</f>
        <v>DOEC</v>
      </c>
      <c r="G113" s="195">
        <f>SEARCH("&lt;TariffDescriptionNumber&gt;",LogEvent[[#This Row],[TextEvent2]],LogEvent[[#This Row],[RuleFinish]])+25</f>
        <v>3433</v>
      </c>
      <c r="H113" s="195">
        <f>SEARCH("&lt;/TariffDescriptionNumber&gt;",LogEvent[[#This Row],[TextEvent2]],LogEvent[[#This Row],[RuleFinish]])</f>
        <v>3441</v>
      </c>
      <c r="I113" s="195" t="str">
        <f>MID(LogEvent[[#This Row],[TextEvent2]],LogEvent[[#This Row],[TariffLocation]],(LogEvent[[#This Row],[TariffFinish]]-LogEvent[[#This Row],[TariffLocation]]))</f>
        <v>IPRWD/17</v>
      </c>
      <c r="J113" s="195">
        <f>SEARCH(CONCATENATE("Title=",Calculos!$A$72,"PENALTIES"),LogEvent[[#This Row],[TextEvent2]],LogEvent[[#This Row],[TariffLocation]])+29</f>
        <v>7736</v>
      </c>
      <c r="K113" s="195">
        <f>SEARCH("&lt;/Paragraph&gt;",LogEvent[[#This Row],[TextEvent2]],LogEvent[[#This Row],[PenaltiesLocation]])</f>
        <v>8271</v>
      </c>
      <c r="L113"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13" s="195">
        <f>SEARCH("&lt;stl:HostCommand",LogEvent[[#This Row],[TextEvent2]])</f>
        <v>1501</v>
      </c>
      <c r="N113" s="195">
        <f>SEARCH("&gt;",LogEvent[[#This Row],[TextEvent2]],LogEvent[[#This Row],[HostCommandLocation]])+1</f>
        <v>1534</v>
      </c>
      <c r="O113" s="195">
        <f>SEARCH("&lt;/stl:HostCommand&gt;",LogEvent[[#This Row],[TextEvent2]],LogEvent[[#This Row],[HostCommandInit]])</f>
        <v>1561</v>
      </c>
      <c r="P113" s="195" t="str">
        <f>MID(LogEvent[[#This Row],[TextEvent2]],LogEvent[[#This Row],[HostCommandInit]],LogEvent[[#This Row],[HCFinish]]-LogEvent[[#This Row],[HostCommandInit]])</f>
        <v>RDBGACTG06OCTEES00RIQ¥PL-AV</v>
      </c>
    </row>
    <row r="114" spans="1:16" x14ac:dyDescent="0.25">
      <c r="A114" s="195" t="s">
        <v>458</v>
      </c>
      <c r="B114" s="195" t="s">
        <v>459</v>
      </c>
      <c r="C114" s="195" t="s">
        <v>572</v>
      </c>
      <c r="D114" s="195">
        <f>SEARCH("&lt;Rule&gt;",LogEvent[[#This Row],[TextEvent2]])+6</f>
        <v>3390</v>
      </c>
      <c r="E114" s="195">
        <f>SEARCH("&lt;/Rule&gt;",LogEvent[[#This Row],[TextEvent2]],LogEvent[[#This Row],[RuleLocation]])</f>
        <v>3394</v>
      </c>
      <c r="F114" s="195" t="str">
        <f>MID(LogEvent[[#This Row],[TextEvent2]],LogEvent[[#This Row],[RuleLocation]],LogEvent[[#This Row],[RuleFinish]]-LogEvent[[#This Row],[RuleLocation]])</f>
        <v>DOSP</v>
      </c>
      <c r="G114" s="195">
        <f>SEARCH("&lt;TariffDescriptionNumber&gt;",LogEvent[[#This Row],[TextEvent2]],LogEvent[[#This Row],[RuleFinish]])+25</f>
        <v>3432</v>
      </c>
      <c r="H114" s="195">
        <f>SEARCH("&lt;/TariffDescriptionNumber&gt;",LogEvent[[#This Row],[TextEvent2]],LogEvent[[#This Row],[RuleFinish]])</f>
        <v>3440</v>
      </c>
      <c r="I114" s="195" t="str">
        <f>MID(LogEvent[[#This Row],[TextEvent2]],LogEvent[[#This Row],[TariffLocation]],(LogEvent[[#This Row],[TariffFinish]]-LogEvent[[#This Row],[TariffLocation]]))</f>
        <v>IPRWD/17</v>
      </c>
      <c r="J114" s="195">
        <f>SEARCH(CONCATENATE("Title=",Calculos!$A$72,"PENALTIES"),LogEvent[[#This Row],[TextEvent2]],LogEvent[[#This Row],[TariffLocation]])+29</f>
        <v>8568</v>
      </c>
      <c r="K114" s="195">
        <f>SEARCH("&lt;/Paragraph&gt;",LogEvent[[#This Row],[TextEvent2]],LogEvent[[#This Row],[PenaltiesLocation]])</f>
        <v>9177</v>
      </c>
      <c r="L114"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114" s="195">
        <f>SEARCH("&lt;stl:HostCommand",LogEvent[[#This Row],[TextEvent2]])</f>
        <v>1501</v>
      </c>
      <c r="N114" s="195">
        <f>SEARCH("&gt;",LogEvent[[#This Row],[TextEvent2]],LogEvent[[#This Row],[HostCommandLocation]])+1</f>
        <v>1534</v>
      </c>
      <c r="O114" s="195">
        <f>SEARCH("&lt;/stl:HostCommand&gt;",LogEvent[[#This Row],[TextEvent2]],LogEvent[[#This Row],[HostCommandInit]])</f>
        <v>1561</v>
      </c>
      <c r="P114" s="195" t="str">
        <f>MID(LogEvent[[#This Row],[TextEvent2]],LogEvent[[#This Row],[HostCommandInit]],LogEvent[[#This Row],[HCFinish]]-LogEvent[[#This Row],[HostCommandInit]])</f>
        <v>RDCTGBGA09OCTTZS14RIQ¥PL-AV</v>
      </c>
    </row>
    <row r="115" spans="1:16" x14ac:dyDescent="0.25">
      <c r="A115" s="195" t="s">
        <v>458</v>
      </c>
      <c r="B115" s="195" t="s">
        <v>459</v>
      </c>
      <c r="C115" s="195" t="s">
        <v>573</v>
      </c>
      <c r="D115" s="195">
        <f>SEARCH("&lt;Rule&gt;",LogEvent[[#This Row],[TextEvent2]])+6</f>
        <v>3330</v>
      </c>
      <c r="E115" s="195">
        <f>SEARCH("&lt;/Rule&gt;",LogEvent[[#This Row],[TextEvent2]],LogEvent[[#This Row],[RuleLocation]])</f>
        <v>3334</v>
      </c>
      <c r="F115" s="195" t="str">
        <f>MID(LogEvent[[#This Row],[TextEvent2]],LogEvent[[#This Row],[RuleLocation]],LogEvent[[#This Row],[RuleFinish]]-LogEvent[[#This Row],[RuleLocation]])</f>
        <v>DOEC</v>
      </c>
      <c r="G115" s="195">
        <f>SEARCH("&lt;TariffDescriptionNumber&gt;",LogEvent[[#This Row],[TextEvent2]],LogEvent[[#This Row],[RuleFinish]])+25</f>
        <v>3372</v>
      </c>
      <c r="H115" s="195">
        <f>SEARCH("&lt;/TariffDescriptionNumber&gt;",LogEvent[[#This Row],[TextEvent2]],LogEvent[[#This Row],[RuleFinish]])</f>
        <v>3380</v>
      </c>
      <c r="I115" s="195" t="str">
        <f>MID(LogEvent[[#This Row],[TextEvent2]],LogEvent[[#This Row],[TariffLocation]],(LogEvent[[#This Row],[TariffFinish]]-LogEvent[[#This Row],[TariffLocation]]))</f>
        <v>IPRWD/17</v>
      </c>
      <c r="J115" s="195">
        <f>SEARCH(CONCATENATE("Title=",Calculos!$A$72,"PENALTIES"),LogEvent[[#This Row],[TextEvent2]],LogEvent[[#This Row],[TariffLocation]])+29</f>
        <v>8585</v>
      </c>
      <c r="K115" s="195">
        <f>SEARCH("&lt;/Paragraph&gt;",LogEvent[[#This Row],[TextEvent2]],LogEvent[[#This Row],[PenaltiesLocation]])</f>
        <v>9120</v>
      </c>
      <c r="L115"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15" s="195">
        <f>SEARCH("&lt;stl:HostCommand",LogEvent[[#This Row],[TextEvent2]])</f>
        <v>1501</v>
      </c>
      <c r="N115" s="195">
        <f>SEARCH("&gt;",LogEvent[[#This Row],[TextEvent2]],LogEvent[[#This Row],[HostCommandLocation]])+1</f>
        <v>1534</v>
      </c>
      <c r="O115" s="195">
        <f>SEARCH("&lt;/stl:HostCommand&gt;",LogEvent[[#This Row],[TextEvent2]],LogEvent[[#This Row],[HostCommandInit]])</f>
        <v>1561</v>
      </c>
      <c r="P115" s="195" t="str">
        <f>MID(LogEvent[[#This Row],[TextEvent2]],LogEvent[[#This Row],[HostCommandInit]],LogEvent[[#This Row],[HCFinish]]-LogEvent[[#This Row],[HostCommandInit]])</f>
        <v>RDBOGAXM03SEPOES00RIQ¥PL-AV</v>
      </c>
    </row>
    <row r="116" spans="1:16" x14ac:dyDescent="0.25">
      <c r="A116" s="195" t="s">
        <v>458</v>
      </c>
      <c r="B116" s="195" t="s">
        <v>459</v>
      </c>
      <c r="C116" s="195" t="s">
        <v>574</v>
      </c>
      <c r="D116" s="195">
        <f>SEARCH("&lt;Rule&gt;",LogEvent[[#This Row],[TextEvent2]])+6</f>
        <v>3388</v>
      </c>
      <c r="E116" s="195">
        <f>SEARCH("&lt;/Rule&gt;",LogEvent[[#This Row],[TextEvent2]],LogEvent[[#This Row],[RuleLocation]])</f>
        <v>3392</v>
      </c>
      <c r="F116" s="195" t="str">
        <f>MID(LogEvent[[#This Row],[TextEvent2]],LogEvent[[#This Row],[RuleLocation]],LogEvent[[#This Row],[RuleFinish]]-LogEvent[[#This Row],[RuleLocation]])</f>
        <v>DOSP</v>
      </c>
      <c r="G116" s="195">
        <f>SEARCH("&lt;TariffDescriptionNumber&gt;",LogEvent[[#This Row],[TextEvent2]],LogEvent[[#This Row],[RuleFinish]])+25</f>
        <v>3430</v>
      </c>
      <c r="H116" s="195">
        <f>SEARCH("&lt;/TariffDescriptionNumber&gt;",LogEvent[[#This Row],[TextEvent2]],LogEvent[[#This Row],[RuleFinish]])</f>
        <v>3438</v>
      </c>
      <c r="I116" s="195" t="str">
        <f>MID(LogEvent[[#This Row],[TextEvent2]],LogEvent[[#This Row],[TariffLocation]],(LogEvent[[#This Row],[TariffFinish]]-LogEvent[[#This Row],[TariffLocation]]))</f>
        <v>IPRWD/17</v>
      </c>
      <c r="J116" s="195">
        <f>SEARCH(CONCATENATE("Title=",Calculos!$A$72,"PENALTIES"),LogEvent[[#This Row],[TextEvent2]],LogEvent[[#This Row],[TariffLocation]])+29</f>
        <v>11027</v>
      </c>
      <c r="K116" s="195">
        <f>SEARCH("&lt;/Paragraph&gt;",LogEvent[[#This Row],[TextEvent2]],LogEvent[[#This Row],[PenaltiesLocation]])</f>
        <v>11636</v>
      </c>
      <c r="L116"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116" s="195">
        <f>SEARCH("&lt;stl:HostCommand",LogEvent[[#This Row],[TextEvent2]])</f>
        <v>1501</v>
      </c>
      <c r="N116" s="195">
        <f>SEARCH("&gt;",LogEvent[[#This Row],[TextEvent2]],LogEvent[[#This Row],[HostCommandLocation]])+1</f>
        <v>1534</v>
      </c>
      <c r="O116" s="195">
        <f>SEARCH("&lt;/stl:HostCommand&gt;",LogEvent[[#This Row],[TextEvent2]],LogEvent[[#This Row],[HostCommandInit]])</f>
        <v>1561</v>
      </c>
      <c r="P116" s="195" t="str">
        <f>MID(LogEvent[[#This Row],[TextEvent2]],LogEvent[[#This Row],[HostCommandInit]],LogEvent[[#This Row],[HCFinish]]-LogEvent[[#This Row],[HostCommandInit]])</f>
        <v>RDPEIBOG06SEPTZS03RIQ¥PL-AV</v>
      </c>
    </row>
    <row r="117" spans="1:16" x14ac:dyDescent="0.25">
      <c r="A117" s="195" t="s">
        <v>458</v>
      </c>
      <c r="B117" s="195" t="s">
        <v>459</v>
      </c>
      <c r="C117" s="195" t="s">
        <v>575</v>
      </c>
      <c r="D117" s="195" t="e">
        <f>SEARCH("&lt;Rule&gt;",LogEvent[[#This Row],[TextEvent2]])+6</f>
        <v>#VALUE!</v>
      </c>
      <c r="E117" s="195" t="e">
        <f>SEARCH("&lt;/Rule&gt;",LogEvent[[#This Row],[TextEvent2]],LogEvent[[#This Row],[RuleLocation]])</f>
        <v>#VALUE!</v>
      </c>
      <c r="F117" s="195" t="e">
        <f>MID(LogEvent[[#This Row],[TextEvent2]],LogEvent[[#This Row],[RuleLocation]],LogEvent[[#This Row],[RuleFinish]]-LogEvent[[#This Row],[RuleLocation]])</f>
        <v>#VALUE!</v>
      </c>
      <c r="G117" s="195" t="e">
        <f>SEARCH("&lt;TariffDescriptionNumber&gt;",LogEvent[[#This Row],[TextEvent2]],LogEvent[[#This Row],[RuleFinish]])+25</f>
        <v>#VALUE!</v>
      </c>
      <c r="H117" s="195" t="e">
        <f>SEARCH("&lt;/TariffDescriptionNumber&gt;",LogEvent[[#This Row],[TextEvent2]],LogEvent[[#This Row],[RuleFinish]])</f>
        <v>#VALUE!</v>
      </c>
      <c r="I117" s="195" t="e">
        <f>MID(LogEvent[[#This Row],[TextEvent2]],LogEvent[[#This Row],[TariffLocation]],(LogEvent[[#This Row],[TariffFinish]]-LogEvent[[#This Row],[TariffLocation]]))</f>
        <v>#VALUE!</v>
      </c>
      <c r="J117" s="195" t="e">
        <f>SEARCH(CONCATENATE("Title=",Calculos!$A$72,"PENALTIES"),LogEvent[[#This Row],[TextEvent2]],LogEvent[[#This Row],[TariffLocation]])+29</f>
        <v>#VALUE!</v>
      </c>
      <c r="K117" s="195" t="e">
        <f>SEARCH("&lt;/Paragraph&gt;",LogEvent[[#This Row],[TextEvent2]],LogEvent[[#This Row],[PenaltiesLocation]])</f>
        <v>#VALUE!</v>
      </c>
      <c r="L117" s="195" t="e">
        <f>MID(LogEvent[[#This Row],[TextEvent2]],LogEvent[[#This Row],[PenaltiesLocation]],(LogEvent[[#This Row],[PenaltiesFinish]]-LogEvent[[#This Row],[PenaltiesLocation]]))</f>
        <v>#VALUE!</v>
      </c>
      <c r="M117" s="195">
        <f>SEARCH("&lt;stl:HostCommand",LogEvent[[#This Row],[TextEvent2]])</f>
        <v>1523</v>
      </c>
      <c r="N117" s="195">
        <f>SEARCH("&gt;",LogEvent[[#This Row],[TextEvent2]],LogEvent[[#This Row],[HostCommandLocation]])+1</f>
        <v>1556</v>
      </c>
      <c r="O117" s="195">
        <f>SEARCH("&lt;/stl:HostCommand&gt;",LogEvent[[#This Row],[TextEvent2]],LogEvent[[#This Row],[HostCommandInit]])</f>
        <v>1583</v>
      </c>
      <c r="P117" s="195" t="str">
        <f>MID(LogEvent[[#This Row],[TextEvent2]],LogEvent[[#This Row],[HostCommandInit]],LogEvent[[#This Row],[HCFinish]]-LogEvent[[#This Row],[HostCommandInit]])</f>
        <v>RDBOGADZ10SEPTZF00RIK¥PL-AV</v>
      </c>
    </row>
    <row r="118" spans="1:16" x14ac:dyDescent="0.25">
      <c r="A118" s="195" t="s">
        <v>458</v>
      </c>
      <c r="B118" s="195" t="s">
        <v>459</v>
      </c>
      <c r="C118" s="195" t="s">
        <v>576</v>
      </c>
      <c r="D118" s="195" t="e">
        <f>SEARCH("&lt;Rule&gt;",LogEvent[[#This Row],[TextEvent2]])+6</f>
        <v>#VALUE!</v>
      </c>
      <c r="E118" s="195" t="e">
        <f>SEARCH("&lt;/Rule&gt;",LogEvent[[#This Row],[TextEvent2]],LogEvent[[#This Row],[RuleLocation]])</f>
        <v>#VALUE!</v>
      </c>
      <c r="F118" s="195" t="e">
        <f>MID(LogEvent[[#This Row],[TextEvent2]],LogEvent[[#This Row],[RuleLocation]],LogEvent[[#This Row],[RuleFinish]]-LogEvent[[#This Row],[RuleLocation]])</f>
        <v>#VALUE!</v>
      </c>
      <c r="G118" s="195" t="e">
        <f>SEARCH("&lt;TariffDescriptionNumber&gt;",LogEvent[[#This Row],[TextEvent2]],LogEvent[[#This Row],[RuleFinish]])+25</f>
        <v>#VALUE!</v>
      </c>
      <c r="H118" s="195" t="e">
        <f>SEARCH("&lt;/TariffDescriptionNumber&gt;",LogEvent[[#This Row],[TextEvent2]],LogEvent[[#This Row],[RuleFinish]])</f>
        <v>#VALUE!</v>
      </c>
      <c r="I118" s="195" t="e">
        <f>MID(LogEvent[[#This Row],[TextEvent2]],LogEvent[[#This Row],[TariffLocation]],(LogEvent[[#This Row],[TariffFinish]]-LogEvent[[#This Row],[TariffLocation]]))</f>
        <v>#VALUE!</v>
      </c>
      <c r="J118" s="195" t="e">
        <f>SEARCH(CONCATENATE("Title=",Calculos!$A$72,"PENALTIES"),LogEvent[[#This Row],[TextEvent2]],LogEvent[[#This Row],[TariffLocation]])+29</f>
        <v>#VALUE!</v>
      </c>
      <c r="K118" s="195" t="e">
        <f>SEARCH("&lt;/Paragraph&gt;",LogEvent[[#This Row],[TextEvent2]],LogEvent[[#This Row],[PenaltiesLocation]])</f>
        <v>#VALUE!</v>
      </c>
      <c r="L118" s="195" t="e">
        <f>MID(LogEvent[[#This Row],[TextEvent2]],LogEvent[[#This Row],[PenaltiesLocation]],(LogEvent[[#This Row],[PenaltiesFinish]]-LogEvent[[#This Row],[PenaltiesLocation]]))</f>
        <v>#VALUE!</v>
      </c>
      <c r="M118" s="195">
        <f>SEARCH("&lt;stl:HostCommand",LogEvent[[#This Row],[TextEvent2]])</f>
        <v>1524</v>
      </c>
      <c r="N118" s="195">
        <f>SEARCH("&gt;",LogEvent[[#This Row],[TextEvent2]],LogEvent[[#This Row],[HostCommandLocation]])+1</f>
        <v>1557</v>
      </c>
      <c r="O118" s="195">
        <f>SEARCH("&lt;/stl:HostCommand&gt;",LogEvent[[#This Row],[TextEvent2]],LogEvent[[#This Row],[HostCommandInit]])</f>
        <v>1584</v>
      </c>
      <c r="P118" s="195" t="str">
        <f>MID(LogEvent[[#This Row],[TextEvent2]],LogEvent[[#This Row],[HostCommandInit]],LogEvent[[#This Row],[HCFinish]]-LogEvent[[#This Row],[HostCommandInit]])</f>
        <v>RDCLOBOG09OCTUZP2MZGR¥PL-AV</v>
      </c>
    </row>
    <row r="119" spans="1:16" x14ac:dyDescent="0.25">
      <c r="A119" s="195" t="s">
        <v>458</v>
      </c>
      <c r="B119" s="195" t="s">
        <v>459</v>
      </c>
      <c r="C119" s="195" t="s">
        <v>577</v>
      </c>
      <c r="D119" s="195">
        <f>SEARCH("&lt;Rule&gt;",LogEvent[[#This Row],[TextEvent2]])+6</f>
        <v>3407</v>
      </c>
      <c r="E119" s="195">
        <f>SEARCH("&lt;/Rule&gt;",LogEvent[[#This Row],[TextEvent2]],LogEvent[[#This Row],[RuleLocation]])</f>
        <v>3411</v>
      </c>
      <c r="F119" s="195" t="str">
        <f>MID(LogEvent[[#This Row],[TextEvent2]],LogEvent[[#This Row],[RuleLocation]],LogEvent[[#This Row],[RuleFinish]]-LogEvent[[#This Row],[RuleLocation]])</f>
        <v>QPDM</v>
      </c>
      <c r="G119" s="195">
        <f>SEARCH("&lt;TariffDescriptionNumber&gt;",LogEvent[[#This Row],[TextEvent2]],LogEvent[[#This Row],[RuleFinish]])+25</f>
        <v>3449</v>
      </c>
      <c r="H119" s="195">
        <f>SEARCH("&lt;/TariffDescriptionNumber&gt;",LogEvent[[#This Row],[TextEvent2]],LogEvent[[#This Row],[RuleFinish]])</f>
        <v>3457</v>
      </c>
      <c r="I119" s="195" t="str">
        <f>MID(LogEvent[[#This Row],[TextEvent2]],LogEvent[[#This Row],[TariffLocation]],(LogEvent[[#This Row],[TariffFinish]]-LogEvent[[#This Row],[TariffLocation]]))</f>
        <v>IPRWD/17</v>
      </c>
      <c r="J119" s="195">
        <f>SEARCH(CONCATENATE("Title=",Calculos!$A$72,"PENALTIES"),LogEvent[[#This Row],[TextEvent2]],LogEvent[[#This Row],[TariffLocation]])+29</f>
        <v>8157</v>
      </c>
      <c r="K119" s="195">
        <f>SEARCH("&lt;/Paragraph&gt;",LogEvent[[#This Row],[TextEvent2]],LogEvent[[#This Row],[PenaltiesLocation]])</f>
        <v>10767</v>
      </c>
      <c r="L119"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19" s="195">
        <f>SEARCH("&lt;stl:HostCommand",LogEvent[[#This Row],[TextEvent2]])</f>
        <v>1499</v>
      </c>
      <c r="N119" s="195">
        <f>SEARCH("&gt;",LogEvent[[#This Row],[TextEvent2]],LogEvent[[#This Row],[HostCommandLocation]])+1</f>
        <v>1532</v>
      </c>
      <c r="O119" s="195">
        <f>SEARCH("&lt;/stl:HostCommand&gt;",LogEvent[[#This Row],[TextEvent2]],LogEvent[[#This Row],[HostCommandInit]])</f>
        <v>1559</v>
      </c>
      <c r="P119" s="195" t="str">
        <f>MID(LogEvent[[#This Row],[TextEvent2]],LogEvent[[#This Row],[HostCommandInit]],LogEvent[[#This Row],[HCFinish]]-LogEvent[[#This Row],[HostCommandInit]])</f>
        <v>RDBOGADZ24SEPG00QP5ZI¥PL-LA</v>
      </c>
    </row>
    <row r="120" spans="1:16" x14ac:dyDescent="0.25">
      <c r="A120" s="195" t="s">
        <v>458</v>
      </c>
      <c r="B120" s="195" t="s">
        <v>459</v>
      </c>
      <c r="C120" s="195" t="s">
        <v>578</v>
      </c>
      <c r="D120" s="195">
        <f>SEARCH("&lt;Rule&gt;",LogEvent[[#This Row],[TextEvent2]])+6</f>
        <v>3407</v>
      </c>
      <c r="E120" s="195">
        <f>SEARCH("&lt;/Rule&gt;",LogEvent[[#This Row],[TextEvent2]],LogEvent[[#This Row],[RuleLocation]])</f>
        <v>3411</v>
      </c>
      <c r="F120" s="195" t="str">
        <f>MID(LogEvent[[#This Row],[TextEvent2]],LogEvent[[#This Row],[RuleLocation]],LogEvent[[#This Row],[RuleFinish]]-LogEvent[[#This Row],[RuleLocation]])</f>
        <v>QPDM</v>
      </c>
      <c r="G120" s="195">
        <f>SEARCH("&lt;TariffDescriptionNumber&gt;",LogEvent[[#This Row],[TextEvent2]],LogEvent[[#This Row],[RuleFinish]])+25</f>
        <v>3449</v>
      </c>
      <c r="H120" s="195">
        <f>SEARCH("&lt;/TariffDescriptionNumber&gt;",LogEvent[[#This Row],[TextEvent2]],LogEvent[[#This Row],[RuleFinish]])</f>
        <v>3457</v>
      </c>
      <c r="I120" s="195" t="str">
        <f>MID(LogEvent[[#This Row],[TextEvent2]],LogEvent[[#This Row],[TariffLocation]],(LogEvent[[#This Row],[TariffFinish]]-LogEvent[[#This Row],[TariffLocation]]))</f>
        <v>IPRWD/17</v>
      </c>
      <c r="J120" s="195">
        <f>SEARCH(CONCATENATE("Title=",Calculos!$A$72,"PENALTIES"),LogEvent[[#This Row],[TextEvent2]],LogEvent[[#This Row],[TariffLocation]])+29</f>
        <v>8157</v>
      </c>
      <c r="K120" s="195">
        <f>SEARCH("&lt;/Paragraph&gt;",LogEvent[[#This Row],[TextEvent2]],LogEvent[[#This Row],[PenaltiesLocation]])</f>
        <v>10767</v>
      </c>
      <c r="L120"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20" s="195">
        <f>SEARCH("&lt;stl:HostCommand",LogEvent[[#This Row],[TextEvent2]])</f>
        <v>1499</v>
      </c>
      <c r="N120" s="195">
        <f>SEARCH("&gt;",LogEvent[[#This Row],[TextEvent2]],LogEvent[[#This Row],[HostCommandLocation]])+1</f>
        <v>1532</v>
      </c>
      <c r="O120" s="195">
        <f>SEARCH("&lt;/stl:HostCommand&gt;",LogEvent[[#This Row],[TextEvent2]],LogEvent[[#This Row],[HostCommandInit]])</f>
        <v>1559</v>
      </c>
      <c r="P120" s="195" t="str">
        <f>MID(LogEvent[[#This Row],[TextEvent2]],LogEvent[[#This Row],[HostCommandInit]],LogEvent[[#This Row],[HCFinish]]-LogEvent[[#This Row],[HostCommandInit]])</f>
        <v>RDBOGADZ24SEPG00QP5ZI¥PL-LA</v>
      </c>
    </row>
    <row r="121" spans="1:16" x14ac:dyDescent="0.25">
      <c r="A121" s="195" t="s">
        <v>458</v>
      </c>
      <c r="B121" s="195" t="s">
        <v>459</v>
      </c>
      <c r="C121" s="195" t="s">
        <v>579</v>
      </c>
      <c r="D121" s="195">
        <f>SEARCH("&lt;Rule&gt;",LogEvent[[#This Row],[TextEvent2]])+6</f>
        <v>3408</v>
      </c>
      <c r="E121" s="195">
        <f>SEARCH("&lt;/Rule&gt;",LogEvent[[#This Row],[TextEvent2]],LogEvent[[#This Row],[RuleLocation]])</f>
        <v>3412</v>
      </c>
      <c r="F121" s="195" t="str">
        <f>MID(LogEvent[[#This Row],[TextEvent2]],LogEvent[[#This Row],[RuleLocation]],LogEvent[[#This Row],[RuleFinish]]-LogEvent[[#This Row],[RuleLocation]])</f>
        <v>QPDM</v>
      </c>
      <c r="G121" s="195">
        <f>SEARCH("&lt;TariffDescriptionNumber&gt;",LogEvent[[#This Row],[TextEvent2]],LogEvent[[#This Row],[RuleFinish]])+25</f>
        <v>3450</v>
      </c>
      <c r="H121" s="195">
        <f>SEARCH("&lt;/TariffDescriptionNumber&gt;",LogEvent[[#This Row],[TextEvent2]],LogEvent[[#This Row],[RuleFinish]])</f>
        <v>3458</v>
      </c>
      <c r="I121" s="195" t="str">
        <f>MID(LogEvent[[#This Row],[TextEvent2]],LogEvent[[#This Row],[TariffLocation]],(LogEvent[[#This Row],[TariffFinish]]-LogEvent[[#This Row],[TariffLocation]]))</f>
        <v>IPRWD/17</v>
      </c>
      <c r="J121" s="195">
        <f>SEARCH(CONCATENATE("Title=",Calculos!$A$72,"PENALTIES"),LogEvent[[#This Row],[TextEvent2]],LogEvent[[#This Row],[TariffLocation]])+29</f>
        <v>8158</v>
      </c>
      <c r="K121" s="195">
        <f>SEARCH("&lt;/Paragraph&gt;",LogEvent[[#This Row],[TextEvent2]],LogEvent[[#This Row],[PenaltiesLocation]])</f>
        <v>10768</v>
      </c>
      <c r="L121"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21" s="195">
        <f>SEARCH("&lt;stl:HostCommand",LogEvent[[#This Row],[TextEvent2]])</f>
        <v>1500</v>
      </c>
      <c r="N121" s="195">
        <f>SEARCH("&gt;",LogEvent[[#This Row],[TextEvent2]],LogEvent[[#This Row],[HostCommandLocation]])+1</f>
        <v>1533</v>
      </c>
      <c r="O121" s="195">
        <f>SEARCH("&lt;/stl:HostCommand&gt;",LogEvent[[#This Row],[TextEvent2]],LogEvent[[#This Row],[HostCommandInit]])</f>
        <v>1560</v>
      </c>
      <c r="P121" s="195" t="str">
        <f>MID(LogEvent[[#This Row],[TextEvent2]],LogEvent[[#This Row],[HostCommandInit]],LogEvent[[#This Row],[HCFinish]]-LogEvent[[#This Row],[HostCommandInit]])</f>
        <v>RDBOGADZ24SEPG00QP5ZI¥PL-LA</v>
      </c>
    </row>
    <row r="122" spans="1:16" x14ac:dyDescent="0.25">
      <c r="A122" s="195" t="s">
        <v>458</v>
      </c>
      <c r="B122" s="195" t="s">
        <v>459</v>
      </c>
      <c r="C122" s="195" t="s">
        <v>580</v>
      </c>
      <c r="D122" s="195">
        <f>SEARCH("&lt;Rule&gt;",LogEvent[[#This Row],[TextEvent2]])+6</f>
        <v>3407</v>
      </c>
      <c r="E122" s="195">
        <f>SEARCH("&lt;/Rule&gt;",LogEvent[[#This Row],[TextEvent2]],LogEvent[[#This Row],[RuleLocation]])</f>
        <v>3411</v>
      </c>
      <c r="F122" s="195" t="str">
        <f>MID(LogEvent[[#This Row],[TextEvent2]],LogEvent[[#This Row],[RuleLocation]],LogEvent[[#This Row],[RuleFinish]]-LogEvent[[#This Row],[RuleLocation]])</f>
        <v>QPDM</v>
      </c>
      <c r="G122" s="195">
        <f>SEARCH("&lt;TariffDescriptionNumber&gt;",LogEvent[[#This Row],[TextEvent2]],LogEvent[[#This Row],[RuleFinish]])+25</f>
        <v>3449</v>
      </c>
      <c r="H122" s="195">
        <f>SEARCH("&lt;/TariffDescriptionNumber&gt;",LogEvent[[#This Row],[TextEvent2]],LogEvent[[#This Row],[RuleFinish]])</f>
        <v>3457</v>
      </c>
      <c r="I122" s="195" t="str">
        <f>MID(LogEvent[[#This Row],[TextEvent2]],LogEvent[[#This Row],[TariffLocation]],(LogEvent[[#This Row],[TariffFinish]]-LogEvent[[#This Row],[TariffLocation]]))</f>
        <v>IPRWD/17</v>
      </c>
      <c r="J122" s="195">
        <f>SEARCH(CONCATENATE("Title=",Calculos!$A$72,"PENALTIES"),LogEvent[[#This Row],[TextEvent2]],LogEvent[[#This Row],[TariffLocation]])+29</f>
        <v>8157</v>
      </c>
      <c r="K122" s="195">
        <f>SEARCH("&lt;/Paragraph&gt;",LogEvent[[#This Row],[TextEvent2]],LogEvent[[#This Row],[PenaltiesLocation]])</f>
        <v>10767</v>
      </c>
      <c r="L122"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22" s="195">
        <f>SEARCH("&lt;stl:HostCommand",LogEvent[[#This Row],[TextEvent2]])</f>
        <v>1499</v>
      </c>
      <c r="N122" s="195">
        <f>SEARCH("&gt;",LogEvent[[#This Row],[TextEvent2]],LogEvent[[#This Row],[HostCommandLocation]])+1</f>
        <v>1532</v>
      </c>
      <c r="O122" s="195">
        <f>SEARCH("&lt;/stl:HostCommand&gt;",LogEvent[[#This Row],[TextEvent2]],LogEvent[[#This Row],[HostCommandInit]])</f>
        <v>1559</v>
      </c>
      <c r="P122" s="195" t="str">
        <f>MID(LogEvent[[#This Row],[TextEvent2]],LogEvent[[#This Row],[HostCommandInit]],LogEvent[[#This Row],[HCFinish]]-LogEvent[[#This Row],[HostCommandInit]])</f>
        <v>RDBOGADZ24SEPG00QP5ZI¥PL-LA</v>
      </c>
    </row>
    <row r="123" spans="1:16" x14ac:dyDescent="0.25">
      <c r="A123" s="195" t="s">
        <v>458</v>
      </c>
      <c r="B123" s="195" t="s">
        <v>459</v>
      </c>
      <c r="C123" s="195" t="s">
        <v>581</v>
      </c>
      <c r="D123" s="195">
        <f>SEARCH("&lt;Rule&gt;",LogEvent[[#This Row],[TextEvent2]])+6</f>
        <v>3407</v>
      </c>
      <c r="E123" s="195">
        <f>SEARCH("&lt;/Rule&gt;",LogEvent[[#This Row],[TextEvent2]],LogEvent[[#This Row],[RuleLocation]])</f>
        <v>3411</v>
      </c>
      <c r="F123" s="195" t="str">
        <f>MID(LogEvent[[#This Row],[TextEvent2]],LogEvent[[#This Row],[RuleLocation]],LogEvent[[#This Row],[RuleFinish]]-LogEvent[[#This Row],[RuleLocation]])</f>
        <v>QPDM</v>
      </c>
      <c r="G123" s="195">
        <f>SEARCH("&lt;TariffDescriptionNumber&gt;",LogEvent[[#This Row],[TextEvent2]],LogEvent[[#This Row],[RuleFinish]])+25</f>
        <v>3449</v>
      </c>
      <c r="H123" s="195">
        <f>SEARCH("&lt;/TariffDescriptionNumber&gt;",LogEvent[[#This Row],[TextEvent2]],LogEvent[[#This Row],[RuleFinish]])</f>
        <v>3457</v>
      </c>
      <c r="I123" s="195" t="str">
        <f>MID(LogEvent[[#This Row],[TextEvent2]],LogEvent[[#This Row],[TariffLocation]],(LogEvent[[#This Row],[TariffFinish]]-LogEvent[[#This Row],[TariffLocation]]))</f>
        <v>IPRWD/17</v>
      </c>
      <c r="J123" s="195">
        <f>SEARCH(CONCATENATE("Title=",Calculos!$A$72,"PENALTIES"),LogEvent[[#This Row],[TextEvent2]],LogEvent[[#This Row],[TariffLocation]])+29</f>
        <v>8157</v>
      </c>
      <c r="K123" s="195">
        <f>SEARCH("&lt;/Paragraph&gt;",LogEvent[[#This Row],[TextEvent2]],LogEvent[[#This Row],[PenaltiesLocation]])</f>
        <v>10767</v>
      </c>
      <c r="L123"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23" s="195">
        <f>SEARCH("&lt;stl:HostCommand",LogEvent[[#This Row],[TextEvent2]])</f>
        <v>1499</v>
      </c>
      <c r="N123" s="195">
        <f>SEARCH("&gt;",LogEvent[[#This Row],[TextEvent2]],LogEvent[[#This Row],[HostCommandLocation]])+1</f>
        <v>1532</v>
      </c>
      <c r="O123" s="195">
        <f>SEARCH("&lt;/stl:HostCommand&gt;",LogEvent[[#This Row],[TextEvent2]],LogEvent[[#This Row],[HostCommandInit]])</f>
        <v>1559</v>
      </c>
      <c r="P123" s="195" t="str">
        <f>MID(LogEvent[[#This Row],[TextEvent2]],LogEvent[[#This Row],[HostCommandInit]],LogEvent[[#This Row],[HCFinish]]-LogEvent[[#This Row],[HostCommandInit]])</f>
        <v>RDBOGADZ24SEPG00QP5ZI¥PL-LA</v>
      </c>
    </row>
    <row r="124" spans="1:16" x14ac:dyDescent="0.25">
      <c r="A124" s="195" t="s">
        <v>458</v>
      </c>
      <c r="B124" s="195" t="s">
        <v>459</v>
      </c>
      <c r="C124" s="195" t="s">
        <v>582</v>
      </c>
      <c r="D124" s="195">
        <f>SEARCH("&lt;Rule&gt;",LogEvent[[#This Row],[TextEvent2]])+6</f>
        <v>3408</v>
      </c>
      <c r="E124" s="195">
        <f>SEARCH("&lt;/Rule&gt;",LogEvent[[#This Row],[TextEvent2]],LogEvent[[#This Row],[RuleLocation]])</f>
        <v>3412</v>
      </c>
      <c r="F124" s="195" t="str">
        <f>MID(LogEvent[[#This Row],[TextEvent2]],LogEvent[[#This Row],[RuleLocation]],LogEvent[[#This Row],[RuleFinish]]-LogEvent[[#This Row],[RuleLocation]])</f>
        <v>QPDM</v>
      </c>
      <c r="G124" s="195">
        <f>SEARCH("&lt;TariffDescriptionNumber&gt;",LogEvent[[#This Row],[TextEvent2]],LogEvent[[#This Row],[RuleFinish]])+25</f>
        <v>3450</v>
      </c>
      <c r="H124" s="195">
        <f>SEARCH("&lt;/TariffDescriptionNumber&gt;",LogEvent[[#This Row],[TextEvent2]],LogEvent[[#This Row],[RuleFinish]])</f>
        <v>3458</v>
      </c>
      <c r="I124" s="195" t="str">
        <f>MID(LogEvent[[#This Row],[TextEvent2]],LogEvent[[#This Row],[TariffLocation]],(LogEvent[[#This Row],[TariffFinish]]-LogEvent[[#This Row],[TariffLocation]]))</f>
        <v>IPRWD/17</v>
      </c>
      <c r="J124" s="195">
        <f>SEARCH(CONCATENATE("Title=",Calculos!$A$72,"PENALTIES"),LogEvent[[#This Row],[TextEvent2]],LogEvent[[#This Row],[TariffLocation]])+29</f>
        <v>8158</v>
      </c>
      <c r="K124" s="195">
        <f>SEARCH("&lt;/Paragraph&gt;",LogEvent[[#This Row],[TextEvent2]],LogEvent[[#This Row],[PenaltiesLocation]])</f>
        <v>10768</v>
      </c>
      <c r="L124"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24" s="195">
        <f>SEARCH("&lt;stl:HostCommand",LogEvent[[#This Row],[TextEvent2]])</f>
        <v>1500</v>
      </c>
      <c r="N124" s="195">
        <f>SEARCH("&gt;",LogEvent[[#This Row],[TextEvent2]],LogEvent[[#This Row],[HostCommandLocation]])+1</f>
        <v>1533</v>
      </c>
      <c r="O124" s="195">
        <f>SEARCH("&lt;/stl:HostCommand&gt;",LogEvent[[#This Row],[TextEvent2]],LogEvent[[#This Row],[HostCommandInit]])</f>
        <v>1560</v>
      </c>
      <c r="P124" s="195" t="str">
        <f>MID(LogEvent[[#This Row],[TextEvent2]],LogEvent[[#This Row],[HostCommandInit]],LogEvent[[#This Row],[HCFinish]]-LogEvent[[#This Row],[HostCommandInit]])</f>
        <v>RDBOGADZ24SEPG00QP5ZI¥PL-LA</v>
      </c>
    </row>
    <row r="125" spans="1:16" x14ac:dyDescent="0.25">
      <c r="A125" s="195" t="s">
        <v>458</v>
      </c>
      <c r="B125" s="195" t="s">
        <v>459</v>
      </c>
      <c r="C125" s="195" t="s">
        <v>583</v>
      </c>
      <c r="D125" s="195">
        <f>SEARCH("&lt;Rule&gt;",LogEvent[[#This Row],[TextEvent2]])+6</f>
        <v>3407</v>
      </c>
      <c r="E125" s="195">
        <f>SEARCH("&lt;/Rule&gt;",LogEvent[[#This Row],[TextEvent2]],LogEvent[[#This Row],[RuleLocation]])</f>
        <v>3411</v>
      </c>
      <c r="F125" s="195" t="str">
        <f>MID(LogEvent[[#This Row],[TextEvent2]],LogEvent[[#This Row],[RuleLocation]],LogEvent[[#This Row],[RuleFinish]]-LogEvent[[#This Row],[RuleLocation]])</f>
        <v>QPDM</v>
      </c>
      <c r="G125" s="195">
        <f>SEARCH("&lt;TariffDescriptionNumber&gt;",LogEvent[[#This Row],[TextEvent2]],LogEvent[[#This Row],[RuleFinish]])+25</f>
        <v>3449</v>
      </c>
      <c r="H125" s="195">
        <f>SEARCH("&lt;/TariffDescriptionNumber&gt;",LogEvent[[#This Row],[TextEvent2]],LogEvent[[#This Row],[RuleFinish]])</f>
        <v>3457</v>
      </c>
      <c r="I125" s="195" t="str">
        <f>MID(LogEvent[[#This Row],[TextEvent2]],LogEvent[[#This Row],[TariffLocation]],(LogEvent[[#This Row],[TariffFinish]]-LogEvent[[#This Row],[TariffLocation]]))</f>
        <v>IPRWD/17</v>
      </c>
      <c r="J125" s="195">
        <f>SEARCH(CONCATENATE("Title=",Calculos!$A$72,"PENALTIES"),LogEvent[[#This Row],[TextEvent2]],LogEvent[[#This Row],[TariffLocation]])+29</f>
        <v>8157</v>
      </c>
      <c r="K125" s="195">
        <f>SEARCH("&lt;/Paragraph&gt;",LogEvent[[#This Row],[TextEvent2]],LogEvent[[#This Row],[PenaltiesLocation]])</f>
        <v>10767</v>
      </c>
      <c r="L125"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25" s="195">
        <f>SEARCH("&lt;stl:HostCommand",LogEvent[[#This Row],[TextEvent2]])</f>
        <v>1499</v>
      </c>
      <c r="N125" s="195">
        <f>SEARCH("&gt;",LogEvent[[#This Row],[TextEvent2]],LogEvent[[#This Row],[HostCommandLocation]])+1</f>
        <v>1532</v>
      </c>
      <c r="O125" s="195">
        <f>SEARCH("&lt;/stl:HostCommand&gt;",LogEvent[[#This Row],[TextEvent2]],LogEvent[[#This Row],[HostCommandInit]])</f>
        <v>1559</v>
      </c>
      <c r="P125" s="195" t="str">
        <f>MID(LogEvent[[#This Row],[TextEvent2]],LogEvent[[#This Row],[HostCommandInit]],LogEvent[[#This Row],[HCFinish]]-LogEvent[[#This Row],[HostCommandInit]])</f>
        <v>RDBOGADZ24SEPG00QP5ZI¥PL-LA</v>
      </c>
    </row>
    <row r="126" spans="1:16" x14ac:dyDescent="0.25">
      <c r="A126" s="195" t="s">
        <v>458</v>
      </c>
      <c r="B126" s="195" t="s">
        <v>459</v>
      </c>
      <c r="C126" s="195" t="s">
        <v>584</v>
      </c>
      <c r="D126" s="195">
        <f>SEARCH("&lt;Rule&gt;",LogEvent[[#This Row],[TextEvent2]])+6</f>
        <v>3407</v>
      </c>
      <c r="E126" s="195">
        <f>SEARCH("&lt;/Rule&gt;",LogEvent[[#This Row],[TextEvent2]],LogEvent[[#This Row],[RuleLocation]])</f>
        <v>3411</v>
      </c>
      <c r="F126" s="195" t="str">
        <f>MID(LogEvent[[#This Row],[TextEvent2]],LogEvent[[#This Row],[RuleLocation]],LogEvent[[#This Row],[RuleFinish]]-LogEvent[[#This Row],[RuleLocation]])</f>
        <v>QPDM</v>
      </c>
      <c r="G126" s="195">
        <f>SEARCH("&lt;TariffDescriptionNumber&gt;",LogEvent[[#This Row],[TextEvent2]],LogEvent[[#This Row],[RuleFinish]])+25</f>
        <v>3449</v>
      </c>
      <c r="H126" s="195">
        <f>SEARCH("&lt;/TariffDescriptionNumber&gt;",LogEvent[[#This Row],[TextEvent2]],LogEvent[[#This Row],[RuleFinish]])</f>
        <v>3457</v>
      </c>
      <c r="I126" s="195" t="str">
        <f>MID(LogEvent[[#This Row],[TextEvent2]],LogEvent[[#This Row],[TariffLocation]],(LogEvent[[#This Row],[TariffFinish]]-LogEvent[[#This Row],[TariffLocation]]))</f>
        <v>IPRWD/17</v>
      </c>
      <c r="J126" s="195">
        <f>SEARCH(CONCATENATE("Title=",Calculos!$A$72,"PENALTIES"),LogEvent[[#This Row],[TextEvent2]],LogEvent[[#This Row],[TariffLocation]])+29</f>
        <v>8157</v>
      </c>
      <c r="K126" s="195">
        <f>SEARCH("&lt;/Paragraph&gt;",LogEvent[[#This Row],[TextEvent2]],LogEvent[[#This Row],[PenaltiesLocation]])</f>
        <v>10767</v>
      </c>
      <c r="L126"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26" s="195">
        <f>SEARCH("&lt;stl:HostCommand",LogEvent[[#This Row],[TextEvent2]])</f>
        <v>1499</v>
      </c>
      <c r="N126" s="195">
        <f>SEARCH("&gt;",LogEvent[[#This Row],[TextEvent2]],LogEvent[[#This Row],[HostCommandLocation]])+1</f>
        <v>1532</v>
      </c>
      <c r="O126" s="195">
        <f>SEARCH("&lt;/stl:HostCommand&gt;",LogEvent[[#This Row],[TextEvent2]],LogEvent[[#This Row],[HostCommandInit]])</f>
        <v>1559</v>
      </c>
      <c r="P126" s="195" t="str">
        <f>MID(LogEvent[[#This Row],[TextEvent2]],LogEvent[[#This Row],[HostCommandInit]],LogEvent[[#This Row],[HCFinish]]-LogEvent[[#This Row],[HostCommandInit]])</f>
        <v>RDBOGADZ24SEPG00QP5ZI¥PL-LA</v>
      </c>
    </row>
    <row r="127" spans="1:16" x14ac:dyDescent="0.25">
      <c r="A127" s="195" t="s">
        <v>458</v>
      </c>
      <c r="B127" s="195" t="s">
        <v>459</v>
      </c>
      <c r="C127" s="195" t="s">
        <v>585</v>
      </c>
      <c r="D127" s="195">
        <f>SEARCH("&lt;Rule&gt;",LogEvent[[#This Row],[TextEvent2]])+6</f>
        <v>3408</v>
      </c>
      <c r="E127" s="195">
        <f>SEARCH("&lt;/Rule&gt;",LogEvent[[#This Row],[TextEvent2]],LogEvent[[#This Row],[RuleLocation]])</f>
        <v>3412</v>
      </c>
      <c r="F127" s="195" t="str">
        <f>MID(LogEvent[[#This Row],[TextEvent2]],LogEvent[[#This Row],[RuleLocation]],LogEvent[[#This Row],[RuleFinish]]-LogEvent[[#This Row],[RuleLocation]])</f>
        <v>QPDM</v>
      </c>
      <c r="G127" s="195">
        <f>SEARCH("&lt;TariffDescriptionNumber&gt;",LogEvent[[#This Row],[TextEvent2]],LogEvent[[#This Row],[RuleFinish]])+25</f>
        <v>3450</v>
      </c>
      <c r="H127" s="195">
        <f>SEARCH("&lt;/TariffDescriptionNumber&gt;",LogEvent[[#This Row],[TextEvent2]],LogEvent[[#This Row],[RuleFinish]])</f>
        <v>3458</v>
      </c>
      <c r="I127" s="195" t="str">
        <f>MID(LogEvent[[#This Row],[TextEvent2]],LogEvent[[#This Row],[TariffLocation]],(LogEvent[[#This Row],[TariffFinish]]-LogEvent[[#This Row],[TariffLocation]]))</f>
        <v>IPRWD/17</v>
      </c>
      <c r="J127" s="195">
        <f>SEARCH(CONCATENATE("Title=",Calculos!$A$72,"PENALTIES"),LogEvent[[#This Row],[TextEvent2]],LogEvent[[#This Row],[TariffLocation]])+29</f>
        <v>8158</v>
      </c>
      <c r="K127" s="195">
        <f>SEARCH("&lt;/Paragraph&gt;",LogEvent[[#This Row],[TextEvent2]],LogEvent[[#This Row],[PenaltiesLocation]])</f>
        <v>10768</v>
      </c>
      <c r="L127"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27" s="195">
        <f>SEARCH("&lt;stl:HostCommand",LogEvent[[#This Row],[TextEvent2]])</f>
        <v>1500</v>
      </c>
      <c r="N127" s="195">
        <f>SEARCH("&gt;",LogEvent[[#This Row],[TextEvent2]],LogEvent[[#This Row],[HostCommandLocation]])+1</f>
        <v>1533</v>
      </c>
      <c r="O127" s="195">
        <f>SEARCH("&lt;/stl:HostCommand&gt;",LogEvent[[#This Row],[TextEvent2]],LogEvent[[#This Row],[HostCommandInit]])</f>
        <v>1560</v>
      </c>
      <c r="P127" s="195" t="str">
        <f>MID(LogEvent[[#This Row],[TextEvent2]],LogEvent[[#This Row],[HostCommandInit]],LogEvent[[#This Row],[HCFinish]]-LogEvent[[#This Row],[HostCommandInit]])</f>
        <v>RDBOGADZ24SEPG00QP5ZI¥PL-LA</v>
      </c>
    </row>
    <row r="128" spans="1:16" x14ac:dyDescent="0.25">
      <c r="A128" s="195" t="s">
        <v>458</v>
      </c>
      <c r="B128" s="195" t="s">
        <v>459</v>
      </c>
      <c r="C128" s="195" t="s">
        <v>586</v>
      </c>
      <c r="D128" s="195">
        <f>SEARCH("&lt;Rule&gt;",LogEvent[[#This Row],[TextEvent2]])+6</f>
        <v>3407</v>
      </c>
      <c r="E128" s="195">
        <f>SEARCH("&lt;/Rule&gt;",LogEvent[[#This Row],[TextEvent2]],LogEvent[[#This Row],[RuleLocation]])</f>
        <v>3411</v>
      </c>
      <c r="F128" s="195" t="str">
        <f>MID(LogEvent[[#This Row],[TextEvent2]],LogEvent[[#This Row],[RuleLocation]],LogEvent[[#This Row],[RuleFinish]]-LogEvent[[#This Row],[RuleLocation]])</f>
        <v>QPDM</v>
      </c>
      <c r="G128" s="195">
        <f>SEARCH("&lt;TariffDescriptionNumber&gt;",LogEvent[[#This Row],[TextEvent2]],LogEvent[[#This Row],[RuleFinish]])+25</f>
        <v>3449</v>
      </c>
      <c r="H128" s="195">
        <f>SEARCH("&lt;/TariffDescriptionNumber&gt;",LogEvent[[#This Row],[TextEvent2]],LogEvent[[#This Row],[RuleFinish]])</f>
        <v>3457</v>
      </c>
      <c r="I128" s="195" t="str">
        <f>MID(LogEvent[[#This Row],[TextEvent2]],LogEvent[[#This Row],[TariffLocation]],(LogEvent[[#This Row],[TariffFinish]]-LogEvent[[#This Row],[TariffLocation]]))</f>
        <v>IPRWD/17</v>
      </c>
      <c r="J128" s="195">
        <f>SEARCH(CONCATENATE("Title=",Calculos!$A$72,"PENALTIES"),LogEvent[[#This Row],[TextEvent2]],LogEvent[[#This Row],[TariffLocation]])+29</f>
        <v>8157</v>
      </c>
      <c r="K128" s="195">
        <f>SEARCH("&lt;/Paragraph&gt;",LogEvent[[#This Row],[TextEvent2]],LogEvent[[#This Row],[PenaltiesLocation]])</f>
        <v>10767</v>
      </c>
      <c r="L128"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28" s="195">
        <f>SEARCH("&lt;stl:HostCommand",LogEvent[[#This Row],[TextEvent2]])</f>
        <v>1499</v>
      </c>
      <c r="N128" s="195">
        <f>SEARCH("&gt;",LogEvent[[#This Row],[TextEvent2]],LogEvent[[#This Row],[HostCommandLocation]])+1</f>
        <v>1532</v>
      </c>
      <c r="O128" s="195">
        <f>SEARCH("&lt;/stl:HostCommand&gt;",LogEvent[[#This Row],[TextEvent2]],LogEvent[[#This Row],[HostCommandInit]])</f>
        <v>1559</v>
      </c>
      <c r="P128" s="195" t="str">
        <f>MID(LogEvent[[#This Row],[TextEvent2]],LogEvent[[#This Row],[HostCommandInit]],LogEvent[[#This Row],[HCFinish]]-LogEvent[[#This Row],[HostCommandInit]])</f>
        <v>RDBOGADZ24SEPG00QP5ZI¥PL-LA</v>
      </c>
    </row>
    <row r="129" spans="1:16" x14ac:dyDescent="0.25">
      <c r="A129" s="195" t="s">
        <v>458</v>
      </c>
      <c r="B129" s="195" t="s">
        <v>459</v>
      </c>
      <c r="C129" s="195" t="s">
        <v>587</v>
      </c>
      <c r="D129" s="195">
        <f>SEARCH("&lt;Rule&gt;",LogEvent[[#This Row],[TextEvent2]])+6</f>
        <v>3407</v>
      </c>
      <c r="E129" s="195">
        <f>SEARCH("&lt;/Rule&gt;",LogEvent[[#This Row],[TextEvent2]],LogEvent[[#This Row],[RuleLocation]])</f>
        <v>3411</v>
      </c>
      <c r="F129" s="195" t="str">
        <f>MID(LogEvent[[#This Row],[TextEvent2]],LogEvent[[#This Row],[RuleLocation]],LogEvent[[#This Row],[RuleFinish]]-LogEvent[[#This Row],[RuleLocation]])</f>
        <v>QPDM</v>
      </c>
      <c r="G129" s="195">
        <f>SEARCH("&lt;TariffDescriptionNumber&gt;",LogEvent[[#This Row],[TextEvent2]],LogEvent[[#This Row],[RuleFinish]])+25</f>
        <v>3449</v>
      </c>
      <c r="H129" s="195">
        <f>SEARCH("&lt;/TariffDescriptionNumber&gt;",LogEvent[[#This Row],[TextEvent2]],LogEvent[[#This Row],[RuleFinish]])</f>
        <v>3457</v>
      </c>
      <c r="I129" s="195" t="str">
        <f>MID(LogEvent[[#This Row],[TextEvent2]],LogEvent[[#This Row],[TariffLocation]],(LogEvent[[#This Row],[TariffFinish]]-LogEvent[[#This Row],[TariffLocation]]))</f>
        <v>IPRWD/17</v>
      </c>
      <c r="J129" s="195">
        <f>SEARCH(CONCATENATE("Title=",Calculos!$A$72,"PENALTIES"),LogEvent[[#This Row],[TextEvent2]],LogEvent[[#This Row],[TariffLocation]])+29</f>
        <v>8157</v>
      </c>
      <c r="K129" s="195">
        <f>SEARCH("&lt;/Paragraph&gt;",LogEvent[[#This Row],[TextEvent2]],LogEvent[[#This Row],[PenaltiesLocation]])</f>
        <v>10767</v>
      </c>
      <c r="L129"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29" s="195">
        <f>SEARCH("&lt;stl:HostCommand",LogEvent[[#This Row],[TextEvent2]])</f>
        <v>1499</v>
      </c>
      <c r="N129" s="195">
        <f>SEARCH("&gt;",LogEvent[[#This Row],[TextEvent2]],LogEvent[[#This Row],[HostCommandLocation]])+1</f>
        <v>1532</v>
      </c>
      <c r="O129" s="195">
        <f>SEARCH("&lt;/stl:HostCommand&gt;",LogEvent[[#This Row],[TextEvent2]],LogEvent[[#This Row],[HostCommandInit]])</f>
        <v>1559</v>
      </c>
      <c r="P129" s="195" t="str">
        <f>MID(LogEvent[[#This Row],[TextEvent2]],LogEvent[[#This Row],[HostCommandInit]],LogEvent[[#This Row],[HCFinish]]-LogEvent[[#This Row],[HostCommandInit]])</f>
        <v>RDBOGADZ24SEPG00QP5ZI¥PL-LA</v>
      </c>
    </row>
    <row r="130" spans="1:16" x14ac:dyDescent="0.25">
      <c r="A130" s="195" t="s">
        <v>458</v>
      </c>
      <c r="B130" s="195" t="s">
        <v>459</v>
      </c>
      <c r="C130" s="195" t="s">
        <v>588</v>
      </c>
      <c r="D130" s="195">
        <f>SEARCH("&lt;Rule&gt;",LogEvent[[#This Row],[TextEvent2]])+6</f>
        <v>3407</v>
      </c>
      <c r="E130" s="195">
        <f>SEARCH("&lt;/Rule&gt;",LogEvent[[#This Row],[TextEvent2]],LogEvent[[#This Row],[RuleLocation]])</f>
        <v>3411</v>
      </c>
      <c r="F130" s="195" t="str">
        <f>MID(LogEvent[[#This Row],[TextEvent2]],LogEvent[[#This Row],[RuleLocation]],LogEvent[[#This Row],[RuleFinish]]-LogEvent[[#This Row],[RuleLocation]])</f>
        <v>QPDM</v>
      </c>
      <c r="G130" s="195">
        <f>SEARCH("&lt;TariffDescriptionNumber&gt;",LogEvent[[#This Row],[TextEvent2]],LogEvent[[#This Row],[RuleFinish]])+25</f>
        <v>3449</v>
      </c>
      <c r="H130" s="195">
        <f>SEARCH("&lt;/TariffDescriptionNumber&gt;",LogEvent[[#This Row],[TextEvent2]],LogEvent[[#This Row],[RuleFinish]])</f>
        <v>3457</v>
      </c>
      <c r="I130" s="195" t="str">
        <f>MID(LogEvent[[#This Row],[TextEvent2]],LogEvent[[#This Row],[TariffLocation]],(LogEvent[[#This Row],[TariffFinish]]-LogEvent[[#This Row],[TariffLocation]]))</f>
        <v>IPRWD/17</v>
      </c>
      <c r="J130" s="195">
        <f>SEARCH(CONCATENATE("Title=",Calculos!$A$72,"PENALTIES"),LogEvent[[#This Row],[TextEvent2]],LogEvent[[#This Row],[TariffLocation]])+29</f>
        <v>8157</v>
      </c>
      <c r="K130" s="195">
        <f>SEARCH("&lt;/Paragraph&gt;",LogEvent[[#This Row],[TextEvent2]],LogEvent[[#This Row],[PenaltiesLocation]])</f>
        <v>10767</v>
      </c>
      <c r="L130"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30" s="195">
        <f>SEARCH("&lt;stl:HostCommand",LogEvent[[#This Row],[TextEvent2]])</f>
        <v>1499</v>
      </c>
      <c r="N130" s="195">
        <f>SEARCH("&gt;",LogEvent[[#This Row],[TextEvent2]],LogEvent[[#This Row],[HostCommandLocation]])+1</f>
        <v>1532</v>
      </c>
      <c r="O130" s="195">
        <f>SEARCH("&lt;/stl:HostCommand&gt;",LogEvent[[#This Row],[TextEvent2]],LogEvent[[#This Row],[HostCommandInit]])</f>
        <v>1559</v>
      </c>
      <c r="P130" s="195" t="str">
        <f>MID(LogEvent[[#This Row],[TextEvent2]],LogEvent[[#This Row],[HostCommandInit]],LogEvent[[#This Row],[HCFinish]]-LogEvent[[#This Row],[HostCommandInit]])</f>
        <v>RDBOGADZ24SEPG00QP5ZI¥PL-LA</v>
      </c>
    </row>
    <row r="131" spans="1:16" x14ac:dyDescent="0.25">
      <c r="A131" s="195" t="s">
        <v>458</v>
      </c>
      <c r="B131" s="195" t="s">
        <v>459</v>
      </c>
      <c r="C131" s="195" t="s">
        <v>589</v>
      </c>
      <c r="D131" s="195">
        <f>SEARCH("&lt;Rule&gt;",LogEvent[[#This Row],[TextEvent2]])+6</f>
        <v>3406</v>
      </c>
      <c r="E131" s="195">
        <f>SEARCH("&lt;/Rule&gt;",LogEvent[[#This Row],[TextEvent2]],LogEvent[[#This Row],[RuleLocation]])</f>
        <v>3410</v>
      </c>
      <c r="F131" s="195" t="str">
        <f>MID(LogEvent[[#This Row],[TextEvent2]],LogEvent[[#This Row],[RuleLocation]],LogEvent[[#This Row],[RuleFinish]]-LogEvent[[#This Row],[RuleLocation]])</f>
        <v>QPDM</v>
      </c>
      <c r="G131" s="195">
        <f>SEARCH("&lt;TariffDescriptionNumber&gt;",LogEvent[[#This Row],[TextEvent2]],LogEvent[[#This Row],[RuleFinish]])+25</f>
        <v>3448</v>
      </c>
      <c r="H131" s="195">
        <f>SEARCH("&lt;/TariffDescriptionNumber&gt;",LogEvent[[#This Row],[TextEvent2]],LogEvent[[#This Row],[RuleFinish]])</f>
        <v>3456</v>
      </c>
      <c r="I131" s="195" t="str">
        <f>MID(LogEvent[[#This Row],[TextEvent2]],LogEvent[[#This Row],[TariffLocation]],(LogEvent[[#This Row],[TariffFinish]]-LogEvent[[#This Row],[TariffLocation]]))</f>
        <v>IPRWD/17</v>
      </c>
      <c r="J131" s="195">
        <f>SEARCH(CONCATENATE("Title=",Calculos!$A$72,"PENALTIES"),LogEvent[[#This Row],[TextEvent2]],LogEvent[[#This Row],[TariffLocation]])+29</f>
        <v>8156</v>
      </c>
      <c r="K131" s="195">
        <f>SEARCH("&lt;/Paragraph&gt;",LogEvent[[#This Row],[TextEvent2]],LogEvent[[#This Row],[PenaltiesLocation]])</f>
        <v>10766</v>
      </c>
      <c r="L131"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31" s="195">
        <f>SEARCH("&lt;stl:HostCommand",LogEvent[[#This Row],[TextEvent2]])</f>
        <v>1498</v>
      </c>
      <c r="N131" s="195">
        <f>SEARCH("&gt;",LogEvent[[#This Row],[TextEvent2]],LogEvent[[#This Row],[HostCommandLocation]])+1</f>
        <v>1531</v>
      </c>
      <c r="O131" s="195">
        <f>SEARCH("&lt;/stl:HostCommand&gt;",LogEvent[[#This Row],[TextEvent2]],LogEvent[[#This Row],[HostCommandInit]])</f>
        <v>1558</v>
      </c>
      <c r="P131" s="195" t="str">
        <f>MID(LogEvent[[#This Row],[TextEvent2]],LogEvent[[#This Row],[HostCommandInit]],LogEvent[[#This Row],[HCFinish]]-LogEvent[[#This Row],[HostCommandInit]])</f>
        <v>RDBOGADZ24SEPG00QP5ZI¥PL-LA</v>
      </c>
    </row>
    <row r="132" spans="1:16" x14ac:dyDescent="0.25">
      <c r="A132" s="195" t="s">
        <v>458</v>
      </c>
      <c r="B132" s="195" t="s">
        <v>459</v>
      </c>
      <c r="C132" s="195" t="s">
        <v>590</v>
      </c>
      <c r="D132" s="195">
        <f>SEARCH("&lt;Rule&gt;",LogEvent[[#This Row],[TextEvent2]])+6</f>
        <v>3325</v>
      </c>
      <c r="E132" s="195">
        <f>SEARCH("&lt;/Rule&gt;",LogEvent[[#This Row],[TextEvent2]],LogEvent[[#This Row],[RuleLocation]])</f>
        <v>3329</v>
      </c>
      <c r="F132" s="195" t="str">
        <f>MID(LogEvent[[#This Row],[TextEvent2]],LogEvent[[#This Row],[RuleLocation]],LogEvent[[#This Row],[RuleFinish]]-LogEvent[[#This Row],[RuleLocation]])</f>
        <v>SLDM</v>
      </c>
      <c r="G132" s="195">
        <f>SEARCH("&lt;TariffDescriptionNumber&gt;",LogEvent[[#This Row],[TextEvent2]],LogEvent[[#This Row],[RuleFinish]])+25</f>
        <v>3367</v>
      </c>
      <c r="H132" s="195">
        <f>SEARCH("&lt;/TariffDescriptionNumber&gt;",LogEvent[[#This Row],[TextEvent2]],LogEvent[[#This Row],[RuleFinish]])</f>
        <v>3375</v>
      </c>
      <c r="I132" s="195" t="str">
        <f>MID(LogEvent[[#This Row],[TextEvent2]],LogEvent[[#This Row],[TariffLocation]],(LogEvent[[#This Row],[TariffFinish]]-LogEvent[[#This Row],[TariffLocation]]))</f>
        <v>IPRWD/17</v>
      </c>
      <c r="J132" s="195">
        <f>SEARCH(CONCATENATE("Title=",Calculos!$A$72,"PENALTIES"),LogEvent[[#This Row],[TextEvent2]],LogEvent[[#This Row],[TariffLocation]])+29</f>
        <v>7779</v>
      </c>
      <c r="K132" s="195">
        <f>SEARCH("&lt;/Paragraph&gt;",LogEvent[[#This Row],[TextEvent2]],LogEvent[[#This Row],[PenaltiesLocation]])</f>
        <v>10389</v>
      </c>
      <c r="L132"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32" s="195">
        <f>SEARCH("&lt;stl:HostCommand",LogEvent[[#This Row],[TextEvent2]])</f>
        <v>1498</v>
      </c>
      <c r="N132" s="195">
        <f>SEARCH("&gt;",LogEvent[[#This Row],[TextEvent2]],LogEvent[[#This Row],[HostCommandLocation]])+1</f>
        <v>1531</v>
      </c>
      <c r="O132" s="195">
        <f>SEARCH("&lt;/stl:HostCommand&gt;",LogEvent[[#This Row],[TextEvent2]],LogEvent[[#This Row],[HostCommandInit]])</f>
        <v>1558</v>
      </c>
      <c r="P132" s="195" t="str">
        <f>MID(LogEvent[[#This Row],[TextEvent2]],LogEvent[[#This Row],[HostCommandInit]],LogEvent[[#This Row],[HCFinish]]-LogEvent[[#This Row],[HostCommandInit]])</f>
        <v>RDADZBOG27SEPN00SL5ZI¥PL-LA</v>
      </c>
    </row>
    <row r="133" spans="1:16" x14ac:dyDescent="0.25">
      <c r="A133" s="195" t="s">
        <v>458</v>
      </c>
      <c r="B133" s="195" t="s">
        <v>459</v>
      </c>
      <c r="C133" s="195" t="s">
        <v>591</v>
      </c>
      <c r="D133" s="195">
        <f>SEARCH("&lt;Rule&gt;",LogEvent[[#This Row],[TextEvent2]])+6</f>
        <v>3409</v>
      </c>
      <c r="E133" s="195">
        <f>SEARCH("&lt;/Rule&gt;",LogEvent[[#This Row],[TextEvent2]],LogEvent[[#This Row],[RuleLocation]])</f>
        <v>3413</v>
      </c>
      <c r="F133" s="195" t="str">
        <f>MID(LogEvent[[#This Row],[TextEvent2]],LogEvent[[#This Row],[RuleLocation]],LogEvent[[#This Row],[RuleFinish]]-LogEvent[[#This Row],[RuleLocation]])</f>
        <v>QPDM</v>
      </c>
      <c r="G133" s="195">
        <f>SEARCH("&lt;TariffDescriptionNumber&gt;",LogEvent[[#This Row],[TextEvent2]],LogEvent[[#This Row],[RuleFinish]])+25</f>
        <v>3451</v>
      </c>
      <c r="H133" s="195">
        <f>SEARCH("&lt;/TariffDescriptionNumber&gt;",LogEvent[[#This Row],[TextEvent2]],LogEvent[[#This Row],[RuleFinish]])</f>
        <v>3459</v>
      </c>
      <c r="I133" s="195" t="str">
        <f>MID(LogEvent[[#This Row],[TextEvent2]],LogEvent[[#This Row],[TariffLocation]],(LogEvent[[#This Row],[TariffFinish]]-LogEvent[[#This Row],[TariffLocation]]))</f>
        <v>IPRWD/17</v>
      </c>
      <c r="J133" s="195">
        <f>SEARCH(CONCATENATE("Title=",Calculos!$A$72,"PENALTIES"),LogEvent[[#This Row],[TextEvent2]],LogEvent[[#This Row],[TariffLocation]])+29</f>
        <v>8159</v>
      </c>
      <c r="K133" s="195">
        <f>SEARCH("&lt;/Paragraph&gt;",LogEvent[[#This Row],[TextEvent2]],LogEvent[[#This Row],[PenaltiesLocation]])</f>
        <v>10769</v>
      </c>
      <c r="L133"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33" s="195">
        <f>SEARCH("&lt;stl:HostCommand",LogEvent[[#This Row],[TextEvent2]])</f>
        <v>1501</v>
      </c>
      <c r="N133" s="195">
        <f>SEARCH("&gt;",LogEvent[[#This Row],[TextEvent2]],LogEvent[[#This Row],[HostCommandLocation]])+1</f>
        <v>1534</v>
      </c>
      <c r="O133" s="195">
        <f>SEARCH("&lt;/stl:HostCommand&gt;",LogEvent[[#This Row],[TextEvent2]],LogEvent[[#This Row],[HostCommandInit]])</f>
        <v>1561</v>
      </c>
      <c r="P133" s="195" t="str">
        <f>MID(LogEvent[[#This Row],[TextEvent2]],LogEvent[[#This Row],[HostCommandInit]],LogEvent[[#This Row],[HCFinish]]-LogEvent[[#This Row],[HostCommandInit]])</f>
        <v>RDBOGADZ24SEPG00QP5ZI¥PL-LA</v>
      </c>
    </row>
    <row r="134" spans="1:16" x14ac:dyDescent="0.25">
      <c r="A134" s="195" t="s">
        <v>458</v>
      </c>
      <c r="B134" s="195" t="s">
        <v>459</v>
      </c>
      <c r="C134" s="195" t="s">
        <v>592</v>
      </c>
      <c r="D134" s="195">
        <f>SEARCH("&lt;Rule&gt;",LogEvent[[#This Row],[TextEvent2]])+6</f>
        <v>3328</v>
      </c>
      <c r="E134" s="195">
        <f>SEARCH("&lt;/Rule&gt;",LogEvent[[#This Row],[TextEvent2]],LogEvent[[#This Row],[RuleLocation]])</f>
        <v>3332</v>
      </c>
      <c r="F134" s="195" t="str">
        <f>MID(LogEvent[[#This Row],[TextEvent2]],LogEvent[[#This Row],[RuleLocation]],LogEvent[[#This Row],[RuleFinish]]-LogEvent[[#This Row],[RuleLocation]])</f>
        <v>SLDM</v>
      </c>
      <c r="G134" s="195">
        <f>SEARCH("&lt;TariffDescriptionNumber&gt;",LogEvent[[#This Row],[TextEvent2]],LogEvent[[#This Row],[RuleFinish]])+25</f>
        <v>3370</v>
      </c>
      <c r="H134" s="195">
        <f>SEARCH("&lt;/TariffDescriptionNumber&gt;",LogEvent[[#This Row],[TextEvent2]],LogEvent[[#This Row],[RuleFinish]])</f>
        <v>3378</v>
      </c>
      <c r="I134" s="195" t="str">
        <f>MID(LogEvent[[#This Row],[TextEvent2]],LogEvent[[#This Row],[TariffLocation]],(LogEvent[[#This Row],[TariffFinish]]-LogEvent[[#This Row],[TariffLocation]]))</f>
        <v>IPRWD/17</v>
      </c>
      <c r="J134" s="195">
        <f>SEARCH(CONCATENATE("Title=",Calculos!$A$72,"PENALTIES"),LogEvent[[#This Row],[TextEvent2]],LogEvent[[#This Row],[TariffLocation]])+29</f>
        <v>7782</v>
      </c>
      <c r="K134" s="195">
        <f>SEARCH("&lt;/Paragraph&gt;",LogEvent[[#This Row],[TextEvent2]],LogEvent[[#This Row],[PenaltiesLocation]])</f>
        <v>10392</v>
      </c>
      <c r="L134"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134" s="195">
        <f>SEARCH("&lt;stl:HostCommand",LogEvent[[#This Row],[TextEvent2]])</f>
        <v>1501</v>
      </c>
      <c r="N134" s="195">
        <f>SEARCH("&gt;",LogEvent[[#This Row],[TextEvent2]],LogEvent[[#This Row],[HostCommandLocation]])+1</f>
        <v>1534</v>
      </c>
      <c r="O134" s="195">
        <f>SEARCH("&lt;/stl:HostCommand&gt;",LogEvent[[#This Row],[TextEvent2]],LogEvent[[#This Row],[HostCommandInit]])</f>
        <v>1561</v>
      </c>
      <c r="P134" s="195" t="str">
        <f>MID(LogEvent[[#This Row],[TextEvent2]],LogEvent[[#This Row],[HostCommandInit]],LogEvent[[#This Row],[HCFinish]]-LogEvent[[#This Row],[HostCommandInit]])</f>
        <v>RDADZBOG27SEPN00SL5ZI¥PL-LA</v>
      </c>
    </row>
    <row r="135" spans="1:16" x14ac:dyDescent="0.25">
      <c r="A135" s="195" t="s">
        <v>458</v>
      </c>
      <c r="B135" s="195" t="s">
        <v>459</v>
      </c>
      <c r="C135" s="195" t="s">
        <v>593</v>
      </c>
      <c r="D135" s="195" t="e">
        <f>SEARCH("&lt;Rule&gt;",LogEvent[[#This Row],[TextEvent2]])+6</f>
        <v>#VALUE!</v>
      </c>
      <c r="E135" s="195" t="e">
        <f>SEARCH("&lt;/Rule&gt;",LogEvent[[#This Row],[TextEvent2]],LogEvent[[#This Row],[RuleLocation]])</f>
        <v>#VALUE!</v>
      </c>
      <c r="F135" s="195" t="e">
        <f>MID(LogEvent[[#This Row],[TextEvent2]],LogEvent[[#This Row],[RuleLocation]],LogEvent[[#This Row],[RuleFinish]]-LogEvent[[#This Row],[RuleLocation]])</f>
        <v>#VALUE!</v>
      </c>
      <c r="G135" s="195" t="e">
        <f>SEARCH("&lt;TariffDescriptionNumber&gt;",LogEvent[[#This Row],[TextEvent2]],LogEvent[[#This Row],[RuleFinish]])+25</f>
        <v>#VALUE!</v>
      </c>
      <c r="H135" s="195" t="e">
        <f>SEARCH("&lt;/TariffDescriptionNumber&gt;",LogEvent[[#This Row],[TextEvent2]],LogEvent[[#This Row],[RuleFinish]])</f>
        <v>#VALUE!</v>
      </c>
      <c r="I135" s="195" t="e">
        <f>MID(LogEvent[[#This Row],[TextEvent2]],LogEvent[[#This Row],[TariffLocation]],(LogEvent[[#This Row],[TariffFinish]]-LogEvent[[#This Row],[TariffLocation]]))</f>
        <v>#VALUE!</v>
      </c>
      <c r="J135" s="195" t="e">
        <f>SEARCH(CONCATENATE("Title=",Calculos!$A$72,"PENALTIES"),LogEvent[[#This Row],[TextEvent2]],LogEvent[[#This Row],[TariffLocation]])+29</f>
        <v>#VALUE!</v>
      </c>
      <c r="K135" s="195" t="e">
        <f>SEARCH("&lt;/Paragraph&gt;",LogEvent[[#This Row],[TextEvent2]],LogEvent[[#This Row],[PenaltiesLocation]])</f>
        <v>#VALUE!</v>
      </c>
      <c r="L135" s="195" t="e">
        <f>MID(LogEvent[[#This Row],[TextEvent2]],LogEvent[[#This Row],[PenaltiesLocation]],(LogEvent[[#This Row],[PenaltiesFinish]]-LogEvent[[#This Row],[PenaltiesLocation]]))</f>
        <v>#VALUE!</v>
      </c>
      <c r="M135" s="195" t="e">
        <f>SEARCH("&lt;stl:HostCommand",LogEvent[[#This Row],[TextEvent2]])</f>
        <v>#VALUE!</v>
      </c>
      <c r="N135" s="195" t="e">
        <f>SEARCH("&gt;",LogEvent[[#This Row],[TextEvent2]],LogEvent[[#This Row],[HostCommandLocation]])+1</f>
        <v>#VALUE!</v>
      </c>
      <c r="O135" s="195" t="e">
        <f>SEARCH("&lt;/stl:HostCommand&gt;",LogEvent[[#This Row],[TextEvent2]],LogEvent[[#This Row],[HostCommandInit]])</f>
        <v>#VALUE!</v>
      </c>
      <c r="P135" s="195" t="e">
        <f>MID(LogEvent[[#This Row],[TextEvent2]],LogEvent[[#This Row],[HostCommandInit]],LogEvent[[#This Row],[HCFinish]]-LogEvent[[#This Row],[HostCommandInit]])</f>
        <v>#VALUE!</v>
      </c>
    </row>
    <row r="136" spans="1:16" x14ac:dyDescent="0.25">
      <c r="A136" s="195" t="s">
        <v>458</v>
      </c>
      <c r="B136" s="195" t="s">
        <v>459</v>
      </c>
      <c r="C136" s="195" t="s">
        <v>594</v>
      </c>
      <c r="D136" s="195" t="e">
        <f>SEARCH("&lt;Rule&gt;",LogEvent[[#This Row],[TextEvent2]])+6</f>
        <v>#VALUE!</v>
      </c>
      <c r="E136" s="195" t="e">
        <f>SEARCH("&lt;/Rule&gt;",LogEvent[[#This Row],[TextEvent2]],LogEvent[[#This Row],[RuleLocation]])</f>
        <v>#VALUE!</v>
      </c>
      <c r="F136" s="195" t="e">
        <f>MID(LogEvent[[#This Row],[TextEvent2]],LogEvent[[#This Row],[RuleLocation]],LogEvent[[#This Row],[RuleFinish]]-LogEvent[[#This Row],[RuleLocation]])</f>
        <v>#VALUE!</v>
      </c>
      <c r="G136" s="195" t="e">
        <f>SEARCH("&lt;TariffDescriptionNumber&gt;",LogEvent[[#This Row],[TextEvent2]],LogEvent[[#This Row],[RuleFinish]])+25</f>
        <v>#VALUE!</v>
      </c>
      <c r="H136" s="195" t="e">
        <f>SEARCH("&lt;/TariffDescriptionNumber&gt;",LogEvent[[#This Row],[TextEvent2]],LogEvent[[#This Row],[RuleFinish]])</f>
        <v>#VALUE!</v>
      </c>
      <c r="I136" s="195" t="e">
        <f>MID(LogEvent[[#This Row],[TextEvent2]],LogEvent[[#This Row],[TariffLocation]],(LogEvent[[#This Row],[TariffFinish]]-LogEvent[[#This Row],[TariffLocation]]))</f>
        <v>#VALUE!</v>
      </c>
      <c r="J136" s="195" t="e">
        <f>SEARCH(CONCATENATE("Title=",Calculos!$A$72,"PENALTIES"),LogEvent[[#This Row],[TextEvent2]],LogEvent[[#This Row],[TariffLocation]])+29</f>
        <v>#VALUE!</v>
      </c>
      <c r="K136" s="195" t="e">
        <f>SEARCH("&lt;/Paragraph&gt;",LogEvent[[#This Row],[TextEvent2]],LogEvent[[#This Row],[PenaltiesLocation]])</f>
        <v>#VALUE!</v>
      </c>
      <c r="L136" s="195" t="e">
        <f>MID(LogEvent[[#This Row],[TextEvent2]],LogEvent[[#This Row],[PenaltiesLocation]],(LogEvent[[#This Row],[PenaltiesFinish]]-LogEvent[[#This Row],[PenaltiesLocation]]))</f>
        <v>#VALUE!</v>
      </c>
      <c r="M136" s="195" t="e">
        <f>SEARCH("&lt;stl:HostCommand",LogEvent[[#This Row],[TextEvent2]])</f>
        <v>#VALUE!</v>
      </c>
      <c r="N136" s="195" t="e">
        <f>SEARCH("&gt;",LogEvent[[#This Row],[TextEvent2]],LogEvent[[#This Row],[HostCommandLocation]])+1</f>
        <v>#VALUE!</v>
      </c>
      <c r="O136" s="195" t="e">
        <f>SEARCH("&lt;/stl:HostCommand&gt;",LogEvent[[#This Row],[TextEvent2]],LogEvent[[#This Row],[HostCommandInit]])</f>
        <v>#VALUE!</v>
      </c>
      <c r="P136" s="195" t="e">
        <f>MID(LogEvent[[#This Row],[TextEvent2]],LogEvent[[#This Row],[HostCommandInit]],LogEvent[[#This Row],[HCFinish]]-LogEvent[[#This Row],[HostCommandInit]])</f>
        <v>#VALUE!</v>
      </c>
    </row>
    <row r="137" spans="1:16" x14ac:dyDescent="0.25">
      <c r="A137" s="195" t="s">
        <v>458</v>
      </c>
      <c r="B137" s="195" t="s">
        <v>459</v>
      </c>
      <c r="C137" s="195" t="s">
        <v>595</v>
      </c>
      <c r="D137" s="195" t="e">
        <f>SEARCH("&lt;Rule&gt;",LogEvent[[#This Row],[TextEvent2]])+6</f>
        <v>#VALUE!</v>
      </c>
      <c r="E137" s="195" t="e">
        <f>SEARCH("&lt;/Rule&gt;",LogEvent[[#This Row],[TextEvent2]],LogEvent[[#This Row],[RuleLocation]])</f>
        <v>#VALUE!</v>
      </c>
      <c r="F137" s="195" t="e">
        <f>MID(LogEvent[[#This Row],[TextEvent2]],LogEvent[[#This Row],[RuleLocation]],LogEvent[[#This Row],[RuleFinish]]-LogEvent[[#This Row],[RuleLocation]])</f>
        <v>#VALUE!</v>
      </c>
      <c r="G137" s="195" t="e">
        <f>SEARCH("&lt;TariffDescriptionNumber&gt;",LogEvent[[#This Row],[TextEvent2]],LogEvent[[#This Row],[RuleFinish]])+25</f>
        <v>#VALUE!</v>
      </c>
      <c r="H137" s="195" t="e">
        <f>SEARCH("&lt;/TariffDescriptionNumber&gt;",LogEvent[[#This Row],[TextEvent2]],LogEvent[[#This Row],[RuleFinish]])</f>
        <v>#VALUE!</v>
      </c>
      <c r="I137" s="195" t="e">
        <f>MID(LogEvent[[#This Row],[TextEvent2]],LogEvent[[#This Row],[TariffLocation]],(LogEvent[[#This Row],[TariffFinish]]-LogEvent[[#This Row],[TariffLocation]]))</f>
        <v>#VALUE!</v>
      </c>
      <c r="J137" s="195" t="e">
        <f>SEARCH(CONCATENATE("Title=",Calculos!$A$72,"PENALTIES"),LogEvent[[#This Row],[TextEvent2]],LogEvent[[#This Row],[TariffLocation]])+29</f>
        <v>#VALUE!</v>
      </c>
      <c r="K137" s="195" t="e">
        <f>SEARCH("&lt;/Paragraph&gt;",LogEvent[[#This Row],[TextEvent2]],LogEvent[[#This Row],[PenaltiesLocation]])</f>
        <v>#VALUE!</v>
      </c>
      <c r="L137" s="195" t="e">
        <f>MID(LogEvent[[#This Row],[TextEvent2]],LogEvent[[#This Row],[PenaltiesLocation]],(LogEvent[[#This Row],[PenaltiesFinish]]-LogEvent[[#This Row],[PenaltiesLocation]]))</f>
        <v>#VALUE!</v>
      </c>
      <c r="M137" s="195" t="e">
        <f>SEARCH("&lt;stl:HostCommand",LogEvent[[#This Row],[TextEvent2]])</f>
        <v>#VALUE!</v>
      </c>
      <c r="N137" s="195" t="e">
        <f>SEARCH("&gt;",LogEvent[[#This Row],[TextEvent2]],LogEvent[[#This Row],[HostCommandLocation]])+1</f>
        <v>#VALUE!</v>
      </c>
      <c r="O137" s="195" t="e">
        <f>SEARCH("&lt;/stl:HostCommand&gt;",LogEvent[[#This Row],[TextEvent2]],LogEvent[[#This Row],[HostCommandInit]])</f>
        <v>#VALUE!</v>
      </c>
      <c r="P137" s="195" t="e">
        <f>MID(LogEvent[[#This Row],[TextEvent2]],LogEvent[[#This Row],[HostCommandInit]],LogEvent[[#This Row],[HCFinish]]-LogEvent[[#This Row],[HostCommandInit]])</f>
        <v>#VALUE!</v>
      </c>
    </row>
    <row r="138" spans="1:16" x14ac:dyDescent="0.25">
      <c r="A138" s="195" t="s">
        <v>458</v>
      </c>
      <c r="B138" s="195" t="s">
        <v>459</v>
      </c>
      <c r="C138" s="195" t="s">
        <v>596</v>
      </c>
      <c r="D138" s="195" t="e">
        <f>SEARCH("&lt;Rule&gt;",LogEvent[[#This Row],[TextEvent2]])+6</f>
        <v>#VALUE!</v>
      </c>
      <c r="E138" s="195" t="e">
        <f>SEARCH("&lt;/Rule&gt;",LogEvent[[#This Row],[TextEvent2]],LogEvent[[#This Row],[RuleLocation]])</f>
        <v>#VALUE!</v>
      </c>
      <c r="F138" s="195" t="e">
        <f>MID(LogEvent[[#This Row],[TextEvent2]],LogEvent[[#This Row],[RuleLocation]],LogEvent[[#This Row],[RuleFinish]]-LogEvent[[#This Row],[RuleLocation]])</f>
        <v>#VALUE!</v>
      </c>
      <c r="G138" s="195" t="e">
        <f>SEARCH("&lt;TariffDescriptionNumber&gt;",LogEvent[[#This Row],[TextEvent2]],LogEvent[[#This Row],[RuleFinish]])+25</f>
        <v>#VALUE!</v>
      </c>
      <c r="H138" s="195" t="e">
        <f>SEARCH("&lt;/TariffDescriptionNumber&gt;",LogEvent[[#This Row],[TextEvent2]],LogEvent[[#This Row],[RuleFinish]])</f>
        <v>#VALUE!</v>
      </c>
      <c r="I138" s="195" t="e">
        <f>MID(LogEvent[[#This Row],[TextEvent2]],LogEvent[[#This Row],[TariffLocation]],(LogEvent[[#This Row],[TariffFinish]]-LogEvent[[#This Row],[TariffLocation]]))</f>
        <v>#VALUE!</v>
      </c>
      <c r="J138" s="195" t="e">
        <f>SEARCH(CONCATENATE("Title=",Calculos!$A$72,"PENALTIES"),LogEvent[[#This Row],[TextEvent2]],LogEvent[[#This Row],[TariffLocation]])+29</f>
        <v>#VALUE!</v>
      </c>
      <c r="K138" s="195" t="e">
        <f>SEARCH("&lt;/Paragraph&gt;",LogEvent[[#This Row],[TextEvent2]],LogEvent[[#This Row],[PenaltiesLocation]])</f>
        <v>#VALUE!</v>
      </c>
      <c r="L138" s="195" t="e">
        <f>MID(LogEvent[[#This Row],[TextEvent2]],LogEvent[[#This Row],[PenaltiesLocation]],(LogEvent[[#This Row],[PenaltiesFinish]]-LogEvent[[#This Row],[PenaltiesLocation]]))</f>
        <v>#VALUE!</v>
      </c>
      <c r="M138" s="195" t="e">
        <f>SEARCH("&lt;stl:HostCommand",LogEvent[[#This Row],[TextEvent2]])</f>
        <v>#VALUE!</v>
      </c>
      <c r="N138" s="195" t="e">
        <f>SEARCH("&gt;",LogEvent[[#This Row],[TextEvent2]],LogEvent[[#This Row],[HostCommandLocation]])+1</f>
        <v>#VALUE!</v>
      </c>
      <c r="O138" s="195" t="e">
        <f>SEARCH("&lt;/stl:HostCommand&gt;",LogEvent[[#This Row],[TextEvent2]],LogEvent[[#This Row],[HostCommandInit]])</f>
        <v>#VALUE!</v>
      </c>
      <c r="P138" s="195" t="e">
        <f>MID(LogEvent[[#This Row],[TextEvent2]],LogEvent[[#This Row],[HostCommandInit]],LogEvent[[#This Row],[HCFinish]]-LogEvent[[#This Row],[HostCommandInit]])</f>
        <v>#VALUE!</v>
      </c>
    </row>
    <row r="139" spans="1:16" x14ac:dyDescent="0.25">
      <c r="A139" s="195" t="s">
        <v>458</v>
      </c>
      <c r="B139" s="195" t="s">
        <v>459</v>
      </c>
      <c r="C139" s="195" t="s">
        <v>597</v>
      </c>
      <c r="D139" s="195" t="e">
        <f>SEARCH("&lt;Rule&gt;",LogEvent[[#This Row],[TextEvent2]])+6</f>
        <v>#VALUE!</v>
      </c>
      <c r="E139" s="195" t="e">
        <f>SEARCH("&lt;/Rule&gt;",LogEvent[[#This Row],[TextEvent2]],LogEvent[[#This Row],[RuleLocation]])</f>
        <v>#VALUE!</v>
      </c>
      <c r="F139" s="195" t="e">
        <f>MID(LogEvent[[#This Row],[TextEvent2]],LogEvent[[#This Row],[RuleLocation]],LogEvent[[#This Row],[RuleFinish]]-LogEvent[[#This Row],[RuleLocation]])</f>
        <v>#VALUE!</v>
      </c>
      <c r="G139" s="195" t="e">
        <f>SEARCH("&lt;TariffDescriptionNumber&gt;",LogEvent[[#This Row],[TextEvent2]],LogEvent[[#This Row],[RuleFinish]])+25</f>
        <v>#VALUE!</v>
      </c>
      <c r="H139" s="195" t="e">
        <f>SEARCH("&lt;/TariffDescriptionNumber&gt;",LogEvent[[#This Row],[TextEvent2]],LogEvent[[#This Row],[RuleFinish]])</f>
        <v>#VALUE!</v>
      </c>
      <c r="I139" s="195" t="e">
        <f>MID(LogEvent[[#This Row],[TextEvent2]],LogEvent[[#This Row],[TariffLocation]],(LogEvent[[#This Row],[TariffFinish]]-LogEvent[[#This Row],[TariffLocation]]))</f>
        <v>#VALUE!</v>
      </c>
      <c r="J139" s="195" t="e">
        <f>SEARCH(CONCATENATE("Title=",Calculos!$A$72,"PENALTIES"),LogEvent[[#This Row],[TextEvent2]],LogEvent[[#This Row],[TariffLocation]])+29</f>
        <v>#VALUE!</v>
      </c>
      <c r="K139" s="195" t="e">
        <f>SEARCH("&lt;/Paragraph&gt;",LogEvent[[#This Row],[TextEvent2]],LogEvent[[#This Row],[PenaltiesLocation]])</f>
        <v>#VALUE!</v>
      </c>
      <c r="L139" s="195" t="e">
        <f>MID(LogEvent[[#This Row],[TextEvent2]],LogEvent[[#This Row],[PenaltiesLocation]],(LogEvent[[#This Row],[PenaltiesFinish]]-LogEvent[[#This Row],[PenaltiesLocation]]))</f>
        <v>#VALUE!</v>
      </c>
      <c r="M139" s="195" t="e">
        <f>SEARCH("&lt;stl:HostCommand",LogEvent[[#This Row],[TextEvent2]])</f>
        <v>#VALUE!</v>
      </c>
      <c r="N139" s="195" t="e">
        <f>SEARCH("&gt;",LogEvent[[#This Row],[TextEvent2]],LogEvent[[#This Row],[HostCommandLocation]])+1</f>
        <v>#VALUE!</v>
      </c>
      <c r="O139" s="195" t="e">
        <f>SEARCH("&lt;/stl:HostCommand&gt;",LogEvent[[#This Row],[TextEvent2]],LogEvent[[#This Row],[HostCommandInit]])</f>
        <v>#VALUE!</v>
      </c>
      <c r="P139" s="195" t="e">
        <f>MID(LogEvent[[#This Row],[TextEvent2]],LogEvent[[#This Row],[HostCommandInit]],LogEvent[[#This Row],[HCFinish]]-LogEvent[[#This Row],[HostCommandInit]])</f>
        <v>#VALUE!</v>
      </c>
    </row>
    <row r="140" spans="1:16" x14ac:dyDescent="0.25">
      <c r="A140" s="195" t="s">
        <v>458</v>
      </c>
      <c r="B140" s="195" t="s">
        <v>459</v>
      </c>
      <c r="C140" s="195" t="s">
        <v>598</v>
      </c>
      <c r="D140" s="195" t="e">
        <f>SEARCH("&lt;Rule&gt;",LogEvent[[#This Row],[TextEvent2]])+6</f>
        <v>#VALUE!</v>
      </c>
      <c r="E140" s="195" t="e">
        <f>SEARCH("&lt;/Rule&gt;",LogEvent[[#This Row],[TextEvent2]],LogEvent[[#This Row],[RuleLocation]])</f>
        <v>#VALUE!</v>
      </c>
      <c r="F140" s="195" t="e">
        <f>MID(LogEvent[[#This Row],[TextEvent2]],LogEvent[[#This Row],[RuleLocation]],LogEvent[[#This Row],[RuleFinish]]-LogEvent[[#This Row],[RuleLocation]])</f>
        <v>#VALUE!</v>
      </c>
      <c r="G140" s="195" t="e">
        <f>SEARCH("&lt;TariffDescriptionNumber&gt;",LogEvent[[#This Row],[TextEvent2]],LogEvent[[#This Row],[RuleFinish]])+25</f>
        <v>#VALUE!</v>
      </c>
      <c r="H140" s="195" t="e">
        <f>SEARCH("&lt;/TariffDescriptionNumber&gt;",LogEvent[[#This Row],[TextEvent2]],LogEvent[[#This Row],[RuleFinish]])</f>
        <v>#VALUE!</v>
      </c>
      <c r="I140" s="195" t="e">
        <f>MID(LogEvent[[#This Row],[TextEvent2]],LogEvent[[#This Row],[TariffLocation]],(LogEvent[[#This Row],[TariffFinish]]-LogEvent[[#This Row],[TariffLocation]]))</f>
        <v>#VALUE!</v>
      </c>
      <c r="J140" s="195" t="e">
        <f>SEARCH(CONCATENATE("Title=",Calculos!$A$72,"PENALTIES"),LogEvent[[#This Row],[TextEvent2]],LogEvent[[#This Row],[TariffLocation]])+29</f>
        <v>#VALUE!</v>
      </c>
      <c r="K140" s="195" t="e">
        <f>SEARCH("&lt;/Paragraph&gt;",LogEvent[[#This Row],[TextEvent2]],LogEvent[[#This Row],[PenaltiesLocation]])</f>
        <v>#VALUE!</v>
      </c>
      <c r="L140" s="195" t="e">
        <f>MID(LogEvent[[#This Row],[TextEvent2]],LogEvent[[#This Row],[PenaltiesLocation]],(LogEvent[[#This Row],[PenaltiesFinish]]-LogEvent[[#This Row],[PenaltiesLocation]]))</f>
        <v>#VALUE!</v>
      </c>
      <c r="M140" s="195" t="e">
        <f>SEARCH("&lt;stl:HostCommand",LogEvent[[#This Row],[TextEvent2]])</f>
        <v>#VALUE!</v>
      </c>
      <c r="N140" s="195" t="e">
        <f>SEARCH("&gt;",LogEvent[[#This Row],[TextEvent2]],LogEvent[[#This Row],[HostCommandLocation]])+1</f>
        <v>#VALUE!</v>
      </c>
      <c r="O140" s="195" t="e">
        <f>SEARCH("&lt;/stl:HostCommand&gt;",LogEvent[[#This Row],[TextEvent2]],LogEvent[[#This Row],[HostCommandInit]])</f>
        <v>#VALUE!</v>
      </c>
      <c r="P140" s="195" t="e">
        <f>MID(LogEvent[[#This Row],[TextEvent2]],LogEvent[[#This Row],[HostCommandInit]],LogEvent[[#This Row],[HCFinish]]-LogEvent[[#This Row],[HostCommandInit]])</f>
        <v>#VALUE!</v>
      </c>
    </row>
    <row r="141" spans="1:16" x14ac:dyDescent="0.25">
      <c r="A141" s="195" t="s">
        <v>458</v>
      </c>
      <c r="B141" s="195" t="s">
        <v>459</v>
      </c>
      <c r="C141" s="195" t="s">
        <v>599</v>
      </c>
      <c r="D141" s="195" t="e">
        <f>SEARCH("&lt;Rule&gt;",LogEvent[[#This Row],[TextEvent2]])+6</f>
        <v>#VALUE!</v>
      </c>
      <c r="E141" s="195" t="e">
        <f>SEARCH("&lt;/Rule&gt;",LogEvent[[#This Row],[TextEvent2]],LogEvent[[#This Row],[RuleLocation]])</f>
        <v>#VALUE!</v>
      </c>
      <c r="F141" s="195" t="e">
        <f>MID(LogEvent[[#This Row],[TextEvent2]],LogEvent[[#This Row],[RuleLocation]],LogEvent[[#This Row],[RuleFinish]]-LogEvent[[#This Row],[RuleLocation]])</f>
        <v>#VALUE!</v>
      </c>
      <c r="G141" s="195" t="e">
        <f>SEARCH("&lt;TariffDescriptionNumber&gt;",LogEvent[[#This Row],[TextEvent2]],LogEvent[[#This Row],[RuleFinish]])+25</f>
        <v>#VALUE!</v>
      </c>
      <c r="H141" s="195" t="e">
        <f>SEARCH("&lt;/TariffDescriptionNumber&gt;",LogEvent[[#This Row],[TextEvent2]],LogEvent[[#This Row],[RuleFinish]])</f>
        <v>#VALUE!</v>
      </c>
      <c r="I141" s="195" t="e">
        <f>MID(LogEvent[[#This Row],[TextEvent2]],LogEvent[[#This Row],[TariffLocation]],(LogEvent[[#This Row],[TariffFinish]]-LogEvent[[#This Row],[TariffLocation]]))</f>
        <v>#VALUE!</v>
      </c>
      <c r="J141" s="195" t="e">
        <f>SEARCH(CONCATENATE("Title=",Calculos!$A$72,"PENALTIES"),LogEvent[[#This Row],[TextEvent2]],LogEvent[[#This Row],[TariffLocation]])+29</f>
        <v>#VALUE!</v>
      </c>
      <c r="K141" s="195" t="e">
        <f>SEARCH("&lt;/Paragraph&gt;",LogEvent[[#This Row],[TextEvent2]],LogEvent[[#This Row],[PenaltiesLocation]])</f>
        <v>#VALUE!</v>
      </c>
      <c r="L141" s="195" t="e">
        <f>MID(LogEvent[[#This Row],[TextEvent2]],LogEvent[[#This Row],[PenaltiesLocation]],(LogEvent[[#This Row],[PenaltiesFinish]]-LogEvent[[#This Row],[PenaltiesLocation]]))</f>
        <v>#VALUE!</v>
      </c>
      <c r="M141" s="195" t="e">
        <f>SEARCH("&lt;stl:HostCommand",LogEvent[[#This Row],[TextEvent2]])</f>
        <v>#VALUE!</v>
      </c>
      <c r="N141" s="195" t="e">
        <f>SEARCH("&gt;",LogEvent[[#This Row],[TextEvent2]],LogEvent[[#This Row],[HostCommandLocation]])+1</f>
        <v>#VALUE!</v>
      </c>
      <c r="O141" s="195" t="e">
        <f>SEARCH("&lt;/stl:HostCommand&gt;",LogEvent[[#This Row],[TextEvent2]],LogEvent[[#This Row],[HostCommandInit]])</f>
        <v>#VALUE!</v>
      </c>
      <c r="P141" s="195" t="e">
        <f>MID(LogEvent[[#This Row],[TextEvent2]],LogEvent[[#This Row],[HostCommandInit]],LogEvent[[#This Row],[HCFinish]]-LogEvent[[#This Row],[HostCommandInit]])</f>
        <v>#VALUE!</v>
      </c>
    </row>
    <row r="142" spans="1:16" x14ac:dyDescent="0.25">
      <c r="A142" s="195" t="s">
        <v>458</v>
      </c>
      <c r="B142" s="195" t="s">
        <v>459</v>
      </c>
      <c r="C142" s="195" t="s">
        <v>600</v>
      </c>
      <c r="D142" s="195" t="e">
        <f>SEARCH("&lt;Rule&gt;",LogEvent[[#This Row],[TextEvent2]])+6</f>
        <v>#VALUE!</v>
      </c>
      <c r="E142" s="195" t="e">
        <f>SEARCH("&lt;/Rule&gt;",LogEvent[[#This Row],[TextEvent2]],LogEvent[[#This Row],[RuleLocation]])</f>
        <v>#VALUE!</v>
      </c>
      <c r="F142" s="195" t="e">
        <f>MID(LogEvent[[#This Row],[TextEvent2]],LogEvent[[#This Row],[RuleLocation]],LogEvent[[#This Row],[RuleFinish]]-LogEvent[[#This Row],[RuleLocation]])</f>
        <v>#VALUE!</v>
      </c>
      <c r="G142" s="195" t="e">
        <f>SEARCH("&lt;TariffDescriptionNumber&gt;",LogEvent[[#This Row],[TextEvent2]],LogEvent[[#This Row],[RuleFinish]])+25</f>
        <v>#VALUE!</v>
      </c>
      <c r="H142" s="195" t="e">
        <f>SEARCH("&lt;/TariffDescriptionNumber&gt;",LogEvent[[#This Row],[TextEvent2]],LogEvent[[#This Row],[RuleFinish]])</f>
        <v>#VALUE!</v>
      </c>
      <c r="I142" s="195" t="e">
        <f>MID(LogEvent[[#This Row],[TextEvent2]],LogEvent[[#This Row],[TariffLocation]],(LogEvent[[#This Row],[TariffFinish]]-LogEvent[[#This Row],[TariffLocation]]))</f>
        <v>#VALUE!</v>
      </c>
      <c r="J142" s="195" t="e">
        <f>SEARCH(CONCATENATE("Title=",Calculos!$A$72,"PENALTIES"),LogEvent[[#This Row],[TextEvent2]],LogEvent[[#This Row],[TariffLocation]])+29</f>
        <v>#VALUE!</v>
      </c>
      <c r="K142" s="195" t="e">
        <f>SEARCH("&lt;/Paragraph&gt;",LogEvent[[#This Row],[TextEvent2]],LogEvent[[#This Row],[PenaltiesLocation]])</f>
        <v>#VALUE!</v>
      </c>
      <c r="L142" s="195" t="e">
        <f>MID(LogEvent[[#This Row],[TextEvent2]],LogEvent[[#This Row],[PenaltiesLocation]],(LogEvent[[#This Row],[PenaltiesFinish]]-LogEvent[[#This Row],[PenaltiesLocation]]))</f>
        <v>#VALUE!</v>
      </c>
      <c r="M142" s="195" t="e">
        <f>SEARCH("&lt;stl:HostCommand",LogEvent[[#This Row],[TextEvent2]])</f>
        <v>#VALUE!</v>
      </c>
      <c r="N142" s="195" t="e">
        <f>SEARCH("&gt;",LogEvent[[#This Row],[TextEvent2]],LogEvent[[#This Row],[HostCommandLocation]])+1</f>
        <v>#VALUE!</v>
      </c>
      <c r="O142" s="195" t="e">
        <f>SEARCH("&lt;/stl:HostCommand&gt;",LogEvent[[#This Row],[TextEvent2]],LogEvent[[#This Row],[HostCommandInit]])</f>
        <v>#VALUE!</v>
      </c>
      <c r="P142" s="195" t="e">
        <f>MID(LogEvent[[#This Row],[TextEvent2]],LogEvent[[#This Row],[HostCommandInit]],LogEvent[[#This Row],[HCFinish]]-LogEvent[[#This Row],[HostCommandInit]])</f>
        <v>#VALUE!</v>
      </c>
    </row>
    <row r="143" spans="1:16" x14ac:dyDescent="0.25">
      <c r="A143" s="195" t="s">
        <v>458</v>
      </c>
      <c r="B143" s="195" t="s">
        <v>459</v>
      </c>
      <c r="C143" s="195" t="s">
        <v>601</v>
      </c>
      <c r="D143" s="195" t="e">
        <f>SEARCH("&lt;Rule&gt;",LogEvent[[#This Row],[TextEvent2]])+6</f>
        <v>#VALUE!</v>
      </c>
      <c r="E143" s="195" t="e">
        <f>SEARCH("&lt;/Rule&gt;",LogEvent[[#This Row],[TextEvent2]],LogEvent[[#This Row],[RuleLocation]])</f>
        <v>#VALUE!</v>
      </c>
      <c r="F143" s="195" t="e">
        <f>MID(LogEvent[[#This Row],[TextEvent2]],LogEvent[[#This Row],[RuleLocation]],LogEvent[[#This Row],[RuleFinish]]-LogEvent[[#This Row],[RuleLocation]])</f>
        <v>#VALUE!</v>
      </c>
      <c r="G143" s="195" t="e">
        <f>SEARCH("&lt;TariffDescriptionNumber&gt;",LogEvent[[#This Row],[TextEvent2]],LogEvent[[#This Row],[RuleFinish]])+25</f>
        <v>#VALUE!</v>
      </c>
      <c r="H143" s="195" t="e">
        <f>SEARCH("&lt;/TariffDescriptionNumber&gt;",LogEvent[[#This Row],[TextEvent2]],LogEvent[[#This Row],[RuleFinish]])</f>
        <v>#VALUE!</v>
      </c>
      <c r="I143" s="195" t="e">
        <f>MID(LogEvent[[#This Row],[TextEvent2]],LogEvent[[#This Row],[TariffLocation]],(LogEvent[[#This Row],[TariffFinish]]-LogEvent[[#This Row],[TariffLocation]]))</f>
        <v>#VALUE!</v>
      </c>
      <c r="J143" s="195" t="e">
        <f>SEARCH(CONCATENATE("Title=",Calculos!$A$72,"PENALTIES"),LogEvent[[#This Row],[TextEvent2]],LogEvent[[#This Row],[TariffLocation]])+29</f>
        <v>#VALUE!</v>
      </c>
      <c r="K143" s="195" t="e">
        <f>SEARCH("&lt;/Paragraph&gt;",LogEvent[[#This Row],[TextEvent2]],LogEvent[[#This Row],[PenaltiesLocation]])</f>
        <v>#VALUE!</v>
      </c>
      <c r="L143" s="195" t="e">
        <f>MID(LogEvent[[#This Row],[TextEvent2]],LogEvent[[#This Row],[PenaltiesLocation]],(LogEvent[[#This Row],[PenaltiesFinish]]-LogEvent[[#This Row],[PenaltiesLocation]]))</f>
        <v>#VALUE!</v>
      </c>
      <c r="M143" s="195" t="e">
        <f>SEARCH("&lt;stl:HostCommand",LogEvent[[#This Row],[TextEvent2]])</f>
        <v>#VALUE!</v>
      </c>
      <c r="N143" s="195" t="e">
        <f>SEARCH("&gt;",LogEvent[[#This Row],[TextEvent2]],LogEvent[[#This Row],[HostCommandLocation]])+1</f>
        <v>#VALUE!</v>
      </c>
      <c r="O143" s="195" t="e">
        <f>SEARCH("&lt;/stl:HostCommand&gt;",LogEvent[[#This Row],[TextEvent2]],LogEvent[[#This Row],[HostCommandInit]])</f>
        <v>#VALUE!</v>
      </c>
      <c r="P143" s="195" t="e">
        <f>MID(LogEvent[[#This Row],[TextEvent2]],LogEvent[[#This Row],[HostCommandInit]],LogEvent[[#This Row],[HCFinish]]-LogEvent[[#This Row],[HostCommandInit]])</f>
        <v>#VALUE!</v>
      </c>
    </row>
    <row r="144" spans="1:16" x14ac:dyDescent="0.25">
      <c r="A144" s="195" t="s">
        <v>458</v>
      </c>
      <c r="B144" s="195" t="s">
        <v>459</v>
      </c>
      <c r="C144" s="195" t="s">
        <v>602</v>
      </c>
      <c r="D144" s="195" t="e">
        <f>SEARCH("&lt;Rule&gt;",LogEvent[[#This Row],[TextEvent2]])+6</f>
        <v>#VALUE!</v>
      </c>
      <c r="E144" s="195" t="e">
        <f>SEARCH("&lt;/Rule&gt;",LogEvent[[#This Row],[TextEvent2]],LogEvent[[#This Row],[RuleLocation]])</f>
        <v>#VALUE!</v>
      </c>
      <c r="F144" s="195" t="e">
        <f>MID(LogEvent[[#This Row],[TextEvent2]],LogEvent[[#This Row],[RuleLocation]],LogEvent[[#This Row],[RuleFinish]]-LogEvent[[#This Row],[RuleLocation]])</f>
        <v>#VALUE!</v>
      </c>
      <c r="G144" s="195" t="e">
        <f>SEARCH("&lt;TariffDescriptionNumber&gt;",LogEvent[[#This Row],[TextEvent2]],LogEvent[[#This Row],[RuleFinish]])+25</f>
        <v>#VALUE!</v>
      </c>
      <c r="H144" s="195" t="e">
        <f>SEARCH("&lt;/TariffDescriptionNumber&gt;",LogEvent[[#This Row],[TextEvent2]],LogEvent[[#This Row],[RuleFinish]])</f>
        <v>#VALUE!</v>
      </c>
      <c r="I144" s="195" t="e">
        <f>MID(LogEvent[[#This Row],[TextEvent2]],LogEvent[[#This Row],[TariffLocation]],(LogEvent[[#This Row],[TariffFinish]]-LogEvent[[#This Row],[TariffLocation]]))</f>
        <v>#VALUE!</v>
      </c>
      <c r="J144" s="195" t="e">
        <f>SEARCH(CONCATENATE("Title=",Calculos!$A$72,"PENALTIES"),LogEvent[[#This Row],[TextEvent2]],LogEvent[[#This Row],[TariffLocation]])+29</f>
        <v>#VALUE!</v>
      </c>
      <c r="K144" s="195" t="e">
        <f>SEARCH("&lt;/Paragraph&gt;",LogEvent[[#This Row],[TextEvent2]],LogEvent[[#This Row],[PenaltiesLocation]])</f>
        <v>#VALUE!</v>
      </c>
      <c r="L144" s="195" t="e">
        <f>MID(LogEvent[[#This Row],[TextEvent2]],LogEvent[[#This Row],[PenaltiesLocation]],(LogEvent[[#This Row],[PenaltiesFinish]]-LogEvent[[#This Row],[PenaltiesLocation]]))</f>
        <v>#VALUE!</v>
      </c>
      <c r="M144" s="195" t="e">
        <f>SEARCH("&lt;stl:HostCommand",LogEvent[[#This Row],[TextEvent2]])</f>
        <v>#VALUE!</v>
      </c>
      <c r="N144" s="195" t="e">
        <f>SEARCH("&gt;",LogEvent[[#This Row],[TextEvent2]],LogEvent[[#This Row],[HostCommandLocation]])+1</f>
        <v>#VALUE!</v>
      </c>
      <c r="O144" s="195" t="e">
        <f>SEARCH("&lt;/stl:HostCommand&gt;",LogEvent[[#This Row],[TextEvent2]],LogEvent[[#This Row],[HostCommandInit]])</f>
        <v>#VALUE!</v>
      </c>
      <c r="P144" s="195" t="e">
        <f>MID(LogEvent[[#This Row],[TextEvent2]],LogEvent[[#This Row],[HostCommandInit]],LogEvent[[#This Row],[HCFinish]]-LogEvent[[#This Row],[HostCommandInit]])</f>
        <v>#VALUE!</v>
      </c>
    </row>
    <row r="145" spans="1:16" x14ac:dyDescent="0.25">
      <c r="A145" s="195" t="s">
        <v>458</v>
      </c>
      <c r="B145" s="195" t="s">
        <v>459</v>
      </c>
      <c r="C145" s="195" t="s">
        <v>603</v>
      </c>
      <c r="D145" s="195" t="e">
        <f>SEARCH("&lt;Rule&gt;",LogEvent[[#This Row],[TextEvent2]])+6</f>
        <v>#VALUE!</v>
      </c>
      <c r="E145" s="195" t="e">
        <f>SEARCH("&lt;/Rule&gt;",LogEvent[[#This Row],[TextEvent2]],LogEvent[[#This Row],[RuleLocation]])</f>
        <v>#VALUE!</v>
      </c>
      <c r="F145" s="195" t="e">
        <f>MID(LogEvent[[#This Row],[TextEvent2]],LogEvent[[#This Row],[RuleLocation]],LogEvent[[#This Row],[RuleFinish]]-LogEvent[[#This Row],[RuleLocation]])</f>
        <v>#VALUE!</v>
      </c>
      <c r="G145" s="195" t="e">
        <f>SEARCH("&lt;TariffDescriptionNumber&gt;",LogEvent[[#This Row],[TextEvent2]],LogEvent[[#This Row],[RuleFinish]])+25</f>
        <v>#VALUE!</v>
      </c>
      <c r="H145" s="195" t="e">
        <f>SEARCH("&lt;/TariffDescriptionNumber&gt;",LogEvent[[#This Row],[TextEvent2]],LogEvent[[#This Row],[RuleFinish]])</f>
        <v>#VALUE!</v>
      </c>
      <c r="I145" s="195" t="e">
        <f>MID(LogEvent[[#This Row],[TextEvent2]],LogEvent[[#This Row],[TariffLocation]],(LogEvent[[#This Row],[TariffFinish]]-LogEvent[[#This Row],[TariffLocation]]))</f>
        <v>#VALUE!</v>
      </c>
      <c r="J145" s="195" t="e">
        <f>SEARCH(CONCATENATE("Title=",Calculos!$A$72,"PENALTIES"),LogEvent[[#This Row],[TextEvent2]],LogEvent[[#This Row],[TariffLocation]])+29</f>
        <v>#VALUE!</v>
      </c>
      <c r="K145" s="195" t="e">
        <f>SEARCH("&lt;/Paragraph&gt;",LogEvent[[#This Row],[TextEvent2]],LogEvent[[#This Row],[PenaltiesLocation]])</f>
        <v>#VALUE!</v>
      </c>
      <c r="L145" s="195" t="e">
        <f>MID(LogEvent[[#This Row],[TextEvent2]],LogEvent[[#This Row],[PenaltiesLocation]],(LogEvent[[#This Row],[PenaltiesFinish]]-LogEvent[[#This Row],[PenaltiesLocation]]))</f>
        <v>#VALUE!</v>
      </c>
      <c r="M145" s="195" t="e">
        <f>SEARCH("&lt;stl:HostCommand",LogEvent[[#This Row],[TextEvent2]])</f>
        <v>#VALUE!</v>
      </c>
      <c r="N145" s="195" t="e">
        <f>SEARCH("&gt;",LogEvent[[#This Row],[TextEvent2]],LogEvent[[#This Row],[HostCommandLocation]])+1</f>
        <v>#VALUE!</v>
      </c>
      <c r="O145" s="195" t="e">
        <f>SEARCH("&lt;/stl:HostCommand&gt;",LogEvent[[#This Row],[TextEvent2]],LogEvent[[#This Row],[HostCommandInit]])</f>
        <v>#VALUE!</v>
      </c>
      <c r="P145" s="195" t="e">
        <f>MID(LogEvent[[#This Row],[TextEvent2]],LogEvent[[#This Row],[HostCommandInit]],LogEvent[[#This Row],[HCFinish]]-LogEvent[[#This Row],[HostCommandInit]])</f>
        <v>#VALUE!</v>
      </c>
    </row>
    <row r="146" spans="1:16" x14ac:dyDescent="0.25">
      <c r="A146" s="195" t="s">
        <v>458</v>
      </c>
      <c r="B146" s="195" t="s">
        <v>459</v>
      </c>
      <c r="C146" s="195" t="s">
        <v>604</v>
      </c>
      <c r="D146" s="195" t="e">
        <f>SEARCH("&lt;Rule&gt;",LogEvent[[#This Row],[TextEvent2]])+6</f>
        <v>#VALUE!</v>
      </c>
      <c r="E146" s="195" t="e">
        <f>SEARCH("&lt;/Rule&gt;",LogEvent[[#This Row],[TextEvent2]],LogEvent[[#This Row],[RuleLocation]])</f>
        <v>#VALUE!</v>
      </c>
      <c r="F146" s="195" t="e">
        <f>MID(LogEvent[[#This Row],[TextEvent2]],LogEvent[[#This Row],[RuleLocation]],LogEvent[[#This Row],[RuleFinish]]-LogEvent[[#This Row],[RuleLocation]])</f>
        <v>#VALUE!</v>
      </c>
      <c r="G146" s="195" t="e">
        <f>SEARCH("&lt;TariffDescriptionNumber&gt;",LogEvent[[#This Row],[TextEvent2]],LogEvent[[#This Row],[RuleFinish]])+25</f>
        <v>#VALUE!</v>
      </c>
      <c r="H146" s="195" t="e">
        <f>SEARCH("&lt;/TariffDescriptionNumber&gt;",LogEvent[[#This Row],[TextEvent2]],LogEvent[[#This Row],[RuleFinish]])</f>
        <v>#VALUE!</v>
      </c>
      <c r="I146" s="195" t="e">
        <f>MID(LogEvent[[#This Row],[TextEvent2]],LogEvent[[#This Row],[TariffLocation]],(LogEvent[[#This Row],[TariffFinish]]-LogEvent[[#This Row],[TariffLocation]]))</f>
        <v>#VALUE!</v>
      </c>
      <c r="J146" s="195" t="e">
        <f>SEARCH(CONCATENATE("Title=",Calculos!$A$72,"PENALTIES"),LogEvent[[#This Row],[TextEvent2]],LogEvent[[#This Row],[TariffLocation]])+29</f>
        <v>#VALUE!</v>
      </c>
      <c r="K146" s="195" t="e">
        <f>SEARCH("&lt;/Paragraph&gt;",LogEvent[[#This Row],[TextEvent2]],LogEvent[[#This Row],[PenaltiesLocation]])</f>
        <v>#VALUE!</v>
      </c>
      <c r="L146" s="195" t="e">
        <f>MID(LogEvent[[#This Row],[TextEvent2]],LogEvent[[#This Row],[PenaltiesLocation]],(LogEvent[[#This Row],[PenaltiesFinish]]-LogEvent[[#This Row],[PenaltiesLocation]]))</f>
        <v>#VALUE!</v>
      </c>
      <c r="M146" s="195" t="e">
        <f>SEARCH("&lt;stl:HostCommand",LogEvent[[#This Row],[TextEvent2]])</f>
        <v>#VALUE!</v>
      </c>
      <c r="N146" s="195" t="e">
        <f>SEARCH("&gt;",LogEvent[[#This Row],[TextEvent2]],LogEvent[[#This Row],[HostCommandLocation]])+1</f>
        <v>#VALUE!</v>
      </c>
      <c r="O146" s="195" t="e">
        <f>SEARCH("&lt;/stl:HostCommand&gt;",LogEvent[[#This Row],[TextEvent2]],LogEvent[[#This Row],[HostCommandInit]])</f>
        <v>#VALUE!</v>
      </c>
      <c r="P146" s="195" t="e">
        <f>MID(LogEvent[[#This Row],[TextEvent2]],LogEvent[[#This Row],[HostCommandInit]],LogEvent[[#This Row],[HCFinish]]-LogEvent[[#This Row],[HostCommandInit]])</f>
        <v>#VALUE!</v>
      </c>
    </row>
    <row r="147" spans="1:16" x14ac:dyDescent="0.25">
      <c r="A147" s="195" t="s">
        <v>458</v>
      </c>
      <c r="B147" s="195" t="s">
        <v>459</v>
      </c>
      <c r="C147" s="195" t="s">
        <v>605</v>
      </c>
      <c r="D147" s="195" t="e">
        <f>SEARCH("&lt;Rule&gt;",LogEvent[[#This Row],[TextEvent2]])+6</f>
        <v>#VALUE!</v>
      </c>
      <c r="E147" s="195" t="e">
        <f>SEARCH("&lt;/Rule&gt;",LogEvent[[#This Row],[TextEvent2]],LogEvent[[#This Row],[RuleLocation]])</f>
        <v>#VALUE!</v>
      </c>
      <c r="F147" s="195" t="e">
        <f>MID(LogEvent[[#This Row],[TextEvent2]],LogEvent[[#This Row],[RuleLocation]],LogEvent[[#This Row],[RuleFinish]]-LogEvent[[#This Row],[RuleLocation]])</f>
        <v>#VALUE!</v>
      </c>
      <c r="G147" s="195" t="e">
        <f>SEARCH("&lt;TariffDescriptionNumber&gt;",LogEvent[[#This Row],[TextEvent2]],LogEvent[[#This Row],[RuleFinish]])+25</f>
        <v>#VALUE!</v>
      </c>
      <c r="H147" s="195" t="e">
        <f>SEARCH("&lt;/TariffDescriptionNumber&gt;",LogEvent[[#This Row],[TextEvent2]],LogEvent[[#This Row],[RuleFinish]])</f>
        <v>#VALUE!</v>
      </c>
      <c r="I147" s="195" t="e">
        <f>MID(LogEvent[[#This Row],[TextEvent2]],LogEvent[[#This Row],[TariffLocation]],(LogEvent[[#This Row],[TariffFinish]]-LogEvent[[#This Row],[TariffLocation]]))</f>
        <v>#VALUE!</v>
      </c>
      <c r="J147" s="195" t="e">
        <f>SEARCH(CONCATENATE("Title=",Calculos!$A$72,"PENALTIES"),LogEvent[[#This Row],[TextEvent2]],LogEvent[[#This Row],[TariffLocation]])+29</f>
        <v>#VALUE!</v>
      </c>
      <c r="K147" s="195" t="e">
        <f>SEARCH("&lt;/Paragraph&gt;",LogEvent[[#This Row],[TextEvent2]],LogEvent[[#This Row],[PenaltiesLocation]])</f>
        <v>#VALUE!</v>
      </c>
      <c r="L147" s="195" t="e">
        <f>MID(LogEvent[[#This Row],[TextEvent2]],LogEvent[[#This Row],[PenaltiesLocation]],(LogEvent[[#This Row],[PenaltiesFinish]]-LogEvent[[#This Row],[PenaltiesLocation]]))</f>
        <v>#VALUE!</v>
      </c>
      <c r="M147" s="195" t="e">
        <f>SEARCH("&lt;stl:HostCommand",LogEvent[[#This Row],[TextEvent2]])</f>
        <v>#VALUE!</v>
      </c>
      <c r="N147" s="195" t="e">
        <f>SEARCH("&gt;",LogEvent[[#This Row],[TextEvent2]],LogEvent[[#This Row],[HostCommandLocation]])+1</f>
        <v>#VALUE!</v>
      </c>
      <c r="O147" s="195" t="e">
        <f>SEARCH("&lt;/stl:HostCommand&gt;",LogEvent[[#This Row],[TextEvent2]],LogEvent[[#This Row],[HostCommandInit]])</f>
        <v>#VALUE!</v>
      </c>
      <c r="P147" s="195" t="e">
        <f>MID(LogEvent[[#This Row],[TextEvent2]],LogEvent[[#This Row],[HostCommandInit]],LogEvent[[#This Row],[HCFinish]]-LogEvent[[#This Row],[HostCommandInit]])</f>
        <v>#VALUE!</v>
      </c>
    </row>
    <row r="148" spans="1:16" x14ac:dyDescent="0.25">
      <c r="A148" s="195" t="s">
        <v>458</v>
      </c>
      <c r="B148" s="195" t="s">
        <v>459</v>
      </c>
      <c r="C148" s="195" t="s">
        <v>606</v>
      </c>
      <c r="D148" s="195" t="e">
        <f>SEARCH("&lt;Rule&gt;",LogEvent[[#This Row],[TextEvent2]])+6</f>
        <v>#VALUE!</v>
      </c>
      <c r="E148" s="195" t="e">
        <f>SEARCH("&lt;/Rule&gt;",LogEvent[[#This Row],[TextEvent2]],LogEvent[[#This Row],[RuleLocation]])</f>
        <v>#VALUE!</v>
      </c>
      <c r="F148" s="195" t="e">
        <f>MID(LogEvent[[#This Row],[TextEvent2]],LogEvent[[#This Row],[RuleLocation]],LogEvent[[#This Row],[RuleFinish]]-LogEvent[[#This Row],[RuleLocation]])</f>
        <v>#VALUE!</v>
      </c>
      <c r="G148" s="195" t="e">
        <f>SEARCH("&lt;TariffDescriptionNumber&gt;",LogEvent[[#This Row],[TextEvent2]],LogEvent[[#This Row],[RuleFinish]])+25</f>
        <v>#VALUE!</v>
      </c>
      <c r="H148" s="195" t="e">
        <f>SEARCH("&lt;/TariffDescriptionNumber&gt;",LogEvent[[#This Row],[TextEvent2]],LogEvent[[#This Row],[RuleFinish]])</f>
        <v>#VALUE!</v>
      </c>
      <c r="I148" s="195" t="e">
        <f>MID(LogEvent[[#This Row],[TextEvent2]],LogEvent[[#This Row],[TariffLocation]],(LogEvent[[#This Row],[TariffFinish]]-LogEvent[[#This Row],[TariffLocation]]))</f>
        <v>#VALUE!</v>
      </c>
      <c r="J148" s="195" t="e">
        <f>SEARCH(CONCATENATE("Title=",Calculos!$A$72,"PENALTIES"),LogEvent[[#This Row],[TextEvent2]],LogEvent[[#This Row],[TariffLocation]])+29</f>
        <v>#VALUE!</v>
      </c>
      <c r="K148" s="195" t="e">
        <f>SEARCH("&lt;/Paragraph&gt;",LogEvent[[#This Row],[TextEvent2]],LogEvent[[#This Row],[PenaltiesLocation]])</f>
        <v>#VALUE!</v>
      </c>
      <c r="L148" s="195" t="e">
        <f>MID(LogEvent[[#This Row],[TextEvent2]],LogEvent[[#This Row],[PenaltiesLocation]],(LogEvent[[#This Row],[PenaltiesFinish]]-LogEvent[[#This Row],[PenaltiesLocation]]))</f>
        <v>#VALUE!</v>
      </c>
      <c r="M148" s="195" t="e">
        <f>SEARCH("&lt;stl:HostCommand",LogEvent[[#This Row],[TextEvent2]])</f>
        <v>#VALUE!</v>
      </c>
      <c r="N148" s="195" t="e">
        <f>SEARCH("&gt;",LogEvent[[#This Row],[TextEvent2]],LogEvent[[#This Row],[HostCommandLocation]])+1</f>
        <v>#VALUE!</v>
      </c>
      <c r="O148" s="195" t="e">
        <f>SEARCH("&lt;/stl:HostCommand&gt;",LogEvent[[#This Row],[TextEvent2]],LogEvent[[#This Row],[HostCommandInit]])</f>
        <v>#VALUE!</v>
      </c>
      <c r="P148" s="195" t="e">
        <f>MID(LogEvent[[#This Row],[TextEvent2]],LogEvent[[#This Row],[HostCommandInit]],LogEvent[[#This Row],[HCFinish]]-LogEvent[[#This Row],[HostCommandInit]])</f>
        <v>#VALUE!</v>
      </c>
    </row>
    <row r="149" spans="1:16" x14ac:dyDescent="0.25">
      <c r="A149" s="195" t="s">
        <v>458</v>
      </c>
      <c r="B149" s="195" t="s">
        <v>459</v>
      </c>
      <c r="C149" s="195" t="s">
        <v>607</v>
      </c>
      <c r="D149" s="195" t="e">
        <f>SEARCH("&lt;Rule&gt;",LogEvent[[#This Row],[TextEvent2]])+6</f>
        <v>#VALUE!</v>
      </c>
      <c r="E149" s="195" t="e">
        <f>SEARCH("&lt;/Rule&gt;",LogEvent[[#This Row],[TextEvent2]],LogEvent[[#This Row],[RuleLocation]])</f>
        <v>#VALUE!</v>
      </c>
      <c r="F149" s="195" t="e">
        <f>MID(LogEvent[[#This Row],[TextEvent2]],LogEvent[[#This Row],[RuleLocation]],LogEvent[[#This Row],[RuleFinish]]-LogEvent[[#This Row],[RuleLocation]])</f>
        <v>#VALUE!</v>
      </c>
      <c r="G149" s="195" t="e">
        <f>SEARCH("&lt;TariffDescriptionNumber&gt;",LogEvent[[#This Row],[TextEvent2]],LogEvent[[#This Row],[RuleFinish]])+25</f>
        <v>#VALUE!</v>
      </c>
      <c r="H149" s="195" t="e">
        <f>SEARCH("&lt;/TariffDescriptionNumber&gt;",LogEvent[[#This Row],[TextEvent2]],LogEvent[[#This Row],[RuleFinish]])</f>
        <v>#VALUE!</v>
      </c>
      <c r="I149" s="195" t="e">
        <f>MID(LogEvent[[#This Row],[TextEvent2]],LogEvent[[#This Row],[TariffLocation]],(LogEvent[[#This Row],[TariffFinish]]-LogEvent[[#This Row],[TariffLocation]]))</f>
        <v>#VALUE!</v>
      </c>
      <c r="J149" s="195" t="e">
        <f>SEARCH(CONCATENATE("Title=",Calculos!$A$72,"PENALTIES"),LogEvent[[#This Row],[TextEvent2]],LogEvent[[#This Row],[TariffLocation]])+29</f>
        <v>#VALUE!</v>
      </c>
      <c r="K149" s="195" t="e">
        <f>SEARCH("&lt;/Paragraph&gt;",LogEvent[[#This Row],[TextEvent2]],LogEvent[[#This Row],[PenaltiesLocation]])</f>
        <v>#VALUE!</v>
      </c>
      <c r="L149" s="195" t="e">
        <f>MID(LogEvent[[#This Row],[TextEvent2]],LogEvent[[#This Row],[PenaltiesLocation]],(LogEvent[[#This Row],[PenaltiesFinish]]-LogEvent[[#This Row],[PenaltiesLocation]]))</f>
        <v>#VALUE!</v>
      </c>
      <c r="M149" s="195" t="e">
        <f>SEARCH("&lt;stl:HostCommand",LogEvent[[#This Row],[TextEvent2]])</f>
        <v>#VALUE!</v>
      </c>
      <c r="N149" s="195" t="e">
        <f>SEARCH("&gt;",LogEvent[[#This Row],[TextEvent2]],LogEvent[[#This Row],[HostCommandLocation]])+1</f>
        <v>#VALUE!</v>
      </c>
      <c r="O149" s="195" t="e">
        <f>SEARCH("&lt;/stl:HostCommand&gt;",LogEvent[[#This Row],[TextEvent2]],LogEvent[[#This Row],[HostCommandInit]])</f>
        <v>#VALUE!</v>
      </c>
      <c r="P149" s="195" t="e">
        <f>MID(LogEvent[[#This Row],[TextEvent2]],LogEvent[[#This Row],[HostCommandInit]],LogEvent[[#This Row],[HCFinish]]-LogEvent[[#This Row],[HostCommandInit]])</f>
        <v>#VALUE!</v>
      </c>
    </row>
    <row r="150" spans="1:16" x14ac:dyDescent="0.25">
      <c r="A150" s="195" t="s">
        <v>458</v>
      </c>
      <c r="B150" s="195" t="s">
        <v>459</v>
      </c>
      <c r="C150" s="195" t="s">
        <v>608</v>
      </c>
      <c r="D150" s="195" t="e">
        <f>SEARCH("&lt;Rule&gt;",LogEvent[[#This Row],[TextEvent2]])+6</f>
        <v>#VALUE!</v>
      </c>
      <c r="E150" s="195" t="e">
        <f>SEARCH("&lt;/Rule&gt;",LogEvent[[#This Row],[TextEvent2]],LogEvent[[#This Row],[RuleLocation]])</f>
        <v>#VALUE!</v>
      </c>
      <c r="F150" s="195" t="e">
        <f>MID(LogEvent[[#This Row],[TextEvent2]],LogEvent[[#This Row],[RuleLocation]],LogEvent[[#This Row],[RuleFinish]]-LogEvent[[#This Row],[RuleLocation]])</f>
        <v>#VALUE!</v>
      </c>
      <c r="G150" s="195" t="e">
        <f>SEARCH("&lt;TariffDescriptionNumber&gt;",LogEvent[[#This Row],[TextEvent2]],LogEvent[[#This Row],[RuleFinish]])+25</f>
        <v>#VALUE!</v>
      </c>
      <c r="H150" s="195" t="e">
        <f>SEARCH("&lt;/TariffDescriptionNumber&gt;",LogEvent[[#This Row],[TextEvent2]],LogEvent[[#This Row],[RuleFinish]])</f>
        <v>#VALUE!</v>
      </c>
      <c r="I150" s="195" t="e">
        <f>MID(LogEvent[[#This Row],[TextEvent2]],LogEvent[[#This Row],[TariffLocation]],(LogEvent[[#This Row],[TariffFinish]]-LogEvent[[#This Row],[TariffLocation]]))</f>
        <v>#VALUE!</v>
      </c>
      <c r="J150" s="195" t="e">
        <f>SEARCH(CONCATENATE("Title=",Calculos!$A$72,"PENALTIES"),LogEvent[[#This Row],[TextEvent2]],LogEvent[[#This Row],[TariffLocation]])+29</f>
        <v>#VALUE!</v>
      </c>
      <c r="K150" s="195" t="e">
        <f>SEARCH("&lt;/Paragraph&gt;",LogEvent[[#This Row],[TextEvent2]],LogEvent[[#This Row],[PenaltiesLocation]])</f>
        <v>#VALUE!</v>
      </c>
      <c r="L150" s="195" t="e">
        <f>MID(LogEvent[[#This Row],[TextEvent2]],LogEvent[[#This Row],[PenaltiesLocation]],(LogEvent[[#This Row],[PenaltiesFinish]]-LogEvent[[#This Row],[PenaltiesLocation]]))</f>
        <v>#VALUE!</v>
      </c>
      <c r="M150" s="195" t="e">
        <f>SEARCH("&lt;stl:HostCommand",LogEvent[[#This Row],[TextEvent2]])</f>
        <v>#VALUE!</v>
      </c>
      <c r="N150" s="195" t="e">
        <f>SEARCH("&gt;",LogEvent[[#This Row],[TextEvent2]],LogEvent[[#This Row],[HostCommandLocation]])+1</f>
        <v>#VALUE!</v>
      </c>
      <c r="O150" s="195" t="e">
        <f>SEARCH("&lt;/stl:HostCommand&gt;",LogEvent[[#This Row],[TextEvent2]],LogEvent[[#This Row],[HostCommandInit]])</f>
        <v>#VALUE!</v>
      </c>
      <c r="P150" s="195" t="e">
        <f>MID(LogEvent[[#This Row],[TextEvent2]],LogEvent[[#This Row],[HostCommandInit]],LogEvent[[#This Row],[HCFinish]]-LogEvent[[#This Row],[HostCommandInit]])</f>
        <v>#VALUE!</v>
      </c>
    </row>
    <row r="151" spans="1:16" x14ac:dyDescent="0.25">
      <c r="A151" s="195" t="s">
        <v>458</v>
      </c>
      <c r="B151" s="195" t="s">
        <v>459</v>
      </c>
      <c r="C151" s="195" t="s">
        <v>609</v>
      </c>
      <c r="D151" s="195" t="e">
        <f>SEARCH("&lt;Rule&gt;",LogEvent[[#This Row],[TextEvent2]])+6</f>
        <v>#VALUE!</v>
      </c>
      <c r="E151" s="195" t="e">
        <f>SEARCH("&lt;/Rule&gt;",LogEvent[[#This Row],[TextEvent2]],LogEvent[[#This Row],[RuleLocation]])</f>
        <v>#VALUE!</v>
      </c>
      <c r="F151" s="195" t="e">
        <f>MID(LogEvent[[#This Row],[TextEvent2]],LogEvent[[#This Row],[RuleLocation]],LogEvent[[#This Row],[RuleFinish]]-LogEvent[[#This Row],[RuleLocation]])</f>
        <v>#VALUE!</v>
      </c>
      <c r="G151" s="195" t="e">
        <f>SEARCH("&lt;TariffDescriptionNumber&gt;",LogEvent[[#This Row],[TextEvent2]],LogEvent[[#This Row],[RuleFinish]])+25</f>
        <v>#VALUE!</v>
      </c>
      <c r="H151" s="195" t="e">
        <f>SEARCH("&lt;/TariffDescriptionNumber&gt;",LogEvent[[#This Row],[TextEvent2]],LogEvent[[#This Row],[RuleFinish]])</f>
        <v>#VALUE!</v>
      </c>
      <c r="I151" s="195" t="e">
        <f>MID(LogEvent[[#This Row],[TextEvent2]],LogEvent[[#This Row],[TariffLocation]],(LogEvent[[#This Row],[TariffFinish]]-LogEvent[[#This Row],[TariffLocation]]))</f>
        <v>#VALUE!</v>
      </c>
      <c r="J151" s="195" t="e">
        <f>SEARCH(CONCATENATE("Title=",Calculos!$A$72,"PENALTIES"),LogEvent[[#This Row],[TextEvent2]],LogEvent[[#This Row],[TariffLocation]])+29</f>
        <v>#VALUE!</v>
      </c>
      <c r="K151" s="195" t="e">
        <f>SEARCH("&lt;/Paragraph&gt;",LogEvent[[#This Row],[TextEvent2]],LogEvent[[#This Row],[PenaltiesLocation]])</f>
        <v>#VALUE!</v>
      </c>
      <c r="L151" s="195" t="e">
        <f>MID(LogEvent[[#This Row],[TextEvent2]],LogEvent[[#This Row],[PenaltiesLocation]],(LogEvent[[#This Row],[PenaltiesFinish]]-LogEvent[[#This Row],[PenaltiesLocation]]))</f>
        <v>#VALUE!</v>
      </c>
      <c r="M151" s="195" t="e">
        <f>SEARCH("&lt;stl:HostCommand",LogEvent[[#This Row],[TextEvent2]])</f>
        <v>#VALUE!</v>
      </c>
      <c r="N151" s="195" t="e">
        <f>SEARCH("&gt;",LogEvent[[#This Row],[TextEvent2]],LogEvent[[#This Row],[HostCommandLocation]])+1</f>
        <v>#VALUE!</v>
      </c>
      <c r="O151" s="195" t="e">
        <f>SEARCH("&lt;/stl:HostCommand&gt;",LogEvent[[#This Row],[TextEvent2]],LogEvent[[#This Row],[HostCommandInit]])</f>
        <v>#VALUE!</v>
      </c>
      <c r="P151" s="195" t="e">
        <f>MID(LogEvent[[#This Row],[TextEvent2]],LogEvent[[#This Row],[HostCommandInit]],LogEvent[[#This Row],[HCFinish]]-LogEvent[[#This Row],[HostCommandInit]])</f>
        <v>#VALUE!</v>
      </c>
    </row>
    <row r="152" spans="1:16" x14ac:dyDescent="0.25">
      <c r="A152" s="195" t="s">
        <v>458</v>
      </c>
      <c r="B152" s="195" t="s">
        <v>459</v>
      </c>
      <c r="C152" s="195" t="s">
        <v>610</v>
      </c>
      <c r="D152" s="195" t="e">
        <f>SEARCH("&lt;Rule&gt;",LogEvent[[#This Row],[TextEvent2]])+6</f>
        <v>#VALUE!</v>
      </c>
      <c r="E152" s="195" t="e">
        <f>SEARCH("&lt;/Rule&gt;",LogEvent[[#This Row],[TextEvent2]],LogEvent[[#This Row],[RuleLocation]])</f>
        <v>#VALUE!</v>
      </c>
      <c r="F152" s="195" t="e">
        <f>MID(LogEvent[[#This Row],[TextEvent2]],LogEvent[[#This Row],[RuleLocation]],LogEvent[[#This Row],[RuleFinish]]-LogEvent[[#This Row],[RuleLocation]])</f>
        <v>#VALUE!</v>
      </c>
      <c r="G152" s="195" t="e">
        <f>SEARCH("&lt;TariffDescriptionNumber&gt;",LogEvent[[#This Row],[TextEvent2]],LogEvent[[#This Row],[RuleFinish]])+25</f>
        <v>#VALUE!</v>
      </c>
      <c r="H152" s="195" t="e">
        <f>SEARCH("&lt;/TariffDescriptionNumber&gt;",LogEvent[[#This Row],[TextEvent2]],LogEvent[[#This Row],[RuleFinish]])</f>
        <v>#VALUE!</v>
      </c>
      <c r="I152" s="195" t="e">
        <f>MID(LogEvent[[#This Row],[TextEvent2]],LogEvent[[#This Row],[TariffLocation]],(LogEvent[[#This Row],[TariffFinish]]-LogEvent[[#This Row],[TariffLocation]]))</f>
        <v>#VALUE!</v>
      </c>
      <c r="J152" s="195" t="e">
        <f>SEARCH(CONCATENATE("Title=",Calculos!$A$72,"PENALTIES"),LogEvent[[#This Row],[TextEvent2]],LogEvent[[#This Row],[TariffLocation]])+29</f>
        <v>#VALUE!</v>
      </c>
      <c r="K152" s="195" t="e">
        <f>SEARCH("&lt;/Paragraph&gt;",LogEvent[[#This Row],[TextEvent2]],LogEvent[[#This Row],[PenaltiesLocation]])</f>
        <v>#VALUE!</v>
      </c>
      <c r="L152" s="195" t="e">
        <f>MID(LogEvent[[#This Row],[TextEvent2]],LogEvent[[#This Row],[PenaltiesLocation]],(LogEvent[[#This Row],[PenaltiesFinish]]-LogEvent[[#This Row],[PenaltiesLocation]]))</f>
        <v>#VALUE!</v>
      </c>
      <c r="M152" s="195" t="e">
        <f>SEARCH("&lt;stl:HostCommand",LogEvent[[#This Row],[TextEvent2]])</f>
        <v>#VALUE!</v>
      </c>
      <c r="N152" s="195" t="e">
        <f>SEARCH("&gt;",LogEvent[[#This Row],[TextEvent2]],LogEvent[[#This Row],[HostCommandLocation]])+1</f>
        <v>#VALUE!</v>
      </c>
      <c r="O152" s="195" t="e">
        <f>SEARCH("&lt;/stl:HostCommand&gt;",LogEvent[[#This Row],[TextEvent2]],LogEvent[[#This Row],[HostCommandInit]])</f>
        <v>#VALUE!</v>
      </c>
      <c r="P152" s="195" t="e">
        <f>MID(LogEvent[[#This Row],[TextEvent2]],LogEvent[[#This Row],[HostCommandInit]],LogEvent[[#This Row],[HCFinish]]-LogEvent[[#This Row],[HostCommandInit]])</f>
        <v>#VALUE!</v>
      </c>
    </row>
    <row r="153" spans="1:16" x14ac:dyDescent="0.25">
      <c r="A153" s="195" t="s">
        <v>458</v>
      </c>
      <c r="B153" s="195" t="s">
        <v>459</v>
      </c>
      <c r="C153" s="195" t="s">
        <v>611</v>
      </c>
      <c r="D153" s="195" t="e">
        <f>SEARCH("&lt;Rule&gt;",LogEvent[[#This Row],[TextEvent2]])+6</f>
        <v>#VALUE!</v>
      </c>
      <c r="E153" s="195" t="e">
        <f>SEARCH("&lt;/Rule&gt;",LogEvent[[#This Row],[TextEvent2]],LogEvent[[#This Row],[RuleLocation]])</f>
        <v>#VALUE!</v>
      </c>
      <c r="F153" s="195" t="e">
        <f>MID(LogEvent[[#This Row],[TextEvent2]],LogEvent[[#This Row],[RuleLocation]],LogEvent[[#This Row],[RuleFinish]]-LogEvent[[#This Row],[RuleLocation]])</f>
        <v>#VALUE!</v>
      </c>
      <c r="G153" s="195" t="e">
        <f>SEARCH("&lt;TariffDescriptionNumber&gt;",LogEvent[[#This Row],[TextEvent2]],LogEvent[[#This Row],[RuleFinish]])+25</f>
        <v>#VALUE!</v>
      </c>
      <c r="H153" s="195" t="e">
        <f>SEARCH("&lt;/TariffDescriptionNumber&gt;",LogEvent[[#This Row],[TextEvent2]],LogEvent[[#This Row],[RuleFinish]])</f>
        <v>#VALUE!</v>
      </c>
      <c r="I153" s="195" t="e">
        <f>MID(LogEvent[[#This Row],[TextEvent2]],LogEvent[[#This Row],[TariffLocation]],(LogEvent[[#This Row],[TariffFinish]]-LogEvent[[#This Row],[TariffLocation]]))</f>
        <v>#VALUE!</v>
      </c>
      <c r="J153" s="195" t="e">
        <f>SEARCH(CONCATENATE("Title=",Calculos!$A$72,"PENALTIES"),LogEvent[[#This Row],[TextEvent2]],LogEvent[[#This Row],[TariffLocation]])+29</f>
        <v>#VALUE!</v>
      </c>
      <c r="K153" s="195" t="e">
        <f>SEARCH("&lt;/Paragraph&gt;",LogEvent[[#This Row],[TextEvent2]],LogEvent[[#This Row],[PenaltiesLocation]])</f>
        <v>#VALUE!</v>
      </c>
      <c r="L153" s="195" t="e">
        <f>MID(LogEvent[[#This Row],[TextEvent2]],LogEvent[[#This Row],[PenaltiesLocation]],(LogEvent[[#This Row],[PenaltiesFinish]]-LogEvent[[#This Row],[PenaltiesLocation]]))</f>
        <v>#VALUE!</v>
      </c>
      <c r="M153" s="195" t="e">
        <f>SEARCH("&lt;stl:HostCommand",LogEvent[[#This Row],[TextEvent2]])</f>
        <v>#VALUE!</v>
      </c>
      <c r="N153" s="195" t="e">
        <f>SEARCH("&gt;",LogEvent[[#This Row],[TextEvent2]],LogEvent[[#This Row],[HostCommandLocation]])+1</f>
        <v>#VALUE!</v>
      </c>
      <c r="O153" s="195" t="e">
        <f>SEARCH("&lt;/stl:HostCommand&gt;",LogEvent[[#This Row],[TextEvent2]],LogEvent[[#This Row],[HostCommandInit]])</f>
        <v>#VALUE!</v>
      </c>
      <c r="P153" s="195" t="e">
        <f>MID(LogEvent[[#This Row],[TextEvent2]],LogEvent[[#This Row],[HostCommandInit]],LogEvent[[#This Row],[HCFinish]]-LogEvent[[#This Row],[HostCommandInit]])</f>
        <v>#VALUE!</v>
      </c>
    </row>
    <row r="154" spans="1:16" x14ac:dyDescent="0.25">
      <c r="A154" s="195" t="s">
        <v>458</v>
      </c>
      <c r="B154" s="195" t="s">
        <v>459</v>
      </c>
      <c r="C154" s="195" t="s">
        <v>612</v>
      </c>
      <c r="D154" s="195" t="e">
        <f>SEARCH("&lt;Rule&gt;",LogEvent[[#This Row],[TextEvent2]])+6</f>
        <v>#VALUE!</v>
      </c>
      <c r="E154" s="195" t="e">
        <f>SEARCH("&lt;/Rule&gt;",LogEvent[[#This Row],[TextEvent2]],LogEvent[[#This Row],[RuleLocation]])</f>
        <v>#VALUE!</v>
      </c>
      <c r="F154" s="195" t="e">
        <f>MID(LogEvent[[#This Row],[TextEvent2]],LogEvent[[#This Row],[RuleLocation]],LogEvent[[#This Row],[RuleFinish]]-LogEvent[[#This Row],[RuleLocation]])</f>
        <v>#VALUE!</v>
      </c>
      <c r="G154" s="195" t="e">
        <f>SEARCH("&lt;TariffDescriptionNumber&gt;",LogEvent[[#This Row],[TextEvent2]],LogEvent[[#This Row],[RuleFinish]])+25</f>
        <v>#VALUE!</v>
      </c>
      <c r="H154" s="195" t="e">
        <f>SEARCH("&lt;/TariffDescriptionNumber&gt;",LogEvent[[#This Row],[TextEvent2]],LogEvent[[#This Row],[RuleFinish]])</f>
        <v>#VALUE!</v>
      </c>
      <c r="I154" s="195" t="e">
        <f>MID(LogEvent[[#This Row],[TextEvent2]],LogEvent[[#This Row],[TariffLocation]],(LogEvent[[#This Row],[TariffFinish]]-LogEvent[[#This Row],[TariffLocation]]))</f>
        <v>#VALUE!</v>
      </c>
      <c r="J154" s="195" t="e">
        <f>SEARCH(CONCATENATE("Title=",Calculos!$A$72,"PENALTIES"),LogEvent[[#This Row],[TextEvent2]],LogEvent[[#This Row],[TariffLocation]])+29</f>
        <v>#VALUE!</v>
      </c>
      <c r="K154" s="195" t="e">
        <f>SEARCH("&lt;/Paragraph&gt;",LogEvent[[#This Row],[TextEvent2]],LogEvent[[#This Row],[PenaltiesLocation]])</f>
        <v>#VALUE!</v>
      </c>
      <c r="L154" s="195" t="e">
        <f>MID(LogEvent[[#This Row],[TextEvent2]],LogEvent[[#This Row],[PenaltiesLocation]],(LogEvent[[#This Row],[PenaltiesFinish]]-LogEvent[[#This Row],[PenaltiesLocation]]))</f>
        <v>#VALUE!</v>
      </c>
      <c r="M154" s="195" t="e">
        <f>SEARCH("&lt;stl:HostCommand",LogEvent[[#This Row],[TextEvent2]])</f>
        <v>#VALUE!</v>
      </c>
      <c r="N154" s="195" t="e">
        <f>SEARCH("&gt;",LogEvent[[#This Row],[TextEvent2]],LogEvent[[#This Row],[HostCommandLocation]])+1</f>
        <v>#VALUE!</v>
      </c>
      <c r="O154" s="195" t="e">
        <f>SEARCH("&lt;/stl:HostCommand&gt;",LogEvent[[#This Row],[TextEvent2]],LogEvent[[#This Row],[HostCommandInit]])</f>
        <v>#VALUE!</v>
      </c>
      <c r="P154" s="195" t="e">
        <f>MID(LogEvent[[#This Row],[TextEvent2]],LogEvent[[#This Row],[HostCommandInit]],LogEvent[[#This Row],[HCFinish]]-LogEvent[[#This Row],[HostCommandInit]])</f>
        <v>#VALUE!</v>
      </c>
    </row>
    <row r="155" spans="1:16" x14ac:dyDescent="0.25">
      <c r="A155" s="195" t="s">
        <v>458</v>
      </c>
      <c r="B155" s="195" t="s">
        <v>459</v>
      </c>
      <c r="C155" s="195" t="s">
        <v>613</v>
      </c>
      <c r="D155" s="195" t="e">
        <f>SEARCH("&lt;Rule&gt;",LogEvent[[#This Row],[TextEvent2]])+6</f>
        <v>#VALUE!</v>
      </c>
      <c r="E155" s="195" t="e">
        <f>SEARCH("&lt;/Rule&gt;",LogEvent[[#This Row],[TextEvent2]],LogEvent[[#This Row],[RuleLocation]])</f>
        <v>#VALUE!</v>
      </c>
      <c r="F155" s="195" t="e">
        <f>MID(LogEvent[[#This Row],[TextEvent2]],LogEvent[[#This Row],[RuleLocation]],LogEvent[[#This Row],[RuleFinish]]-LogEvent[[#This Row],[RuleLocation]])</f>
        <v>#VALUE!</v>
      </c>
      <c r="G155" s="195" t="e">
        <f>SEARCH("&lt;TariffDescriptionNumber&gt;",LogEvent[[#This Row],[TextEvent2]],LogEvent[[#This Row],[RuleFinish]])+25</f>
        <v>#VALUE!</v>
      </c>
      <c r="H155" s="195" t="e">
        <f>SEARCH("&lt;/TariffDescriptionNumber&gt;",LogEvent[[#This Row],[TextEvent2]],LogEvent[[#This Row],[RuleFinish]])</f>
        <v>#VALUE!</v>
      </c>
      <c r="I155" s="195" t="e">
        <f>MID(LogEvent[[#This Row],[TextEvent2]],LogEvent[[#This Row],[TariffLocation]],(LogEvent[[#This Row],[TariffFinish]]-LogEvent[[#This Row],[TariffLocation]]))</f>
        <v>#VALUE!</v>
      </c>
      <c r="J155" s="195" t="e">
        <f>SEARCH(CONCATENATE("Title=",Calculos!$A$72,"PENALTIES"),LogEvent[[#This Row],[TextEvent2]],LogEvent[[#This Row],[TariffLocation]])+29</f>
        <v>#VALUE!</v>
      </c>
      <c r="K155" s="195" t="e">
        <f>SEARCH("&lt;/Paragraph&gt;",LogEvent[[#This Row],[TextEvent2]],LogEvent[[#This Row],[PenaltiesLocation]])</f>
        <v>#VALUE!</v>
      </c>
      <c r="L155" s="195" t="e">
        <f>MID(LogEvent[[#This Row],[TextEvent2]],LogEvent[[#This Row],[PenaltiesLocation]],(LogEvent[[#This Row],[PenaltiesFinish]]-LogEvent[[#This Row],[PenaltiesLocation]]))</f>
        <v>#VALUE!</v>
      </c>
      <c r="M155" s="195" t="e">
        <f>SEARCH("&lt;stl:HostCommand",LogEvent[[#This Row],[TextEvent2]])</f>
        <v>#VALUE!</v>
      </c>
      <c r="N155" s="195" t="e">
        <f>SEARCH("&gt;",LogEvent[[#This Row],[TextEvent2]],LogEvent[[#This Row],[HostCommandLocation]])+1</f>
        <v>#VALUE!</v>
      </c>
      <c r="O155" s="195" t="e">
        <f>SEARCH("&lt;/stl:HostCommand&gt;",LogEvent[[#This Row],[TextEvent2]],LogEvent[[#This Row],[HostCommandInit]])</f>
        <v>#VALUE!</v>
      </c>
      <c r="P155" s="195" t="e">
        <f>MID(LogEvent[[#This Row],[TextEvent2]],LogEvent[[#This Row],[HostCommandInit]],LogEvent[[#This Row],[HCFinish]]-LogEvent[[#This Row],[HostCommandInit]])</f>
        <v>#VALUE!</v>
      </c>
    </row>
    <row r="156" spans="1:16" x14ac:dyDescent="0.25">
      <c r="A156" s="195" t="s">
        <v>458</v>
      </c>
      <c r="B156" s="195" t="s">
        <v>459</v>
      </c>
      <c r="C156" s="195" t="s">
        <v>614</v>
      </c>
      <c r="D156" s="195" t="e">
        <f>SEARCH("&lt;Rule&gt;",LogEvent[[#This Row],[TextEvent2]])+6</f>
        <v>#VALUE!</v>
      </c>
      <c r="E156" s="195" t="e">
        <f>SEARCH("&lt;/Rule&gt;",LogEvent[[#This Row],[TextEvent2]],LogEvent[[#This Row],[RuleLocation]])</f>
        <v>#VALUE!</v>
      </c>
      <c r="F156" s="195" t="e">
        <f>MID(LogEvent[[#This Row],[TextEvent2]],LogEvent[[#This Row],[RuleLocation]],LogEvent[[#This Row],[RuleFinish]]-LogEvent[[#This Row],[RuleLocation]])</f>
        <v>#VALUE!</v>
      </c>
      <c r="G156" s="195" t="e">
        <f>SEARCH("&lt;TariffDescriptionNumber&gt;",LogEvent[[#This Row],[TextEvent2]],LogEvent[[#This Row],[RuleFinish]])+25</f>
        <v>#VALUE!</v>
      </c>
      <c r="H156" s="195" t="e">
        <f>SEARCH("&lt;/TariffDescriptionNumber&gt;",LogEvent[[#This Row],[TextEvent2]],LogEvent[[#This Row],[RuleFinish]])</f>
        <v>#VALUE!</v>
      </c>
      <c r="I156" s="195" t="e">
        <f>MID(LogEvent[[#This Row],[TextEvent2]],LogEvent[[#This Row],[TariffLocation]],(LogEvent[[#This Row],[TariffFinish]]-LogEvent[[#This Row],[TariffLocation]]))</f>
        <v>#VALUE!</v>
      </c>
      <c r="J156" s="195" t="e">
        <f>SEARCH(CONCATENATE("Title=",Calculos!$A$72,"PENALTIES"),LogEvent[[#This Row],[TextEvent2]],LogEvent[[#This Row],[TariffLocation]])+29</f>
        <v>#VALUE!</v>
      </c>
      <c r="K156" s="195" t="e">
        <f>SEARCH("&lt;/Paragraph&gt;",LogEvent[[#This Row],[TextEvent2]],LogEvent[[#This Row],[PenaltiesLocation]])</f>
        <v>#VALUE!</v>
      </c>
      <c r="L156" s="195" t="e">
        <f>MID(LogEvent[[#This Row],[TextEvent2]],LogEvent[[#This Row],[PenaltiesLocation]],(LogEvent[[#This Row],[PenaltiesFinish]]-LogEvent[[#This Row],[PenaltiesLocation]]))</f>
        <v>#VALUE!</v>
      </c>
      <c r="M156" s="195" t="e">
        <f>SEARCH("&lt;stl:HostCommand",LogEvent[[#This Row],[TextEvent2]])</f>
        <v>#VALUE!</v>
      </c>
      <c r="N156" s="195" t="e">
        <f>SEARCH("&gt;",LogEvent[[#This Row],[TextEvent2]],LogEvent[[#This Row],[HostCommandLocation]])+1</f>
        <v>#VALUE!</v>
      </c>
      <c r="O156" s="195" t="e">
        <f>SEARCH("&lt;/stl:HostCommand&gt;",LogEvent[[#This Row],[TextEvent2]],LogEvent[[#This Row],[HostCommandInit]])</f>
        <v>#VALUE!</v>
      </c>
      <c r="P156" s="195" t="e">
        <f>MID(LogEvent[[#This Row],[TextEvent2]],LogEvent[[#This Row],[HostCommandInit]],LogEvent[[#This Row],[HCFinish]]-LogEvent[[#This Row],[HostCommandInit]])</f>
        <v>#VALUE!</v>
      </c>
    </row>
    <row r="157" spans="1:16" x14ac:dyDescent="0.25">
      <c r="A157" s="195" t="s">
        <v>458</v>
      </c>
      <c r="B157" s="195" t="s">
        <v>459</v>
      </c>
      <c r="C157" s="195" t="s">
        <v>615</v>
      </c>
      <c r="D157" s="195" t="e">
        <f>SEARCH("&lt;Rule&gt;",LogEvent[[#This Row],[TextEvent2]])+6</f>
        <v>#VALUE!</v>
      </c>
      <c r="E157" s="195" t="e">
        <f>SEARCH("&lt;/Rule&gt;",LogEvent[[#This Row],[TextEvent2]],LogEvent[[#This Row],[RuleLocation]])</f>
        <v>#VALUE!</v>
      </c>
      <c r="F157" s="195" t="e">
        <f>MID(LogEvent[[#This Row],[TextEvent2]],LogEvent[[#This Row],[RuleLocation]],LogEvent[[#This Row],[RuleFinish]]-LogEvent[[#This Row],[RuleLocation]])</f>
        <v>#VALUE!</v>
      </c>
      <c r="G157" s="195" t="e">
        <f>SEARCH("&lt;TariffDescriptionNumber&gt;",LogEvent[[#This Row],[TextEvent2]],LogEvent[[#This Row],[RuleFinish]])+25</f>
        <v>#VALUE!</v>
      </c>
      <c r="H157" s="195" t="e">
        <f>SEARCH("&lt;/TariffDescriptionNumber&gt;",LogEvent[[#This Row],[TextEvent2]],LogEvent[[#This Row],[RuleFinish]])</f>
        <v>#VALUE!</v>
      </c>
      <c r="I157" s="195" t="e">
        <f>MID(LogEvent[[#This Row],[TextEvent2]],LogEvent[[#This Row],[TariffLocation]],(LogEvent[[#This Row],[TariffFinish]]-LogEvent[[#This Row],[TariffLocation]]))</f>
        <v>#VALUE!</v>
      </c>
      <c r="J157" s="195" t="e">
        <f>SEARCH(CONCATENATE("Title=",Calculos!$A$72,"PENALTIES"),LogEvent[[#This Row],[TextEvent2]],LogEvent[[#This Row],[TariffLocation]])+29</f>
        <v>#VALUE!</v>
      </c>
      <c r="K157" s="195" t="e">
        <f>SEARCH("&lt;/Paragraph&gt;",LogEvent[[#This Row],[TextEvent2]],LogEvent[[#This Row],[PenaltiesLocation]])</f>
        <v>#VALUE!</v>
      </c>
      <c r="L157" s="195" t="e">
        <f>MID(LogEvent[[#This Row],[TextEvent2]],LogEvent[[#This Row],[PenaltiesLocation]],(LogEvent[[#This Row],[PenaltiesFinish]]-LogEvent[[#This Row],[PenaltiesLocation]]))</f>
        <v>#VALUE!</v>
      </c>
      <c r="M157" s="195" t="e">
        <f>SEARCH("&lt;stl:HostCommand",LogEvent[[#This Row],[TextEvent2]])</f>
        <v>#VALUE!</v>
      </c>
      <c r="N157" s="195" t="e">
        <f>SEARCH("&gt;",LogEvent[[#This Row],[TextEvent2]],LogEvent[[#This Row],[HostCommandLocation]])+1</f>
        <v>#VALUE!</v>
      </c>
      <c r="O157" s="195" t="e">
        <f>SEARCH("&lt;/stl:HostCommand&gt;",LogEvent[[#This Row],[TextEvent2]],LogEvent[[#This Row],[HostCommandInit]])</f>
        <v>#VALUE!</v>
      </c>
      <c r="P157" s="195" t="e">
        <f>MID(LogEvent[[#This Row],[TextEvent2]],LogEvent[[#This Row],[HostCommandInit]],LogEvent[[#This Row],[HCFinish]]-LogEvent[[#This Row],[HostCommandInit]])</f>
        <v>#VALUE!</v>
      </c>
    </row>
    <row r="158" spans="1:16" x14ac:dyDescent="0.25">
      <c r="A158" s="195" t="s">
        <v>458</v>
      </c>
      <c r="B158" s="195" t="s">
        <v>459</v>
      </c>
      <c r="C158" s="195" t="s">
        <v>616</v>
      </c>
      <c r="D158" s="195" t="e">
        <f>SEARCH("&lt;Rule&gt;",LogEvent[[#This Row],[TextEvent2]])+6</f>
        <v>#VALUE!</v>
      </c>
      <c r="E158" s="195" t="e">
        <f>SEARCH("&lt;/Rule&gt;",LogEvent[[#This Row],[TextEvent2]],LogEvent[[#This Row],[RuleLocation]])</f>
        <v>#VALUE!</v>
      </c>
      <c r="F158" s="195" t="e">
        <f>MID(LogEvent[[#This Row],[TextEvent2]],LogEvent[[#This Row],[RuleLocation]],LogEvent[[#This Row],[RuleFinish]]-LogEvent[[#This Row],[RuleLocation]])</f>
        <v>#VALUE!</v>
      </c>
      <c r="G158" s="195" t="e">
        <f>SEARCH("&lt;TariffDescriptionNumber&gt;",LogEvent[[#This Row],[TextEvent2]],LogEvent[[#This Row],[RuleFinish]])+25</f>
        <v>#VALUE!</v>
      </c>
      <c r="H158" s="195" t="e">
        <f>SEARCH("&lt;/TariffDescriptionNumber&gt;",LogEvent[[#This Row],[TextEvent2]],LogEvent[[#This Row],[RuleFinish]])</f>
        <v>#VALUE!</v>
      </c>
      <c r="I158" s="195" t="e">
        <f>MID(LogEvent[[#This Row],[TextEvent2]],LogEvent[[#This Row],[TariffLocation]],(LogEvent[[#This Row],[TariffFinish]]-LogEvent[[#This Row],[TariffLocation]]))</f>
        <v>#VALUE!</v>
      </c>
      <c r="J158" s="195" t="e">
        <f>SEARCH(CONCATENATE("Title=",Calculos!$A$72,"PENALTIES"),LogEvent[[#This Row],[TextEvent2]],LogEvent[[#This Row],[TariffLocation]])+29</f>
        <v>#VALUE!</v>
      </c>
      <c r="K158" s="195" t="e">
        <f>SEARCH("&lt;/Paragraph&gt;",LogEvent[[#This Row],[TextEvent2]],LogEvent[[#This Row],[PenaltiesLocation]])</f>
        <v>#VALUE!</v>
      </c>
      <c r="L158" s="195" t="e">
        <f>MID(LogEvent[[#This Row],[TextEvent2]],LogEvent[[#This Row],[PenaltiesLocation]],(LogEvent[[#This Row],[PenaltiesFinish]]-LogEvent[[#This Row],[PenaltiesLocation]]))</f>
        <v>#VALUE!</v>
      </c>
      <c r="M158" s="195" t="e">
        <f>SEARCH("&lt;stl:HostCommand",LogEvent[[#This Row],[TextEvent2]])</f>
        <v>#VALUE!</v>
      </c>
      <c r="N158" s="195" t="e">
        <f>SEARCH("&gt;",LogEvent[[#This Row],[TextEvent2]],LogEvent[[#This Row],[HostCommandLocation]])+1</f>
        <v>#VALUE!</v>
      </c>
      <c r="O158" s="195" t="e">
        <f>SEARCH("&lt;/stl:HostCommand&gt;",LogEvent[[#This Row],[TextEvent2]],LogEvent[[#This Row],[HostCommandInit]])</f>
        <v>#VALUE!</v>
      </c>
      <c r="P158" s="195" t="e">
        <f>MID(LogEvent[[#This Row],[TextEvent2]],LogEvent[[#This Row],[HostCommandInit]],LogEvent[[#This Row],[HCFinish]]-LogEvent[[#This Row],[HostCommandInit]])</f>
        <v>#VALUE!</v>
      </c>
    </row>
    <row r="159" spans="1:16" x14ac:dyDescent="0.25">
      <c r="A159" s="195" t="s">
        <v>458</v>
      </c>
      <c r="B159" s="195" t="s">
        <v>459</v>
      </c>
      <c r="C159" s="195" t="s">
        <v>617</v>
      </c>
      <c r="D159" s="195" t="e">
        <f>SEARCH("&lt;Rule&gt;",LogEvent[[#This Row],[TextEvent2]])+6</f>
        <v>#VALUE!</v>
      </c>
      <c r="E159" s="195" t="e">
        <f>SEARCH("&lt;/Rule&gt;",LogEvent[[#This Row],[TextEvent2]],LogEvent[[#This Row],[RuleLocation]])</f>
        <v>#VALUE!</v>
      </c>
      <c r="F159" s="195" t="e">
        <f>MID(LogEvent[[#This Row],[TextEvent2]],LogEvent[[#This Row],[RuleLocation]],LogEvent[[#This Row],[RuleFinish]]-LogEvent[[#This Row],[RuleLocation]])</f>
        <v>#VALUE!</v>
      </c>
      <c r="G159" s="195" t="e">
        <f>SEARCH("&lt;TariffDescriptionNumber&gt;",LogEvent[[#This Row],[TextEvent2]],LogEvent[[#This Row],[RuleFinish]])+25</f>
        <v>#VALUE!</v>
      </c>
      <c r="H159" s="195" t="e">
        <f>SEARCH("&lt;/TariffDescriptionNumber&gt;",LogEvent[[#This Row],[TextEvent2]],LogEvent[[#This Row],[RuleFinish]])</f>
        <v>#VALUE!</v>
      </c>
      <c r="I159" s="195" t="e">
        <f>MID(LogEvent[[#This Row],[TextEvent2]],LogEvent[[#This Row],[TariffLocation]],(LogEvent[[#This Row],[TariffFinish]]-LogEvent[[#This Row],[TariffLocation]]))</f>
        <v>#VALUE!</v>
      </c>
      <c r="J159" s="195" t="e">
        <f>SEARCH(CONCATENATE("Title=",Calculos!$A$72,"PENALTIES"),LogEvent[[#This Row],[TextEvent2]],LogEvent[[#This Row],[TariffLocation]])+29</f>
        <v>#VALUE!</v>
      </c>
      <c r="K159" s="195" t="e">
        <f>SEARCH("&lt;/Paragraph&gt;",LogEvent[[#This Row],[TextEvent2]],LogEvent[[#This Row],[PenaltiesLocation]])</f>
        <v>#VALUE!</v>
      </c>
      <c r="L159" s="195" t="e">
        <f>MID(LogEvent[[#This Row],[TextEvent2]],LogEvent[[#This Row],[PenaltiesLocation]],(LogEvent[[#This Row],[PenaltiesFinish]]-LogEvent[[#This Row],[PenaltiesLocation]]))</f>
        <v>#VALUE!</v>
      </c>
      <c r="M159" s="195" t="e">
        <f>SEARCH("&lt;stl:HostCommand",LogEvent[[#This Row],[TextEvent2]])</f>
        <v>#VALUE!</v>
      </c>
      <c r="N159" s="195" t="e">
        <f>SEARCH("&gt;",LogEvent[[#This Row],[TextEvent2]],LogEvent[[#This Row],[HostCommandLocation]])+1</f>
        <v>#VALUE!</v>
      </c>
      <c r="O159" s="195" t="e">
        <f>SEARCH("&lt;/stl:HostCommand&gt;",LogEvent[[#This Row],[TextEvent2]],LogEvent[[#This Row],[HostCommandInit]])</f>
        <v>#VALUE!</v>
      </c>
      <c r="P159" s="195" t="e">
        <f>MID(LogEvent[[#This Row],[TextEvent2]],LogEvent[[#This Row],[HostCommandInit]],LogEvent[[#This Row],[HCFinish]]-LogEvent[[#This Row],[HostCommandInit]])</f>
        <v>#VALUE!</v>
      </c>
    </row>
    <row r="160" spans="1:16" x14ac:dyDescent="0.25">
      <c r="A160" s="195" t="s">
        <v>458</v>
      </c>
      <c r="B160" s="195" t="s">
        <v>459</v>
      </c>
      <c r="C160" s="195" t="s">
        <v>618</v>
      </c>
      <c r="D160" s="195" t="e">
        <f>SEARCH("&lt;Rule&gt;",LogEvent[[#This Row],[TextEvent2]])+6</f>
        <v>#VALUE!</v>
      </c>
      <c r="E160" s="195" t="e">
        <f>SEARCH("&lt;/Rule&gt;",LogEvent[[#This Row],[TextEvent2]],LogEvent[[#This Row],[RuleLocation]])</f>
        <v>#VALUE!</v>
      </c>
      <c r="F160" s="195" t="e">
        <f>MID(LogEvent[[#This Row],[TextEvent2]],LogEvent[[#This Row],[RuleLocation]],LogEvent[[#This Row],[RuleFinish]]-LogEvent[[#This Row],[RuleLocation]])</f>
        <v>#VALUE!</v>
      </c>
      <c r="G160" s="195" t="e">
        <f>SEARCH("&lt;TariffDescriptionNumber&gt;",LogEvent[[#This Row],[TextEvent2]],LogEvent[[#This Row],[RuleFinish]])+25</f>
        <v>#VALUE!</v>
      </c>
      <c r="H160" s="195" t="e">
        <f>SEARCH("&lt;/TariffDescriptionNumber&gt;",LogEvent[[#This Row],[TextEvent2]],LogEvent[[#This Row],[RuleFinish]])</f>
        <v>#VALUE!</v>
      </c>
      <c r="I160" s="195" t="e">
        <f>MID(LogEvent[[#This Row],[TextEvent2]],LogEvent[[#This Row],[TariffLocation]],(LogEvent[[#This Row],[TariffFinish]]-LogEvent[[#This Row],[TariffLocation]]))</f>
        <v>#VALUE!</v>
      </c>
      <c r="J160" s="195" t="e">
        <f>SEARCH(CONCATENATE("Title=",Calculos!$A$72,"PENALTIES"),LogEvent[[#This Row],[TextEvent2]],LogEvent[[#This Row],[TariffLocation]])+29</f>
        <v>#VALUE!</v>
      </c>
      <c r="K160" s="195" t="e">
        <f>SEARCH("&lt;/Paragraph&gt;",LogEvent[[#This Row],[TextEvent2]],LogEvent[[#This Row],[PenaltiesLocation]])</f>
        <v>#VALUE!</v>
      </c>
      <c r="L160" s="195" t="e">
        <f>MID(LogEvent[[#This Row],[TextEvent2]],LogEvent[[#This Row],[PenaltiesLocation]],(LogEvent[[#This Row],[PenaltiesFinish]]-LogEvent[[#This Row],[PenaltiesLocation]]))</f>
        <v>#VALUE!</v>
      </c>
      <c r="M160" s="195" t="e">
        <f>SEARCH("&lt;stl:HostCommand",LogEvent[[#This Row],[TextEvent2]])</f>
        <v>#VALUE!</v>
      </c>
      <c r="N160" s="195" t="e">
        <f>SEARCH("&gt;",LogEvent[[#This Row],[TextEvent2]],LogEvent[[#This Row],[HostCommandLocation]])+1</f>
        <v>#VALUE!</v>
      </c>
      <c r="O160" s="195" t="e">
        <f>SEARCH("&lt;/stl:HostCommand&gt;",LogEvent[[#This Row],[TextEvent2]],LogEvent[[#This Row],[HostCommandInit]])</f>
        <v>#VALUE!</v>
      </c>
      <c r="P160" s="195" t="e">
        <f>MID(LogEvent[[#This Row],[TextEvent2]],LogEvent[[#This Row],[HostCommandInit]],LogEvent[[#This Row],[HCFinish]]-LogEvent[[#This Row],[HostCommandInit]])</f>
        <v>#VALUE!</v>
      </c>
    </row>
    <row r="161" spans="1:16" x14ac:dyDescent="0.25">
      <c r="A161" s="195" t="s">
        <v>458</v>
      </c>
      <c r="B161" s="195" t="s">
        <v>459</v>
      </c>
      <c r="C161" s="195" t="s">
        <v>619</v>
      </c>
      <c r="D161" s="195" t="e">
        <f>SEARCH("&lt;Rule&gt;",LogEvent[[#This Row],[TextEvent2]])+6</f>
        <v>#VALUE!</v>
      </c>
      <c r="E161" s="195" t="e">
        <f>SEARCH("&lt;/Rule&gt;",LogEvent[[#This Row],[TextEvent2]],LogEvent[[#This Row],[RuleLocation]])</f>
        <v>#VALUE!</v>
      </c>
      <c r="F161" s="195" t="e">
        <f>MID(LogEvent[[#This Row],[TextEvent2]],LogEvent[[#This Row],[RuleLocation]],LogEvent[[#This Row],[RuleFinish]]-LogEvent[[#This Row],[RuleLocation]])</f>
        <v>#VALUE!</v>
      </c>
      <c r="G161" s="195" t="e">
        <f>SEARCH("&lt;TariffDescriptionNumber&gt;",LogEvent[[#This Row],[TextEvent2]],LogEvent[[#This Row],[RuleFinish]])+25</f>
        <v>#VALUE!</v>
      </c>
      <c r="H161" s="195" t="e">
        <f>SEARCH("&lt;/TariffDescriptionNumber&gt;",LogEvent[[#This Row],[TextEvent2]],LogEvent[[#This Row],[RuleFinish]])</f>
        <v>#VALUE!</v>
      </c>
      <c r="I161" s="195" t="e">
        <f>MID(LogEvent[[#This Row],[TextEvent2]],LogEvent[[#This Row],[TariffLocation]],(LogEvent[[#This Row],[TariffFinish]]-LogEvent[[#This Row],[TariffLocation]]))</f>
        <v>#VALUE!</v>
      </c>
      <c r="J161" s="195" t="e">
        <f>SEARCH(CONCATENATE("Title=",Calculos!$A$72,"PENALTIES"),LogEvent[[#This Row],[TextEvent2]],LogEvent[[#This Row],[TariffLocation]])+29</f>
        <v>#VALUE!</v>
      </c>
      <c r="K161" s="195" t="e">
        <f>SEARCH("&lt;/Paragraph&gt;",LogEvent[[#This Row],[TextEvent2]],LogEvent[[#This Row],[PenaltiesLocation]])</f>
        <v>#VALUE!</v>
      </c>
      <c r="L161" s="195" t="e">
        <f>MID(LogEvent[[#This Row],[TextEvent2]],LogEvent[[#This Row],[PenaltiesLocation]],(LogEvent[[#This Row],[PenaltiesFinish]]-LogEvent[[#This Row],[PenaltiesLocation]]))</f>
        <v>#VALUE!</v>
      </c>
      <c r="M161" s="195" t="e">
        <f>SEARCH("&lt;stl:HostCommand",LogEvent[[#This Row],[TextEvent2]])</f>
        <v>#VALUE!</v>
      </c>
      <c r="N161" s="195" t="e">
        <f>SEARCH("&gt;",LogEvent[[#This Row],[TextEvent2]],LogEvent[[#This Row],[HostCommandLocation]])+1</f>
        <v>#VALUE!</v>
      </c>
      <c r="O161" s="195" t="e">
        <f>SEARCH("&lt;/stl:HostCommand&gt;",LogEvent[[#This Row],[TextEvent2]],LogEvent[[#This Row],[HostCommandInit]])</f>
        <v>#VALUE!</v>
      </c>
      <c r="P161" s="195" t="e">
        <f>MID(LogEvent[[#This Row],[TextEvent2]],LogEvent[[#This Row],[HostCommandInit]],LogEvent[[#This Row],[HCFinish]]-LogEvent[[#This Row],[HostCommandInit]])</f>
        <v>#VALUE!</v>
      </c>
    </row>
    <row r="162" spans="1:16" x14ac:dyDescent="0.25">
      <c r="A162" s="195" t="s">
        <v>458</v>
      </c>
      <c r="B162" s="195" t="s">
        <v>459</v>
      </c>
      <c r="C162" s="195" t="s">
        <v>620</v>
      </c>
      <c r="D162" s="195" t="e">
        <f>SEARCH("&lt;Rule&gt;",LogEvent[[#This Row],[TextEvent2]])+6</f>
        <v>#VALUE!</v>
      </c>
      <c r="E162" s="195" t="e">
        <f>SEARCH("&lt;/Rule&gt;",LogEvent[[#This Row],[TextEvent2]],LogEvent[[#This Row],[RuleLocation]])</f>
        <v>#VALUE!</v>
      </c>
      <c r="F162" s="195" t="e">
        <f>MID(LogEvent[[#This Row],[TextEvent2]],LogEvent[[#This Row],[RuleLocation]],LogEvent[[#This Row],[RuleFinish]]-LogEvent[[#This Row],[RuleLocation]])</f>
        <v>#VALUE!</v>
      </c>
      <c r="G162" s="195" t="e">
        <f>SEARCH("&lt;TariffDescriptionNumber&gt;",LogEvent[[#This Row],[TextEvent2]],LogEvent[[#This Row],[RuleFinish]])+25</f>
        <v>#VALUE!</v>
      </c>
      <c r="H162" s="195" t="e">
        <f>SEARCH("&lt;/TariffDescriptionNumber&gt;",LogEvent[[#This Row],[TextEvent2]],LogEvent[[#This Row],[RuleFinish]])</f>
        <v>#VALUE!</v>
      </c>
      <c r="I162" s="195" t="e">
        <f>MID(LogEvent[[#This Row],[TextEvent2]],LogEvent[[#This Row],[TariffLocation]],(LogEvent[[#This Row],[TariffFinish]]-LogEvent[[#This Row],[TariffLocation]]))</f>
        <v>#VALUE!</v>
      </c>
      <c r="J162" s="195" t="e">
        <f>SEARCH(CONCATENATE("Title=",Calculos!$A$72,"PENALTIES"),LogEvent[[#This Row],[TextEvent2]],LogEvent[[#This Row],[TariffLocation]])+29</f>
        <v>#VALUE!</v>
      </c>
      <c r="K162" s="195" t="e">
        <f>SEARCH("&lt;/Paragraph&gt;",LogEvent[[#This Row],[TextEvent2]],LogEvent[[#This Row],[PenaltiesLocation]])</f>
        <v>#VALUE!</v>
      </c>
      <c r="L162" s="195" t="e">
        <f>MID(LogEvent[[#This Row],[TextEvent2]],LogEvent[[#This Row],[PenaltiesLocation]],(LogEvent[[#This Row],[PenaltiesFinish]]-LogEvent[[#This Row],[PenaltiesLocation]]))</f>
        <v>#VALUE!</v>
      </c>
      <c r="M162" s="195" t="e">
        <f>SEARCH("&lt;stl:HostCommand",LogEvent[[#This Row],[TextEvent2]])</f>
        <v>#VALUE!</v>
      </c>
      <c r="N162" s="195" t="e">
        <f>SEARCH("&gt;",LogEvent[[#This Row],[TextEvent2]],LogEvent[[#This Row],[HostCommandLocation]])+1</f>
        <v>#VALUE!</v>
      </c>
      <c r="O162" s="195" t="e">
        <f>SEARCH("&lt;/stl:HostCommand&gt;",LogEvent[[#This Row],[TextEvent2]],LogEvent[[#This Row],[HostCommandInit]])</f>
        <v>#VALUE!</v>
      </c>
      <c r="P162" s="195" t="e">
        <f>MID(LogEvent[[#This Row],[TextEvent2]],LogEvent[[#This Row],[HostCommandInit]],LogEvent[[#This Row],[HCFinish]]-LogEvent[[#This Row],[HostCommandInit]])</f>
        <v>#VALUE!</v>
      </c>
    </row>
    <row r="163" spans="1:16" x14ac:dyDescent="0.25">
      <c r="A163" s="195" t="s">
        <v>458</v>
      </c>
      <c r="B163" s="195" t="s">
        <v>459</v>
      </c>
      <c r="C163" s="195" t="s">
        <v>621</v>
      </c>
      <c r="D163" s="195" t="e">
        <f>SEARCH("&lt;Rule&gt;",LogEvent[[#This Row],[TextEvent2]])+6</f>
        <v>#VALUE!</v>
      </c>
      <c r="E163" s="195" t="e">
        <f>SEARCH("&lt;/Rule&gt;",LogEvent[[#This Row],[TextEvent2]],LogEvent[[#This Row],[RuleLocation]])</f>
        <v>#VALUE!</v>
      </c>
      <c r="F163" s="195" t="e">
        <f>MID(LogEvent[[#This Row],[TextEvent2]],LogEvent[[#This Row],[RuleLocation]],LogEvent[[#This Row],[RuleFinish]]-LogEvent[[#This Row],[RuleLocation]])</f>
        <v>#VALUE!</v>
      </c>
      <c r="G163" s="195" t="e">
        <f>SEARCH("&lt;TariffDescriptionNumber&gt;",LogEvent[[#This Row],[TextEvent2]],LogEvent[[#This Row],[RuleFinish]])+25</f>
        <v>#VALUE!</v>
      </c>
      <c r="H163" s="195" t="e">
        <f>SEARCH("&lt;/TariffDescriptionNumber&gt;",LogEvent[[#This Row],[TextEvent2]],LogEvent[[#This Row],[RuleFinish]])</f>
        <v>#VALUE!</v>
      </c>
      <c r="I163" s="195" t="e">
        <f>MID(LogEvent[[#This Row],[TextEvent2]],LogEvent[[#This Row],[TariffLocation]],(LogEvent[[#This Row],[TariffFinish]]-LogEvent[[#This Row],[TariffLocation]]))</f>
        <v>#VALUE!</v>
      </c>
      <c r="J163" s="195" t="e">
        <f>SEARCH(CONCATENATE("Title=",Calculos!$A$72,"PENALTIES"),LogEvent[[#This Row],[TextEvent2]],LogEvent[[#This Row],[TariffLocation]])+29</f>
        <v>#VALUE!</v>
      </c>
      <c r="K163" s="195" t="e">
        <f>SEARCH("&lt;/Paragraph&gt;",LogEvent[[#This Row],[TextEvent2]],LogEvent[[#This Row],[PenaltiesLocation]])</f>
        <v>#VALUE!</v>
      </c>
      <c r="L163" s="195" t="e">
        <f>MID(LogEvent[[#This Row],[TextEvent2]],LogEvent[[#This Row],[PenaltiesLocation]],(LogEvent[[#This Row],[PenaltiesFinish]]-LogEvent[[#This Row],[PenaltiesLocation]]))</f>
        <v>#VALUE!</v>
      </c>
      <c r="M163" s="195" t="e">
        <f>SEARCH("&lt;stl:HostCommand",LogEvent[[#This Row],[TextEvent2]])</f>
        <v>#VALUE!</v>
      </c>
      <c r="N163" s="195" t="e">
        <f>SEARCH("&gt;",LogEvent[[#This Row],[TextEvent2]],LogEvent[[#This Row],[HostCommandLocation]])+1</f>
        <v>#VALUE!</v>
      </c>
      <c r="O163" s="195" t="e">
        <f>SEARCH("&lt;/stl:HostCommand&gt;",LogEvent[[#This Row],[TextEvent2]],LogEvent[[#This Row],[HostCommandInit]])</f>
        <v>#VALUE!</v>
      </c>
      <c r="P163" s="195" t="e">
        <f>MID(LogEvent[[#This Row],[TextEvent2]],LogEvent[[#This Row],[HostCommandInit]],LogEvent[[#This Row],[HCFinish]]-LogEvent[[#This Row],[HostCommandInit]])</f>
        <v>#VALUE!</v>
      </c>
    </row>
    <row r="164" spans="1:16" x14ac:dyDescent="0.25">
      <c r="A164" s="195" t="s">
        <v>458</v>
      </c>
      <c r="B164" s="195" t="s">
        <v>459</v>
      </c>
      <c r="C164" s="195" t="s">
        <v>622</v>
      </c>
      <c r="D164" s="195" t="e">
        <f>SEARCH("&lt;Rule&gt;",LogEvent[[#This Row],[TextEvent2]])+6</f>
        <v>#VALUE!</v>
      </c>
      <c r="E164" s="195" t="e">
        <f>SEARCH("&lt;/Rule&gt;",LogEvent[[#This Row],[TextEvent2]],LogEvent[[#This Row],[RuleLocation]])</f>
        <v>#VALUE!</v>
      </c>
      <c r="F164" s="195" t="e">
        <f>MID(LogEvent[[#This Row],[TextEvent2]],LogEvent[[#This Row],[RuleLocation]],LogEvent[[#This Row],[RuleFinish]]-LogEvent[[#This Row],[RuleLocation]])</f>
        <v>#VALUE!</v>
      </c>
      <c r="G164" s="195" t="e">
        <f>SEARCH("&lt;TariffDescriptionNumber&gt;",LogEvent[[#This Row],[TextEvent2]],LogEvent[[#This Row],[RuleFinish]])+25</f>
        <v>#VALUE!</v>
      </c>
      <c r="H164" s="195" t="e">
        <f>SEARCH("&lt;/TariffDescriptionNumber&gt;",LogEvent[[#This Row],[TextEvent2]],LogEvent[[#This Row],[RuleFinish]])</f>
        <v>#VALUE!</v>
      </c>
      <c r="I164" s="195" t="e">
        <f>MID(LogEvent[[#This Row],[TextEvent2]],LogEvent[[#This Row],[TariffLocation]],(LogEvent[[#This Row],[TariffFinish]]-LogEvent[[#This Row],[TariffLocation]]))</f>
        <v>#VALUE!</v>
      </c>
      <c r="J164" s="195" t="e">
        <f>SEARCH(CONCATENATE("Title=",Calculos!$A$72,"PENALTIES"),LogEvent[[#This Row],[TextEvent2]],LogEvent[[#This Row],[TariffLocation]])+29</f>
        <v>#VALUE!</v>
      </c>
      <c r="K164" s="195" t="e">
        <f>SEARCH("&lt;/Paragraph&gt;",LogEvent[[#This Row],[TextEvent2]],LogEvent[[#This Row],[PenaltiesLocation]])</f>
        <v>#VALUE!</v>
      </c>
      <c r="L164" s="195" t="e">
        <f>MID(LogEvent[[#This Row],[TextEvent2]],LogEvent[[#This Row],[PenaltiesLocation]],(LogEvent[[#This Row],[PenaltiesFinish]]-LogEvent[[#This Row],[PenaltiesLocation]]))</f>
        <v>#VALUE!</v>
      </c>
      <c r="M164" s="195" t="e">
        <f>SEARCH("&lt;stl:HostCommand",LogEvent[[#This Row],[TextEvent2]])</f>
        <v>#VALUE!</v>
      </c>
      <c r="N164" s="195" t="e">
        <f>SEARCH("&gt;",LogEvent[[#This Row],[TextEvent2]],LogEvent[[#This Row],[HostCommandLocation]])+1</f>
        <v>#VALUE!</v>
      </c>
      <c r="O164" s="195" t="e">
        <f>SEARCH("&lt;/stl:HostCommand&gt;",LogEvent[[#This Row],[TextEvent2]],LogEvent[[#This Row],[HostCommandInit]])</f>
        <v>#VALUE!</v>
      </c>
      <c r="P164" s="195" t="e">
        <f>MID(LogEvent[[#This Row],[TextEvent2]],LogEvent[[#This Row],[HostCommandInit]],LogEvent[[#This Row],[HCFinish]]-LogEvent[[#This Row],[HostCommandInit]])</f>
        <v>#VALUE!</v>
      </c>
    </row>
    <row r="165" spans="1:16" x14ac:dyDescent="0.25">
      <c r="A165" s="195" t="s">
        <v>458</v>
      </c>
      <c r="B165" s="195" t="s">
        <v>459</v>
      </c>
      <c r="C165" s="195" t="s">
        <v>623</v>
      </c>
      <c r="D165" s="195" t="e">
        <f>SEARCH("&lt;Rule&gt;",LogEvent[[#This Row],[TextEvent2]])+6</f>
        <v>#VALUE!</v>
      </c>
      <c r="E165" s="195" t="e">
        <f>SEARCH("&lt;/Rule&gt;",LogEvent[[#This Row],[TextEvent2]],LogEvent[[#This Row],[RuleLocation]])</f>
        <v>#VALUE!</v>
      </c>
      <c r="F165" s="195" t="e">
        <f>MID(LogEvent[[#This Row],[TextEvent2]],LogEvent[[#This Row],[RuleLocation]],LogEvent[[#This Row],[RuleFinish]]-LogEvent[[#This Row],[RuleLocation]])</f>
        <v>#VALUE!</v>
      </c>
      <c r="G165" s="195" t="e">
        <f>SEARCH("&lt;TariffDescriptionNumber&gt;",LogEvent[[#This Row],[TextEvent2]],LogEvent[[#This Row],[RuleFinish]])+25</f>
        <v>#VALUE!</v>
      </c>
      <c r="H165" s="195" t="e">
        <f>SEARCH("&lt;/TariffDescriptionNumber&gt;",LogEvent[[#This Row],[TextEvent2]],LogEvent[[#This Row],[RuleFinish]])</f>
        <v>#VALUE!</v>
      </c>
      <c r="I165" s="195" t="e">
        <f>MID(LogEvent[[#This Row],[TextEvent2]],LogEvent[[#This Row],[TariffLocation]],(LogEvent[[#This Row],[TariffFinish]]-LogEvent[[#This Row],[TariffLocation]]))</f>
        <v>#VALUE!</v>
      </c>
      <c r="J165" s="195" t="e">
        <f>SEARCH(CONCATENATE("Title=",Calculos!$A$72,"PENALTIES"),LogEvent[[#This Row],[TextEvent2]],LogEvent[[#This Row],[TariffLocation]])+29</f>
        <v>#VALUE!</v>
      </c>
      <c r="K165" s="195" t="e">
        <f>SEARCH("&lt;/Paragraph&gt;",LogEvent[[#This Row],[TextEvent2]],LogEvent[[#This Row],[PenaltiesLocation]])</f>
        <v>#VALUE!</v>
      </c>
      <c r="L165" s="195" t="e">
        <f>MID(LogEvent[[#This Row],[TextEvent2]],LogEvent[[#This Row],[PenaltiesLocation]],(LogEvent[[#This Row],[PenaltiesFinish]]-LogEvent[[#This Row],[PenaltiesLocation]]))</f>
        <v>#VALUE!</v>
      </c>
      <c r="M165" s="195" t="e">
        <f>SEARCH("&lt;stl:HostCommand",LogEvent[[#This Row],[TextEvent2]])</f>
        <v>#VALUE!</v>
      </c>
      <c r="N165" s="195" t="e">
        <f>SEARCH("&gt;",LogEvent[[#This Row],[TextEvent2]],LogEvent[[#This Row],[HostCommandLocation]])+1</f>
        <v>#VALUE!</v>
      </c>
      <c r="O165" s="195" t="e">
        <f>SEARCH("&lt;/stl:HostCommand&gt;",LogEvent[[#This Row],[TextEvent2]],LogEvent[[#This Row],[HostCommandInit]])</f>
        <v>#VALUE!</v>
      </c>
      <c r="P165" s="195" t="e">
        <f>MID(LogEvent[[#This Row],[TextEvent2]],LogEvent[[#This Row],[HostCommandInit]],LogEvent[[#This Row],[HCFinish]]-LogEvent[[#This Row],[HostCommandInit]])</f>
        <v>#VALUE!</v>
      </c>
    </row>
    <row r="166" spans="1:16" x14ac:dyDescent="0.25">
      <c r="A166" s="195" t="s">
        <v>458</v>
      </c>
      <c r="B166" s="195" t="s">
        <v>459</v>
      </c>
      <c r="C166" s="195" t="s">
        <v>624</v>
      </c>
      <c r="D166" s="195" t="e">
        <f>SEARCH("&lt;Rule&gt;",LogEvent[[#This Row],[TextEvent2]])+6</f>
        <v>#VALUE!</v>
      </c>
      <c r="E166" s="195" t="e">
        <f>SEARCH("&lt;/Rule&gt;",LogEvent[[#This Row],[TextEvent2]],LogEvent[[#This Row],[RuleLocation]])</f>
        <v>#VALUE!</v>
      </c>
      <c r="F166" s="195" t="e">
        <f>MID(LogEvent[[#This Row],[TextEvent2]],LogEvent[[#This Row],[RuleLocation]],LogEvent[[#This Row],[RuleFinish]]-LogEvent[[#This Row],[RuleLocation]])</f>
        <v>#VALUE!</v>
      </c>
      <c r="G166" s="195" t="e">
        <f>SEARCH("&lt;TariffDescriptionNumber&gt;",LogEvent[[#This Row],[TextEvent2]],LogEvent[[#This Row],[RuleFinish]])+25</f>
        <v>#VALUE!</v>
      </c>
      <c r="H166" s="195" t="e">
        <f>SEARCH("&lt;/TariffDescriptionNumber&gt;",LogEvent[[#This Row],[TextEvent2]],LogEvent[[#This Row],[RuleFinish]])</f>
        <v>#VALUE!</v>
      </c>
      <c r="I166" s="195" t="e">
        <f>MID(LogEvent[[#This Row],[TextEvent2]],LogEvent[[#This Row],[TariffLocation]],(LogEvent[[#This Row],[TariffFinish]]-LogEvent[[#This Row],[TariffLocation]]))</f>
        <v>#VALUE!</v>
      </c>
      <c r="J166" s="195" t="e">
        <f>SEARCH(CONCATENATE("Title=",Calculos!$A$72,"PENALTIES"),LogEvent[[#This Row],[TextEvent2]],LogEvent[[#This Row],[TariffLocation]])+29</f>
        <v>#VALUE!</v>
      </c>
      <c r="K166" s="195" t="e">
        <f>SEARCH("&lt;/Paragraph&gt;",LogEvent[[#This Row],[TextEvent2]],LogEvent[[#This Row],[PenaltiesLocation]])</f>
        <v>#VALUE!</v>
      </c>
      <c r="L166" s="195" t="e">
        <f>MID(LogEvent[[#This Row],[TextEvent2]],LogEvent[[#This Row],[PenaltiesLocation]],(LogEvent[[#This Row],[PenaltiesFinish]]-LogEvent[[#This Row],[PenaltiesLocation]]))</f>
        <v>#VALUE!</v>
      </c>
      <c r="M166" s="195" t="e">
        <f>SEARCH("&lt;stl:HostCommand",LogEvent[[#This Row],[TextEvent2]])</f>
        <v>#VALUE!</v>
      </c>
      <c r="N166" s="195" t="e">
        <f>SEARCH("&gt;",LogEvent[[#This Row],[TextEvent2]],LogEvent[[#This Row],[HostCommandLocation]])+1</f>
        <v>#VALUE!</v>
      </c>
      <c r="O166" s="195" t="e">
        <f>SEARCH("&lt;/stl:HostCommand&gt;",LogEvent[[#This Row],[TextEvent2]],LogEvent[[#This Row],[HostCommandInit]])</f>
        <v>#VALUE!</v>
      </c>
      <c r="P166" s="195" t="e">
        <f>MID(LogEvent[[#This Row],[TextEvent2]],LogEvent[[#This Row],[HostCommandInit]],LogEvent[[#This Row],[HCFinish]]-LogEvent[[#This Row],[HostCommandInit]])</f>
        <v>#VALUE!</v>
      </c>
    </row>
    <row r="167" spans="1:16" x14ac:dyDescent="0.25">
      <c r="A167" s="195" t="s">
        <v>458</v>
      </c>
      <c r="B167" s="195" t="s">
        <v>459</v>
      </c>
      <c r="C167" s="195" t="s">
        <v>625</v>
      </c>
      <c r="D167" s="195" t="e">
        <f>SEARCH("&lt;Rule&gt;",LogEvent[[#This Row],[TextEvent2]])+6</f>
        <v>#VALUE!</v>
      </c>
      <c r="E167" s="195" t="e">
        <f>SEARCH("&lt;/Rule&gt;",LogEvent[[#This Row],[TextEvent2]],LogEvent[[#This Row],[RuleLocation]])</f>
        <v>#VALUE!</v>
      </c>
      <c r="F167" s="195" t="e">
        <f>MID(LogEvent[[#This Row],[TextEvent2]],LogEvent[[#This Row],[RuleLocation]],LogEvent[[#This Row],[RuleFinish]]-LogEvent[[#This Row],[RuleLocation]])</f>
        <v>#VALUE!</v>
      </c>
      <c r="G167" s="195" t="e">
        <f>SEARCH("&lt;TariffDescriptionNumber&gt;",LogEvent[[#This Row],[TextEvent2]],LogEvent[[#This Row],[RuleFinish]])+25</f>
        <v>#VALUE!</v>
      </c>
      <c r="H167" s="195" t="e">
        <f>SEARCH("&lt;/TariffDescriptionNumber&gt;",LogEvent[[#This Row],[TextEvent2]],LogEvent[[#This Row],[RuleFinish]])</f>
        <v>#VALUE!</v>
      </c>
      <c r="I167" s="195" t="e">
        <f>MID(LogEvent[[#This Row],[TextEvent2]],LogEvent[[#This Row],[TariffLocation]],(LogEvent[[#This Row],[TariffFinish]]-LogEvent[[#This Row],[TariffLocation]]))</f>
        <v>#VALUE!</v>
      </c>
      <c r="J167" s="195" t="e">
        <f>SEARCH(CONCATENATE("Title=",Calculos!$A$72,"PENALTIES"),LogEvent[[#This Row],[TextEvent2]],LogEvent[[#This Row],[TariffLocation]])+29</f>
        <v>#VALUE!</v>
      </c>
      <c r="K167" s="195" t="e">
        <f>SEARCH("&lt;/Paragraph&gt;",LogEvent[[#This Row],[TextEvent2]],LogEvent[[#This Row],[PenaltiesLocation]])</f>
        <v>#VALUE!</v>
      </c>
      <c r="L167" s="195" t="e">
        <f>MID(LogEvent[[#This Row],[TextEvent2]],LogEvent[[#This Row],[PenaltiesLocation]],(LogEvent[[#This Row],[PenaltiesFinish]]-LogEvent[[#This Row],[PenaltiesLocation]]))</f>
        <v>#VALUE!</v>
      </c>
      <c r="M167" s="195" t="e">
        <f>SEARCH("&lt;stl:HostCommand",LogEvent[[#This Row],[TextEvent2]])</f>
        <v>#VALUE!</v>
      </c>
      <c r="N167" s="195" t="e">
        <f>SEARCH("&gt;",LogEvent[[#This Row],[TextEvent2]],LogEvent[[#This Row],[HostCommandLocation]])+1</f>
        <v>#VALUE!</v>
      </c>
      <c r="O167" s="195" t="e">
        <f>SEARCH("&lt;/stl:HostCommand&gt;",LogEvent[[#This Row],[TextEvent2]],LogEvent[[#This Row],[HostCommandInit]])</f>
        <v>#VALUE!</v>
      </c>
      <c r="P167" s="195" t="e">
        <f>MID(LogEvent[[#This Row],[TextEvent2]],LogEvent[[#This Row],[HostCommandInit]],LogEvent[[#This Row],[HCFinish]]-LogEvent[[#This Row],[HostCommandInit]])</f>
        <v>#VALUE!</v>
      </c>
    </row>
    <row r="168" spans="1:16" x14ac:dyDescent="0.25">
      <c r="A168" s="195" t="s">
        <v>458</v>
      </c>
      <c r="B168" s="195" t="s">
        <v>459</v>
      </c>
      <c r="C168" s="195" t="s">
        <v>626</v>
      </c>
      <c r="D168" s="195" t="e">
        <f>SEARCH("&lt;Rule&gt;",LogEvent[[#This Row],[TextEvent2]])+6</f>
        <v>#VALUE!</v>
      </c>
      <c r="E168" s="195" t="e">
        <f>SEARCH("&lt;/Rule&gt;",LogEvent[[#This Row],[TextEvent2]],LogEvent[[#This Row],[RuleLocation]])</f>
        <v>#VALUE!</v>
      </c>
      <c r="F168" s="195" t="e">
        <f>MID(LogEvent[[#This Row],[TextEvent2]],LogEvent[[#This Row],[RuleLocation]],LogEvent[[#This Row],[RuleFinish]]-LogEvent[[#This Row],[RuleLocation]])</f>
        <v>#VALUE!</v>
      </c>
      <c r="G168" s="195" t="e">
        <f>SEARCH("&lt;TariffDescriptionNumber&gt;",LogEvent[[#This Row],[TextEvent2]],LogEvent[[#This Row],[RuleFinish]])+25</f>
        <v>#VALUE!</v>
      </c>
      <c r="H168" s="195" t="e">
        <f>SEARCH("&lt;/TariffDescriptionNumber&gt;",LogEvent[[#This Row],[TextEvent2]],LogEvent[[#This Row],[RuleFinish]])</f>
        <v>#VALUE!</v>
      </c>
      <c r="I168" s="195" t="e">
        <f>MID(LogEvent[[#This Row],[TextEvent2]],LogEvent[[#This Row],[TariffLocation]],(LogEvent[[#This Row],[TariffFinish]]-LogEvent[[#This Row],[TariffLocation]]))</f>
        <v>#VALUE!</v>
      </c>
      <c r="J168" s="195" t="e">
        <f>SEARCH(CONCATENATE("Title=",Calculos!$A$72,"PENALTIES"),LogEvent[[#This Row],[TextEvent2]],LogEvent[[#This Row],[TariffLocation]])+29</f>
        <v>#VALUE!</v>
      </c>
      <c r="K168" s="195" t="e">
        <f>SEARCH("&lt;/Paragraph&gt;",LogEvent[[#This Row],[TextEvent2]],LogEvent[[#This Row],[PenaltiesLocation]])</f>
        <v>#VALUE!</v>
      </c>
      <c r="L168" s="195" t="e">
        <f>MID(LogEvent[[#This Row],[TextEvent2]],LogEvent[[#This Row],[PenaltiesLocation]],(LogEvent[[#This Row],[PenaltiesFinish]]-LogEvent[[#This Row],[PenaltiesLocation]]))</f>
        <v>#VALUE!</v>
      </c>
      <c r="M168" s="195" t="e">
        <f>SEARCH("&lt;stl:HostCommand",LogEvent[[#This Row],[TextEvent2]])</f>
        <v>#VALUE!</v>
      </c>
      <c r="N168" s="195" t="e">
        <f>SEARCH("&gt;",LogEvent[[#This Row],[TextEvent2]],LogEvent[[#This Row],[HostCommandLocation]])+1</f>
        <v>#VALUE!</v>
      </c>
      <c r="O168" s="195" t="e">
        <f>SEARCH("&lt;/stl:HostCommand&gt;",LogEvent[[#This Row],[TextEvent2]],LogEvent[[#This Row],[HostCommandInit]])</f>
        <v>#VALUE!</v>
      </c>
      <c r="P168" s="195" t="e">
        <f>MID(LogEvent[[#This Row],[TextEvent2]],LogEvent[[#This Row],[HostCommandInit]],LogEvent[[#This Row],[HCFinish]]-LogEvent[[#This Row],[HostCommandInit]])</f>
        <v>#VALUE!</v>
      </c>
    </row>
    <row r="169" spans="1:16" x14ac:dyDescent="0.25">
      <c r="A169" s="195" t="s">
        <v>458</v>
      </c>
      <c r="B169" s="195" t="s">
        <v>459</v>
      </c>
      <c r="C169" s="195" t="s">
        <v>627</v>
      </c>
      <c r="D169" s="195" t="e">
        <f>SEARCH("&lt;Rule&gt;",LogEvent[[#This Row],[TextEvent2]])+6</f>
        <v>#VALUE!</v>
      </c>
      <c r="E169" s="195" t="e">
        <f>SEARCH("&lt;/Rule&gt;",LogEvent[[#This Row],[TextEvent2]],LogEvent[[#This Row],[RuleLocation]])</f>
        <v>#VALUE!</v>
      </c>
      <c r="F169" s="195" t="e">
        <f>MID(LogEvent[[#This Row],[TextEvent2]],LogEvent[[#This Row],[RuleLocation]],LogEvent[[#This Row],[RuleFinish]]-LogEvent[[#This Row],[RuleLocation]])</f>
        <v>#VALUE!</v>
      </c>
      <c r="G169" s="195" t="e">
        <f>SEARCH("&lt;TariffDescriptionNumber&gt;",LogEvent[[#This Row],[TextEvent2]],LogEvent[[#This Row],[RuleFinish]])+25</f>
        <v>#VALUE!</v>
      </c>
      <c r="H169" s="195" t="e">
        <f>SEARCH("&lt;/TariffDescriptionNumber&gt;",LogEvent[[#This Row],[TextEvent2]],LogEvent[[#This Row],[RuleFinish]])</f>
        <v>#VALUE!</v>
      </c>
      <c r="I169" s="195" t="e">
        <f>MID(LogEvent[[#This Row],[TextEvent2]],LogEvent[[#This Row],[TariffLocation]],(LogEvent[[#This Row],[TariffFinish]]-LogEvent[[#This Row],[TariffLocation]]))</f>
        <v>#VALUE!</v>
      </c>
      <c r="J169" s="195" t="e">
        <f>SEARCH(CONCATENATE("Title=",Calculos!$A$72,"PENALTIES"),LogEvent[[#This Row],[TextEvent2]],LogEvent[[#This Row],[TariffLocation]])+29</f>
        <v>#VALUE!</v>
      </c>
      <c r="K169" s="195" t="e">
        <f>SEARCH("&lt;/Paragraph&gt;",LogEvent[[#This Row],[TextEvent2]],LogEvent[[#This Row],[PenaltiesLocation]])</f>
        <v>#VALUE!</v>
      </c>
      <c r="L169" s="195" t="e">
        <f>MID(LogEvent[[#This Row],[TextEvent2]],LogEvent[[#This Row],[PenaltiesLocation]],(LogEvent[[#This Row],[PenaltiesFinish]]-LogEvent[[#This Row],[PenaltiesLocation]]))</f>
        <v>#VALUE!</v>
      </c>
      <c r="M169" s="195" t="e">
        <f>SEARCH("&lt;stl:HostCommand",LogEvent[[#This Row],[TextEvent2]])</f>
        <v>#VALUE!</v>
      </c>
      <c r="N169" s="195" t="e">
        <f>SEARCH("&gt;",LogEvent[[#This Row],[TextEvent2]],LogEvent[[#This Row],[HostCommandLocation]])+1</f>
        <v>#VALUE!</v>
      </c>
      <c r="O169" s="195" t="e">
        <f>SEARCH("&lt;/stl:HostCommand&gt;",LogEvent[[#This Row],[TextEvent2]],LogEvent[[#This Row],[HostCommandInit]])</f>
        <v>#VALUE!</v>
      </c>
      <c r="P169" s="195" t="e">
        <f>MID(LogEvent[[#This Row],[TextEvent2]],LogEvent[[#This Row],[HostCommandInit]],LogEvent[[#This Row],[HCFinish]]-LogEvent[[#This Row],[HostCommandInit]])</f>
        <v>#VALUE!</v>
      </c>
    </row>
    <row r="170" spans="1:16" x14ac:dyDescent="0.25">
      <c r="A170" s="195" t="s">
        <v>458</v>
      </c>
      <c r="B170" s="195" t="s">
        <v>459</v>
      </c>
      <c r="C170" s="195" t="s">
        <v>628</v>
      </c>
      <c r="D170" s="195" t="e">
        <f>SEARCH("&lt;Rule&gt;",LogEvent[[#This Row],[TextEvent2]])+6</f>
        <v>#VALUE!</v>
      </c>
      <c r="E170" s="195" t="e">
        <f>SEARCH("&lt;/Rule&gt;",LogEvent[[#This Row],[TextEvent2]],LogEvent[[#This Row],[RuleLocation]])</f>
        <v>#VALUE!</v>
      </c>
      <c r="F170" s="195" t="e">
        <f>MID(LogEvent[[#This Row],[TextEvent2]],LogEvent[[#This Row],[RuleLocation]],LogEvent[[#This Row],[RuleFinish]]-LogEvent[[#This Row],[RuleLocation]])</f>
        <v>#VALUE!</v>
      </c>
      <c r="G170" s="195" t="e">
        <f>SEARCH("&lt;TariffDescriptionNumber&gt;",LogEvent[[#This Row],[TextEvent2]],LogEvent[[#This Row],[RuleFinish]])+25</f>
        <v>#VALUE!</v>
      </c>
      <c r="H170" s="195" t="e">
        <f>SEARCH("&lt;/TariffDescriptionNumber&gt;",LogEvent[[#This Row],[TextEvent2]],LogEvent[[#This Row],[RuleFinish]])</f>
        <v>#VALUE!</v>
      </c>
      <c r="I170" s="195" t="e">
        <f>MID(LogEvent[[#This Row],[TextEvent2]],LogEvent[[#This Row],[TariffLocation]],(LogEvent[[#This Row],[TariffFinish]]-LogEvent[[#This Row],[TariffLocation]]))</f>
        <v>#VALUE!</v>
      </c>
      <c r="J170" s="195" t="e">
        <f>SEARCH(CONCATENATE("Title=",Calculos!$A$72,"PENALTIES"),LogEvent[[#This Row],[TextEvent2]],LogEvent[[#This Row],[TariffLocation]])+29</f>
        <v>#VALUE!</v>
      </c>
      <c r="K170" s="195" t="e">
        <f>SEARCH("&lt;/Paragraph&gt;",LogEvent[[#This Row],[TextEvent2]],LogEvent[[#This Row],[PenaltiesLocation]])</f>
        <v>#VALUE!</v>
      </c>
      <c r="L170" s="195" t="e">
        <f>MID(LogEvent[[#This Row],[TextEvent2]],LogEvent[[#This Row],[PenaltiesLocation]],(LogEvent[[#This Row],[PenaltiesFinish]]-LogEvent[[#This Row],[PenaltiesLocation]]))</f>
        <v>#VALUE!</v>
      </c>
      <c r="M170" s="195" t="e">
        <f>SEARCH("&lt;stl:HostCommand",LogEvent[[#This Row],[TextEvent2]])</f>
        <v>#VALUE!</v>
      </c>
      <c r="N170" s="195" t="e">
        <f>SEARCH("&gt;",LogEvent[[#This Row],[TextEvent2]],LogEvent[[#This Row],[HostCommandLocation]])+1</f>
        <v>#VALUE!</v>
      </c>
      <c r="O170" s="195" t="e">
        <f>SEARCH("&lt;/stl:HostCommand&gt;",LogEvent[[#This Row],[TextEvent2]],LogEvent[[#This Row],[HostCommandInit]])</f>
        <v>#VALUE!</v>
      </c>
      <c r="P170" s="195" t="e">
        <f>MID(LogEvent[[#This Row],[TextEvent2]],LogEvent[[#This Row],[HostCommandInit]],LogEvent[[#This Row],[HCFinish]]-LogEvent[[#This Row],[HostCommandInit]])</f>
        <v>#VALUE!</v>
      </c>
    </row>
    <row r="171" spans="1:16" x14ac:dyDescent="0.25">
      <c r="A171" s="195" t="s">
        <v>458</v>
      </c>
      <c r="B171" s="195" t="s">
        <v>459</v>
      </c>
      <c r="C171" s="195" t="s">
        <v>629</v>
      </c>
      <c r="D171" s="195" t="e">
        <f>SEARCH("&lt;Rule&gt;",LogEvent[[#This Row],[TextEvent2]])+6</f>
        <v>#VALUE!</v>
      </c>
      <c r="E171" s="195" t="e">
        <f>SEARCH("&lt;/Rule&gt;",LogEvent[[#This Row],[TextEvent2]],LogEvent[[#This Row],[RuleLocation]])</f>
        <v>#VALUE!</v>
      </c>
      <c r="F171" s="195" t="e">
        <f>MID(LogEvent[[#This Row],[TextEvent2]],LogEvent[[#This Row],[RuleLocation]],LogEvent[[#This Row],[RuleFinish]]-LogEvent[[#This Row],[RuleLocation]])</f>
        <v>#VALUE!</v>
      </c>
      <c r="G171" s="195" t="e">
        <f>SEARCH("&lt;TariffDescriptionNumber&gt;",LogEvent[[#This Row],[TextEvent2]],LogEvent[[#This Row],[RuleFinish]])+25</f>
        <v>#VALUE!</v>
      </c>
      <c r="H171" s="195" t="e">
        <f>SEARCH("&lt;/TariffDescriptionNumber&gt;",LogEvent[[#This Row],[TextEvent2]],LogEvent[[#This Row],[RuleFinish]])</f>
        <v>#VALUE!</v>
      </c>
      <c r="I171" s="195" t="e">
        <f>MID(LogEvent[[#This Row],[TextEvent2]],LogEvent[[#This Row],[TariffLocation]],(LogEvent[[#This Row],[TariffFinish]]-LogEvent[[#This Row],[TariffLocation]]))</f>
        <v>#VALUE!</v>
      </c>
      <c r="J171" s="195" t="e">
        <f>SEARCH(CONCATENATE("Title=",Calculos!$A$72,"PENALTIES"),LogEvent[[#This Row],[TextEvent2]],LogEvent[[#This Row],[TariffLocation]])+29</f>
        <v>#VALUE!</v>
      </c>
      <c r="K171" s="195" t="e">
        <f>SEARCH("&lt;/Paragraph&gt;",LogEvent[[#This Row],[TextEvent2]],LogEvent[[#This Row],[PenaltiesLocation]])</f>
        <v>#VALUE!</v>
      </c>
      <c r="L171" s="195" t="e">
        <f>MID(LogEvent[[#This Row],[TextEvent2]],LogEvent[[#This Row],[PenaltiesLocation]],(LogEvent[[#This Row],[PenaltiesFinish]]-LogEvent[[#This Row],[PenaltiesLocation]]))</f>
        <v>#VALUE!</v>
      </c>
      <c r="M171" s="195" t="e">
        <f>SEARCH("&lt;stl:HostCommand",LogEvent[[#This Row],[TextEvent2]])</f>
        <v>#VALUE!</v>
      </c>
      <c r="N171" s="195" t="e">
        <f>SEARCH("&gt;",LogEvent[[#This Row],[TextEvent2]],LogEvent[[#This Row],[HostCommandLocation]])+1</f>
        <v>#VALUE!</v>
      </c>
      <c r="O171" s="195" t="e">
        <f>SEARCH("&lt;/stl:HostCommand&gt;",LogEvent[[#This Row],[TextEvent2]],LogEvent[[#This Row],[HostCommandInit]])</f>
        <v>#VALUE!</v>
      </c>
      <c r="P171" s="195" t="e">
        <f>MID(LogEvent[[#This Row],[TextEvent2]],LogEvent[[#This Row],[HostCommandInit]],LogEvent[[#This Row],[HCFinish]]-LogEvent[[#This Row],[HostCommandInit]])</f>
        <v>#VALUE!</v>
      </c>
    </row>
    <row r="172" spans="1:16" x14ac:dyDescent="0.25">
      <c r="A172" s="195" t="s">
        <v>458</v>
      </c>
      <c r="B172" s="195" t="s">
        <v>459</v>
      </c>
      <c r="C172" s="195" t="s">
        <v>630</v>
      </c>
      <c r="D172" s="195">
        <f>SEARCH("&lt;Rule&gt;",LogEvent[[#This Row],[TextEvent2]])+6</f>
        <v>3386</v>
      </c>
      <c r="E172" s="195">
        <f>SEARCH("&lt;/Rule&gt;",LogEvent[[#This Row],[TextEvent2]],LogEvent[[#This Row],[RuleLocation]])</f>
        <v>3390</v>
      </c>
      <c r="F172" s="195" t="str">
        <f>MID(LogEvent[[#This Row],[TextEvent2]],LogEvent[[#This Row],[RuleLocation]],LogEvent[[#This Row],[RuleFinish]]-LogEvent[[#This Row],[RuleLocation]])</f>
        <v>DOSP</v>
      </c>
      <c r="G172" s="195">
        <f>SEARCH("&lt;TariffDescriptionNumber&gt;",LogEvent[[#This Row],[TextEvent2]],LogEvent[[#This Row],[RuleFinish]])+25</f>
        <v>3428</v>
      </c>
      <c r="H172" s="195">
        <f>SEARCH("&lt;/TariffDescriptionNumber&gt;",LogEvent[[#This Row],[TextEvent2]],LogEvent[[#This Row],[RuleFinish]])</f>
        <v>3436</v>
      </c>
      <c r="I172" s="195" t="str">
        <f>MID(LogEvent[[#This Row],[TextEvent2]],LogEvent[[#This Row],[TariffLocation]],(LogEvent[[#This Row],[TariffFinish]]-LogEvent[[#This Row],[TariffLocation]]))</f>
        <v>IPRWD/17</v>
      </c>
      <c r="J172" s="195">
        <f>SEARCH(CONCATENATE("Title=",Calculos!$A$72,"PENALTIES"),LogEvent[[#This Row],[TextEvent2]],LogEvent[[#This Row],[TariffLocation]])+29</f>
        <v>10565</v>
      </c>
      <c r="K172" s="195">
        <f>SEARCH("&lt;/Paragraph&gt;",LogEvent[[#This Row],[TextEvent2]],LogEvent[[#This Row],[PenaltiesLocation]])</f>
        <v>11174</v>
      </c>
      <c r="L172"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172" s="195">
        <f>SEARCH("&lt;stl:HostCommand",LogEvent[[#This Row],[TextEvent2]])</f>
        <v>1500</v>
      </c>
      <c r="N172" s="195">
        <f>SEARCH("&gt;",LogEvent[[#This Row],[TextEvent2]],LogEvent[[#This Row],[HostCommandLocation]])+1</f>
        <v>1533</v>
      </c>
      <c r="O172" s="195">
        <f>SEARCH("&lt;/stl:HostCommand&gt;",LogEvent[[#This Row],[TextEvent2]],LogEvent[[#This Row],[HostCommandInit]])</f>
        <v>1557</v>
      </c>
      <c r="P172" s="195" t="str">
        <f>MID(LogEvent[[#This Row],[TextEvent2]],LogEvent[[#This Row],[HostCommandInit]],LogEvent[[#This Row],[HCFinish]]-LogEvent[[#This Row],[HostCommandInit]])</f>
        <v>RDBOGCLO03SEPWES00RIQ-AV</v>
      </c>
    </row>
    <row r="173" spans="1:16" x14ac:dyDescent="0.25">
      <c r="A173" s="195" t="s">
        <v>458</v>
      </c>
      <c r="B173" s="195" t="s">
        <v>459</v>
      </c>
      <c r="C173" s="195" t="s">
        <v>631</v>
      </c>
      <c r="D173" s="195">
        <f>SEARCH("&lt;Rule&gt;",LogEvent[[#This Row],[TextEvent2]])+6</f>
        <v>3414</v>
      </c>
      <c r="E173" s="195">
        <f>SEARCH("&lt;/Rule&gt;",LogEvent[[#This Row],[TextEvent2]],LogEvent[[#This Row],[RuleLocation]])</f>
        <v>3418</v>
      </c>
      <c r="F173" s="195" t="str">
        <f>MID(LogEvent[[#This Row],[TextEvent2]],LogEvent[[#This Row],[RuleLocation]],LogEvent[[#This Row],[RuleFinish]]-LogEvent[[#This Row],[RuleLocation]])</f>
        <v>ITCO</v>
      </c>
      <c r="G173" s="195">
        <f>SEARCH("&lt;TariffDescriptionNumber&gt;",LogEvent[[#This Row],[TextEvent2]],LogEvent[[#This Row],[RuleFinish]])+25</f>
        <v>3456</v>
      </c>
      <c r="H173" s="195">
        <f>SEARCH("&lt;/TariffDescriptionNumber&gt;",LogEvent[[#This Row],[TextEvent2]],LogEvent[[#This Row],[RuleFinish]])</f>
        <v>3467</v>
      </c>
      <c r="I173" s="195" t="str">
        <f>MID(LogEvent[[#This Row],[TextEvent2]],LogEvent[[#This Row],[TariffLocation]],(LogEvent[[#This Row],[TariffFinish]]-LogEvent[[#This Row],[TariffLocation]]))</f>
        <v>WHFDPVR/329</v>
      </c>
      <c r="J173" s="195">
        <f>SEARCH(CONCATENATE("Title=",Calculos!$A$72,"PENALTIES"),LogEvent[[#This Row],[TextEvent2]],LogEvent[[#This Row],[TariffLocation]])+29</f>
        <v>8149</v>
      </c>
      <c r="K173" s="195">
        <f>SEARCH("&lt;/Paragraph&gt;",LogEvent[[#This Row],[TextEvent2]],LogEvent[[#This Row],[PenaltiesLocation]])</f>
        <v>8684</v>
      </c>
      <c r="L173"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73" s="195">
        <f>SEARCH("&lt;stl:HostCommand",LogEvent[[#This Row],[TextEvent2]])</f>
        <v>1500</v>
      </c>
      <c r="N173" s="195">
        <f>SEARCH("&gt;",LogEvent[[#This Row],[TextEvent2]],LogEvent[[#This Row],[HostCommandLocation]])+1</f>
        <v>1533</v>
      </c>
      <c r="O173" s="195">
        <f>SEARCH("&lt;/stl:HostCommand&gt;",LogEvent[[#This Row],[TextEvent2]],LogEvent[[#This Row],[HostCommandInit]])</f>
        <v>1557</v>
      </c>
      <c r="P173" s="195" t="str">
        <f>MID(LogEvent[[#This Row],[TextEvent2]],LogEvent[[#This Row],[HostCommandInit]],LogEvent[[#This Row],[HCFinish]]-LogEvent[[#This Row],[HostCommandInit]])</f>
        <v>RDBOGSMR12OCTZEF00RIQ-AV</v>
      </c>
    </row>
    <row r="174" spans="1:16" x14ac:dyDescent="0.25">
      <c r="A174" s="195" t="s">
        <v>458</v>
      </c>
      <c r="B174" s="195" t="s">
        <v>459</v>
      </c>
      <c r="C174" s="195" t="s">
        <v>632</v>
      </c>
      <c r="D174" s="195">
        <f>SEARCH("&lt;Rule&gt;",LogEvent[[#This Row],[TextEvent2]])+6</f>
        <v>3414</v>
      </c>
      <c r="E174" s="195">
        <f>SEARCH("&lt;/Rule&gt;",LogEvent[[#This Row],[TextEvent2]],LogEvent[[#This Row],[RuleLocation]])</f>
        <v>3418</v>
      </c>
      <c r="F174" s="195" t="str">
        <f>MID(LogEvent[[#This Row],[TextEvent2]],LogEvent[[#This Row],[RuleLocation]],LogEvent[[#This Row],[RuleFinish]]-LogEvent[[#This Row],[RuleLocation]])</f>
        <v>8YWW</v>
      </c>
      <c r="G174" s="195">
        <f>SEARCH("&lt;TariffDescriptionNumber&gt;",LogEvent[[#This Row],[TextEvent2]],LogEvent[[#This Row],[RuleFinish]])+25</f>
        <v>3456</v>
      </c>
      <c r="H174" s="195">
        <f>SEARCH("&lt;/TariffDescriptionNumber&gt;",LogEvent[[#This Row],[TextEvent2]],LogEvent[[#This Row],[RuleFinish]])</f>
        <v>3467</v>
      </c>
      <c r="I174" s="195" t="str">
        <f>MID(LogEvent[[#This Row],[TextEvent2]],LogEvent[[#This Row],[TariffLocation]],(LogEvent[[#This Row],[TariffFinish]]-LogEvent[[#This Row],[TariffLocation]]))</f>
        <v>SAR2RPV/286</v>
      </c>
      <c r="J174" s="195">
        <f>SEARCH(CONCATENATE("Title=",Calculos!$A$72,"PENALTIES"),LogEvent[[#This Row],[TextEvent2]],LogEvent[[#This Row],[TariffLocation]])+29</f>
        <v>14613</v>
      </c>
      <c r="K174" s="195">
        <f>SEARCH("&lt;/Paragraph&gt;",LogEvent[[#This Row],[TextEvent2]],LogEvent[[#This Row],[PenaltiesLocation]])</f>
        <v>16509</v>
      </c>
      <c r="L174"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74" s="195">
        <f>SEARCH("&lt;stl:HostCommand",LogEvent[[#This Row],[TextEvent2]])</f>
        <v>1500</v>
      </c>
      <c r="N174" s="195">
        <f>SEARCH("&gt;",LogEvent[[#This Row],[TextEvent2]],LogEvent[[#This Row],[HostCommandLocation]])+1</f>
        <v>1533</v>
      </c>
      <c r="O174" s="195">
        <f>SEARCH("&lt;/stl:HostCommand&gt;",LogEvent[[#This Row],[TextEvent2]],LogEvent[[#This Row],[HostCommandInit]])</f>
        <v>1557</v>
      </c>
      <c r="P174" s="195" t="str">
        <f>MID(LogEvent[[#This Row],[TextEvent2]],LogEvent[[#This Row],[HostCommandInit]],LogEvent[[#This Row],[HCFinish]]-LogEvent[[#This Row],[HostCommandInit]])</f>
        <v>RDBOGMAD05OCTWZF00TCO-AV</v>
      </c>
    </row>
    <row r="175" spans="1:16" x14ac:dyDescent="0.25">
      <c r="A175" s="195" t="s">
        <v>458</v>
      </c>
      <c r="B175" s="195" t="s">
        <v>459</v>
      </c>
      <c r="C175" s="195" t="s">
        <v>633</v>
      </c>
      <c r="D175" s="195">
        <f>SEARCH("&lt;Rule&gt;",LogEvent[[#This Row],[TextEvent2]])+6</f>
        <v>3389</v>
      </c>
      <c r="E175" s="195">
        <f>SEARCH("&lt;/Rule&gt;",LogEvent[[#This Row],[TextEvent2]],LogEvent[[#This Row],[RuleLocation]])</f>
        <v>3393</v>
      </c>
      <c r="F175" s="195" t="str">
        <f>MID(LogEvent[[#This Row],[TextEvent2]],LogEvent[[#This Row],[RuleLocation]],LogEvent[[#This Row],[RuleFinish]]-LogEvent[[#This Row],[RuleLocation]])</f>
        <v>RES2</v>
      </c>
      <c r="G175" s="195">
        <f>SEARCH("&lt;TariffDescriptionNumber&gt;",LogEvent[[#This Row],[TextEvent2]],LogEvent[[#This Row],[RuleFinish]])+25</f>
        <v>3431</v>
      </c>
      <c r="H175" s="195">
        <f>SEARCH("&lt;/TariffDescriptionNumber&gt;",LogEvent[[#This Row],[TextEvent2]],LogEvent[[#This Row],[RuleFinish]])</f>
        <v>3441</v>
      </c>
      <c r="I175" s="195" t="str">
        <f>MID(LogEvent[[#This Row],[TextEvent2]],LogEvent[[#This Row],[TariffLocation]],(LogEvent[[#This Row],[TariffFinish]]-LogEvent[[#This Row],[TariffLocation]]))</f>
        <v>IPRSAA2/27</v>
      </c>
      <c r="J175" s="195">
        <f>SEARCH(CONCATENATE("Title=",Calculos!$A$72,"PENALTIES"),LogEvent[[#This Row],[TextEvent2]],LogEvent[[#This Row],[TariffLocation]])+29</f>
        <v>13689</v>
      </c>
      <c r="K175" s="195">
        <f>SEARCH("&lt;/Paragraph&gt;",LogEvent[[#This Row],[TextEvent2]],LogEvent[[#This Row],[PenaltiesLocation]])</f>
        <v>15585</v>
      </c>
      <c r="L175"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75" s="195">
        <f>SEARCH("&lt;stl:HostCommand",LogEvent[[#This Row],[TextEvent2]])</f>
        <v>1500</v>
      </c>
      <c r="N175" s="195">
        <f>SEARCH("&gt;",LogEvent[[#This Row],[TextEvent2]],LogEvent[[#This Row],[HostCommandLocation]])+1</f>
        <v>1533</v>
      </c>
      <c r="O175" s="195">
        <f>SEARCH("&lt;/stl:HostCommand&gt;",LogEvent[[#This Row],[TextEvent2]],LogEvent[[#This Row],[HostCommandInit]])</f>
        <v>1557</v>
      </c>
      <c r="P175" s="195" t="str">
        <f>MID(LogEvent[[#This Row],[TextEvent2]],LogEvent[[#This Row],[HostCommandInit]],LogEvent[[#This Row],[HCFinish]]-LogEvent[[#This Row],[HostCommandInit]])</f>
        <v>RDMADBOG24OCTTZA00ZGR-AV</v>
      </c>
    </row>
    <row r="176" spans="1:16" x14ac:dyDescent="0.25">
      <c r="A176" s="195" t="s">
        <v>458</v>
      </c>
      <c r="B176" s="195" t="s">
        <v>459</v>
      </c>
      <c r="C176" s="195" t="s">
        <v>634</v>
      </c>
      <c r="D176" s="195">
        <f>SEARCH("&lt;Rule&gt;",LogEvent[[#This Row],[TextEvent2]])+6</f>
        <v>3386</v>
      </c>
      <c r="E176" s="195">
        <f>SEARCH("&lt;/Rule&gt;",LogEvent[[#This Row],[TextEvent2]],LogEvent[[#This Row],[RuleLocation]])</f>
        <v>3390</v>
      </c>
      <c r="F176" s="195" t="str">
        <f>MID(LogEvent[[#This Row],[TextEvent2]],LogEvent[[#This Row],[RuleLocation]],LogEvent[[#This Row],[RuleFinish]]-LogEvent[[#This Row],[RuleLocation]])</f>
        <v>DOSP</v>
      </c>
      <c r="G176" s="195">
        <f>SEARCH("&lt;TariffDescriptionNumber&gt;",LogEvent[[#This Row],[TextEvent2]],LogEvent[[#This Row],[RuleFinish]])+25</f>
        <v>3428</v>
      </c>
      <c r="H176" s="195">
        <f>SEARCH("&lt;/TariffDescriptionNumber&gt;",LogEvent[[#This Row],[TextEvent2]],LogEvent[[#This Row],[RuleFinish]])</f>
        <v>3436</v>
      </c>
      <c r="I176" s="195" t="str">
        <f>MID(LogEvent[[#This Row],[TextEvent2]],LogEvent[[#This Row],[TariffLocation]],(LogEvent[[#This Row],[TariffFinish]]-LogEvent[[#This Row],[TariffLocation]]))</f>
        <v>IPRWD/17</v>
      </c>
      <c r="J176" s="195">
        <f>SEARCH(CONCATENATE("Title=",Calculos!$A$72,"PENALTIES"),LogEvent[[#This Row],[TextEvent2]],LogEvent[[#This Row],[TariffLocation]])+29</f>
        <v>10565</v>
      </c>
      <c r="K176" s="195">
        <f>SEARCH("&lt;/Paragraph&gt;",LogEvent[[#This Row],[TextEvent2]],LogEvent[[#This Row],[PenaltiesLocation]])</f>
        <v>11174</v>
      </c>
      <c r="L176"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176" s="195">
        <f>SEARCH("&lt;stl:HostCommand",LogEvent[[#This Row],[TextEvent2]])</f>
        <v>1500</v>
      </c>
      <c r="N176" s="195">
        <f>SEARCH("&gt;",LogEvent[[#This Row],[TextEvent2]],LogEvent[[#This Row],[HostCommandLocation]])+1</f>
        <v>1533</v>
      </c>
      <c r="O176" s="195">
        <f>SEARCH("&lt;/stl:HostCommand&gt;",LogEvent[[#This Row],[TextEvent2]],LogEvent[[#This Row],[HostCommandInit]])</f>
        <v>1557</v>
      </c>
      <c r="P176" s="195" t="str">
        <f>MID(LogEvent[[#This Row],[TextEvent2]],LogEvent[[#This Row],[HostCommandInit]],LogEvent[[#This Row],[HCFinish]]-LogEvent[[#This Row],[HostCommandInit]])</f>
        <v>RDCLOBOG05SEPWES00RIQ-AV</v>
      </c>
    </row>
    <row r="177" spans="1:16" x14ac:dyDescent="0.25">
      <c r="A177" s="195" t="s">
        <v>458</v>
      </c>
      <c r="B177" s="195" t="s">
        <v>459</v>
      </c>
      <c r="C177" s="195" t="s">
        <v>635</v>
      </c>
      <c r="D177" s="195">
        <f>SEARCH("&lt;Rule&gt;",LogEvent[[#This Row],[TextEvent2]])+6</f>
        <v>3326</v>
      </c>
      <c r="E177" s="195">
        <f>SEARCH("&lt;/Rule&gt;",LogEvent[[#This Row],[TextEvent2]],LogEvent[[#This Row],[RuleLocation]])</f>
        <v>3330</v>
      </c>
      <c r="F177" s="195" t="str">
        <f>MID(LogEvent[[#This Row],[TextEvent2]],LogEvent[[#This Row],[RuleLocation]],LogEvent[[#This Row],[RuleFinish]]-LogEvent[[#This Row],[RuleLocation]])</f>
        <v>DOEC</v>
      </c>
      <c r="G177" s="195">
        <f>SEARCH("&lt;TariffDescriptionNumber&gt;",LogEvent[[#This Row],[TextEvent2]],LogEvent[[#This Row],[RuleFinish]])+25</f>
        <v>3368</v>
      </c>
      <c r="H177" s="195">
        <f>SEARCH("&lt;/TariffDescriptionNumber&gt;",LogEvent[[#This Row],[TextEvent2]],LogEvent[[#This Row],[RuleFinish]])</f>
        <v>3376</v>
      </c>
      <c r="I177" s="195" t="str">
        <f>MID(LogEvent[[#This Row],[TextEvent2]],LogEvent[[#This Row],[TariffLocation]],(LogEvent[[#This Row],[TariffFinish]]-LogEvent[[#This Row],[TariffLocation]]))</f>
        <v>IPRWD/17</v>
      </c>
      <c r="J177" s="195">
        <f>SEARCH(CONCATENATE("Title=",Calculos!$A$72,"PENALTIES"),LogEvent[[#This Row],[TextEvent2]],LogEvent[[#This Row],[TariffLocation]])+29</f>
        <v>7660</v>
      </c>
      <c r="K177" s="195">
        <f>SEARCH("&lt;/Paragraph&gt;",LogEvent[[#This Row],[TextEvent2]],LogEvent[[#This Row],[PenaltiesLocation]])</f>
        <v>8195</v>
      </c>
      <c r="L177"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77" s="195">
        <f>SEARCH("&lt;stl:HostCommand",LogEvent[[#This Row],[TextEvent2]])</f>
        <v>1500</v>
      </c>
      <c r="N177" s="195">
        <f>SEARCH("&gt;",LogEvent[[#This Row],[TextEvent2]],LogEvent[[#This Row],[HostCommandLocation]])+1</f>
        <v>1533</v>
      </c>
      <c r="O177" s="195">
        <f>SEARCH("&lt;/stl:HostCommand&gt;",LogEvent[[#This Row],[TextEvent2]],LogEvent[[#This Row],[HostCommandInit]])</f>
        <v>1557</v>
      </c>
      <c r="P177" s="195" t="str">
        <f>MID(LogEvent[[#This Row],[TextEvent2]],LogEvent[[#This Row],[HostCommandInit]],LogEvent[[#This Row],[HCFinish]]-LogEvent[[#This Row],[HostCommandInit]])</f>
        <v>RDBOGCLO08SEPPES00RIQ-AV</v>
      </c>
    </row>
    <row r="178" spans="1:16" x14ac:dyDescent="0.25">
      <c r="A178" s="195" t="s">
        <v>458</v>
      </c>
      <c r="B178" s="195" t="s">
        <v>459</v>
      </c>
      <c r="C178" s="195" t="s">
        <v>636</v>
      </c>
      <c r="D178" s="195">
        <f>SEARCH("&lt;Rule&gt;",LogEvent[[#This Row],[TextEvent2]])+6</f>
        <v>3327</v>
      </c>
      <c r="E178" s="195">
        <f>SEARCH("&lt;/Rule&gt;",LogEvent[[#This Row],[TextEvent2]],LogEvent[[#This Row],[RuleLocation]])</f>
        <v>3331</v>
      </c>
      <c r="F178" s="195" t="str">
        <f>MID(LogEvent[[#This Row],[TextEvent2]],LogEvent[[#This Row],[RuleLocation]],LogEvent[[#This Row],[RuleFinish]]-LogEvent[[#This Row],[RuleLocation]])</f>
        <v>BCAM</v>
      </c>
      <c r="G178" s="195">
        <f>SEARCH("&lt;TariffDescriptionNumber&gt;",LogEvent[[#This Row],[TextEvent2]],LogEvent[[#This Row],[RuleFinish]])+25</f>
        <v>3369</v>
      </c>
      <c r="H178" s="195">
        <f>SEARCH("&lt;/TariffDescriptionNumber&gt;",LogEvent[[#This Row],[TextEvent2]],LogEvent[[#This Row],[RuleFinish]])</f>
        <v>3378</v>
      </c>
      <c r="I178" s="195" t="str">
        <f>MID(LogEvent[[#This Row],[TextEvent2]],LogEvent[[#This Row],[TariffLocation]],(LogEvent[[#This Row],[TariffFinish]]-LogEvent[[#This Row],[TariffLocation]]))</f>
        <v>IPRWI/303</v>
      </c>
      <c r="J178" s="195">
        <f>SEARCH(CONCATENATE("Title=",Calculos!$A$72,"PENALTIES"),LogEvent[[#This Row],[TextEvent2]],LogEvent[[#This Row],[TariffLocation]])+29</f>
        <v>12496</v>
      </c>
      <c r="K178" s="195">
        <f>SEARCH("&lt;/Paragraph&gt;",LogEvent[[#This Row],[TextEvent2]],LogEvent[[#This Row],[PenaltiesLocation]])</f>
        <v>13433</v>
      </c>
      <c r="L178"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78" s="195">
        <f>SEARCH("&lt;stl:HostCommand",LogEvent[[#This Row],[TextEvent2]])</f>
        <v>1500</v>
      </c>
      <c r="N178" s="195">
        <f>SEARCH("&gt;",LogEvent[[#This Row],[TextEvent2]],LogEvent[[#This Row],[HostCommandLocation]])+1</f>
        <v>1533</v>
      </c>
      <c r="O178" s="195">
        <f>SEARCH("&lt;/stl:HostCommand&gt;",LogEvent[[#This Row],[TextEvent2]],LogEvent[[#This Row],[HostCommandInit]])</f>
        <v>1557</v>
      </c>
      <c r="P178" s="195" t="str">
        <f>MID(LogEvent[[#This Row],[TextEvent2]],LogEvent[[#This Row],[HostCommandInit]],LogEvent[[#This Row],[HCFinish]]-LogEvent[[#This Row],[HostCommandInit]])</f>
        <v>RDBOGCUN09SEPPZA07JIB-AV</v>
      </c>
    </row>
    <row r="179" spans="1:16" x14ac:dyDescent="0.25">
      <c r="A179" s="195" t="s">
        <v>458</v>
      </c>
      <c r="B179" s="195" t="s">
        <v>459</v>
      </c>
      <c r="C179" s="195" t="s">
        <v>637</v>
      </c>
      <c r="D179" s="195">
        <f>SEARCH("&lt;Rule&gt;",LogEvent[[#This Row],[TextEvent2]])+6</f>
        <v>3327</v>
      </c>
      <c r="E179" s="195">
        <f>SEARCH("&lt;/Rule&gt;",LogEvent[[#This Row],[TextEvent2]],LogEvent[[#This Row],[RuleLocation]])</f>
        <v>3331</v>
      </c>
      <c r="F179" s="195" t="str">
        <f>MID(LogEvent[[#This Row],[TextEvent2]],LogEvent[[#This Row],[RuleLocation]],LogEvent[[#This Row],[RuleFinish]]-LogEvent[[#This Row],[RuleLocation]])</f>
        <v>BCAM</v>
      </c>
      <c r="G179" s="195">
        <f>SEARCH("&lt;TariffDescriptionNumber&gt;",LogEvent[[#This Row],[TextEvent2]],LogEvent[[#This Row],[RuleFinish]])+25</f>
        <v>3369</v>
      </c>
      <c r="H179" s="195">
        <f>SEARCH("&lt;/TariffDescriptionNumber&gt;",LogEvent[[#This Row],[TextEvent2]],LogEvent[[#This Row],[RuleFinish]])</f>
        <v>3378</v>
      </c>
      <c r="I179" s="195" t="str">
        <f>MID(LogEvent[[#This Row],[TextEvent2]],LogEvent[[#This Row],[TariffLocation]],(LogEvent[[#This Row],[TariffFinish]]-LogEvent[[#This Row],[TariffLocation]]))</f>
        <v>IPRWI/303</v>
      </c>
      <c r="J179" s="195">
        <f>SEARCH(CONCATENATE("Title=",Calculos!$A$72,"PENALTIES"),LogEvent[[#This Row],[TextEvent2]],LogEvent[[#This Row],[TariffLocation]])+29</f>
        <v>12496</v>
      </c>
      <c r="K179" s="195">
        <f>SEARCH("&lt;/Paragraph&gt;",LogEvent[[#This Row],[TextEvent2]],LogEvent[[#This Row],[PenaltiesLocation]])</f>
        <v>13433</v>
      </c>
      <c r="L179"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79" s="195">
        <f>SEARCH("&lt;stl:HostCommand",LogEvent[[#This Row],[TextEvent2]])</f>
        <v>1500</v>
      </c>
      <c r="N179" s="195">
        <f>SEARCH("&gt;",LogEvent[[#This Row],[TextEvent2]],LogEvent[[#This Row],[HostCommandLocation]])+1</f>
        <v>1533</v>
      </c>
      <c r="O179" s="195">
        <f>SEARCH("&lt;/stl:HostCommand&gt;",LogEvent[[#This Row],[TextEvent2]],LogEvent[[#This Row],[HostCommandInit]])</f>
        <v>1557</v>
      </c>
      <c r="P179" s="195" t="str">
        <f>MID(LogEvent[[#This Row],[TextEvent2]],LogEvent[[#This Row],[HostCommandInit]],LogEvent[[#This Row],[HCFinish]]-LogEvent[[#This Row],[HostCommandInit]])</f>
        <v>RDBOGCUN09SEPPZA07JIB-AV</v>
      </c>
    </row>
    <row r="180" spans="1:16" x14ac:dyDescent="0.25">
      <c r="A180" s="195" t="s">
        <v>458</v>
      </c>
      <c r="B180" s="195" t="s">
        <v>459</v>
      </c>
      <c r="C180" s="195" t="s">
        <v>638</v>
      </c>
      <c r="D180" s="195">
        <f>SEARCH("&lt;Rule&gt;",LogEvent[[#This Row],[TextEvent2]])+6</f>
        <v>3414</v>
      </c>
      <c r="E180" s="195">
        <f>SEARCH("&lt;/Rule&gt;",LogEvent[[#This Row],[TextEvent2]],LogEvent[[#This Row],[RuleLocation]])</f>
        <v>3418</v>
      </c>
      <c r="F180" s="195" t="str">
        <f>MID(LogEvent[[#This Row],[TextEvent2]],LogEvent[[#This Row],[RuleLocation]],LogEvent[[#This Row],[RuleFinish]]-LogEvent[[#This Row],[RuleLocation]])</f>
        <v>ITCO</v>
      </c>
      <c r="G180" s="195">
        <f>SEARCH("&lt;TariffDescriptionNumber&gt;",LogEvent[[#This Row],[TextEvent2]],LogEvent[[#This Row],[RuleFinish]])+25</f>
        <v>3456</v>
      </c>
      <c r="H180" s="195">
        <f>SEARCH("&lt;/TariffDescriptionNumber&gt;",LogEvent[[#This Row],[TextEvent2]],LogEvent[[#This Row],[RuleFinish]])</f>
        <v>3467</v>
      </c>
      <c r="I180" s="195" t="str">
        <f>MID(LogEvent[[#This Row],[TextEvent2]],LogEvent[[#This Row],[TariffLocation]],(LogEvent[[#This Row],[TariffFinish]]-LogEvent[[#This Row],[TariffLocation]]))</f>
        <v>WHFDPVR/329</v>
      </c>
      <c r="J180" s="195">
        <f>SEARCH(CONCATENATE("Title=",Calculos!$A$72,"PENALTIES"),LogEvent[[#This Row],[TextEvent2]],LogEvent[[#This Row],[TariffLocation]])+29</f>
        <v>8149</v>
      </c>
      <c r="K180" s="195">
        <f>SEARCH("&lt;/Paragraph&gt;",LogEvent[[#This Row],[TextEvent2]],LogEvent[[#This Row],[PenaltiesLocation]])</f>
        <v>8684</v>
      </c>
      <c r="L180"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80" s="195">
        <f>SEARCH("&lt;stl:HostCommand",LogEvent[[#This Row],[TextEvent2]])</f>
        <v>1500</v>
      </c>
      <c r="N180" s="195">
        <f>SEARCH("&gt;",LogEvent[[#This Row],[TextEvent2]],LogEvent[[#This Row],[HostCommandLocation]])+1</f>
        <v>1533</v>
      </c>
      <c r="O180" s="195">
        <f>SEARCH("&lt;/stl:HostCommand&gt;",LogEvent[[#This Row],[TextEvent2]],LogEvent[[#This Row],[HostCommandInit]])</f>
        <v>1557</v>
      </c>
      <c r="P180" s="195" t="str">
        <f>MID(LogEvent[[#This Row],[TextEvent2]],LogEvent[[#This Row],[HostCommandInit]],LogEvent[[#This Row],[HCFinish]]-LogEvent[[#This Row],[HostCommandInit]])</f>
        <v>RDBOGSMR12OCTZEF00RIQ-AV</v>
      </c>
    </row>
    <row r="181" spans="1:16" x14ac:dyDescent="0.25">
      <c r="A181" s="195" t="s">
        <v>458</v>
      </c>
      <c r="B181" s="195" t="s">
        <v>459</v>
      </c>
      <c r="C181" s="195" t="s">
        <v>639</v>
      </c>
      <c r="D181" s="195">
        <f>SEARCH("&lt;Rule&gt;",LogEvent[[#This Row],[TextEvent2]])+6</f>
        <v>3415</v>
      </c>
      <c r="E181" s="195">
        <f>SEARCH("&lt;/Rule&gt;",LogEvent[[#This Row],[TextEvent2]],LogEvent[[#This Row],[RuleLocation]])</f>
        <v>3419</v>
      </c>
      <c r="F181" s="195" t="str">
        <f>MID(LogEvent[[#This Row],[TextEvent2]],LogEvent[[#This Row],[RuleLocation]],LogEvent[[#This Row],[RuleFinish]]-LogEvent[[#This Row],[RuleLocation]])</f>
        <v>8YWW</v>
      </c>
      <c r="G181" s="195">
        <f>SEARCH("&lt;TariffDescriptionNumber&gt;",LogEvent[[#This Row],[TextEvent2]],LogEvent[[#This Row],[RuleFinish]])+25</f>
        <v>3457</v>
      </c>
      <c r="H181" s="195">
        <f>SEARCH("&lt;/TariffDescriptionNumber&gt;",LogEvent[[#This Row],[TextEvent2]],LogEvent[[#This Row],[RuleFinish]])</f>
        <v>3468</v>
      </c>
      <c r="I181" s="195" t="str">
        <f>MID(LogEvent[[#This Row],[TextEvent2]],LogEvent[[#This Row],[TariffLocation]],(LogEvent[[#This Row],[TariffFinish]]-LogEvent[[#This Row],[TariffLocation]]))</f>
        <v>SAR2RPV/286</v>
      </c>
      <c r="J181" s="195">
        <f>SEARCH(CONCATENATE("Title=",Calculos!$A$72,"PENALTIES"),LogEvent[[#This Row],[TextEvent2]],LogEvent[[#This Row],[TariffLocation]])+29</f>
        <v>14614</v>
      </c>
      <c r="K181" s="195">
        <f>SEARCH("&lt;/Paragraph&gt;",LogEvent[[#This Row],[TextEvent2]],LogEvent[[#This Row],[PenaltiesLocation]])</f>
        <v>16510</v>
      </c>
      <c r="L181"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81" s="195">
        <f>SEARCH("&lt;stl:HostCommand",LogEvent[[#This Row],[TextEvent2]])</f>
        <v>1501</v>
      </c>
      <c r="N181" s="195">
        <f>SEARCH("&gt;",LogEvent[[#This Row],[TextEvent2]],LogEvent[[#This Row],[HostCommandLocation]])+1</f>
        <v>1534</v>
      </c>
      <c r="O181" s="195">
        <f>SEARCH("&lt;/stl:HostCommand&gt;",LogEvent[[#This Row],[TextEvent2]],LogEvent[[#This Row],[HostCommandInit]])</f>
        <v>1558</v>
      </c>
      <c r="P181" s="195" t="str">
        <f>MID(LogEvent[[#This Row],[TextEvent2]],LogEvent[[#This Row],[HostCommandInit]],LogEvent[[#This Row],[HCFinish]]-LogEvent[[#This Row],[HostCommandInit]])</f>
        <v>RDBOGMAD05OCTWZF00TCO-AV</v>
      </c>
    </row>
    <row r="182" spans="1:16" x14ac:dyDescent="0.25">
      <c r="A182" s="195" t="s">
        <v>458</v>
      </c>
      <c r="B182" s="195" t="s">
        <v>459</v>
      </c>
      <c r="C182" s="195" t="s">
        <v>640</v>
      </c>
      <c r="D182" s="195">
        <f>SEARCH("&lt;Rule&gt;",LogEvent[[#This Row],[TextEvent2]])+6</f>
        <v>3390</v>
      </c>
      <c r="E182" s="195">
        <f>SEARCH("&lt;/Rule&gt;",LogEvent[[#This Row],[TextEvent2]],LogEvent[[#This Row],[RuleLocation]])</f>
        <v>3394</v>
      </c>
      <c r="F182" s="195" t="str">
        <f>MID(LogEvent[[#This Row],[TextEvent2]],LogEvent[[#This Row],[RuleLocation]],LogEvent[[#This Row],[RuleFinish]]-LogEvent[[#This Row],[RuleLocation]])</f>
        <v>RES2</v>
      </c>
      <c r="G182" s="195">
        <f>SEARCH("&lt;TariffDescriptionNumber&gt;",LogEvent[[#This Row],[TextEvent2]],LogEvent[[#This Row],[RuleFinish]])+25</f>
        <v>3432</v>
      </c>
      <c r="H182" s="195">
        <f>SEARCH("&lt;/TariffDescriptionNumber&gt;",LogEvent[[#This Row],[TextEvent2]],LogEvent[[#This Row],[RuleFinish]])</f>
        <v>3442</v>
      </c>
      <c r="I182" s="195" t="str">
        <f>MID(LogEvent[[#This Row],[TextEvent2]],LogEvent[[#This Row],[TariffLocation]],(LogEvent[[#This Row],[TariffFinish]]-LogEvent[[#This Row],[TariffLocation]]))</f>
        <v>IPRSAA2/27</v>
      </c>
      <c r="J182" s="195">
        <f>SEARCH(CONCATENATE("Title=",Calculos!$A$72,"PENALTIES"),LogEvent[[#This Row],[TextEvent2]],LogEvent[[#This Row],[TariffLocation]])+29</f>
        <v>13690</v>
      </c>
      <c r="K182" s="195">
        <f>SEARCH("&lt;/Paragraph&gt;",LogEvent[[#This Row],[TextEvent2]],LogEvent[[#This Row],[PenaltiesLocation]])</f>
        <v>15586</v>
      </c>
      <c r="L182"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82" s="195">
        <f>SEARCH("&lt;stl:HostCommand",LogEvent[[#This Row],[TextEvent2]])</f>
        <v>1501</v>
      </c>
      <c r="N182" s="195">
        <f>SEARCH("&gt;",LogEvent[[#This Row],[TextEvent2]],LogEvent[[#This Row],[HostCommandLocation]])+1</f>
        <v>1534</v>
      </c>
      <c r="O182" s="195">
        <f>SEARCH("&lt;/stl:HostCommand&gt;",LogEvent[[#This Row],[TextEvent2]],LogEvent[[#This Row],[HostCommandInit]])</f>
        <v>1558</v>
      </c>
      <c r="P182" s="195" t="str">
        <f>MID(LogEvent[[#This Row],[TextEvent2]],LogEvent[[#This Row],[HostCommandInit]],LogEvent[[#This Row],[HCFinish]]-LogEvent[[#This Row],[HostCommandInit]])</f>
        <v>RDMADBOG24OCTTZA00ZGR-AV</v>
      </c>
    </row>
    <row r="183" spans="1:16" x14ac:dyDescent="0.25">
      <c r="A183" s="195" t="s">
        <v>458</v>
      </c>
      <c r="B183" s="195" t="s">
        <v>459</v>
      </c>
      <c r="C183" s="195" t="s">
        <v>641</v>
      </c>
      <c r="D183" s="195">
        <f>SEARCH("&lt;Rule&gt;",LogEvent[[#This Row],[TextEvent2]])+6</f>
        <v>3387</v>
      </c>
      <c r="E183" s="195">
        <f>SEARCH("&lt;/Rule&gt;",LogEvent[[#This Row],[TextEvent2]],LogEvent[[#This Row],[RuleLocation]])</f>
        <v>3391</v>
      </c>
      <c r="F183" s="195" t="str">
        <f>MID(LogEvent[[#This Row],[TextEvent2]],LogEvent[[#This Row],[RuleLocation]],LogEvent[[#This Row],[RuleFinish]]-LogEvent[[#This Row],[RuleLocation]])</f>
        <v>DOSP</v>
      </c>
      <c r="G183" s="195">
        <f>SEARCH("&lt;TariffDescriptionNumber&gt;",LogEvent[[#This Row],[TextEvent2]],LogEvent[[#This Row],[RuleFinish]])+25</f>
        <v>3429</v>
      </c>
      <c r="H183" s="195">
        <f>SEARCH("&lt;/TariffDescriptionNumber&gt;",LogEvent[[#This Row],[TextEvent2]],LogEvent[[#This Row],[RuleFinish]])</f>
        <v>3437</v>
      </c>
      <c r="I183" s="195" t="str">
        <f>MID(LogEvent[[#This Row],[TextEvent2]],LogEvent[[#This Row],[TariffLocation]],(LogEvent[[#This Row],[TariffFinish]]-LogEvent[[#This Row],[TariffLocation]]))</f>
        <v>IPRWD/17</v>
      </c>
      <c r="J183" s="195">
        <f>SEARCH(CONCATENATE("Title=",Calculos!$A$72,"PENALTIES"),LogEvent[[#This Row],[TextEvent2]],LogEvent[[#This Row],[TariffLocation]])+29</f>
        <v>10566</v>
      </c>
      <c r="K183" s="195">
        <f>SEARCH("&lt;/Paragraph&gt;",LogEvent[[#This Row],[TextEvent2]],LogEvent[[#This Row],[PenaltiesLocation]])</f>
        <v>11175</v>
      </c>
      <c r="L183"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183" s="195">
        <f>SEARCH("&lt;stl:HostCommand",LogEvent[[#This Row],[TextEvent2]])</f>
        <v>1501</v>
      </c>
      <c r="N183" s="195">
        <f>SEARCH("&gt;",LogEvent[[#This Row],[TextEvent2]],LogEvent[[#This Row],[HostCommandLocation]])+1</f>
        <v>1534</v>
      </c>
      <c r="O183" s="195">
        <f>SEARCH("&lt;/stl:HostCommand&gt;",LogEvent[[#This Row],[TextEvent2]],LogEvent[[#This Row],[HostCommandInit]])</f>
        <v>1558</v>
      </c>
      <c r="P183" s="195" t="str">
        <f>MID(LogEvent[[#This Row],[TextEvent2]],LogEvent[[#This Row],[HostCommandInit]],LogEvent[[#This Row],[HCFinish]]-LogEvent[[#This Row],[HostCommandInit]])</f>
        <v>RDCLOBOG05SEPWES00RIQ-AV</v>
      </c>
    </row>
    <row r="184" spans="1:16" x14ac:dyDescent="0.25">
      <c r="A184" s="195" t="s">
        <v>458</v>
      </c>
      <c r="B184" s="195" t="s">
        <v>459</v>
      </c>
      <c r="C184" s="195" t="s">
        <v>642</v>
      </c>
      <c r="D184" s="195">
        <f>SEARCH("&lt;Rule&gt;",LogEvent[[#This Row],[TextEvent2]])+6</f>
        <v>3327</v>
      </c>
      <c r="E184" s="195">
        <f>SEARCH("&lt;/Rule&gt;",LogEvent[[#This Row],[TextEvent2]],LogEvent[[#This Row],[RuleLocation]])</f>
        <v>3331</v>
      </c>
      <c r="F184" s="195" t="str">
        <f>MID(LogEvent[[#This Row],[TextEvent2]],LogEvent[[#This Row],[RuleLocation]],LogEvent[[#This Row],[RuleFinish]]-LogEvent[[#This Row],[RuleLocation]])</f>
        <v>DOEC</v>
      </c>
      <c r="G184" s="195">
        <f>SEARCH("&lt;TariffDescriptionNumber&gt;",LogEvent[[#This Row],[TextEvent2]],LogEvent[[#This Row],[RuleFinish]])+25</f>
        <v>3369</v>
      </c>
      <c r="H184" s="195">
        <f>SEARCH("&lt;/TariffDescriptionNumber&gt;",LogEvent[[#This Row],[TextEvent2]],LogEvent[[#This Row],[RuleFinish]])</f>
        <v>3377</v>
      </c>
      <c r="I184" s="195" t="str">
        <f>MID(LogEvent[[#This Row],[TextEvent2]],LogEvent[[#This Row],[TariffLocation]],(LogEvent[[#This Row],[TariffFinish]]-LogEvent[[#This Row],[TariffLocation]]))</f>
        <v>IPRWD/17</v>
      </c>
      <c r="J184" s="195">
        <f>SEARCH(CONCATENATE("Title=",Calculos!$A$72,"PENALTIES"),LogEvent[[#This Row],[TextEvent2]],LogEvent[[#This Row],[TariffLocation]])+29</f>
        <v>7661</v>
      </c>
      <c r="K184" s="195">
        <f>SEARCH("&lt;/Paragraph&gt;",LogEvent[[#This Row],[TextEvent2]],LogEvent[[#This Row],[PenaltiesLocation]])</f>
        <v>8196</v>
      </c>
      <c r="L184"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84" s="195">
        <f>SEARCH("&lt;stl:HostCommand",LogEvent[[#This Row],[TextEvent2]])</f>
        <v>1501</v>
      </c>
      <c r="N184" s="195">
        <f>SEARCH("&gt;",LogEvent[[#This Row],[TextEvent2]],LogEvent[[#This Row],[HostCommandLocation]])+1</f>
        <v>1534</v>
      </c>
      <c r="O184" s="195">
        <f>SEARCH("&lt;/stl:HostCommand&gt;",LogEvent[[#This Row],[TextEvent2]],LogEvent[[#This Row],[HostCommandInit]])</f>
        <v>1558</v>
      </c>
      <c r="P184" s="195" t="str">
        <f>MID(LogEvent[[#This Row],[TextEvent2]],LogEvent[[#This Row],[HostCommandInit]],LogEvent[[#This Row],[HCFinish]]-LogEvent[[#This Row],[HostCommandInit]])</f>
        <v>RDBOGCLO08SEPPES00RIQ-AV</v>
      </c>
    </row>
    <row r="185" spans="1:16" x14ac:dyDescent="0.25">
      <c r="A185" s="195" t="s">
        <v>458</v>
      </c>
      <c r="B185" s="195" t="s">
        <v>459</v>
      </c>
      <c r="C185" s="195" t="s">
        <v>643</v>
      </c>
      <c r="D185" s="195">
        <f>SEARCH("&lt;Rule&gt;",LogEvent[[#This Row],[TextEvent2]])+6</f>
        <v>3414</v>
      </c>
      <c r="E185" s="195">
        <f>SEARCH("&lt;/Rule&gt;",LogEvent[[#This Row],[TextEvent2]],LogEvent[[#This Row],[RuleLocation]])</f>
        <v>3418</v>
      </c>
      <c r="F185" s="195" t="str">
        <f>MID(LogEvent[[#This Row],[TextEvent2]],LogEvent[[#This Row],[RuleLocation]],LogEvent[[#This Row],[RuleFinish]]-LogEvent[[#This Row],[RuleLocation]])</f>
        <v>ITCO</v>
      </c>
      <c r="G185" s="195">
        <f>SEARCH("&lt;TariffDescriptionNumber&gt;",LogEvent[[#This Row],[TextEvent2]],LogEvent[[#This Row],[RuleFinish]])+25</f>
        <v>3456</v>
      </c>
      <c r="H185" s="195">
        <f>SEARCH("&lt;/TariffDescriptionNumber&gt;",LogEvent[[#This Row],[TextEvent2]],LogEvent[[#This Row],[RuleFinish]])</f>
        <v>3467</v>
      </c>
      <c r="I185" s="195" t="str">
        <f>MID(LogEvent[[#This Row],[TextEvent2]],LogEvent[[#This Row],[TariffLocation]],(LogEvent[[#This Row],[TariffFinish]]-LogEvent[[#This Row],[TariffLocation]]))</f>
        <v>WHFDPVR/329</v>
      </c>
      <c r="J185" s="195">
        <f>SEARCH(CONCATENATE("Title=",Calculos!$A$72,"PENALTIES"),LogEvent[[#This Row],[TextEvent2]],LogEvent[[#This Row],[TariffLocation]])+29</f>
        <v>8149</v>
      </c>
      <c r="K185" s="195">
        <f>SEARCH("&lt;/Paragraph&gt;",LogEvent[[#This Row],[TextEvent2]],LogEvent[[#This Row],[PenaltiesLocation]])</f>
        <v>8684</v>
      </c>
      <c r="L185"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85" s="195">
        <f>SEARCH("&lt;stl:HostCommand",LogEvent[[#This Row],[TextEvent2]])</f>
        <v>1500</v>
      </c>
      <c r="N185" s="195">
        <f>SEARCH("&gt;",LogEvent[[#This Row],[TextEvent2]],LogEvent[[#This Row],[HostCommandLocation]])+1</f>
        <v>1533</v>
      </c>
      <c r="O185" s="195">
        <f>SEARCH("&lt;/stl:HostCommand&gt;",LogEvent[[#This Row],[TextEvent2]],LogEvent[[#This Row],[HostCommandInit]])</f>
        <v>1557</v>
      </c>
      <c r="P185" s="195" t="str">
        <f>MID(LogEvent[[#This Row],[TextEvent2]],LogEvent[[#This Row],[HostCommandInit]],LogEvent[[#This Row],[HCFinish]]-LogEvent[[#This Row],[HostCommandInit]])</f>
        <v>RDBOGSMR12OCTZEF00RIQ-AV</v>
      </c>
    </row>
    <row r="186" spans="1:16" x14ac:dyDescent="0.25">
      <c r="A186" s="195" t="s">
        <v>458</v>
      </c>
      <c r="B186" s="195" t="s">
        <v>459</v>
      </c>
      <c r="C186" s="195" t="s">
        <v>644</v>
      </c>
      <c r="D186" s="195">
        <f>SEARCH("&lt;Rule&gt;",LogEvent[[#This Row],[TextEvent2]])+6</f>
        <v>3414</v>
      </c>
      <c r="E186" s="195">
        <f>SEARCH("&lt;/Rule&gt;",LogEvent[[#This Row],[TextEvent2]],LogEvent[[#This Row],[RuleLocation]])</f>
        <v>3418</v>
      </c>
      <c r="F186" s="195" t="str">
        <f>MID(LogEvent[[#This Row],[TextEvent2]],LogEvent[[#This Row],[RuleLocation]],LogEvent[[#This Row],[RuleFinish]]-LogEvent[[#This Row],[RuleLocation]])</f>
        <v>8YWW</v>
      </c>
      <c r="G186" s="195">
        <f>SEARCH("&lt;TariffDescriptionNumber&gt;",LogEvent[[#This Row],[TextEvent2]],LogEvent[[#This Row],[RuleFinish]])+25</f>
        <v>3456</v>
      </c>
      <c r="H186" s="195">
        <f>SEARCH("&lt;/TariffDescriptionNumber&gt;",LogEvent[[#This Row],[TextEvent2]],LogEvent[[#This Row],[RuleFinish]])</f>
        <v>3467</v>
      </c>
      <c r="I186" s="195" t="str">
        <f>MID(LogEvent[[#This Row],[TextEvent2]],LogEvent[[#This Row],[TariffLocation]],(LogEvent[[#This Row],[TariffFinish]]-LogEvent[[#This Row],[TariffLocation]]))</f>
        <v>SAR2RPV/286</v>
      </c>
      <c r="J186" s="195">
        <f>SEARCH(CONCATENATE("Title=",Calculos!$A$72,"PENALTIES"),LogEvent[[#This Row],[TextEvent2]],LogEvent[[#This Row],[TariffLocation]])+29</f>
        <v>14613</v>
      </c>
      <c r="K186" s="195">
        <f>SEARCH("&lt;/Paragraph&gt;",LogEvent[[#This Row],[TextEvent2]],LogEvent[[#This Row],[PenaltiesLocation]])</f>
        <v>16509</v>
      </c>
      <c r="L186"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86" s="195">
        <f>SEARCH("&lt;stl:HostCommand",LogEvent[[#This Row],[TextEvent2]])</f>
        <v>1500</v>
      </c>
      <c r="N186" s="195">
        <f>SEARCH("&gt;",LogEvent[[#This Row],[TextEvent2]],LogEvent[[#This Row],[HostCommandLocation]])+1</f>
        <v>1533</v>
      </c>
      <c r="O186" s="195">
        <f>SEARCH("&lt;/stl:HostCommand&gt;",LogEvent[[#This Row],[TextEvent2]],LogEvent[[#This Row],[HostCommandInit]])</f>
        <v>1557</v>
      </c>
      <c r="P186" s="195" t="str">
        <f>MID(LogEvent[[#This Row],[TextEvent2]],LogEvent[[#This Row],[HostCommandInit]],LogEvent[[#This Row],[HCFinish]]-LogEvent[[#This Row],[HostCommandInit]])</f>
        <v>RDBOGMAD05OCTWZF00TCO-AV</v>
      </c>
    </row>
    <row r="187" spans="1:16" x14ac:dyDescent="0.25">
      <c r="A187" s="195" t="s">
        <v>458</v>
      </c>
      <c r="B187" s="195" t="s">
        <v>459</v>
      </c>
      <c r="C187" s="195" t="s">
        <v>645</v>
      </c>
      <c r="D187" s="195">
        <f>SEARCH("&lt;Rule&gt;",LogEvent[[#This Row],[TextEvent2]])+6</f>
        <v>3327</v>
      </c>
      <c r="E187" s="195">
        <f>SEARCH("&lt;/Rule&gt;",LogEvent[[#This Row],[TextEvent2]],LogEvent[[#This Row],[RuleLocation]])</f>
        <v>3331</v>
      </c>
      <c r="F187" s="195" t="str">
        <f>MID(LogEvent[[#This Row],[TextEvent2]],LogEvent[[#This Row],[RuleLocation]],LogEvent[[#This Row],[RuleFinish]]-LogEvent[[#This Row],[RuleLocation]])</f>
        <v>BCAM</v>
      </c>
      <c r="G187" s="195">
        <f>SEARCH("&lt;TariffDescriptionNumber&gt;",LogEvent[[#This Row],[TextEvent2]],LogEvent[[#This Row],[RuleFinish]])+25</f>
        <v>3369</v>
      </c>
      <c r="H187" s="195">
        <f>SEARCH("&lt;/TariffDescriptionNumber&gt;",LogEvent[[#This Row],[TextEvent2]],LogEvent[[#This Row],[RuleFinish]])</f>
        <v>3378</v>
      </c>
      <c r="I187" s="195" t="str">
        <f>MID(LogEvent[[#This Row],[TextEvent2]],LogEvent[[#This Row],[TariffLocation]],(LogEvent[[#This Row],[TariffFinish]]-LogEvent[[#This Row],[TariffLocation]]))</f>
        <v>IPRWI/303</v>
      </c>
      <c r="J187" s="195">
        <f>SEARCH(CONCATENATE("Title=",Calculos!$A$72,"PENALTIES"),LogEvent[[#This Row],[TextEvent2]],LogEvent[[#This Row],[TariffLocation]])+29</f>
        <v>12496</v>
      </c>
      <c r="K187" s="195">
        <f>SEARCH("&lt;/Paragraph&gt;",LogEvent[[#This Row],[TextEvent2]],LogEvent[[#This Row],[PenaltiesLocation]])</f>
        <v>13433</v>
      </c>
      <c r="L187"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87" s="195">
        <f>SEARCH("&lt;stl:HostCommand",LogEvent[[#This Row],[TextEvent2]])</f>
        <v>1500</v>
      </c>
      <c r="N187" s="195">
        <f>SEARCH("&gt;",LogEvent[[#This Row],[TextEvent2]],LogEvent[[#This Row],[HostCommandLocation]])+1</f>
        <v>1533</v>
      </c>
      <c r="O187" s="195">
        <f>SEARCH("&lt;/stl:HostCommand&gt;",LogEvent[[#This Row],[TextEvent2]],LogEvent[[#This Row],[HostCommandInit]])</f>
        <v>1557</v>
      </c>
      <c r="P187" s="195" t="str">
        <f>MID(LogEvent[[#This Row],[TextEvent2]],LogEvent[[#This Row],[HostCommandInit]],LogEvent[[#This Row],[HCFinish]]-LogEvent[[#This Row],[HostCommandInit]])</f>
        <v>RDBOGCUN09SEPPZA07JIB-AV</v>
      </c>
    </row>
    <row r="188" spans="1:16" x14ac:dyDescent="0.25">
      <c r="A188" s="195" t="s">
        <v>458</v>
      </c>
      <c r="B188" s="195" t="s">
        <v>459</v>
      </c>
      <c r="C188" s="195" t="s">
        <v>646</v>
      </c>
      <c r="D188" s="195">
        <f>SEARCH("&lt;Rule&gt;",LogEvent[[#This Row],[TextEvent2]])+6</f>
        <v>3389</v>
      </c>
      <c r="E188" s="195">
        <f>SEARCH("&lt;/Rule&gt;",LogEvent[[#This Row],[TextEvent2]],LogEvent[[#This Row],[RuleLocation]])</f>
        <v>3393</v>
      </c>
      <c r="F188" s="195" t="str">
        <f>MID(LogEvent[[#This Row],[TextEvent2]],LogEvent[[#This Row],[RuleLocation]],LogEvent[[#This Row],[RuleFinish]]-LogEvent[[#This Row],[RuleLocation]])</f>
        <v>RES2</v>
      </c>
      <c r="G188" s="195">
        <f>SEARCH("&lt;TariffDescriptionNumber&gt;",LogEvent[[#This Row],[TextEvent2]],LogEvent[[#This Row],[RuleFinish]])+25</f>
        <v>3431</v>
      </c>
      <c r="H188" s="195">
        <f>SEARCH("&lt;/TariffDescriptionNumber&gt;",LogEvent[[#This Row],[TextEvent2]],LogEvent[[#This Row],[RuleFinish]])</f>
        <v>3441</v>
      </c>
      <c r="I188" s="195" t="str">
        <f>MID(LogEvent[[#This Row],[TextEvent2]],LogEvent[[#This Row],[TariffLocation]],(LogEvent[[#This Row],[TariffFinish]]-LogEvent[[#This Row],[TariffLocation]]))</f>
        <v>IPRSAA2/27</v>
      </c>
      <c r="J188" s="195">
        <f>SEARCH(CONCATENATE("Title=",Calculos!$A$72,"PENALTIES"),LogEvent[[#This Row],[TextEvent2]],LogEvent[[#This Row],[TariffLocation]])+29</f>
        <v>13689</v>
      </c>
      <c r="K188" s="195">
        <f>SEARCH("&lt;/Paragraph&gt;",LogEvent[[#This Row],[TextEvent2]],LogEvent[[#This Row],[PenaltiesLocation]])</f>
        <v>15585</v>
      </c>
      <c r="L188"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88" s="195">
        <f>SEARCH("&lt;stl:HostCommand",LogEvent[[#This Row],[TextEvent2]])</f>
        <v>1500</v>
      </c>
      <c r="N188" s="195">
        <f>SEARCH("&gt;",LogEvent[[#This Row],[TextEvent2]],LogEvent[[#This Row],[HostCommandLocation]])+1</f>
        <v>1533</v>
      </c>
      <c r="O188" s="195">
        <f>SEARCH("&lt;/stl:HostCommand&gt;",LogEvent[[#This Row],[TextEvent2]],LogEvent[[#This Row],[HostCommandInit]])</f>
        <v>1557</v>
      </c>
      <c r="P188" s="195" t="str">
        <f>MID(LogEvent[[#This Row],[TextEvent2]],LogEvent[[#This Row],[HostCommandInit]],LogEvent[[#This Row],[HCFinish]]-LogEvent[[#This Row],[HostCommandInit]])</f>
        <v>RDMADBOG24OCTTZA00ZGR-AV</v>
      </c>
    </row>
    <row r="189" spans="1:16" x14ac:dyDescent="0.25">
      <c r="A189" s="195" t="s">
        <v>458</v>
      </c>
      <c r="B189" s="195" t="s">
        <v>459</v>
      </c>
      <c r="C189" s="195" t="s">
        <v>647</v>
      </c>
      <c r="D189" s="195">
        <f>SEARCH("&lt;Rule&gt;",LogEvent[[#This Row],[TextEvent2]])+6</f>
        <v>3387</v>
      </c>
      <c r="E189" s="195">
        <f>SEARCH("&lt;/Rule&gt;",LogEvent[[#This Row],[TextEvent2]],LogEvent[[#This Row],[RuleLocation]])</f>
        <v>3391</v>
      </c>
      <c r="F189" s="195" t="str">
        <f>MID(LogEvent[[#This Row],[TextEvent2]],LogEvent[[#This Row],[RuleLocation]],LogEvent[[#This Row],[RuleFinish]]-LogEvent[[#This Row],[RuleLocation]])</f>
        <v>DOSP</v>
      </c>
      <c r="G189" s="195">
        <f>SEARCH("&lt;TariffDescriptionNumber&gt;",LogEvent[[#This Row],[TextEvent2]],LogEvent[[#This Row],[RuleFinish]])+25</f>
        <v>3429</v>
      </c>
      <c r="H189" s="195">
        <f>SEARCH("&lt;/TariffDescriptionNumber&gt;",LogEvent[[#This Row],[TextEvent2]],LogEvent[[#This Row],[RuleFinish]])</f>
        <v>3437</v>
      </c>
      <c r="I189" s="195" t="str">
        <f>MID(LogEvent[[#This Row],[TextEvent2]],LogEvent[[#This Row],[TariffLocation]],(LogEvent[[#This Row],[TariffFinish]]-LogEvent[[#This Row],[TariffLocation]]))</f>
        <v>IPRWD/17</v>
      </c>
      <c r="J189" s="195">
        <f>SEARCH(CONCATENATE("Title=",Calculos!$A$72,"PENALTIES"),LogEvent[[#This Row],[TextEvent2]],LogEvent[[#This Row],[TariffLocation]])+29</f>
        <v>10566</v>
      </c>
      <c r="K189" s="195">
        <f>SEARCH("&lt;/Paragraph&gt;",LogEvent[[#This Row],[TextEvent2]],LogEvent[[#This Row],[PenaltiesLocation]])</f>
        <v>11175</v>
      </c>
      <c r="L189"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189" s="195">
        <f>SEARCH("&lt;stl:HostCommand",LogEvent[[#This Row],[TextEvent2]])</f>
        <v>1501</v>
      </c>
      <c r="N189" s="195">
        <f>SEARCH("&gt;",LogEvent[[#This Row],[TextEvent2]],LogEvent[[#This Row],[HostCommandLocation]])+1</f>
        <v>1534</v>
      </c>
      <c r="O189" s="195">
        <f>SEARCH("&lt;/stl:HostCommand&gt;",LogEvent[[#This Row],[TextEvent2]],LogEvent[[#This Row],[HostCommandInit]])</f>
        <v>1558</v>
      </c>
      <c r="P189" s="195" t="str">
        <f>MID(LogEvent[[#This Row],[TextEvent2]],LogEvent[[#This Row],[HostCommandInit]],LogEvent[[#This Row],[HCFinish]]-LogEvent[[#This Row],[HostCommandInit]])</f>
        <v>RDCLOBOG05SEPWES00RIQ-AV</v>
      </c>
    </row>
    <row r="190" spans="1:16" x14ac:dyDescent="0.25">
      <c r="A190" s="195" t="s">
        <v>458</v>
      </c>
      <c r="B190" s="195" t="s">
        <v>459</v>
      </c>
      <c r="C190" s="195" t="s">
        <v>648</v>
      </c>
      <c r="D190" s="195">
        <f>SEARCH("&lt;Rule&gt;",LogEvent[[#This Row],[TextEvent2]])+6</f>
        <v>3327</v>
      </c>
      <c r="E190" s="195">
        <f>SEARCH("&lt;/Rule&gt;",LogEvent[[#This Row],[TextEvent2]],LogEvent[[#This Row],[RuleLocation]])</f>
        <v>3331</v>
      </c>
      <c r="F190" s="195" t="str">
        <f>MID(LogEvent[[#This Row],[TextEvent2]],LogEvent[[#This Row],[RuleLocation]],LogEvent[[#This Row],[RuleFinish]]-LogEvent[[#This Row],[RuleLocation]])</f>
        <v>DOEC</v>
      </c>
      <c r="G190" s="195">
        <f>SEARCH("&lt;TariffDescriptionNumber&gt;",LogEvent[[#This Row],[TextEvent2]],LogEvent[[#This Row],[RuleFinish]])+25</f>
        <v>3369</v>
      </c>
      <c r="H190" s="195">
        <f>SEARCH("&lt;/TariffDescriptionNumber&gt;",LogEvent[[#This Row],[TextEvent2]],LogEvent[[#This Row],[RuleFinish]])</f>
        <v>3377</v>
      </c>
      <c r="I190" s="195" t="str">
        <f>MID(LogEvent[[#This Row],[TextEvent2]],LogEvent[[#This Row],[TariffLocation]],(LogEvent[[#This Row],[TariffFinish]]-LogEvent[[#This Row],[TariffLocation]]))</f>
        <v>IPRWD/17</v>
      </c>
      <c r="J190" s="195">
        <f>SEARCH(CONCATENATE("Title=",Calculos!$A$72,"PENALTIES"),LogEvent[[#This Row],[TextEvent2]],LogEvent[[#This Row],[TariffLocation]])+29</f>
        <v>7661</v>
      </c>
      <c r="K190" s="195">
        <f>SEARCH("&lt;/Paragraph&gt;",LogEvent[[#This Row],[TextEvent2]],LogEvent[[#This Row],[PenaltiesLocation]])</f>
        <v>8196</v>
      </c>
      <c r="L190"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90" s="195">
        <f>SEARCH("&lt;stl:HostCommand",LogEvent[[#This Row],[TextEvent2]])</f>
        <v>1501</v>
      </c>
      <c r="N190" s="195">
        <f>SEARCH("&gt;",LogEvent[[#This Row],[TextEvent2]],LogEvent[[#This Row],[HostCommandLocation]])+1</f>
        <v>1534</v>
      </c>
      <c r="O190" s="195">
        <f>SEARCH("&lt;/stl:HostCommand&gt;",LogEvent[[#This Row],[TextEvent2]],LogEvent[[#This Row],[HostCommandInit]])</f>
        <v>1558</v>
      </c>
      <c r="P190" s="195" t="str">
        <f>MID(LogEvent[[#This Row],[TextEvent2]],LogEvent[[#This Row],[HostCommandInit]],LogEvent[[#This Row],[HCFinish]]-LogEvent[[#This Row],[HostCommandInit]])</f>
        <v>RDBOGCLO08SEPPES00RIQ-AV</v>
      </c>
    </row>
    <row r="191" spans="1:16" x14ac:dyDescent="0.25">
      <c r="A191" s="195" t="s">
        <v>458</v>
      </c>
      <c r="B191" s="195" t="s">
        <v>459</v>
      </c>
      <c r="C191" s="195" t="s">
        <v>649</v>
      </c>
      <c r="D191" s="195">
        <f>SEARCH("&lt;Rule&gt;",LogEvent[[#This Row],[TextEvent2]])+6</f>
        <v>3414</v>
      </c>
      <c r="E191" s="195">
        <f>SEARCH("&lt;/Rule&gt;",LogEvent[[#This Row],[TextEvent2]],LogEvent[[#This Row],[RuleLocation]])</f>
        <v>3418</v>
      </c>
      <c r="F191" s="195" t="str">
        <f>MID(LogEvent[[#This Row],[TextEvent2]],LogEvent[[#This Row],[RuleLocation]],LogEvent[[#This Row],[RuleFinish]]-LogEvent[[#This Row],[RuleLocation]])</f>
        <v>ITCO</v>
      </c>
      <c r="G191" s="195">
        <f>SEARCH("&lt;TariffDescriptionNumber&gt;",LogEvent[[#This Row],[TextEvent2]],LogEvent[[#This Row],[RuleFinish]])+25</f>
        <v>3456</v>
      </c>
      <c r="H191" s="195">
        <f>SEARCH("&lt;/TariffDescriptionNumber&gt;",LogEvent[[#This Row],[TextEvent2]],LogEvent[[#This Row],[RuleFinish]])</f>
        <v>3467</v>
      </c>
      <c r="I191" s="195" t="str">
        <f>MID(LogEvent[[#This Row],[TextEvent2]],LogEvent[[#This Row],[TariffLocation]],(LogEvent[[#This Row],[TariffFinish]]-LogEvent[[#This Row],[TariffLocation]]))</f>
        <v>WHFDPVR/329</v>
      </c>
      <c r="J191" s="195">
        <f>SEARCH(CONCATENATE("Title=",Calculos!$A$72,"PENALTIES"),LogEvent[[#This Row],[TextEvent2]],LogEvent[[#This Row],[TariffLocation]])+29</f>
        <v>8149</v>
      </c>
      <c r="K191" s="195">
        <f>SEARCH("&lt;/Paragraph&gt;",LogEvent[[#This Row],[TextEvent2]],LogEvent[[#This Row],[PenaltiesLocation]])</f>
        <v>8684</v>
      </c>
      <c r="L191"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91" s="195">
        <f>SEARCH("&lt;stl:HostCommand",LogEvent[[#This Row],[TextEvent2]])</f>
        <v>1500</v>
      </c>
      <c r="N191" s="195">
        <f>SEARCH("&gt;",LogEvent[[#This Row],[TextEvent2]],LogEvent[[#This Row],[HostCommandLocation]])+1</f>
        <v>1533</v>
      </c>
      <c r="O191" s="195">
        <f>SEARCH("&lt;/stl:HostCommand&gt;",LogEvent[[#This Row],[TextEvent2]],LogEvent[[#This Row],[HostCommandInit]])</f>
        <v>1557</v>
      </c>
      <c r="P191" s="195" t="str">
        <f>MID(LogEvent[[#This Row],[TextEvent2]],LogEvent[[#This Row],[HostCommandInit]],LogEvent[[#This Row],[HCFinish]]-LogEvent[[#This Row],[HostCommandInit]])</f>
        <v>RDBOGSMR12OCTZEF00RIQ-AV</v>
      </c>
    </row>
    <row r="192" spans="1:16" x14ac:dyDescent="0.25">
      <c r="A192" s="195" t="s">
        <v>458</v>
      </c>
      <c r="B192" s="195" t="s">
        <v>459</v>
      </c>
      <c r="C192" s="195" t="s">
        <v>650</v>
      </c>
      <c r="D192" s="195">
        <f>SEARCH("&lt;Rule&gt;",LogEvent[[#This Row],[TextEvent2]])+6</f>
        <v>3327</v>
      </c>
      <c r="E192" s="195">
        <f>SEARCH("&lt;/Rule&gt;",LogEvent[[#This Row],[TextEvent2]],LogEvent[[#This Row],[RuleLocation]])</f>
        <v>3331</v>
      </c>
      <c r="F192" s="195" t="str">
        <f>MID(LogEvent[[#This Row],[TextEvent2]],LogEvent[[#This Row],[RuleLocation]],LogEvent[[#This Row],[RuleFinish]]-LogEvent[[#This Row],[RuleLocation]])</f>
        <v>BCAM</v>
      </c>
      <c r="G192" s="195">
        <f>SEARCH("&lt;TariffDescriptionNumber&gt;",LogEvent[[#This Row],[TextEvent2]],LogEvent[[#This Row],[RuleFinish]])+25</f>
        <v>3369</v>
      </c>
      <c r="H192" s="195">
        <f>SEARCH("&lt;/TariffDescriptionNumber&gt;",LogEvent[[#This Row],[TextEvent2]],LogEvent[[#This Row],[RuleFinish]])</f>
        <v>3378</v>
      </c>
      <c r="I192" s="195" t="str">
        <f>MID(LogEvent[[#This Row],[TextEvent2]],LogEvent[[#This Row],[TariffLocation]],(LogEvent[[#This Row],[TariffFinish]]-LogEvent[[#This Row],[TariffLocation]]))</f>
        <v>IPRWI/303</v>
      </c>
      <c r="J192" s="195">
        <f>SEARCH(CONCATENATE("Title=",Calculos!$A$72,"PENALTIES"),LogEvent[[#This Row],[TextEvent2]],LogEvent[[#This Row],[TariffLocation]])+29</f>
        <v>12496</v>
      </c>
      <c r="K192" s="195">
        <f>SEARCH("&lt;/Paragraph&gt;",LogEvent[[#This Row],[TextEvent2]],LogEvent[[#This Row],[PenaltiesLocation]])</f>
        <v>13433</v>
      </c>
      <c r="L192"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92" s="195">
        <f>SEARCH("&lt;stl:HostCommand",LogEvent[[#This Row],[TextEvent2]])</f>
        <v>1500</v>
      </c>
      <c r="N192" s="195">
        <f>SEARCH("&gt;",LogEvent[[#This Row],[TextEvent2]],LogEvent[[#This Row],[HostCommandLocation]])+1</f>
        <v>1533</v>
      </c>
      <c r="O192" s="195">
        <f>SEARCH("&lt;/stl:HostCommand&gt;",LogEvent[[#This Row],[TextEvent2]],LogEvent[[#This Row],[HostCommandInit]])</f>
        <v>1557</v>
      </c>
      <c r="P192" s="195" t="str">
        <f>MID(LogEvent[[#This Row],[TextEvent2]],LogEvent[[#This Row],[HostCommandInit]],LogEvent[[#This Row],[HCFinish]]-LogEvent[[#This Row],[HostCommandInit]])</f>
        <v>RDBOGCUN09SEPPZA07JIB-AV</v>
      </c>
    </row>
    <row r="193" spans="1:16" x14ac:dyDescent="0.25">
      <c r="A193" s="195" t="s">
        <v>458</v>
      </c>
      <c r="B193" s="195" t="s">
        <v>459</v>
      </c>
      <c r="C193" s="195" t="s">
        <v>651</v>
      </c>
      <c r="D193" s="195">
        <f>SEARCH("&lt;Rule&gt;",LogEvent[[#This Row],[TextEvent2]])+6</f>
        <v>3414</v>
      </c>
      <c r="E193" s="195">
        <f>SEARCH("&lt;/Rule&gt;",LogEvent[[#This Row],[TextEvent2]],LogEvent[[#This Row],[RuleLocation]])</f>
        <v>3418</v>
      </c>
      <c r="F193" s="195" t="str">
        <f>MID(LogEvent[[#This Row],[TextEvent2]],LogEvent[[#This Row],[RuleLocation]],LogEvent[[#This Row],[RuleFinish]]-LogEvent[[#This Row],[RuleLocation]])</f>
        <v>8YWW</v>
      </c>
      <c r="G193" s="195">
        <f>SEARCH("&lt;TariffDescriptionNumber&gt;",LogEvent[[#This Row],[TextEvent2]],LogEvent[[#This Row],[RuleFinish]])+25</f>
        <v>3456</v>
      </c>
      <c r="H193" s="195">
        <f>SEARCH("&lt;/TariffDescriptionNumber&gt;",LogEvent[[#This Row],[TextEvent2]],LogEvent[[#This Row],[RuleFinish]])</f>
        <v>3467</v>
      </c>
      <c r="I193" s="195" t="str">
        <f>MID(LogEvent[[#This Row],[TextEvent2]],LogEvent[[#This Row],[TariffLocation]],(LogEvent[[#This Row],[TariffFinish]]-LogEvent[[#This Row],[TariffLocation]]))</f>
        <v>SAR2RPV/286</v>
      </c>
      <c r="J193" s="195">
        <f>SEARCH(CONCATENATE("Title=",Calculos!$A$72,"PENALTIES"),LogEvent[[#This Row],[TextEvent2]],LogEvent[[#This Row],[TariffLocation]])+29</f>
        <v>14613</v>
      </c>
      <c r="K193" s="195">
        <f>SEARCH("&lt;/Paragraph&gt;",LogEvent[[#This Row],[TextEvent2]],LogEvent[[#This Row],[PenaltiesLocation]])</f>
        <v>16509</v>
      </c>
      <c r="L193"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93" s="195">
        <f>SEARCH("&lt;stl:HostCommand",LogEvent[[#This Row],[TextEvent2]])</f>
        <v>1500</v>
      </c>
      <c r="N193" s="195">
        <f>SEARCH("&gt;",LogEvent[[#This Row],[TextEvent2]],LogEvent[[#This Row],[HostCommandLocation]])+1</f>
        <v>1533</v>
      </c>
      <c r="O193" s="195">
        <f>SEARCH("&lt;/stl:HostCommand&gt;",LogEvent[[#This Row],[TextEvent2]],LogEvent[[#This Row],[HostCommandInit]])</f>
        <v>1557</v>
      </c>
      <c r="P193" s="195" t="str">
        <f>MID(LogEvent[[#This Row],[TextEvent2]],LogEvent[[#This Row],[HostCommandInit]],LogEvent[[#This Row],[HCFinish]]-LogEvent[[#This Row],[HostCommandInit]])</f>
        <v>RDBOGMAD05OCTWZF00TCO-AV</v>
      </c>
    </row>
    <row r="194" spans="1:16" x14ac:dyDescent="0.25">
      <c r="A194" s="195" t="s">
        <v>458</v>
      </c>
      <c r="B194" s="195" t="s">
        <v>459</v>
      </c>
      <c r="C194" s="195" t="s">
        <v>652</v>
      </c>
      <c r="D194" s="195">
        <f>SEARCH("&lt;Rule&gt;",LogEvent[[#This Row],[TextEvent2]])+6</f>
        <v>3389</v>
      </c>
      <c r="E194" s="195">
        <f>SEARCH("&lt;/Rule&gt;",LogEvent[[#This Row],[TextEvent2]],LogEvent[[#This Row],[RuleLocation]])</f>
        <v>3393</v>
      </c>
      <c r="F194" s="195" t="str">
        <f>MID(LogEvent[[#This Row],[TextEvent2]],LogEvent[[#This Row],[RuleLocation]],LogEvent[[#This Row],[RuleFinish]]-LogEvent[[#This Row],[RuleLocation]])</f>
        <v>RES2</v>
      </c>
      <c r="G194" s="195">
        <f>SEARCH("&lt;TariffDescriptionNumber&gt;",LogEvent[[#This Row],[TextEvent2]],LogEvent[[#This Row],[RuleFinish]])+25</f>
        <v>3431</v>
      </c>
      <c r="H194" s="195">
        <f>SEARCH("&lt;/TariffDescriptionNumber&gt;",LogEvent[[#This Row],[TextEvent2]],LogEvent[[#This Row],[RuleFinish]])</f>
        <v>3441</v>
      </c>
      <c r="I194" s="195" t="str">
        <f>MID(LogEvent[[#This Row],[TextEvent2]],LogEvent[[#This Row],[TariffLocation]],(LogEvent[[#This Row],[TariffFinish]]-LogEvent[[#This Row],[TariffLocation]]))</f>
        <v>IPRSAA2/27</v>
      </c>
      <c r="J194" s="195">
        <f>SEARCH(CONCATENATE("Title=",Calculos!$A$72,"PENALTIES"),LogEvent[[#This Row],[TextEvent2]],LogEvent[[#This Row],[TariffLocation]])+29</f>
        <v>13689</v>
      </c>
      <c r="K194" s="195">
        <f>SEARCH("&lt;/Paragraph&gt;",LogEvent[[#This Row],[TextEvent2]],LogEvent[[#This Row],[PenaltiesLocation]])</f>
        <v>15585</v>
      </c>
      <c r="L194"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94" s="195">
        <f>SEARCH("&lt;stl:HostCommand",LogEvent[[#This Row],[TextEvent2]])</f>
        <v>1500</v>
      </c>
      <c r="N194" s="195">
        <f>SEARCH("&gt;",LogEvent[[#This Row],[TextEvent2]],LogEvent[[#This Row],[HostCommandLocation]])+1</f>
        <v>1533</v>
      </c>
      <c r="O194" s="195">
        <f>SEARCH("&lt;/stl:HostCommand&gt;",LogEvent[[#This Row],[TextEvent2]],LogEvent[[#This Row],[HostCommandInit]])</f>
        <v>1557</v>
      </c>
      <c r="P194" s="195" t="str">
        <f>MID(LogEvent[[#This Row],[TextEvent2]],LogEvent[[#This Row],[HostCommandInit]],LogEvent[[#This Row],[HCFinish]]-LogEvent[[#This Row],[HostCommandInit]])</f>
        <v>RDMADBOG24OCTTZA00ZGR-AV</v>
      </c>
    </row>
    <row r="195" spans="1:16" x14ac:dyDescent="0.25">
      <c r="A195" s="195" t="s">
        <v>458</v>
      </c>
      <c r="B195" s="195" t="s">
        <v>459</v>
      </c>
      <c r="C195" s="195" t="s">
        <v>653</v>
      </c>
      <c r="D195" s="195">
        <f>SEARCH("&lt;Rule&gt;",LogEvent[[#This Row],[TextEvent2]])+6</f>
        <v>3387</v>
      </c>
      <c r="E195" s="195">
        <f>SEARCH("&lt;/Rule&gt;",LogEvent[[#This Row],[TextEvent2]],LogEvent[[#This Row],[RuleLocation]])</f>
        <v>3391</v>
      </c>
      <c r="F195" s="195" t="str">
        <f>MID(LogEvent[[#This Row],[TextEvent2]],LogEvent[[#This Row],[RuleLocation]],LogEvent[[#This Row],[RuleFinish]]-LogEvent[[#This Row],[RuleLocation]])</f>
        <v>DOSP</v>
      </c>
      <c r="G195" s="195">
        <f>SEARCH("&lt;TariffDescriptionNumber&gt;",LogEvent[[#This Row],[TextEvent2]],LogEvent[[#This Row],[RuleFinish]])+25</f>
        <v>3429</v>
      </c>
      <c r="H195" s="195">
        <f>SEARCH("&lt;/TariffDescriptionNumber&gt;",LogEvent[[#This Row],[TextEvent2]],LogEvent[[#This Row],[RuleFinish]])</f>
        <v>3437</v>
      </c>
      <c r="I195" s="195" t="str">
        <f>MID(LogEvent[[#This Row],[TextEvent2]],LogEvent[[#This Row],[TariffLocation]],(LogEvent[[#This Row],[TariffFinish]]-LogEvent[[#This Row],[TariffLocation]]))</f>
        <v>IPRWD/17</v>
      </c>
      <c r="J195" s="195">
        <f>SEARCH(CONCATENATE("Title=",Calculos!$A$72,"PENALTIES"),LogEvent[[#This Row],[TextEvent2]],LogEvent[[#This Row],[TariffLocation]])+29</f>
        <v>10566</v>
      </c>
      <c r="K195" s="195">
        <f>SEARCH("&lt;/Paragraph&gt;",LogEvent[[#This Row],[TextEvent2]],LogEvent[[#This Row],[PenaltiesLocation]])</f>
        <v>11175</v>
      </c>
      <c r="L195"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195" s="195">
        <f>SEARCH("&lt;stl:HostCommand",LogEvent[[#This Row],[TextEvent2]])</f>
        <v>1501</v>
      </c>
      <c r="N195" s="195">
        <f>SEARCH("&gt;",LogEvent[[#This Row],[TextEvent2]],LogEvent[[#This Row],[HostCommandLocation]])+1</f>
        <v>1534</v>
      </c>
      <c r="O195" s="195">
        <f>SEARCH("&lt;/stl:HostCommand&gt;",LogEvent[[#This Row],[TextEvent2]],LogEvent[[#This Row],[HostCommandInit]])</f>
        <v>1558</v>
      </c>
      <c r="P195" s="195" t="str">
        <f>MID(LogEvent[[#This Row],[TextEvent2]],LogEvent[[#This Row],[HostCommandInit]],LogEvent[[#This Row],[HCFinish]]-LogEvent[[#This Row],[HostCommandInit]])</f>
        <v>RDCLOBOG05SEPWES00RIQ-AV</v>
      </c>
    </row>
    <row r="196" spans="1:16" x14ac:dyDescent="0.25">
      <c r="A196" s="195" t="s">
        <v>458</v>
      </c>
      <c r="B196" s="195" t="s">
        <v>459</v>
      </c>
      <c r="C196" s="195" t="s">
        <v>654</v>
      </c>
      <c r="D196" s="195">
        <f>SEARCH("&lt;Rule&gt;",LogEvent[[#This Row],[TextEvent2]])+6</f>
        <v>3327</v>
      </c>
      <c r="E196" s="195">
        <f>SEARCH("&lt;/Rule&gt;",LogEvent[[#This Row],[TextEvent2]],LogEvent[[#This Row],[RuleLocation]])</f>
        <v>3331</v>
      </c>
      <c r="F196" s="195" t="str">
        <f>MID(LogEvent[[#This Row],[TextEvent2]],LogEvent[[#This Row],[RuleLocation]],LogEvent[[#This Row],[RuleFinish]]-LogEvent[[#This Row],[RuleLocation]])</f>
        <v>DOEC</v>
      </c>
      <c r="G196" s="195">
        <f>SEARCH("&lt;TariffDescriptionNumber&gt;",LogEvent[[#This Row],[TextEvent2]],LogEvent[[#This Row],[RuleFinish]])+25</f>
        <v>3369</v>
      </c>
      <c r="H196" s="195">
        <f>SEARCH("&lt;/TariffDescriptionNumber&gt;",LogEvent[[#This Row],[TextEvent2]],LogEvent[[#This Row],[RuleFinish]])</f>
        <v>3377</v>
      </c>
      <c r="I196" s="195" t="str">
        <f>MID(LogEvent[[#This Row],[TextEvent2]],LogEvent[[#This Row],[TariffLocation]],(LogEvent[[#This Row],[TariffFinish]]-LogEvent[[#This Row],[TariffLocation]]))</f>
        <v>IPRWD/17</v>
      </c>
      <c r="J196" s="195">
        <f>SEARCH(CONCATENATE("Title=",Calculos!$A$72,"PENALTIES"),LogEvent[[#This Row],[TextEvent2]],LogEvent[[#This Row],[TariffLocation]])+29</f>
        <v>7661</v>
      </c>
      <c r="K196" s="195">
        <f>SEARCH("&lt;/Paragraph&gt;",LogEvent[[#This Row],[TextEvent2]],LogEvent[[#This Row],[PenaltiesLocation]])</f>
        <v>8196</v>
      </c>
      <c r="L196"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96" s="195">
        <f>SEARCH("&lt;stl:HostCommand",LogEvent[[#This Row],[TextEvent2]])</f>
        <v>1501</v>
      </c>
      <c r="N196" s="195">
        <f>SEARCH("&gt;",LogEvent[[#This Row],[TextEvent2]],LogEvent[[#This Row],[HostCommandLocation]])+1</f>
        <v>1534</v>
      </c>
      <c r="O196" s="195">
        <f>SEARCH("&lt;/stl:HostCommand&gt;",LogEvent[[#This Row],[TextEvent2]],LogEvent[[#This Row],[HostCommandInit]])</f>
        <v>1558</v>
      </c>
      <c r="P196" s="195" t="str">
        <f>MID(LogEvent[[#This Row],[TextEvent2]],LogEvent[[#This Row],[HostCommandInit]],LogEvent[[#This Row],[HCFinish]]-LogEvent[[#This Row],[HostCommandInit]])</f>
        <v>RDBOGCLO08SEPPES00RIQ-AV</v>
      </c>
    </row>
    <row r="197" spans="1:16" x14ac:dyDescent="0.25">
      <c r="A197" s="195" t="s">
        <v>458</v>
      </c>
      <c r="B197" s="195" t="s">
        <v>459</v>
      </c>
      <c r="C197" s="195" t="s">
        <v>655</v>
      </c>
      <c r="D197" s="195">
        <f>SEARCH("&lt;Rule&gt;",LogEvent[[#This Row],[TextEvent2]])+6</f>
        <v>3327</v>
      </c>
      <c r="E197" s="195">
        <f>SEARCH("&lt;/Rule&gt;",LogEvent[[#This Row],[TextEvent2]],LogEvent[[#This Row],[RuleLocation]])</f>
        <v>3331</v>
      </c>
      <c r="F197" s="195" t="str">
        <f>MID(LogEvent[[#This Row],[TextEvent2]],LogEvent[[#This Row],[RuleLocation]],LogEvent[[#This Row],[RuleFinish]]-LogEvent[[#This Row],[RuleLocation]])</f>
        <v>BCAM</v>
      </c>
      <c r="G197" s="195">
        <f>SEARCH("&lt;TariffDescriptionNumber&gt;",LogEvent[[#This Row],[TextEvent2]],LogEvent[[#This Row],[RuleFinish]])+25</f>
        <v>3369</v>
      </c>
      <c r="H197" s="195">
        <f>SEARCH("&lt;/TariffDescriptionNumber&gt;",LogEvent[[#This Row],[TextEvent2]],LogEvent[[#This Row],[RuleFinish]])</f>
        <v>3378</v>
      </c>
      <c r="I197" s="195" t="str">
        <f>MID(LogEvent[[#This Row],[TextEvent2]],LogEvent[[#This Row],[TariffLocation]],(LogEvent[[#This Row],[TariffFinish]]-LogEvent[[#This Row],[TariffLocation]]))</f>
        <v>IPRWI/303</v>
      </c>
      <c r="J197" s="195">
        <f>SEARCH(CONCATENATE("Title=",Calculos!$A$72,"PENALTIES"),LogEvent[[#This Row],[TextEvent2]],LogEvent[[#This Row],[TariffLocation]])+29</f>
        <v>12496</v>
      </c>
      <c r="K197" s="195">
        <f>SEARCH("&lt;/Paragraph&gt;",LogEvent[[#This Row],[TextEvent2]],LogEvent[[#This Row],[PenaltiesLocation]])</f>
        <v>13433</v>
      </c>
      <c r="L197"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97" s="195">
        <f>SEARCH("&lt;stl:HostCommand",LogEvent[[#This Row],[TextEvent2]])</f>
        <v>1500</v>
      </c>
      <c r="N197" s="195">
        <f>SEARCH("&gt;",LogEvent[[#This Row],[TextEvent2]],LogEvent[[#This Row],[HostCommandLocation]])+1</f>
        <v>1533</v>
      </c>
      <c r="O197" s="195">
        <f>SEARCH("&lt;/stl:HostCommand&gt;",LogEvent[[#This Row],[TextEvent2]],LogEvent[[#This Row],[HostCommandInit]])</f>
        <v>1557</v>
      </c>
      <c r="P197" s="195" t="str">
        <f>MID(LogEvent[[#This Row],[TextEvent2]],LogEvent[[#This Row],[HostCommandInit]],LogEvent[[#This Row],[HCFinish]]-LogEvent[[#This Row],[HostCommandInit]])</f>
        <v>RDBOGCUN09SEPPZA07JIB-AV</v>
      </c>
    </row>
    <row r="198" spans="1:16" x14ac:dyDescent="0.25">
      <c r="A198" s="195" t="s">
        <v>458</v>
      </c>
      <c r="B198" s="195" t="s">
        <v>459</v>
      </c>
      <c r="C198" s="195" t="s">
        <v>656</v>
      </c>
      <c r="D198" s="195">
        <f>SEARCH("&lt;Rule&gt;",LogEvent[[#This Row],[TextEvent2]])+6</f>
        <v>3414</v>
      </c>
      <c r="E198" s="195">
        <f>SEARCH("&lt;/Rule&gt;",LogEvent[[#This Row],[TextEvent2]],LogEvent[[#This Row],[RuleLocation]])</f>
        <v>3418</v>
      </c>
      <c r="F198" s="195" t="str">
        <f>MID(LogEvent[[#This Row],[TextEvent2]],LogEvent[[#This Row],[RuleLocation]],LogEvent[[#This Row],[RuleFinish]]-LogEvent[[#This Row],[RuleLocation]])</f>
        <v>ITCO</v>
      </c>
      <c r="G198" s="195">
        <f>SEARCH("&lt;TariffDescriptionNumber&gt;",LogEvent[[#This Row],[TextEvent2]],LogEvent[[#This Row],[RuleFinish]])+25</f>
        <v>3456</v>
      </c>
      <c r="H198" s="195">
        <f>SEARCH("&lt;/TariffDescriptionNumber&gt;",LogEvent[[#This Row],[TextEvent2]],LogEvent[[#This Row],[RuleFinish]])</f>
        <v>3467</v>
      </c>
      <c r="I198" s="195" t="str">
        <f>MID(LogEvent[[#This Row],[TextEvent2]],LogEvent[[#This Row],[TariffLocation]],(LogEvent[[#This Row],[TariffFinish]]-LogEvent[[#This Row],[TariffLocation]]))</f>
        <v>WHFDPVR/329</v>
      </c>
      <c r="J198" s="195">
        <f>SEARCH(CONCATENATE("Title=",Calculos!$A$72,"PENALTIES"),LogEvent[[#This Row],[TextEvent2]],LogEvent[[#This Row],[TariffLocation]])+29</f>
        <v>8149</v>
      </c>
      <c r="K198" s="195">
        <f>SEARCH("&lt;/Paragraph&gt;",LogEvent[[#This Row],[TextEvent2]],LogEvent[[#This Row],[PenaltiesLocation]])</f>
        <v>8684</v>
      </c>
      <c r="L198"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198" s="195">
        <f>SEARCH("&lt;stl:HostCommand",LogEvent[[#This Row],[TextEvent2]])</f>
        <v>1500</v>
      </c>
      <c r="N198" s="195">
        <f>SEARCH("&gt;",LogEvent[[#This Row],[TextEvent2]],LogEvent[[#This Row],[HostCommandLocation]])+1</f>
        <v>1533</v>
      </c>
      <c r="O198" s="195">
        <f>SEARCH("&lt;/stl:HostCommand&gt;",LogEvent[[#This Row],[TextEvent2]],LogEvent[[#This Row],[HostCommandInit]])</f>
        <v>1557</v>
      </c>
      <c r="P198" s="195" t="str">
        <f>MID(LogEvent[[#This Row],[TextEvent2]],LogEvent[[#This Row],[HostCommandInit]],LogEvent[[#This Row],[HCFinish]]-LogEvent[[#This Row],[HostCommandInit]])</f>
        <v>RDBOGSMR12OCTZEF00RIQ-AV</v>
      </c>
    </row>
    <row r="199" spans="1:16" x14ac:dyDescent="0.25">
      <c r="A199" s="195" t="s">
        <v>458</v>
      </c>
      <c r="B199" s="195" t="s">
        <v>459</v>
      </c>
      <c r="C199" s="195" t="s">
        <v>657</v>
      </c>
      <c r="D199" s="195">
        <f>SEARCH("&lt;Rule&gt;",LogEvent[[#This Row],[TextEvent2]])+6</f>
        <v>3415</v>
      </c>
      <c r="E199" s="195">
        <f>SEARCH("&lt;/Rule&gt;",LogEvent[[#This Row],[TextEvent2]],LogEvent[[#This Row],[RuleLocation]])</f>
        <v>3419</v>
      </c>
      <c r="F199" s="195" t="str">
        <f>MID(LogEvent[[#This Row],[TextEvent2]],LogEvent[[#This Row],[RuleLocation]],LogEvent[[#This Row],[RuleFinish]]-LogEvent[[#This Row],[RuleLocation]])</f>
        <v>8YWW</v>
      </c>
      <c r="G199" s="195">
        <f>SEARCH("&lt;TariffDescriptionNumber&gt;",LogEvent[[#This Row],[TextEvent2]],LogEvent[[#This Row],[RuleFinish]])+25</f>
        <v>3457</v>
      </c>
      <c r="H199" s="195">
        <f>SEARCH("&lt;/TariffDescriptionNumber&gt;",LogEvent[[#This Row],[TextEvent2]],LogEvent[[#This Row],[RuleFinish]])</f>
        <v>3468</v>
      </c>
      <c r="I199" s="195" t="str">
        <f>MID(LogEvent[[#This Row],[TextEvent2]],LogEvent[[#This Row],[TariffLocation]],(LogEvent[[#This Row],[TariffFinish]]-LogEvent[[#This Row],[TariffLocation]]))</f>
        <v>SAR2RPV/286</v>
      </c>
      <c r="J199" s="195">
        <f>SEARCH(CONCATENATE("Title=",Calculos!$A$72,"PENALTIES"),LogEvent[[#This Row],[TextEvent2]],LogEvent[[#This Row],[TariffLocation]])+29</f>
        <v>14614</v>
      </c>
      <c r="K199" s="195">
        <f>SEARCH("&lt;/Paragraph&gt;",LogEvent[[#This Row],[TextEvent2]],LogEvent[[#This Row],[PenaltiesLocation]])</f>
        <v>16510</v>
      </c>
      <c r="L199"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199" s="195">
        <f>SEARCH("&lt;stl:HostCommand",LogEvent[[#This Row],[TextEvent2]])</f>
        <v>1501</v>
      </c>
      <c r="N199" s="195">
        <f>SEARCH("&gt;",LogEvent[[#This Row],[TextEvent2]],LogEvent[[#This Row],[HostCommandLocation]])+1</f>
        <v>1534</v>
      </c>
      <c r="O199" s="195">
        <f>SEARCH("&lt;/stl:HostCommand&gt;",LogEvent[[#This Row],[TextEvent2]],LogEvent[[#This Row],[HostCommandInit]])</f>
        <v>1558</v>
      </c>
      <c r="P199" s="195" t="str">
        <f>MID(LogEvent[[#This Row],[TextEvent2]],LogEvent[[#This Row],[HostCommandInit]],LogEvent[[#This Row],[HCFinish]]-LogEvent[[#This Row],[HostCommandInit]])</f>
        <v>RDBOGMAD05OCTWZF00TCO-AV</v>
      </c>
    </row>
    <row r="200" spans="1:16" x14ac:dyDescent="0.25">
      <c r="A200" s="195" t="s">
        <v>458</v>
      </c>
      <c r="B200" s="195" t="s">
        <v>459</v>
      </c>
      <c r="C200" s="195" t="s">
        <v>658</v>
      </c>
      <c r="D200" s="195">
        <f>SEARCH("&lt;Rule&gt;",LogEvent[[#This Row],[TextEvent2]])+6</f>
        <v>3390</v>
      </c>
      <c r="E200" s="195">
        <f>SEARCH("&lt;/Rule&gt;",LogEvent[[#This Row],[TextEvent2]],LogEvent[[#This Row],[RuleLocation]])</f>
        <v>3394</v>
      </c>
      <c r="F200" s="195" t="str">
        <f>MID(LogEvent[[#This Row],[TextEvent2]],LogEvent[[#This Row],[RuleLocation]],LogEvent[[#This Row],[RuleFinish]]-LogEvent[[#This Row],[RuleLocation]])</f>
        <v>RES2</v>
      </c>
      <c r="G200" s="195">
        <f>SEARCH("&lt;TariffDescriptionNumber&gt;",LogEvent[[#This Row],[TextEvent2]],LogEvent[[#This Row],[RuleFinish]])+25</f>
        <v>3432</v>
      </c>
      <c r="H200" s="195">
        <f>SEARCH("&lt;/TariffDescriptionNumber&gt;",LogEvent[[#This Row],[TextEvent2]],LogEvent[[#This Row],[RuleFinish]])</f>
        <v>3442</v>
      </c>
      <c r="I200" s="195" t="str">
        <f>MID(LogEvent[[#This Row],[TextEvent2]],LogEvent[[#This Row],[TariffLocation]],(LogEvent[[#This Row],[TariffFinish]]-LogEvent[[#This Row],[TariffLocation]]))</f>
        <v>IPRSAA2/27</v>
      </c>
      <c r="J200" s="195">
        <f>SEARCH(CONCATENATE("Title=",Calculos!$A$72,"PENALTIES"),LogEvent[[#This Row],[TextEvent2]],LogEvent[[#This Row],[TariffLocation]])+29</f>
        <v>13690</v>
      </c>
      <c r="K200" s="195">
        <f>SEARCH("&lt;/Paragraph&gt;",LogEvent[[#This Row],[TextEvent2]],LogEvent[[#This Row],[PenaltiesLocation]])</f>
        <v>15586</v>
      </c>
      <c r="L200"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00" s="195">
        <f>SEARCH("&lt;stl:HostCommand",LogEvent[[#This Row],[TextEvent2]])</f>
        <v>1501</v>
      </c>
      <c r="N200" s="195">
        <f>SEARCH("&gt;",LogEvent[[#This Row],[TextEvent2]],LogEvent[[#This Row],[HostCommandLocation]])+1</f>
        <v>1534</v>
      </c>
      <c r="O200" s="195">
        <f>SEARCH("&lt;/stl:HostCommand&gt;",LogEvent[[#This Row],[TextEvent2]],LogEvent[[#This Row],[HostCommandInit]])</f>
        <v>1558</v>
      </c>
      <c r="P200" s="195" t="str">
        <f>MID(LogEvent[[#This Row],[TextEvent2]],LogEvent[[#This Row],[HostCommandInit]],LogEvent[[#This Row],[HCFinish]]-LogEvent[[#This Row],[HostCommandInit]])</f>
        <v>RDMADBOG24OCTTZA00ZGR-AV</v>
      </c>
    </row>
    <row r="201" spans="1:16" x14ac:dyDescent="0.25">
      <c r="A201" s="195" t="s">
        <v>458</v>
      </c>
      <c r="B201" s="195" t="s">
        <v>459</v>
      </c>
      <c r="C201" s="195" t="s">
        <v>659</v>
      </c>
      <c r="D201" s="195">
        <f>SEARCH("&lt;Rule&gt;",LogEvent[[#This Row],[TextEvent2]])+6</f>
        <v>3387</v>
      </c>
      <c r="E201" s="195">
        <f>SEARCH("&lt;/Rule&gt;",LogEvent[[#This Row],[TextEvent2]],LogEvent[[#This Row],[RuleLocation]])</f>
        <v>3391</v>
      </c>
      <c r="F201" s="195" t="str">
        <f>MID(LogEvent[[#This Row],[TextEvent2]],LogEvent[[#This Row],[RuleLocation]],LogEvent[[#This Row],[RuleFinish]]-LogEvent[[#This Row],[RuleLocation]])</f>
        <v>DOSP</v>
      </c>
      <c r="G201" s="195">
        <f>SEARCH("&lt;TariffDescriptionNumber&gt;",LogEvent[[#This Row],[TextEvent2]],LogEvent[[#This Row],[RuleFinish]])+25</f>
        <v>3429</v>
      </c>
      <c r="H201" s="195">
        <f>SEARCH("&lt;/TariffDescriptionNumber&gt;",LogEvent[[#This Row],[TextEvent2]],LogEvent[[#This Row],[RuleFinish]])</f>
        <v>3437</v>
      </c>
      <c r="I201" s="195" t="str">
        <f>MID(LogEvent[[#This Row],[TextEvent2]],LogEvent[[#This Row],[TariffLocation]],(LogEvent[[#This Row],[TariffFinish]]-LogEvent[[#This Row],[TariffLocation]]))</f>
        <v>IPRWD/17</v>
      </c>
      <c r="J201" s="195">
        <f>SEARCH(CONCATENATE("Title=",Calculos!$A$72,"PENALTIES"),LogEvent[[#This Row],[TextEvent2]],LogEvent[[#This Row],[TariffLocation]])+29</f>
        <v>10566</v>
      </c>
      <c r="K201" s="195">
        <f>SEARCH("&lt;/Paragraph&gt;",LogEvent[[#This Row],[TextEvent2]],LogEvent[[#This Row],[PenaltiesLocation]])</f>
        <v>11175</v>
      </c>
      <c r="L201"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201" s="195">
        <f>SEARCH("&lt;stl:HostCommand",LogEvent[[#This Row],[TextEvent2]])</f>
        <v>1501</v>
      </c>
      <c r="N201" s="195">
        <f>SEARCH("&gt;",LogEvent[[#This Row],[TextEvent2]],LogEvent[[#This Row],[HostCommandLocation]])+1</f>
        <v>1534</v>
      </c>
      <c r="O201" s="195">
        <f>SEARCH("&lt;/stl:HostCommand&gt;",LogEvent[[#This Row],[TextEvent2]],LogEvent[[#This Row],[HostCommandInit]])</f>
        <v>1558</v>
      </c>
      <c r="P201" s="195" t="str">
        <f>MID(LogEvent[[#This Row],[TextEvent2]],LogEvent[[#This Row],[HostCommandInit]],LogEvent[[#This Row],[HCFinish]]-LogEvent[[#This Row],[HostCommandInit]])</f>
        <v>RDCLOBOG05SEPWES00RIQ-AV</v>
      </c>
    </row>
    <row r="202" spans="1:16" x14ac:dyDescent="0.25">
      <c r="A202" s="195" t="s">
        <v>458</v>
      </c>
      <c r="B202" s="195" t="s">
        <v>459</v>
      </c>
      <c r="C202" s="195" t="s">
        <v>660</v>
      </c>
      <c r="D202" s="195">
        <f>SEARCH("&lt;Rule&gt;",LogEvent[[#This Row],[TextEvent2]])+6</f>
        <v>3327</v>
      </c>
      <c r="E202" s="195">
        <f>SEARCH("&lt;/Rule&gt;",LogEvent[[#This Row],[TextEvent2]],LogEvent[[#This Row],[RuleLocation]])</f>
        <v>3331</v>
      </c>
      <c r="F202" s="195" t="str">
        <f>MID(LogEvent[[#This Row],[TextEvent2]],LogEvent[[#This Row],[RuleLocation]],LogEvent[[#This Row],[RuleFinish]]-LogEvent[[#This Row],[RuleLocation]])</f>
        <v>DOEC</v>
      </c>
      <c r="G202" s="195">
        <f>SEARCH("&lt;TariffDescriptionNumber&gt;",LogEvent[[#This Row],[TextEvent2]],LogEvent[[#This Row],[RuleFinish]])+25</f>
        <v>3369</v>
      </c>
      <c r="H202" s="195">
        <f>SEARCH("&lt;/TariffDescriptionNumber&gt;",LogEvent[[#This Row],[TextEvent2]],LogEvent[[#This Row],[RuleFinish]])</f>
        <v>3377</v>
      </c>
      <c r="I202" s="195" t="str">
        <f>MID(LogEvent[[#This Row],[TextEvent2]],LogEvent[[#This Row],[TariffLocation]],(LogEvent[[#This Row],[TariffFinish]]-LogEvent[[#This Row],[TariffLocation]]))</f>
        <v>IPRWD/17</v>
      </c>
      <c r="J202" s="195">
        <f>SEARCH(CONCATENATE("Title=",Calculos!$A$72,"PENALTIES"),LogEvent[[#This Row],[TextEvent2]],LogEvent[[#This Row],[TariffLocation]])+29</f>
        <v>7661</v>
      </c>
      <c r="K202" s="195">
        <f>SEARCH("&lt;/Paragraph&gt;",LogEvent[[#This Row],[TextEvent2]],LogEvent[[#This Row],[PenaltiesLocation]])</f>
        <v>8196</v>
      </c>
      <c r="L202"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02" s="195">
        <f>SEARCH("&lt;stl:HostCommand",LogEvent[[#This Row],[TextEvent2]])</f>
        <v>1501</v>
      </c>
      <c r="N202" s="195">
        <f>SEARCH("&gt;",LogEvent[[#This Row],[TextEvent2]],LogEvent[[#This Row],[HostCommandLocation]])+1</f>
        <v>1534</v>
      </c>
      <c r="O202" s="195">
        <f>SEARCH("&lt;/stl:HostCommand&gt;",LogEvent[[#This Row],[TextEvent2]],LogEvent[[#This Row],[HostCommandInit]])</f>
        <v>1558</v>
      </c>
      <c r="P202" s="195" t="str">
        <f>MID(LogEvent[[#This Row],[TextEvent2]],LogEvent[[#This Row],[HostCommandInit]],LogEvent[[#This Row],[HCFinish]]-LogEvent[[#This Row],[HostCommandInit]])</f>
        <v>RDBOGCLO08SEPPES00RIQ-AV</v>
      </c>
    </row>
    <row r="203" spans="1:16" x14ac:dyDescent="0.25">
      <c r="A203" s="195" t="s">
        <v>458</v>
      </c>
      <c r="B203" s="195" t="s">
        <v>459</v>
      </c>
      <c r="C203" s="195" t="s">
        <v>661</v>
      </c>
      <c r="D203" s="195">
        <f>SEARCH("&lt;Rule&gt;",LogEvent[[#This Row],[TextEvent2]])+6</f>
        <v>3327</v>
      </c>
      <c r="E203" s="195">
        <f>SEARCH("&lt;/Rule&gt;",LogEvent[[#This Row],[TextEvent2]],LogEvent[[#This Row],[RuleLocation]])</f>
        <v>3331</v>
      </c>
      <c r="F203" s="195" t="str">
        <f>MID(LogEvent[[#This Row],[TextEvent2]],LogEvent[[#This Row],[RuleLocation]],LogEvent[[#This Row],[RuleFinish]]-LogEvent[[#This Row],[RuleLocation]])</f>
        <v>BCAM</v>
      </c>
      <c r="G203" s="195">
        <f>SEARCH("&lt;TariffDescriptionNumber&gt;",LogEvent[[#This Row],[TextEvent2]],LogEvent[[#This Row],[RuleFinish]])+25</f>
        <v>3369</v>
      </c>
      <c r="H203" s="195">
        <f>SEARCH("&lt;/TariffDescriptionNumber&gt;",LogEvent[[#This Row],[TextEvent2]],LogEvent[[#This Row],[RuleFinish]])</f>
        <v>3378</v>
      </c>
      <c r="I203" s="195" t="str">
        <f>MID(LogEvent[[#This Row],[TextEvent2]],LogEvent[[#This Row],[TariffLocation]],(LogEvent[[#This Row],[TariffFinish]]-LogEvent[[#This Row],[TariffLocation]]))</f>
        <v>IPRWI/303</v>
      </c>
      <c r="J203" s="195">
        <f>SEARCH(CONCATENATE("Title=",Calculos!$A$72,"PENALTIES"),LogEvent[[#This Row],[TextEvent2]],LogEvent[[#This Row],[TariffLocation]])+29</f>
        <v>12496</v>
      </c>
      <c r="K203" s="195">
        <f>SEARCH("&lt;/Paragraph&gt;",LogEvent[[#This Row],[TextEvent2]],LogEvent[[#This Row],[PenaltiesLocation]])</f>
        <v>13433</v>
      </c>
      <c r="L203"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03" s="195">
        <f>SEARCH("&lt;stl:HostCommand",LogEvent[[#This Row],[TextEvent2]])</f>
        <v>1500</v>
      </c>
      <c r="N203" s="195">
        <f>SEARCH("&gt;",LogEvent[[#This Row],[TextEvent2]],LogEvent[[#This Row],[HostCommandLocation]])+1</f>
        <v>1533</v>
      </c>
      <c r="O203" s="195">
        <f>SEARCH("&lt;/stl:HostCommand&gt;",LogEvent[[#This Row],[TextEvent2]],LogEvent[[#This Row],[HostCommandInit]])</f>
        <v>1557</v>
      </c>
      <c r="P203" s="195" t="str">
        <f>MID(LogEvent[[#This Row],[TextEvent2]],LogEvent[[#This Row],[HostCommandInit]],LogEvent[[#This Row],[HCFinish]]-LogEvent[[#This Row],[HostCommandInit]])</f>
        <v>RDBOGCUN09SEPPZA07JIB-AV</v>
      </c>
    </row>
    <row r="204" spans="1:16" x14ac:dyDescent="0.25">
      <c r="A204" s="195" t="s">
        <v>458</v>
      </c>
      <c r="B204" s="195" t="s">
        <v>459</v>
      </c>
      <c r="C204" s="195" t="s">
        <v>662</v>
      </c>
      <c r="D204" s="195">
        <f>SEARCH("&lt;Rule&gt;",LogEvent[[#This Row],[TextEvent2]])+6</f>
        <v>3414</v>
      </c>
      <c r="E204" s="195">
        <f>SEARCH("&lt;/Rule&gt;",LogEvent[[#This Row],[TextEvent2]],LogEvent[[#This Row],[RuleLocation]])</f>
        <v>3418</v>
      </c>
      <c r="F204" s="195" t="str">
        <f>MID(LogEvent[[#This Row],[TextEvent2]],LogEvent[[#This Row],[RuleLocation]],LogEvent[[#This Row],[RuleFinish]]-LogEvent[[#This Row],[RuleLocation]])</f>
        <v>ITCO</v>
      </c>
      <c r="G204" s="195">
        <f>SEARCH("&lt;TariffDescriptionNumber&gt;",LogEvent[[#This Row],[TextEvent2]],LogEvent[[#This Row],[RuleFinish]])+25</f>
        <v>3456</v>
      </c>
      <c r="H204" s="195">
        <f>SEARCH("&lt;/TariffDescriptionNumber&gt;",LogEvent[[#This Row],[TextEvent2]],LogEvent[[#This Row],[RuleFinish]])</f>
        <v>3467</v>
      </c>
      <c r="I204" s="195" t="str">
        <f>MID(LogEvent[[#This Row],[TextEvent2]],LogEvent[[#This Row],[TariffLocation]],(LogEvent[[#This Row],[TariffFinish]]-LogEvent[[#This Row],[TariffLocation]]))</f>
        <v>WHFDPVR/329</v>
      </c>
      <c r="J204" s="195">
        <f>SEARCH(CONCATENATE("Title=",Calculos!$A$72,"PENALTIES"),LogEvent[[#This Row],[TextEvent2]],LogEvent[[#This Row],[TariffLocation]])+29</f>
        <v>8149</v>
      </c>
      <c r="K204" s="195">
        <f>SEARCH("&lt;/Paragraph&gt;",LogEvent[[#This Row],[TextEvent2]],LogEvent[[#This Row],[PenaltiesLocation]])</f>
        <v>8684</v>
      </c>
      <c r="L204"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04" s="195">
        <f>SEARCH("&lt;stl:HostCommand",LogEvent[[#This Row],[TextEvent2]])</f>
        <v>1500</v>
      </c>
      <c r="N204" s="195">
        <f>SEARCH("&gt;",LogEvent[[#This Row],[TextEvent2]],LogEvent[[#This Row],[HostCommandLocation]])+1</f>
        <v>1533</v>
      </c>
      <c r="O204" s="195">
        <f>SEARCH("&lt;/stl:HostCommand&gt;",LogEvent[[#This Row],[TextEvent2]],LogEvent[[#This Row],[HostCommandInit]])</f>
        <v>1557</v>
      </c>
      <c r="P204" s="195" t="str">
        <f>MID(LogEvent[[#This Row],[TextEvent2]],LogEvent[[#This Row],[HostCommandInit]],LogEvent[[#This Row],[HCFinish]]-LogEvent[[#This Row],[HostCommandInit]])</f>
        <v>RDBOGSMR12OCTZEF00RIQ-AV</v>
      </c>
    </row>
    <row r="205" spans="1:16" x14ac:dyDescent="0.25">
      <c r="A205" s="195" t="s">
        <v>458</v>
      </c>
      <c r="B205" s="195" t="s">
        <v>459</v>
      </c>
      <c r="C205" s="195" t="s">
        <v>663</v>
      </c>
      <c r="D205" s="195">
        <f>SEARCH("&lt;Rule&gt;",LogEvent[[#This Row],[TextEvent2]])+6</f>
        <v>3415</v>
      </c>
      <c r="E205" s="195">
        <f>SEARCH("&lt;/Rule&gt;",LogEvent[[#This Row],[TextEvent2]],LogEvent[[#This Row],[RuleLocation]])</f>
        <v>3419</v>
      </c>
      <c r="F205" s="195" t="str">
        <f>MID(LogEvent[[#This Row],[TextEvent2]],LogEvent[[#This Row],[RuleLocation]],LogEvent[[#This Row],[RuleFinish]]-LogEvent[[#This Row],[RuleLocation]])</f>
        <v>8YWW</v>
      </c>
      <c r="G205" s="195">
        <f>SEARCH("&lt;TariffDescriptionNumber&gt;",LogEvent[[#This Row],[TextEvent2]],LogEvent[[#This Row],[RuleFinish]])+25</f>
        <v>3457</v>
      </c>
      <c r="H205" s="195">
        <f>SEARCH("&lt;/TariffDescriptionNumber&gt;",LogEvent[[#This Row],[TextEvent2]],LogEvent[[#This Row],[RuleFinish]])</f>
        <v>3468</v>
      </c>
      <c r="I205" s="195" t="str">
        <f>MID(LogEvent[[#This Row],[TextEvent2]],LogEvent[[#This Row],[TariffLocation]],(LogEvent[[#This Row],[TariffFinish]]-LogEvent[[#This Row],[TariffLocation]]))</f>
        <v>SAR2RPV/286</v>
      </c>
      <c r="J205" s="195">
        <f>SEARCH(CONCATENATE("Title=",Calculos!$A$72,"PENALTIES"),LogEvent[[#This Row],[TextEvent2]],LogEvent[[#This Row],[TariffLocation]])+29</f>
        <v>14614</v>
      </c>
      <c r="K205" s="195">
        <f>SEARCH("&lt;/Paragraph&gt;",LogEvent[[#This Row],[TextEvent2]],LogEvent[[#This Row],[PenaltiesLocation]])</f>
        <v>16510</v>
      </c>
      <c r="L205"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05" s="195">
        <f>SEARCH("&lt;stl:HostCommand",LogEvent[[#This Row],[TextEvent2]])</f>
        <v>1501</v>
      </c>
      <c r="N205" s="195">
        <f>SEARCH("&gt;",LogEvent[[#This Row],[TextEvent2]],LogEvent[[#This Row],[HostCommandLocation]])+1</f>
        <v>1534</v>
      </c>
      <c r="O205" s="195">
        <f>SEARCH("&lt;/stl:HostCommand&gt;",LogEvent[[#This Row],[TextEvent2]],LogEvent[[#This Row],[HostCommandInit]])</f>
        <v>1558</v>
      </c>
      <c r="P205" s="195" t="str">
        <f>MID(LogEvent[[#This Row],[TextEvent2]],LogEvent[[#This Row],[HostCommandInit]],LogEvent[[#This Row],[HCFinish]]-LogEvent[[#This Row],[HostCommandInit]])</f>
        <v>RDBOGMAD05OCTWZF00TCO-AV</v>
      </c>
    </row>
    <row r="206" spans="1:16" x14ac:dyDescent="0.25">
      <c r="A206" s="195" t="s">
        <v>458</v>
      </c>
      <c r="B206" s="195" t="s">
        <v>459</v>
      </c>
      <c r="C206" s="195" t="s">
        <v>664</v>
      </c>
      <c r="D206" s="195">
        <f>SEARCH("&lt;Rule&gt;",LogEvent[[#This Row],[TextEvent2]])+6</f>
        <v>3390</v>
      </c>
      <c r="E206" s="195">
        <f>SEARCH("&lt;/Rule&gt;",LogEvent[[#This Row],[TextEvent2]],LogEvent[[#This Row],[RuleLocation]])</f>
        <v>3394</v>
      </c>
      <c r="F206" s="195" t="str">
        <f>MID(LogEvent[[#This Row],[TextEvent2]],LogEvent[[#This Row],[RuleLocation]],LogEvent[[#This Row],[RuleFinish]]-LogEvent[[#This Row],[RuleLocation]])</f>
        <v>RES2</v>
      </c>
      <c r="G206" s="195">
        <f>SEARCH("&lt;TariffDescriptionNumber&gt;",LogEvent[[#This Row],[TextEvent2]],LogEvent[[#This Row],[RuleFinish]])+25</f>
        <v>3432</v>
      </c>
      <c r="H206" s="195">
        <f>SEARCH("&lt;/TariffDescriptionNumber&gt;",LogEvent[[#This Row],[TextEvent2]],LogEvent[[#This Row],[RuleFinish]])</f>
        <v>3442</v>
      </c>
      <c r="I206" s="195" t="str">
        <f>MID(LogEvent[[#This Row],[TextEvent2]],LogEvent[[#This Row],[TariffLocation]],(LogEvent[[#This Row],[TariffFinish]]-LogEvent[[#This Row],[TariffLocation]]))</f>
        <v>IPRSAA2/27</v>
      </c>
      <c r="J206" s="195">
        <f>SEARCH(CONCATENATE("Title=",Calculos!$A$72,"PENALTIES"),LogEvent[[#This Row],[TextEvent2]],LogEvent[[#This Row],[TariffLocation]])+29</f>
        <v>13690</v>
      </c>
      <c r="K206" s="195">
        <f>SEARCH("&lt;/Paragraph&gt;",LogEvent[[#This Row],[TextEvent2]],LogEvent[[#This Row],[PenaltiesLocation]])</f>
        <v>15586</v>
      </c>
      <c r="L206"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06" s="195">
        <f>SEARCH("&lt;stl:HostCommand",LogEvent[[#This Row],[TextEvent2]])</f>
        <v>1501</v>
      </c>
      <c r="N206" s="195">
        <f>SEARCH("&gt;",LogEvent[[#This Row],[TextEvent2]],LogEvent[[#This Row],[HostCommandLocation]])+1</f>
        <v>1534</v>
      </c>
      <c r="O206" s="195">
        <f>SEARCH("&lt;/stl:HostCommand&gt;",LogEvent[[#This Row],[TextEvent2]],LogEvent[[#This Row],[HostCommandInit]])</f>
        <v>1558</v>
      </c>
      <c r="P206" s="195" t="str">
        <f>MID(LogEvent[[#This Row],[TextEvent2]],LogEvent[[#This Row],[HostCommandInit]],LogEvent[[#This Row],[HCFinish]]-LogEvent[[#This Row],[HostCommandInit]])</f>
        <v>RDMADBOG24OCTTZA00ZGR-AV</v>
      </c>
    </row>
    <row r="207" spans="1:16" x14ac:dyDescent="0.25">
      <c r="A207" s="195" t="s">
        <v>458</v>
      </c>
      <c r="B207" s="195" t="s">
        <v>459</v>
      </c>
      <c r="C207" s="195" t="s">
        <v>665</v>
      </c>
      <c r="D207" s="195">
        <f>SEARCH("&lt;Rule&gt;",LogEvent[[#This Row],[TextEvent2]])+6</f>
        <v>3386</v>
      </c>
      <c r="E207" s="195">
        <f>SEARCH("&lt;/Rule&gt;",LogEvent[[#This Row],[TextEvent2]],LogEvent[[#This Row],[RuleLocation]])</f>
        <v>3390</v>
      </c>
      <c r="F207" s="195" t="str">
        <f>MID(LogEvent[[#This Row],[TextEvent2]],LogEvent[[#This Row],[RuleLocation]],LogEvent[[#This Row],[RuleFinish]]-LogEvent[[#This Row],[RuleLocation]])</f>
        <v>DOSP</v>
      </c>
      <c r="G207" s="195">
        <f>SEARCH("&lt;TariffDescriptionNumber&gt;",LogEvent[[#This Row],[TextEvent2]],LogEvent[[#This Row],[RuleFinish]])+25</f>
        <v>3428</v>
      </c>
      <c r="H207" s="195">
        <f>SEARCH("&lt;/TariffDescriptionNumber&gt;",LogEvent[[#This Row],[TextEvent2]],LogEvent[[#This Row],[RuleFinish]])</f>
        <v>3436</v>
      </c>
      <c r="I207" s="195" t="str">
        <f>MID(LogEvent[[#This Row],[TextEvent2]],LogEvent[[#This Row],[TariffLocation]],(LogEvent[[#This Row],[TariffFinish]]-LogEvent[[#This Row],[TariffLocation]]))</f>
        <v>IPRWD/17</v>
      </c>
      <c r="J207" s="195">
        <f>SEARCH(CONCATENATE("Title=",Calculos!$A$72,"PENALTIES"),LogEvent[[#This Row],[TextEvent2]],LogEvent[[#This Row],[TariffLocation]])+29</f>
        <v>10565</v>
      </c>
      <c r="K207" s="195">
        <f>SEARCH("&lt;/Paragraph&gt;",LogEvent[[#This Row],[TextEvent2]],LogEvent[[#This Row],[PenaltiesLocation]])</f>
        <v>11174</v>
      </c>
      <c r="L207"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207" s="195">
        <f>SEARCH("&lt;stl:HostCommand",LogEvent[[#This Row],[TextEvent2]])</f>
        <v>1500</v>
      </c>
      <c r="N207" s="195">
        <f>SEARCH("&gt;",LogEvent[[#This Row],[TextEvent2]],LogEvent[[#This Row],[HostCommandLocation]])+1</f>
        <v>1533</v>
      </c>
      <c r="O207" s="195">
        <f>SEARCH("&lt;/stl:HostCommand&gt;",LogEvent[[#This Row],[TextEvent2]],LogEvent[[#This Row],[HostCommandInit]])</f>
        <v>1557</v>
      </c>
      <c r="P207" s="195" t="str">
        <f>MID(LogEvent[[#This Row],[TextEvent2]],LogEvent[[#This Row],[HostCommandInit]],LogEvent[[#This Row],[HCFinish]]-LogEvent[[#This Row],[HostCommandInit]])</f>
        <v>RDCLOBOG05SEPWES00RIQ-AV</v>
      </c>
    </row>
    <row r="208" spans="1:16" x14ac:dyDescent="0.25">
      <c r="A208" s="195" t="s">
        <v>458</v>
      </c>
      <c r="B208" s="195" t="s">
        <v>459</v>
      </c>
      <c r="C208" s="195" t="s">
        <v>666</v>
      </c>
      <c r="D208" s="195">
        <f>SEARCH("&lt;Rule&gt;",LogEvent[[#This Row],[TextEvent2]])+6</f>
        <v>3326</v>
      </c>
      <c r="E208" s="195">
        <f>SEARCH("&lt;/Rule&gt;",LogEvent[[#This Row],[TextEvent2]],LogEvent[[#This Row],[RuleLocation]])</f>
        <v>3330</v>
      </c>
      <c r="F208" s="195" t="str">
        <f>MID(LogEvent[[#This Row],[TextEvent2]],LogEvent[[#This Row],[RuleLocation]],LogEvent[[#This Row],[RuleFinish]]-LogEvent[[#This Row],[RuleLocation]])</f>
        <v>DOEC</v>
      </c>
      <c r="G208" s="195">
        <f>SEARCH("&lt;TariffDescriptionNumber&gt;",LogEvent[[#This Row],[TextEvent2]],LogEvent[[#This Row],[RuleFinish]])+25</f>
        <v>3368</v>
      </c>
      <c r="H208" s="195">
        <f>SEARCH("&lt;/TariffDescriptionNumber&gt;",LogEvent[[#This Row],[TextEvent2]],LogEvent[[#This Row],[RuleFinish]])</f>
        <v>3376</v>
      </c>
      <c r="I208" s="195" t="str">
        <f>MID(LogEvent[[#This Row],[TextEvent2]],LogEvent[[#This Row],[TariffLocation]],(LogEvent[[#This Row],[TariffFinish]]-LogEvent[[#This Row],[TariffLocation]]))</f>
        <v>IPRWD/17</v>
      </c>
      <c r="J208" s="195">
        <f>SEARCH(CONCATENATE("Title=",Calculos!$A$72,"PENALTIES"),LogEvent[[#This Row],[TextEvent2]],LogEvent[[#This Row],[TariffLocation]])+29</f>
        <v>7660</v>
      </c>
      <c r="K208" s="195">
        <f>SEARCH("&lt;/Paragraph&gt;",LogEvent[[#This Row],[TextEvent2]],LogEvent[[#This Row],[PenaltiesLocation]])</f>
        <v>8195</v>
      </c>
      <c r="L208"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08" s="195">
        <f>SEARCH("&lt;stl:HostCommand",LogEvent[[#This Row],[TextEvent2]])</f>
        <v>1500</v>
      </c>
      <c r="N208" s="195">
        <f>SEARCH("&gt;",LogEvent[[#This Row],[TextEvent2]],LogEvent[[#This Row],[HostCommandLocation]])+1</f>
        <v>1533</v>
      </c>
      <c r="O208" s="195">
        <f>SEARCH("&lt;/stl:HostCommand&gt;",LogEvent[[#This Row],[TextEvent2]],LogEvent[[#This Row],[HostCommandInit]])</f>
        <v>1557</v>
      </c>
      <c r="P208" s="195" t="str">
        <f>MID(LogEvent[[#This Row],[TextEvent2]],LogEvent[[#This Row],[HostCommandInit]],LogEvent[[#This Row],[HCFinish]]-LogEvent[[#This Row],[HostCommandInit]])</f>
        <v>RDBOGCLO08SEPPES00RIQ-AV</v>
      </c>
    </row>
    <row r="209" spans="1:16" x14ac:dyDescent="0.25">
      <c r="A209" s="195" t="s">
        <v>458</v>
      </c>
      <c r="B209" s="195" t="s">
        <v>459</v>
      </c>
      <c r="C209" s="195" t="s">
        <v>667</v>
      </c>
      <c r="D209" s="195">
        <f>SEARCH("&lt;Rule&gt;",LogEvent[[#This Row],[TextEvent2]])+6</f>
        <v>3415</v>
      </c>
      <c r="E209" s="195">
        <f>SEARCH("&lt;/Rule&gt;",LogEvent[[#This Row],[TextEvent2]],LogEvent[[#This Row],[RuleLocation]])</f>
        <v>3419</v>
      </c>
      <c r="F209" s="195" t="str">
        <f>MID(LogEvent[[#This Row],[TextEvent2]],LogEvent[[#This Row],[RuleLocation]],LogEvent[[#This Row],[RuleFinish]]-LogEvent[[#This Row],[RuleLocation]])</f>
        <v>ITCO</v>
      </c>
      <c r="G209" s="195">
        <f>SEARCH("&lt;TariffDescriptionNumber&gt;",LogEvent[[#This Row],[TextEvent2]],LogEvent[[#This Row],[RuleFinish]])+25</f>
        <v>3457</v>
      </c>
      <c r="H209" s="195">
        <f>SEARCH("&lt;/TariffDescriptionNumber&gt;",LogEvent[[#This Row],[TextEvent2]],LogEvent[[#This Row],[RuleFinish]])</f>
        <v>3468</v>
      </c>
      <c r="I209" s="195" t="str">
        <f>MID(LogEvent[[#This Row],[TextEvent2]],LogEvent[[#This Row],[TariffLocation]],(LogEvent[[#This Row],[TariffFinish]]-LogEvent[[#This Row],[TariffLocation]]))</f>
        <v>WHFDPVR/329</v>
      </c>
      <c r="J209" s="195">
        <f>SEARCH(CONCATENATE("Title=",Calculos!$A$72,"PENALTIES"),LogEvent[[#This Row],[TextEvent2]],LogEvent[[#This Row],[TariffLocation]])+29</f>
        <v>8150</v>
      </c>
      <c r="K209" s="195">
        <f>SEARCH("&lt;/Paragraph&gt;",LogEvent[[#This Row],[TextEvent2]],LogEvent[[#This Row],[PenaltiesLocation]])</f>
        <v>8685</v>
      </c>
      <c r="L209"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09" s="195">
        <f>SEARCH("&lt;stl:HostCommand",LogEvent[[#This Row],[TextEvent2]])</f>
        <v>1501</v>
      </c>
      <c r="N209" s="195">
        <f>SEARCH("&gt;",LogEvent[[#This Row],[TextEvent2]],LogEvent[[#This Row],[HostCommandLocation]])+1</f>
        <v>1534</v>
      </c>
      <c r="O209" s="195">
        <f>SEARCH("&lt;/stl:HostCommand&gt;",LogEvent[[#This Row],[TextEvent2]],LogEvent[[#This Row],[HostCommandInit]])</f>
        <v>1558</v>
      </c>
      <c r="P209" s="195" t="str">
        <f>MID(LogEvent[[#This Row],[TextEvent2]],LogEvent[[#This Row],[HostCommandInit]],LogEvent[[#This Row],[HCFinish]]-LogEvent[[#This Row],[HostCommandInit]])</f>
        <v>RDBOGSMR12OCTZEF00RIQ-AV</v>
      </c>
    </row>
    <row r="210" spans="1:16" x14ac:dyDescent="0.25">
      <c r="A210" s="195" t="s">
        <v>458</v>
      </c>
      <c r="B210" s="195" t="s">
        <v>459</v>
      </c>
      <c r="C210" s="195" t="s">
        <v>668</v>
      </c>
      <c r="D210" s="195">
        <f>SEARCH("&lt;Rule&gt;",LogEvent[[#This Row],[TextEvent2]])+6</f>
        <v>3415</v>
      </c>
      <c r="E210" s="195">
        <f>SEARCH("&lt;/Rule&gt;",LogEvent[[#This Row],[TextEvent2]],LogEvent[[#This Row],[RuleLocation]])</f>
        <v>3419</v>
      </c>
      <c r="F210" s="195" t="str">
        <f>MID(LogEvent[[#This Row],[TextEvent2]],LogEvent[[#This Row],[RuleLocation]],LogEvent[[#This Row],[RuleFinish]]-LogEvent[[#This Row],[RuleLocation]])</f>
        <v>8YWW</v>
      </c>
      <c r="G210" s="195">
        <f>SEARCH("&lt;TariffDescriptionNumber&gt;",LogEvent[[#This Row],[TextEvent2]],LogEvent[[#This Row],[RuleFinish]])+25</f>
        <v>3457</v>
      </c>
      <c r="H210" s="195">
        <f>SEARCH("&lt;/TariffDescriptionNumber&gt;",LogEvent[[#This Row],[TextEvent2]],LogEvent[[#This Row],[RuleFinish]])</f>
        <v>3468</v>
      </c>
      <c r="I210" s="195" t="str">
        <f>MID(LogEvent[[#This Row],[TextEvent2]],LogEvent[[#This Row],[TariffLocation]],(LogEvent[[#This Row],[TariffFinish]]-LogEvent[[#This Row],[TariffLocation]]))</f>
        <v>SAR2RPV/286</v>
      </c>
      <c r="J210" s="195">
        <f>SEARCH(CONCATENATE("Title=",Calculos!$A$72,"PENALTIES"),LogEvent[[#This Row],[TextEvent2]],LogEvent[[#This Row],[TariffLocation]])+29</f>
        <v>14614</v>
      </c>
      <c r="K210" s="195">
        <f>SEARCH("&lt;/Paragraph&gt;",LogEvent[[#This Row],[TextEvent2]],LogEvent[[#This Row],[PenaltiesLocation]])</f>
        <v>16510</v>
      </c>
      <c r="L210"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10" s="195">
        <f>SEARCH("&lt;stl:HostCommand",LogEvent[[#This Row],[TextEvent2]])</f>
        <v>1501</v>
      </c>
      <c r="N210" s="195">
        <f>SEARCH("&gt;",LogEvent[[#This Row],[TextEvent2]],LogEvent[[#This Row],[HostCommandLocation]])+1</f>
        <v>1534</v>
      </c>
      <c r="O210" s="195">
        <f>SEARCH("&lt;/stl:HostCommand&gt;",LogEvent[[#This Row],[TextEvent2]],LogEvent[[#This Row],[HostCommandInit]])</f>
        <v>1558</v>
      </c>
      <c r="P210" s="195" t="str">
        <f>MID(LogEvent[[#This Row],[TextEvent2]],LogEvent[[#This Row],[HostCommandInit]],LogEvent[[#This Row],[HCFinish]]-LogEvent[[#This Row],[HostCommandInit]])</f>
        <v>RDBOGMAD05OCTWZF00TCO-AV</v>
      </c>
    </row>
    <row r="211" spans="1:16" x14ac:dyDescent="0.25">
      <c r="A211" s="195" t="s">
        <v>458</v>
      </c>
      <c r="B211" s="195" t="s">
        <v>459</v>
      </c>
      <c r="C211" s="195" t="s">
        <v>669</v>
      </c>
      <c r="D211" s="195">
        <f>SEARCH("&lt;Rule&gt;",LogEvent[[#This Row],[TextEvent2]])+6</f>
        <v>3328</v>
      </c>
      <c r="E211" s="195">
        <f>SEARCH("&lt;/Rule&gt;",LogEvent[[#This Row],[TextEvent2]],LogEvent[[#This Row],[RuleLocation]])</f>
        <v>3332</v>
      </c>
      <c r="F211" s="195" t="str">
        <f>MID(LogEvent[[#This Row],[TextEvent2]],LogEvent[[#This Row],[RuleLocation]],LogEvent[[#This Row],[RuleFinish]]-LogEvent[[#This Row],[RuleLocation]])</f>
        <v>BCAM</v>
      </c>
      <c r="G211" s="195">
        <f>SEARCH("&lt;TariffDescriptionNumber&gt;",LogEvent[[#This Row],[TextEvent2]],LogEvent[[#This Row],[RuleFinish]])+25</f>
        <v>3370</v>
      </c>
      <c r="H211" s="195">
        <f>SEARCH("&lt;/TariffDescriptionNumber&gt;",LogEvent[[#This Row],[TextEvent2]],LogEvent[[#This Row],[RuleFinish]])</f>
        <v>3379</v>
      </c>
      <c r="I211" s="195" t="str">
        <f>MID(LogEvent[[#This Row],[TextEvent2]],LogEvent[[#This Row],[TariffLocation]],(LogEvent[[#This Row],[TariffFinish]]-LogEvent[[#This Row],[TariffLocation]]))</f>
        <v>IPRWI/303</v>
      </c>
      <c r="J211" s="195">
        <f>SEARCH(CONCATENATE("Title=",Calculos!$A$72,"PENALTIES"),LogEvent[[#This Row],[TextEvent2]],LogEvent[[#This Row],[TariffLocation]])+29</f>
        <v>12497</v>
      </c>
      <c r="K211" s="195">
        <f>SEARCH("&lt;/Paragraph&gt;",LogEvent[[#This Row],[TextEvent2]],LogEvent[[#This Row],[PenaltiesLocation]])</f>
        <v>13434</v>
      </c>
      <c r="L211"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11" s="195">
        <f>SEARCH("&lt;stl:HostCommand",LogEvent[[#This Row],[TextEvent2]])</f>
        <v>1501</v>
      </c>
      <c r="N211" s="195">
        <f>SEARCH("&gt;",LogEvent[[#This Row],[TextEvent2]],LogEvent[[#This Row],[HostCommandLocation]])+1</f>
        <v>1534</v>
      </c>
      <c r="O211" s="195">
        <f>SEARCH("&lt;/stl:HostCommand&gt;",LogEvent[[#This Row],[TextEvent2]],LogEvent[[#This Row],[HostCommandInit]])</f>
        <v>1558</v>
      </c>
      <c r="P211" s="195" t="str">
        <f>MID(LogEvent[[#This Row],[TextEvent2]],LogEvent[[#This Row],[HostCommandInit]],LogEvent[[#This Row],[HCFinish]]-LogEvent[[#This Row],[HostCommandInit]])</f>
        <v>RDBOGCUN09SEPPZA07JIB-AV</v>
      </c>
    </row>
    <row r="212" spans="1:16" x14ac:dyDescent="0.25">
      <c r="A212" s="195" t="s">
        <v>458</v>
      </c>
      <c r="B212" s="195" t="s">
        <v>459</v>
      </c>
      <c r="C212" s="195" t="s">
        <v>670</v>
      </c>
      <c r="D212" s="195">
        <f>SEARCH("&lt;Rule&gt;",LogEvent[[#This Row],[TextEvent2]])+6</f>
        <v>3390</v>
      </c>
      <c r="E212" s="195">
        <f>SEARCH("&lt;/Rule&gt;",LogEvent[[#This Row],[TextEvent2]],LogEvent[[#This Row],[RuleLocation]])</f>
        <v>3394</v>
      </c>
      <c r="F212" s="195" t="str">
        <f>MID(LogEvent[[#This Row],[TextEvent2]],LogEvent[[#This Row],[RuleLocation]],LogEvent[[#This Row],[RuleFinish]]-LogEvent[[#This Row],[RuleLocation]])</f>
        <v>RES2</v>
      </c>
      <c r="G212" s="195">
        <f>SEARCH("&lt;TariffDescriptionNumber&gt;",LogEvent[[#This Row],[TextEvent2]],LogEvent[[#This Row],[RuleFinish]])+25</f>
        <v>3432</v>
      </c>
      <c r="H212" s="195">
        <f>SEARCH("&lt;/TariffDescriptionNumber&gt;",LogEvent[[#This Row],[TextEvent2]],LogEvent[[#This Row],[RuleFinish]])</f>
        <v>3442</v>
      </c>
      <c r="I212" s="195" t="str">
        <f>MID(LogEvent[[#This Row],[TextEvent2]],LogEvent[[#This Row],[TariffLocation]],(LogEvent[[#This Row],[TariffFinish]]-LogEvent[[#This Row],[TariffLocation]]))</f>
        <v>IPRSAA2/27</v>
      </c>
      <c r="J212" s="195">
        <f>SEARCH(CONCATENATE("Title=",Calculos!$A$72,"PENALTIES"),LogEvent[[#This Row],[TextEvent2]],LogEvent[[#This Row],[TariffLocation]])+29</f>
        <v>13690</v>
      </c>
      <c r="K212" s="195">
        <f>SEARCH("&lt;/Paragraph&gt;",LogEvent[[#This Row],[TextEvent2]],LogEvent[[#This Row],[PenaltiesLocation]])</f>
        <v>15586</v>
      </c>
      <c r="L212"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12" s="195">
        <f>SEARCH("&lt;stl:HostCommand",LogEvent[[#This Row],[TextEvent2]])</f>
        <v>1501</v>
      </c>
      <c r="N212" s="195">
        <f>SEARCH("&gt;",LogEvent[[#This Row],[TextEvent2]],LogEvent[[#This Row],[HostCommandLocation]])+1</f>
        <v>1534</v>
      </c>
      <c r="O212" s="195">
        <f>SEARCH("&lt;/stl:HostCommand&gt;",LogEvent[[#This Row],[TextEvent2]],LogEvent[[#This Row],[HostCommandInit]])</f>
        <v>1558</v>
      </c>
      <c r="P212" s="195" t="str">
        <f>MID(LogEvent[[#This Row],[TextEvent2]],LogEvent[[#This Row],[HostCommandInit]],LogEvent[[#This Row],[HCFinish]]-LogEvent[[#This Row],[HostCommandInit]])</f>
        <v>RDMADBOG24OCTTZA00ZGR-AV</v>
      </c>
    </row>
    <row r="213" spans="1:16" x14ac:dyDescent="0.25">
      <c r="A213" s="195" t="s">
        <v>458</v>
      </c>
      <c r="B213" s="195" t="s">
        <v>459</v>
      </c>
      <c r="C213" s="195" t="s">
        <v>671</v>
      </c>
      <c r="D213" s="195">
        <f>SEARCH("&lt;Rule&gt;",LogEvent[[#This Row],[TextEvent2]])+6</f>
        <v>3387</v>
      </c>
      <c r="E213" s="195">
        <f>SEARCH("&lt;/Rule&gt;",LogEvent[[#This Row],[TextEvent2]],LogEvent[[#This Row],[RuleLocation]])</f>
        <v>3391</v>
      </c>
      <c r="F213" s="195" t="str">
        <f>MID(LogEvent[[#This Row],[TextEvent2]],LogEvent[[#This Row],[RuleLocation]],LogEvent[[#This Row],[RuleFinish]]-LogEvent[[#This Row],[RuleLocation]])</f>
        <v>DOSP</v>
      </c>
      <c r="G213" s="195">
        <f>SEARCH("&lt;TariffDescriptionNumber&gt;",LogEvent[[#This Row],[TextEvent2]],LogEvent[[#This Row],[RuleFinish]])+25</f>
        <v>3429</v>
      </c>
      <c r="H213" s="195">
        <f>SEARCH("&lt;/TariffDescriptionNumber&gt;",LogEvent[[#This Row],[TextEvent2]],LogEvent[[#This Row],[RuleFinish]])</f>
        <v>3437</v>
      </c>
      <c r="I213" s="195" t="str">
        <f>MID(LogEvent[[#This Row],[TextEvent2]],LogEvent[[#This Row],[TariffLocation]],(LogEvent[[#This Row],[TariffFinish]]-LogEvent[[#This Row],[TariffLocation]]))</f>
        <v>IPRWD/17</v>
      </c>
      <c r="J213" s="195">
        <f>SEARCH(CONCATENATE("Title=",Calculos!$A$72,"PENALTIES"),LogEvent[[#This Row],[TextEvent2]],LogEvent[[#This Row],[TariffLocation]])+29</f>
        <v>10566</v>
      </c>
      <c r="K213" s="195">
        <f>SEARCH("&lt;/Paragraph&gt;",LogEvent[[#This Row],[TextEvent2]],LogEvent[[#This Row],[PenaltiesLocation]])</f>
        <v>11175</v>
      </c>
      <c r="L213"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213" s="195">
        <f>SEARCH("&lt;stl:HostCommand",LogEvent[[#This Row],[TextEvent2]])</f>
        <v>1501</v>
      </c>
      <c r="N213" s="195">
        <f>SEARCH("&gt;",LogEvent[[#This Row],[TextEvent2]],LogEvent[[#This Row],[HostCommandLocation]])+1</f>
        <v>1534</v>
      </c>
      <c r="O213" s="195">
        <f>SEARCH("&lt;/stl:HostCommand&gt;",LogEvent[[#This Row],[TextEvent2]],LogEvent[[#This Row],[HostCommandInit]])</f>
        <v>1558</v>
      </c>
      <c r="P213" s="195" t="str">
        <f>MID(LogEvent[[#This Row],[TextEvent2]],LogEvent[[#This Row],[HostCommandInit]],LogEvent[[#This Row],[HCFinish]]-LogEvent[[#This Row],[HostCommandInit]])</f>
        <v>RDCLOBOG05SEPWES00RIQ-AV</v>
      </c>
    </row>
    <row r="214" spans="1:16" x14ac:dyDescent="0.25">
      <c r="A214" s="195" t="s">
        <v>458</v>
      </c>
      <c r="B214" s="195" t="s">
        <v>459</v>
      </c>
      <c r="C214" s="195" t="s">
        <v>672</v>
      </c>
      <c r="D214" s="195">
        <f>SEARCH("&lt;Rule&gt;",LogEvent[[#This Row],[TextEvent2]])+6</f>
        <v>3327</v>
      </c>
      <c r="E214" s="195">
        <f>SEARCH("&lt;/Rule&gt;",LogEvent[[#This Row],[TextEvent2]],LogEvent[[#This Row],[RuleLocation]])</f>
        <v>3331</v>
      </c>
      <c r="F214" s="195" t="str">
        <f>MID(LogEvent[[#This Row],[TextEvent2]],LogEvent[[#This Row],[RuleLocation]],LogEvent[[#This Row],[RuleFinish]]-LogEvent[[#This Row],[RuleLocation]])</f>
        <v>DOEC</v>
      </c>
      <c r="G214" s="195">
        <f>SEARCH("&lt;TariffDescriptionNumber&gt;",LogEvent[[#This Row],[TextEvent2]],LogEvent[[#This Row],[RuleFinish]])+25</f>
        <v>3369</v>
      </c>
      <c r="H214" s="195">
        <f>SEARCH("&lt;/TariffDescriptionNumber&gt;",LogEvent[[#This Row],[TextEvent2]],LogEvent[[#This Row],[RuleFinish]])</f>
        <v>3377</v>
      </c>
      <c r="I214" s="195" t="str">
        <f>MID(LogEvent[[#This Row],[TextEvent2]],LogEvent[[#This Row],[TariffLocation]],(LogEvent[[#This Row],[TariffFinish]]-LogEvent[[#This Row],[TariffLocation]]))</f>
        <v>IPRWD/17</v>
      </c>
      <c r="J214" s="195">
        <f>SEARCH(CONCATENATE("Title=",Calculos!$A$72,"PENALTIES"),LogEvent[[#This Row],[TextEvent2]],LogEvent[[#This Row],[TariffLocation]])+29</f>
        <v>7661</v>
      </c>
      <c r="K214" s="195">
        <f>SEARCH("&lt;/Paragraph&gt;",LogEvent[[#This Row],[TextEvent2]],LogEvent[[#This Row],[PenaltiesLocation]])</f>
        <v>8196</v>
      </c>
      <c r="L214"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14" s="195">
        <f>SEARCH("&lt;stl:HostCommand",LogEvent[[#This Row],[TextEvent2]])</f>
        <v>1501</v>
      </c>
      <c r="N214" s="195">
        <f>SEARCH("&gt;",LogEvent[[#This Row],[TextEvent2]],LogEvent[[#This Row],[HostCommandLocation]])+1</f>
        <v>1534</v>
      </c>
      <c r="O214" s="195">
        <f>SEARCH("&lt;/stl:HostCommand&gt;",LogEvent[[#This Row],[TextEvent2]],LogEvent[[#This Row],[HostCommandInit]])</f>
        <v>1558</v>
      </c>
      <c r="P214" s="195" t="str">
        <f>MID(LogEvent[[#This Row],[TextEvent2]],LogEvent[[#This Row],[HostCommandInit]],LogEvent[[#This Row],[HCFinish]]-LogEvent[[#This Row],[HostCommandInit]])</f>
        <v>RDBOGCLO08SEPPES00RIQ-AV</v>
      </c>
    </row>
    <row r="215" spans="1:16" x14ac:dyDescent="0.25">
      <c r="A215" s="195" t="s">
        <v>458</v>
      </c>
      <c r="B215" s="195" t="s">
        <v>459</v>
      </c>
      <c r="C215" s="195" t="s">
        <v>673</v>
      </c>
      <c r="D215" s="195">
        <f>SEARCH("&lt;Rule&gt;",LogEvent[[#This Row],[TextEvent2]])+6</f>
        <v>3415</v>
      </c>
      <c r="E215" s="195">
        <f>SEARCH("&lt;/Rule&gt;",LogEvent[[#This Row],[TextEvent2]],LogEvent[[#This Row],[RuleLocation]])</f>
        <v>3419</v>
      </c>
      <c r="F215" s="195" t="str">
        <f>MID(LogEvent[[#This Row],[TextEvent2]],LogEvent[[#This Row],[RuleLocation]],LogEvent[[#This Row],[RuleFinish]]-LogEvent[[#This Row],[RuleLocation]])</f>
        <v>ITCO</v>
      </c>
      <c r="G215" s="195">
        <f>SEARCH("&lt;TariffDescriptionNumber&gt;",LogEvent[[#This Row],[TextEvent2]],LogEvent[[#This Row],[RuleFinish]])+25</f>
        <v>3457</v>
      </c>
      <c r="H215" s="195">
        <f>SEARCH("&lt;/TariffDescriptionNumber&gt;",LogEvent[[#This Row],[TextEvent2]],LogEvent[[#This Row],[RuleFinish]])</f>
        <v>3468</v>
      </c>
      <c r="I215" s="195" t="str">
        <f>MID(LogEvent[[#This Row],[TextEvent2]],LogEvent[[#This Row],[TariffLocation]],(LogEvent[[#This Row],[TariffFinish]]-LogEvent[[#This Row],[TariffLocation]]))</f>
        <v>WHFDPVR/329</v>
      </c>
      <c r="J215" s="195">
        <f>SEARCH(CONCATENATE("Title=",Calculos!$A$72,"PENALTIES"),LogEvent[[#This Row],[TextEvent2]],LogEvent[[#This Row],[TariffLocation]])+29</f>
        <v>8150</v>
      </c>
      <c r="K215" s="195">
        <f>SEARCH("&lt;/Paragraph&gt;",LogEvent[[#This Row],[TextEvent2]],LogEvent[[#This Row],[PenaltiesLocation]])</f>
        <v>8685</v>
      </c>
      <c r="L215"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15" s="195">
        <f>SEARCH("&lt;stl:HostCommand",LogEvent[[#This Row],[TextEvent2]])</f>
        <v>1501</v>
      </c>
      <c r="N215" s="195">
        <f>SEARCH("&gt;",LogEvent[[#This Row],[TextEvent2]],LogEvent[[#This Row],[HostCommandLocation]])+1</f>
        <v>1534</v>
      </c>
      <c r="O215" s="195">
        <f>SEARCH("&lt;/stl:HostCommand&gt;",LogEvent[[#This Row],[TextEvent2]],LogEvent[[#This Row],[HostCommandInit]])</f>
        <v>1558</v>
      </c>
      <c r="P215" s="195" t="str">
        <f>MID(LogEvent[[#This Row],[TextEvent2]],LogEvent[[#This Row],[HostCommandInit]],LogEvent[[#This Row],[HCFinish]]-LogEvent[[#This Row],[HostCommandInit]])</f>
        <v>RDBOGSMR12OCTZEF00RIQ-AV</v>
      </c>
    </row>
    <row r="216" spans="1:16" x14ac:dyDescent="0.25">
      <c r="A216" s="195" t="s">
        <v>458</v>
      </c>
      <c r="B216" s="195" t="s">
        <v>459</v>
      </c>
      <c r="C216" s="195" t="s">
        <v>674</v>
      </c>
      <c r="D216" s="195">
        <f>SEARCH("&lt;Rule&gt;",LogEvent[[#This Row],[TextEvent2]])+6</f>
        <v>3415</v>
      </c>
      <c r="E216" s="195">
        <f>SEARCH("&lt;/Rule&gt;",LogEvent[[#This Row],[TextEvent2]],LogEvent[[#This Row],[RuleLocation]])</f>
        <v>3419</v>
      </c>
      <c r="F216" s="195" t="str">
        <f>MID(LogEvent[[#This Row],[TextEvent2]],LogEvent[[#This Row],[RuleLocation]],LogEvent[[#This Row],[RuleFinish]]-LogEvent[[#This Row],[RuleLocation]])</f>
        <v>8YWW</v>
      </c>
      <c r="G216" s="195">
        <f>SEARCH("&lt;TariffDescriptionNumber&gt;",LogEvent[[#This Row],[TextEvent2]],LogEvent[[#This Row],[RuleFinish]])+25</f>
        <v>3457</v>
      </c>
      <c r="H216" s="195">
        <f>SEARCH("&lt;/TariffDescriptionNumber&gt;",LogEvent[[#This Row],[TextEvent2]],LogEvent[[#This Row],[RuleFinish]])</f>
        <v>3468</v>
      </c>
      <c r="I216" s="195" t="str">
        <f>MID(LogEvent[[#This Row],[TextEvent2]],LogEvent[[#This Row],[TariffLocation]],(LogEvent[[#This Row],[TariffFinish]]-LogEvent[[#This Row],[TariffLocation]]))</f>
        <v>SAR2RPV/286</v>
      </c>
      <c r="J216" s="195">
        <f>SEARCH(CONCATENATE("Title=",Calculos!$A$72,"PENALTIES"),LogEvent[[#This Row],[TextEvent2]],LogEvent[[#This Row],[TariffLocation]])+29</f>
        <v>14614</v>
      </c>
      <c r="K216" s="195">
        <f>SEARCH("&lt;/Paragraph&gt;",LogEvent[[#This Row],[TextEvent2]],LogEvent[[#This Row],[PenaltiesLocation]])</f>
        <v>16510</v>
      </c>
      <c r="L216"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16" s="195">
        <f>SEARCH("&lt;stl:HostCommand",LogEvent[[#This Row],[TextEvent2]])</f>
        <v>1501</v>
      </c>
      <c r="N216" s="195">
        <f>SEARCH("&gt;",LogEvent[[#This Row],[TextEvent2]],LogEvent[[#This Row],[HostCommandLocation]])+1</f>
        <v>1534</v>
      </c>
      <c r="O216" s="195">
        <f>SEARCH("&lt;/stl:HostCommand&gt;",LogEvent[[#This Row],[TextEvent2]],LogEvent[[#This Row],[HostCommandInit]])</f>
        <v>1558</v>
      </c>
      <c r="P216" s="195" t="str">
        <f>MID(LogEvent[[#This Row],[TextEvent2]],LogEvent[[#This Row],[HostCommandInit]],LogEvent[[#This Row],[HCFinish]]-LogEvent[[#This Row],[HostCommandInit]])</f>
        <v>RDBOGMAD05OCTWZF00TCO-AV</v>
      </c>
    </row>
    <row r="217" spans="1:16" x14ac:dyDescent="0.25">
      <c r="A217" s="195" t="s">
        <v>458</v>
      </c>
      <c r="B217" s="195" t="s">
        <v>459</v>
      </c>
      <c r="C217" s="195" t="s">
        <v>675</v>
      </c>
      <c r="D217" s="195">
        <f>SEARCH("&lt;Rule&gt;",LogEvent[[#This Row],[TextEvent2]])+6</f>
        <v>3390</v>
      </c>
      <c r="E217" s="195">
        <f>SEARCH("&lt;/Rule&gt;",LogEvent[[#This Row],[TextEvent2]],LogEvent[[#This Row],[RuleLocation]])</f>
        <v>3394</v>
      </c>
      <c r="F217" s="195" t="str">
        <f>MID(LogEvent[[#This Row],[TextEvent2]],LogEvent[[#This Row],[RuleLocation]],LogEvent[[#This Row],[RuleFinish]]-LogEvent[[#This Row],[RuleLocation]])</f>
        <v>RES2</v>
      </c>
      <c r="G217" s="195">
        <f>SEARCH("&lt;TariffDescriptionNumber&gt;",LogEvent[[#This Row],[TextEvent2]],LogEvent[[#This Row],[RuleFinish]])+25</f>
        <v>3432</v>
      </c>
      <c r="H217" s="195">
        <f>SEARCH("&lt;/TariffDescriptionNumber&gt;",LogEvent[[#This Row],[TextEvent2]],LogEvent[[#This Row],[RuleFinish]])</f>
        <v>3442</v>
      </c>
      <c r="I217" s="195" t="str">
        <f>MID(LogEvent[[#This Row],[TextEvent2]],LogEvent[[#This Row],[TariffLocation]],(LogEvent[[#This Row],[TariffFinish]]-LogEvent[[#This Row],[TariffLocation]]))</f>
        <v>IPRSAA2/27</v>
      </c>
      <c r="J217" s="195">
        <f>SEARCH(CONCATENATE("Title=",Calculos!$A$72,"PENALTIES"),LogEvent[[#This Row],[TextEvent2]],LogEvent[[#This Row],[TariffLocation]])+29</f>
        <v>13690</v>
      </c>
      <c r="K217" s="195">
        <f>SEARCH("&lt;/Paragraph&gt;",LogEvent[[#This Row],[TextEvent2]],LogEvent[[#This Row],[PenaltiesLocation]])</f>
        <v>15586</v>
      </c>
      <c r="L217"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17" s="195">
        <f>SEARCH("&lt;stl:HostCommand",LogEvent[[#This Row],[TextEvent2]])</f>
        <v>1501</v>
      </c>
      <c r="N217" s="195">
        <f>SEARCH("&gt;",LogEvent[[#This Row],[TextEvent2]],LogEvent[[#This Row],[HostCommandLocation]])+1</f>
        <v>1534</v>
      </c>
      <c r="O217" s="195">
        <f>SEARCH("&lt;/stl:HostCommand&gt;",LogEvent[[#This Row],[TextEvent2]],LogEvent[[#This Row],[HostCommandInit]])</f>
        <v>1558</v>
      </c>
      <c r="P217" s="195" t="str">
        <f>MID(LogEvent[[#This Row],[TextEvent2]],LogEvent[[#This Row],[HostCommandInit]],LogEvent[[#This Row],[HCFinish]]-LogEvent[[#This Row],[HostCommandInit]])</f>
        <v>RDMADBOG24OCTTZA00ZGR-AV</v>
      </c>
    </row>
    <row r="218" spans="1:16" x14ac:dyDescent="0.25">
      <c r="A218" s="195" t="s">
        <v>458</v>
      </c>
      <c r="B218" s="195" t="s">
        <v>459</v>
      </c>
      <c r="C218" s="195" t="s">
        <v>676</v>
      </c>
      <c r="D218" s="195">
        <f>SEARCH("&lt;Rule&gt;",LogEvent[[#This Row],[TextEvent2]])+6</f>
        <v>3328</v>
      </c>
      <c r="E218" s="195">
        <f>SEARCH("&lt;/Rule&gt;",LogEvent[[#This Row],[TextEvent2]],LogEvent[[#This Row],[RuleLocation]])</f>
        <v>3332</v>
      </c>
      <c r="F218" s="195" t="str">
        <f>MID(LogEvent[[#This Row],[TextEvent2]],LogEvent[[#This Row],[RuleLocation]],LogEvent[[#This Row],[RuleFinish]]-LogEvent[[#This Row],[RuleLocation]])</f>
        <v>BCAM</v>
      </c>
      <c r="G218" s="195">
        <f>SEARCH("&lt;TariffDescriptionNumber&gt;",LogEvent[[#This Row],[TextEvent2]],LogEvent[[#This Row],[RuleFinish]])+25</f>
        <v>3370</v>
      </c>
      <c r="H218" s="195">
        <f>SEARCH("&lt;/TariffDescriptionNumber&gt;",LogEvent[[#This Row],[TextEvent2]],LogEvent[[#This Row],[RuleFinish]])</f>
        <v>3379</v>
      </c>
      <c r="I218" s="195" t="str">
        <f>MID(LogEvent[[#This Row],[TextEvent2]],LogEvent[[#This Row],[TariffLocation]],(LogEvent[[#This Row],[TariffFinish]]-LogEvent[[#This Row],[TariffLocation]]))</f>
        <v>IPRWI/303</v>
      </c>
      <c r="J218" s="195">
        <f>SEARCH(CONCATENATE("Title=",Calculos!$A$72,"PENALTIES"),LogEvent[[#This Row],[TextEvent2]],LogEvent[[#This Row],[TariffLocation]])+29</f>
        <v>12497</v>
      </c>
      <c r="K218" s="195">
        <f>SEARCH("&lt;/Paragraph&gt;",LogEvent[[#This Row],[TextEvent2]],LogEvent[[#This Row],[PenaltiesLocation]])</f>
        <v>13434</v>
      </c>
      <c r="L218"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18" s="195">
        <f>SEARCH("&lt;stl:HostCommand",LogEvent[[#This Row],[TextEvent2]])</f>
        <v>1501</v>
      </c>
      <c r="N218" s="195">
        <f>SEARCH("&gt;",LogEvent[[#This Row],[TextEvent2]],LogEvent[[#This Row],[HostCommandLocation]])+1</f>
        <v>1534</v>
      </c>
      <c r="O218" s="195">
        <f>SEARCH("&lt;/stl:HostCommand&gt;",LogEvent[[#This Row],[TextEvent2]],LogEvent[[#This Row],[HostCommandInit]])</f>
        <v>1558</v>
      </c>
      <c r="P218" s="195" t="str">
        <f>MID(LogEvent[[#This Row],[TextEvent2]],LogEvent[[#This Row],[HostCommandInit]],LogEvent[[#This Row],[HCFinish]]-LogEvent[[#This Row],[HostCommandInit]])</f>
        <v>RDBOGCUN09SEPPZA07JIB-AV</v>
      </c>
    </row>
    <row r="219" spans="1:16" x14ac:dyDescent="0.25">
      <c r="A219" s="195" t="s">
        <v>458</v>
      </c>
      <c r="B219" s="195" t="s">
        <v>459</v>
      </c>
      <c r="C219" s="195" t="s">
        <v>677</v>
      </c>
      <c r="D219" s="195">
        <f>SEARCH("&lt;Rule&gt;",LogEvent[[#This Row],[TextEvent2]])+6</f>
        <v>3387</v>
      </c>
      <c r="E219" s="195">
        <f>SEARCH("&lt;/Rule&gt;",LogEvent[[#This Row],[TextEvent2]],LogEvent[[#This Row],[RuleLocation]])</f>
        <v>3391</v>
      </c>
      <c r="F219" s="195" t="str">
        <f>MID(LogEvent[[#This Row],[TextEvent2]],LogEvent[[#This Row],[RuleLocation]],LogEvent[[#This Row],[RuleFinish]]-LogEvent[[#This Row],[RuleLocation]])</f>
        <v>DOSP</v>
      </c>
      <c r="G219" s="195">
        <f>SEARCH("&lt;TariffDescriptionNumber&gt;",LogEvent[[#This Row],[TextEvent2]],LogEvent[[#This Row],[RuleFinish]])+25</f>
        <v>3429</v>
      </c>
      <c r="H219" s="195">
        <f>SEARCH("&lt;/TariffDescriptionNumber&gt;",LogEvent[[#This Row],[TextEvent2]],LogEvent[[#This Row],[RuleFinish]])</f>
        <v>3437</v>
      </c>
      <c r="I219" s="195" t="str">
        <f>MID(LogEvent[[#This Row],[TextEvent2]],LogEvent[[#This Row],[TariffLocation]],(LogEvent[[#This Row],[TariffFinish]]-LogEvent[[#This Row],[TariffLocation]]))</f>
        <v>IPRWD/17</v>
      </c>
      <c r="J219" s="195">
        <f>SEARCH(CONCATENATE("Title=",Calculos!$A$72,"PENALTIES"),LogEvent[[#This Row],[TextEvent2]],LogEvent[[#This Row],[TariffLocation]])+29</f>
        <v>10566</v>
      </c>
      <c r="K219" s="195">
        <f>SEARCH("&lt;/Paragraph&gt;",LogEvent[[#This Row],[TextEvent2]],LogEvent[[#This Row],[PenaltiesLocation]])</f>
        <v>11175</v>
      </c>
      <c r="L219"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219" s="195">
        <f>SEARCH("&lt;stl:HostCommand",LogEvent[[#This Row],[TextEvent2]])</f>
        <v>1501</v>
      </c>
      <c r="N219" s="195">
        <f>SEARCH("&gt;",LogEvent[[#This Row],[TextEvent2]],LogEvent[[#This Row],[HostCommandLocation]])+1</f>
        <v>1534</v>
      </c>
      <c r="O219" s="195">
        <f>SEARCH("&lt;/stl:HostCommand&gt;",LogEvent[[#This Row],[TextEvent2]],LogEvent[[#This Row],[HostCommandInit]])</f>
        <v>1558</v>
      </c>
      <c r="P219" s="195" t="str">
        <f>MID(LogEvent[[#This Row],[TextEvent2]],LogEvent[[#This Row],[HostCommandInit]],LogEvent[[#This Row],[HCFinish]]-LogEvent[[#This Row],[HostCommandInit]])</f>
        <v>RDCLOBOG05SEPWES00RIQ-AV</v>
      </c>
    </row>
    <row r="220" spans="1:16" x14ac:dyDescent="0.25">
      <c r="A220" s="195" t="s">
        <v>458</v>
      </c>
      <c r="B220" s="195" t="s">
        <v>459</v>
      </c>
      <c r="C220" s="195" t="s">
        <v>678</v>
      </c>
      <c r="D220" s="195">
        <f>SEARCH("&lt;Rule&gt;",LogEvent[[#This Row],[TextEvent2]])+6</f>
        <v>3327</v>
      </c>
      <c r="E220" s="195">
        <f>SEARCH("&lt;/Rule&gt;",LogEvent[[#This Row],[TextEvent2]],LogEvent[[#This Row],[RuleLocation]])</f>
        <v>3331</v>
      </c>
      <c r="F220" s="195" t="str">
        <f>MID(LogEvent[[#This Row],[TextEvent2]],LogEvent[[#This Row],[RuleLocation]],LogEvent[[#This Row],[RuleFinish]]-LogEvent[[#This Row],[RuleLocation]])</f>
        <v>DOEC</v>
      </c>
      <c r="G220" s="195">
        <f>SEARCH("&lt;TariffDescriptionNumber&gt;",LogEvent[[#This Row],[TextEvent2]],LogEvent[[#This Row],[RuleFinish]])+25</f>
        <v>3369</v>
      </c>
      <c r="H220" s="195">
        <f>SEARCH("&lt;/TariffDescriptionNumber&gt;",LogEvent[[#This Row],[TextEvent2]],LogEvent[[#This Row],[RuleFinish]])</f>
        <v>3377</v>
      </c>
      <c r="I220" s="195" t="str">
        <f>MID(LogEvent[[#This Row],[TextEvent2]],LogEvent[[#This Row],[TariffLocation]],(LogEvent[[#This Row],[TariffFinish]]-LogEvent[[#This Row],[TariffLocation]]))</f>
        <v>IPRWD/17</v>
      </c>
      <c r="J220" s="195">
        <f>SEARCH(CONCATENATE("Title=",Calculos!$A$72,"PENALTIES"),LogEvent[[#This Row],[TextEvent2]],LogEvent[[#This Row],[TariffLocation]])+29</f>
        <v>7661</v>
      </c>
      <c r="K220" s="195">
        <f>SEARCH("&lt;/Paragraph&gt;",LogEvent[[#This Row],[TextEvent2]],LogEvent[[#This Row],[PenaltiesLocation]])</f>
        <v>8196</v>
      </c>
      <c r="L220"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20" s="195">
        <f>SEARCH("&lt;stl:HostCommand",LogEvent[[#This Row],[TextEvent2]])</f>
        <v>1501</v>
      </c>
      <c r="N220" s="195">
        <f>SEARCH("&gt;",LogEvent[[#This Row],[TextEvent2]],LogEvent[[#This Row],[HostCommandLocation]])+1</f>
        <v>1534</v>
      </c>
      <c r="O220" s="195">
        <f>SEARCH("&lt;/stl:HostCommand&gt;",LogEvent[[#This Row],[TextEvent2]],LogEvent[[#This Row],[HostCommandInit]])</f>
        <v>1558</v>
      </c>
      <c r="P220" s="195" t="str">
        <f>MID(LogEvent[[#This Row],[TextEvent2]],LogEvent[[#This Row],[HostCommandInit]],LogEvent[[#This Row],[HCFinish]]-LogEvent[[#This Row],[HostCommandInit]])</f>
        <v>RDBOGCLO08SEPPES00RIQ-AV</v>
      </c>
    </row>
    <row r="221" spans="1:16" x14ac:dyDescent="0.25">
      <c r="A221" s="195" t="s">
        <v>458</v>
      </c>
      <c r="B221" s="195" t="s">
        <v>459</v>
      </c>
      <c r="C221" s="195" t="s">
        <v>679</v>
      </c>
      <c r="D221" s="195">
        <f>SEARCH("&lt;Rule&gt;",LogEvent[[#This Row],[TextEvent2]])+6</f>
        <v>3328</v>
      </c>
      <c r="E221" s="195">
        <f>SEARCH("&lt;/Rule&gt;",LogEvent[[#This Row],[TextEvent2]],LogEvent[[#This Row],[RuleLocation]])</f>
        <v>3332</v>
      </c>
      <c r="F221" s="195" t="str">
        <f>MID(LogEvent[[#This Row],[TextEvent2]],LogEvent[[#This Row],[RuleLocation]],LogEvent[[#This Row],[RuleFinish]]-LogEvent[[#This Row],[RuleLocation]])</f>
        <v>BCAM</v>
      </c>
      <c r="G221" s="195">
        <f>SEARCH("&lt;TariffDescriptionNumber&gt;",LogEvent[[#This Row],[TextEvent2]],LogEvent[[#This Row],[RuleFinish]])+25</f>
        <v>3370</v>
      </c>
      <c r="H221" s="195">
        <f>SEARCH("&lt;/TariffDescriptionNumber&gt;",LogEvent[[#This Row],[TextEvent2]],LogEvent[[#This Row],[RuleFinish]])</f>
        <v>3379</v>
      </c>
      <c r="I221" s="195" t="str">
        <f>MID(LogEvent[[#This Row],[TextEvent2]],LogEvent[[#This Row],[TariffLocation]],(LogEvent[[#This Row],[TariffFinish]]-LogEvent[[#This Row],[TariffLocation]]))</f>
        <v>IPRWI/303</v>
      </c>
      <c r="J221" s="195">
        <f>SEARCH(CONCATENATE("Title=",Calculos!$A$72,"PENALTIES"),LogEvent[[#This Row],[TextEvent2]],LogEvent[[#This Row],[TariffLocation]])+29</f>
        <v>12497</v>
      </c>
      <c r="K221" s="195">
        <f>SEARCH("&lt;/Paragraph&gt;",LogEvent[[#This Row],[TextEvent2]],LogEvent[[#This Row],[PenaltiesLocation]])</f>
        <v>13434</v>
      </c>
      <c r="L221"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21" s="195">
        <f>SEARCH("&lt;stl:HostCommand",LogEvent[[#This Row],[TextEvent2]])</f>
        <v>1501</v>
      </c>
      <c r="N221" s="195">
        <f>SEARCH("&gt;",LogEvent[[#This Row],[TextEvent2]],LogEvent[[#This Row],[HostCommandLocation]])+1</f>
        <v>1534</v>
      </c>
      <c r="O221" s="195">
        <f>SEARCH("&lt;/stl:HostCommand&gt;",LogEvent[[#This Row],[TextEvent2]],LogEvent[[#This Row],[HostCommandInit]])</f>
        <v>1558</v>
      </c>
      <c r="P221" s="195" t="str">
        <f>MID(LogEvent[[#This Row],[TextEvent2]],LogEvent[[#This Row],[HostCommandInit]],LogEvent[[#This Row],[HCFinish]]-LogEvent[[#This Row],[HostCommandInit]])</f>
        <v>RDBOGCUN09SEPPZA07JIB-AV</v>
      </c>
    </row>
    <row r="222" spans="1:16" x14ac:dyDescent="0.25">
      <c r="A222" s="195" t="s">
        <v>458</v>
      </c>
      <c r="B222" s="195" t="s">
        <v>459</v>
      </c>
      <c r="C222" s="195" t="s">
        <v>680</v>
      </c>
      <c r="D222" s="195">
        <f>SEARCH("&lt;Rule&gt;",LogEvent[[#This Row],[TextEvent2]])+6</f>
        <v>3328</v>
      </c>
      <c r="E222" s="195">
        <f>SEARCH("&lt;/Rule&gt;",LogEvent[[#This Row],[TextEvent2]],LogEvent[[#This Row],[RuleLocation]])</f>
        <v>3332</v>
      </c>
      <c r="F222" s="195" t="str">
        <f>MID(LogEvent[[#This Row],[TextEvent2]],LogEvent[[#This Row],[RuleLocation]],LogEvent[[#This Row],[RuleFinish]]-LogEvent[[#This Row],[RuleLocation]])</f>
        <v>BCAM</v>
      </c>
      <c r="G222" s="195">
        <f>SEARCH("&lt;TariffDescriptionNumber&gt;",LogEvent[[#This Row],[TextEvent2]],LogEvent[[#This Row],[RuleFinish]])+25</f>
        <v>3370</v>
      </c>
      <c r="H222" s="195">
        <f>SEARCH("&lt;/TariffDescriptionNumber&gt;",LogEvent[[#This Row],[TextEvent2]],LogEvent[[#This Row],[RuleFinish]])</f>
        <v>3379</v>
      </c>
      <c r="I222" s="195" t="str">
        <f>MID(LogEvent[[#This Row],[TextEvent2]],LogEvent[[#This Row],[TariffLocation]],(LogEvent[[#This Row],[TariffFinish]]-LogEvent[[#This Row],[TariffLocation]]))</f>
        <v>IPRWI/303</v>
      </c>
      <c r="J222" s="195">
        <f>SEARCH(CONCATENATE("Title=",Calculos!$A$72,"PENALTIES"),LogEvent[[#This Row],[TextEvent2]],LogEvent[[#This Row],[TariffLocation]])+29</f>
        <v>12497</v>
      </c>
      <c r="K222" s="195">
        <f>SEARCH("&lt;/Paragraph&gt;",LogEvent[[#This Row],[TextEvent2]],LogEvent[[#This Row],[PenaltiesLocation]])</f>
        <v>13434</v>
      </c>
      <c r="L222"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22" s="195">
        <f>SEARCH("&lt;stl:HostCommand",LogEvent[[#This Row],[TextEvent2]])</f>
        <v>1501</v>
      </c>
      <c r="N222" s="195">
        <f>SEARCH("&gt;",LogEvent[[#This Row],[TextEvent2]],LogEvent[[#This Row],[HostCommandLocation]])+1</f>
        <v>1534</v>
      </c>
      <c r="O222" s="195">
        <f>SEARCH("&lt;/stl:HostCommand&gt;",LogEvent[[#This Row],[TextEvent2]],LogEvent[[#This Row],[HostCommandInit]])</f>
        <v>1558</v>
      </c>
      <c r="P222" s="195" t="str">
        <f>MID(LogEvent[[#This Row],[TextEvent2]],LogEvent[[#This Row],[HostCommandInit]],LogEvent[[#This Row],[HCFinish]]-LogEvent[[#This Row],[HostCommandInit]])</f>
        <v>RDBOGCUN09SEPPZA07JIB-AV</v>
      </c>
    </row>
    <row r="223" spans="1:16" x14ac:dyDescent="0.25">
      <c r="A223" s="195" t="s">
        <v>458</v>
      </c>
      <c r="B223" s="195" t="s">
        <v>459</v>
      </c>
      <c r="C223" s="195" t="s">
        <v>681</v>
      </c>
      <c r="D223" s="195">
        <f>SEARCH("&lt;Rule&gt;",LogEvent[[#This Row],[TextEvent2]])+6</f>
        <v>3415</v>
      </c>
      <c r="E223" s="195">
        <f>SEARCH("&lt;/Rule&gt;",LogEvent[[#This Row],[TextEvent2]],LogEvent[[#This Row],[RuleLocation]])</f>
        <v>3419</v>
      </c>
      <c r="F223" s="195" t="str">
        <f>MID(LogEvent[[#This Row],[TextEvent2]],LogEvent[[#This Row],[RuleLocation]],LogEvent[[#This Row],[RuleFinish]]-LogEvent[[#This Row],[RuleLocation]])</f>
        <v>ITCO</v>
      </c>
      <c r="G223" s="195">
        <f>SEARCH("&lt;TariffDescriptionNumber&gt;",LogEvent[[#This Row],[TextEvent2]],LogEvent[[#This Row],[RuleFinish]])+25</f>
        <v>3457</v>
      </c>
      <c r="H223" s="195">
        <f>SEARCH("&lt;/TariffDescriptionNumber&gt;",LogEvent[[#This Row],[TextEvent2]],LogEvent[[#This Row],[RuleFinish]])</f>
        <v>3468</v>
      </c>
      <c r="I223" s="195" t="str">
        <f>MID(LogEvent[[#This Row],[TextEvent2]],LogEvent[[#This Row],[TariffLocation]],(LogEvent[[#This Row],[TariffFinish]]-LogEvent[[#This Row],[TariffLocation]]))</f>
        <v>WHFDPVR/329</v>
      </c>
      <c r="J223" s="195">
        <f>SEARCH(CONCATENATE("Title=",Calculos!$A$72,"PENALTIES"),LogEvent[[#This Row],[TextEvent2]],LogEvent[[#This Row],[TariffLocation]])+29</f>
        <v>8150</v>
      </c>
      <c r="K223" s="195">
        <f>SEARCH("&lt;/Paragraph&gt;",LogEvent[[#This Row],[TextEvent2]],LogEvent[[#This Row],[PenaltiesLocation]])</f>
        <v>8685</v>
      </c>
      <c r="L223"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23" s="195">
        <f>SEARCH("&lt;stl:HostCommand",LogEvent[[#This Row],[TextEvent2]])</f>
        <v>1501</v>
      </c>
      <c r="N223" s="195">
        <f>SEARCH("&gt;",LogEvent[[#This Row],[TextEvent2]],LogEvent[[#This Row],[HostCommandLocation]])+1</f>
        <v>1534</v>
      </c>
      <c r="O223" s="195">
        <f>SEARCH("&lt;/stl:HostCommand&gt;",LogEvent[[#This Row],[TextEvent2]],LogEvent[[#This Row],[HostCommandInit]])</f>
        <v>1558</v>
      </c>
      <c r="P223" s="195" t="str">
        <f>MID(LogEvent[[#This Row],[TextEvent2]],LogEvent[[#This Row],[HostCommandInit]],LogEvent[[#This Row],[HCFinish]]-LogEvent[[#This Row],[HostCommandInit]])</f>
        <v>RDBOGSMR12OCTZEF00RIQ-AV</v>
      </c>
    </row>
    <row r="224" spans="1:16" x14ac:dyDescent="0.25">
      <c r="A224" s="195" t="s">
        <v>458</v>
      </c>
      <c r="B224" s="195" t="s">
        <v>459</v>
      </c>
      <c r="C224" s="195" t="s">
        <v>682</v>
      </c>
      <c r="D224" s="195">
        <f>SEARCH("&lt;Rule&gt;",LogEvent[[#This Row],[TextEvent2]])+6</f>
        <v>3415</v>
      </c>
      <c r="E224" s="195">
        <f>SEARCH("&lt;/Rule&gt;",LogEvent[[#This Row],[TextEvent2]],LogEvent[[#This Row],[RuleLocation]])</f>
        <v>3419</v>
      </c>
      <c r="F224" s="195" t="str">
        <f>MID(LogEvent[[#This Row],[TextEvent2]],LogEvent[[#This Row],[RuleLocation]],LogEvent[[#This Row],[RuleFinish]]-LogEvent[[#This Row],[RuleLocation]])</f>
        <v>8YWW</v>
      </c>
      <c r="G224" s="195">
        <f>SEARCH("&lt;TariffDescriptionNumber&gt;",LogEvent[[#This Row],[TextEvent2]],LogEvent[[#This Row],[RuleFinish]])+25</f>
        <v>3457</v>
      </c>
      <c r="H224" s="195">
        <f>SEARCH("&lt;/TariffDescriptionNumber&gt;",LogEvent[[#This Row],[TextEvent2]],LogEvent[[#This Row],[RuleFinish]])</f>
        <v>3468</v>
      </c>
      <c r="I224" s="195" t="str">
        <f>MID(LogEvent[[#This Row],[TextEvent2]],LogEvent[[#This Row],[TariffLocation]],(LogEvent[[#This Row],[TariffFinish]]-LogEvent[[#This Row],[TariffLocation]]))</f>
        <v>SAR2RPV/286</v>
      </c>
      <c r="J224" s="195">
        <f>SEARCH(CONCATENATE("Title=",Calculos!$A$72,"PENALTIES"),LogEvent[[#This Row],[TextEvent2]],LogEvent[[#This Row],[TariffLocation]])+29</f>
        <v>14614</v>
      </c>
      <c r="K224" s="195">
        <f>SEARCH("&lt;/Paragraph&gt;",LogEvent[[#This Row],[TextEvent2]],LogEvent[[#This Row],[PenaltiesLocation]])</f>
        <v>16510</v>
      </c>
      <c r="L224"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24" s="195">
        <f>SEARCH("&lt;stl:HostCommand",LogEvent[[#This Row],[TextEvent2]])</f>
        <v>1501</v>
      </c>
      <c r="N224" s="195">
        <f>SEARCH("&gt;",LogEvent[[#This Row],[TextEvent2]],LogEvent[[#This Row],[HostCommandLocation]])+1</f>
        <v>1534</v>
      </c>
      <c r="O224" s="195">
        <f>SEARCH("&lt;/stl:HostCommand&gt;",LogEvent[[#This Row],[TextEvent2]],LogEvent[[#This Row],[HostCommandInit]])</f>
        <v>1558</v>
      </c>
      <c r="P224" s="195" t="str">
        <f>MID(LogEvent[[#This Row],[TextEvent2]],LogEvent[[#This Row],[HostCommandInit]],LogEvent[[#This Row],[HCFinish]]-LogEvent[[#This Row],[HostCommandInit]])</f>
        <v>RDBOGMAD05OCTWZF00TCO-AV</v>
      </c>
    </row>
    <row r="225" spans="1:16" x14ac:dyDescent="0.25">
      <c r="A225" s="195" t="s">
        <v>458</v>
      </c>
      <c r="B225" s="195" t="s">
        <v>459</v>
      </c>
      <c r="C225" s="195" t="s">
        <v>683</v>
      </c>
      <c r="D225" s="195">
        <f>SEARCH("&lt;Rule&gt;",LogEvent[[#This Row],[TextEvent2]])+6</f>
        <v>3390</v>
      </c>
      <c r="E225" s="195">
        <f>SEARCH("&lt;/Rule&gt;",LogEvent[[#This Row],[TextEvent2]],LogEvent[[#This Row],[RuleLocation]])</f>
        <v>3394</v>
      </c>
      <c r="F225" s="195" t="str">
        <f>MID(LogEvent[[#This Row],[TextEvent2]],LogEvent[[#This Row],[RuleLocation]],LogEvent[[#This Row],[RuleFinish]]-LogEvent[[#This Row],[RuleLocation]])</f>
        <v>RES2</v>
      </c>
      <c r="G225" s="195">
        <f>SEARCH("&lt;TariffDescriptionNumber&gt;",LogEvent[[#This Row],[TextEvent2]],LogEvent[[#This Row],[RuleFinish]])+25</f>
        <v>3432</v>
      </c>
      <c r="H225" s="195">
        <f>SEARCH("&lt;/TariffDescriptionNumber&gt;",LogEvent[[#This Row],[TextEvent2]],LogEvent[[#This Row],[RuleFinish]])</f>
        <v>3442</v>
      </c>
      <c r="I225" s="195" t="str">
        <f>MID(LogEvent[[#This Row],[TextEvent2]],LogEvent[[#This Row],[TariffLocation]],(LogEvent[[#This Row],[TariffFinish]]-LogEvent[[#This Row],[TariffLocation]]))</f>
        <v>IPRSAA2/27</v>
      </c>
      <c r="J225" s="195">
        <f>SEARCH(CONCATENATE("Title=",Calculos!$A$72,"PENALTIES"),LogEvent[[#This Row],[TextEvent2]],LogEvent[[#This Row],[TariffLocation]])+29</f>
        <v>13690</v>
      </c>
      <c r="K225" s="195">
        <f>SEARCH("&lt;/Paragraph&gt;",LogEvent[[#This Row],[TextEvent2]],LogEvent[[#This Row],[PenaltiesLocation]])</f>
        <v>15586</v>
      </c>
      <c r="L225"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25" s="195">
        <f>SEARCH("&lt;stl:HostCommand",LogEvent[[#This Row],[TextEvent2]])</f>
        <v>1501</v>
      </c>
      <c r="N225" s="195">
        <f>SEARCH("&gt;",LogEvent[[#This Row],[TextEvent2]],LogEvent[[#This Row],[HostCommandLocation]])+1</f>
        <v>1534</v>
      </c>
      <c r="O225" s="195">
        <f>SEARCH("&lt;/stl:HostCommand&gt;",LogEvent[[#This Row],[TextEvent2]],LogEvent[[#This Row],[HostCommandInit]])</f>
        <v>1558</v>
      </c>
      <c r="P225" s="195" t="str">
        <f>MID(LogEvent[[#This Row],[TextEvent2]],LogEvent[[#This Row],[HostCommandInit]],LogEvent[[#This Row],[HCFinish]]-LogEvent[[#This Row],[HostCommandInit]])</f>
        <v>RDMADBOG24OCTTZA00ZGR-AV</v>
      </c>
    </row>
    <row r="226" spans="1:16" x14ac:dyDescent="0.25">
      <c r="A226" s="195" t="s">
        <v>458</v>
      </c>
      <c r="B226" s="195" t="s">
        <v>459</v>
      </c>
      <c r="C226" s="195" t="s">
        <v>684</v>
      </c>
      <c r="D226" s="195" t="e">
        <f>SEARCH("&lt;Rule&gt;",LogEvent[[#This Row],[TextEvent2]])+6</f>
        <v>#VALUE!</v>
      </c>
      <c r="E226" s="195" t="e">
        <f>SEARCH("&lt;/Rule&gt;",LogEvent[[#This Row],[TextEvent2]],LogEvent[[#This Row],[RuleLocation]])</f>
        <v>#VALUE!</v>
      </c>
      <c r="F226" s="195" t="e">
        <f>MID(LogEvent[[#This Row],[TextEvent2]],LogEvent[[#This Row],[RuleLocation]],LogEvent[[#This Row],[RuleFinish]]-LogEvent[[#This Row],[RuleLocation]])</f>
        <v>#VALUE!</v>
      </c>
      <c r="G226" s="195" t="e">
        <f>SEARCH("&lt;TariffDescriptionNumber&gt;",LogEvent[[#This Row],[TextEvent2]],LogEvent[[#This Row],[RuleFinish]])+25</f>
        <v>#VALUE!</v>
      </c>
      <c r="H226" s="195" t="e">
        <f>SEARCH("&lt;/TariffDescriptionNumber&gt;",LogEvent[[#This Row],[TextEvent2]],LogEvent[[#This Row],[RuleFinish]])</f>
        <v>#VALUE!</v>
      </c>
      <c r="I226" s="195" t="e">
        <f>MID(LogEvent[[#This Row],[TextEvent2]],LogEvent[[#This Row],[TariffLocation]],(LogEvent[[#This Row],[TariffFinish]]-LogEvent[[#This Row],[TariffLocation]]))</f>
        <v>#VALUE!</v>
      </c>
      <c r="J226" s="195" t="e">
        <f>SEARCH(CONCATENATE("Title=",Calculos!$A$72,"PENALTIES"),LogEvent[[#This Row],[TextEvent2]],LogEvent[[#This Row],[TariffLocation]])+29</f>
        <v>#VALUE!</v>
      </c>
      <c r="K226" s="195" t="e">
        <f>SEARCH("&lt;/Paragraph&gt;",LogEvent[[#This Row],[TextEvent2]],LogEvent[[#This Row],[PenaltiesLocation]])</f>
        <v>#VALUE!</v>
      </c>
      <c r="L226" s="195" t="e">
        <f>MID(LogEvent[[#This Row],[TextEvent2]],LogEvent[[#This Row],[PenaltiesLocation]],(LogEvent[[#This Row],[PenaltiesFinish]]-LogEvent[[#This Row],[PenaltiesLocation]]))</f>
        <v>#VALUE!</v>
      </c>
      <c r="M226" s="195">
        <f>SEARCH("&lt;stl:HostCommand",LogEvent[[#This Row],[TextEvent2]])</f>
        <v>1523</v>
      </c>
      <c r="N226" s="195">
        <f>SEARCH("&gt;",LogEvent[[#This Row],[TextEvent2]],LogEvent[[#This Row],[HostCommandLocation]])+1</f>
        <v>1556</v>
      </c>
      <c r="O226" s="195">
        <f>SEARCH("&lt;/stl:HostCommand&gt;",LogEvent[[#This Row],[TextEvent2]],LogEvent[[#This Row],[HostCommandInit]])</f>
        <v>1580</v>
      </c>
      <c r="P226" s="195" t="str">
        <f>MID(LogEvent[[#This Row],[TextEvent2]],LogEvent[[#This Row],[HostCommandInit]],LogEvent[[#This Row],[HCFinish]]-LogEvent[[#This Row],[HostCommandInit]])</f>
        <v>RDCLOBOG09OCTUZP2MZGR-AV</v>
      </c>
    </row>
    <row r="227" spans="1:16" x14ac:dyDescent="0.25">
      <c r="A227" s="195" t="s">
        <v>458</v>
      </c>
      <c r="B227" s="195" t="s">
        <v>459</v>
      </c>
      <c r="C227" s="195" t="s">
        <v>685</v>
      </c>
      <c r="D227" s="195" t="e">
        <f>SEARCH("&lt;Rule&gt;",LogEvent[[#This Row],[TextEvent2]])+6</f>
        <v>#VALUE!</v>
      </c>
      <c r="E227" s="195" t="e">
        <f>SEARCH("&lt;/Rule&gt;",LogEvent[[#This Row],[TextEvent2]],LogEvent[[#This Row],[RuleLocation]])</f>
        <v>#VALUE!</v>
      </c>
      <c r="F227" s="195" t="e">
        <f>MID(LogEvent[[#This Row],[TextEvent2]],LogEvent[[#This Row],[RuleLocation]],LogEvent[[#This Row],[RuleFinish]]-LogEvent[[#This Row],[RuleLocation]])</f>
        <v>#VALUE!</v>
      </c>
      <c r="G227" s="195" t="e">
        <f>SEARCH("&lt;TariffDescriptionNumber&gt;",LogEvent[[#This Row],[TextEvent2]],LogEvent[[#This Row],[RuleFinish]])+25</f>
        <v>#VALUE!</v>
      </c>
      <c r="H227" s="195" t="e">
        <f>SEARCH("&lt;/TariffDescriptionNumber&gt;",LogEvent[[#This Row],[TextEvent2]],LogEvent[[#This Row],[RuleFinish]])</f>
        <v>#VALUE!</v>
      </c>
      <c r="I227" s="195" t="e">
        <f>MID(LogEvent[[#This Row],[TextEvent2]],LogEvent[[#This Row],[TariffLocation]],(LogEvent[[#This Row],[TariffFinish]]-LogEvent[[#This Row],[TariffLocation]]))</f>
        <v>#VALUE!</v>
      </c>
      <c r="J227" s="195" t="e">
        <f>SEARCH(CONCATENATE("Title=",Calculos!$A$72,"PENALTIES"),LogEvent[[#This Row],[TextEvent2]],LogEvent[[#This Row],[TariffLocation]])+29</f>
        <v>#VALUE!</v>
      </c>
      <c r="K227" s="195" t="e">
        <f>SEARCH("&lt;/Paragraph&gt;",LogEvent[[#This Row],[TextEvent2]],LogEvent[[#This Row],[PenaltiesLocation]])</f>
        <v>#VALUE!</v>
      </c>
      <c r="L227" s="195" t="e">
        <f>MID(LogEvent[[#This Row],[TextEvent2]],LogEvent[[#This Row],[PenaltiesLocation]],(LogEvent[[#This Row],[PenaltiesFinish]]-LogEvent[[#This Row],[PenaltiesLocation]]))</f>
        <v>#VALUE!</v>
      </c>
      <c r="M227" s="195">
        <f>SEARCH("&lt;stl:HostCommand",LogEvent[[#This Row],[TextEvent2]])</f>
        <v>1501</v>
      </c>
      <c r="N227" s="195">
        <f>SEARCH("&gt;",LogEvent[[#This Row],[TextEvent2]],LogEvent[[#This Row],[HostCommandLocation]])+1</f>
        <v>1534</v>
      </c>
      <c r="O227" s="195">
        <f>SEARCH("&lt;/stl:HostCommand&gt;",LogEvent[[#This Row],[TextEvent2]],LogEvent[[#This Row],[HostCommandInit]])</f>
        <v>1558</v>
      </c>
      <c r="P227" s="195" t="str">
        <f>MID(LogEvent[[#This Row],[TextEvent2]],LogEvent[[#This Row],[HostCommandInit]],LogEvent[[#This Row],[HCFinish]]-LogEvent[[#This Row],[HostCommandInit]])</f>
        <v>RDBOGADZ06OCTEES00RIK-AV</v>
      </c>
    </row>
    <row r="228" spans="1:16" x14ac:dyDescent="0.25">
      <c r="A228" s="195" t="s">
        <v>458</v>
      </c>
      <c r="B228" s="195" t="s">
        <v>459</v>
      </c>
      <c r="C228" s="195" t="s">
        <v>686</v>
      </c>
      <c r="D228" s="195" t="e">
        <f>SEARCH("&lt;Rule&gt;",LogEvent[[#This Row],[TextEvent2]])+6</f>
        <v>#VALUE!</v>
      </c>
      <c r="E228" s="195" t="e">
        <f>SEARCH("&lt;/Rule&gt;",LogEvent[[#This Row],[TextEvent2]],LogEvent[[#This Row],[RuleLocation]])</f>
        <v>#VALUE!</v>
      </c>
      <c r="F228" s="195" t="e">
        <f>MID(LogEvent[[#This Row],[TextEvent2]],LogEvent[[#This Row],[RuleLocation]],LogEvent[[#This Row],[RuleFinish]]-LogEvent[[#This Row],[RuleLocation]])</f>
        <v>#VALUE!</v>
      </c>
      <c r="G228" s="195" t="e">
        <f>SEARCH("&lt;TariffDescriptionNumber&gt;",LogEvent[[#This Row],[TextEvent2]],LogEvent[[#This Row],[RuleFinish]])+25</f>
        <v>#VALUE!</v>
      </c>
      <c r="H228" s="195" t="e">
        <f>SEARCH("&lt;/TariffDescriptionNumber&gt;",LogEvent[[#This Row],[TextEvent2]],LogEvent[[#This Row],[RuleFinish]])</f>
        <v>#VALUE!</v>
      </c>
      <c r="I228" s="195" t="e">
        <f>MID(LogEvent[[#This Row],[TextEvent2]],LogEvent[[#This Row],[TariffLocation]],(LogEvent[[#This Row],[TariffFinish]]-LogEvent[[#This Row],[TariffLocation]]))</f>
        <v>#VALUE!</v>
      </c>
      <c r="J228" s="195" t="e">
        <f>SEARCH(CONCATENATE("Title=",Calculos!$A$72,"PENALTIES"),LogEvent[[#This Row],[TextEvent2]],LogEvent[[#This Row],[TariffLocation]])+29</f>
        <v>#VALUE!</v>
      </c>
      <c r="K228" s="195" t="e">
        <f>SEARCH("&lt;/Paragraph&gt;",LogEvent[[#This Row],[TextEvent2]],LogEvent[[#This Row],[PenaltiesLocation]])</f>
        <v>#VALUE!</v>
      </c>
      <c r="L228" s="195" t="e">
        <f>MID(LogEvent[[#This Row],[TextEvent2]],LogEvent[[#This Row],[PenaltiesLocation]],(LogEvent[[#This Row],[PenaltiesFinish]]-LogEvent[[#This Row],[PenaltiesLocation]]))</f>
        <v>#VALUE!</v>
      </c>
      <c r="M228" s="195">
        <f>SEARCH("&lt;stl:HostCommand",LogEvent[[#This Row],[TextEvent2]])</f>
        <v>1501</v>
      </c>
      <c r="N228" s="195">
        <f>SEARCH("&gt;",LogEvent[[#This Row],[TextEvent2]],LogEvent[[#This Row],[HostCommandLocation]])+1</f>
        <v>1534</v>
      </c>
      <c r="O228" s="195">
        <f>SEARCH("&lt;/stl:HostCommand&gt;",LogEvent[[#This Row],[TextEvent2]],LogEvent[[#This Row],[HostCommandInit]])</f>
        <v>1558</v>
      </c>
      <c r="P228" s="195" t="str">
        <f>MID(LogEvent[[#This Row],[TextEvent2]],LogEvent[[#This Row],[HostCommandInit]],LogEvent[[#This Row],[HCFinish]]-LogEvent[[#This Row],[HostCommandInit]])</f>
        <v>RDADZBOG10OCTOES00RIK-AV</v>
      </c>
    </row>
    <row r="229" spans="1:16" x14ac:dyDescent="0.25">
      <c r="A229" s="195" t="s">
        <v>458</v>
      </c>
      <c r="B229" s="195" t="s">
        <v>459</v>
      </c>
      <c r="C229" s="195" t="s">
        <v>687</v>
      </c>
      <c r="D229" s="195" t="e">
        <f>SEARCH("&lt;Rule&gt;",LogEvent[[#This Row],[TextEvent2]])+6</f>
        <v>#VALUE!</v>
      </c>
      <c r="E229" s="195" t="e">
        <f>SEARCH("&lt;/Rule&gt;",LogEvent[[#This Row],[TextEvent2]],LogEvent[[#This Row],[RuleLocation]])</f>
        <v>#VALUE!</v>
      </c>
      <c r="F229" s="195" t="e">
        <f>MID(LogEvent[[#This Row],[TextEvent2]],LogEvent[[#This Row],[RuleLocation]],LogEvent[[#This Row],[RuleFinish]]-LogEvent[[#This Row],[RuleLocation]])</f>
        <v>#VALUE!</v>
      </c>
      <c r="G229" s="195" t="e">
        <f>SEARCH("&lt;TariffDescriptionNumber&gt;",LogEvent[[#This Row],[TextEvent2]],LogEvent[[#This Row],[RuleFinish]])+25</f>
        <v>#VALUE!</v>
      </c>
      <c r="H229" s="195" t="e">
        <f>SEARCH("&lt;/TariffDescriptionNumber&gt;",LogEvent[[#This Row],[TextEvent2]],LogEvent[[#This Row],[RuleFinish]])</f>
        <v>#VALUE!</v>
      </c>
      <c r="I229" s="195" t="e">
        <f>MID(LogEvent[[#This Row],[TextEvent2]],LogEvent[[#This Row],[TariffLocation]],(LogEvent[[#This Row],[TariffFinish]]-LogEvent[[#This Row],[TariffLocation]]))</f>
        <v>#VALUE!</v>
      </c>
      <c r="J229" s="195" t="e">
        <f>SEARCH(CONCATENATE("Title=",Calculos!$A$72,"PENALTIES"),LogEvent[[#This Row],[TextEvent2]],LogEvent[[#This Row],[TariffLocation]])+29</f>
        <v>#VALUE!</v>
      </c>
      <c r="K229" s="195" t="e">
        <f>SEARCH("&lt;/Paragraph&gt;",LogEvent[[#This Row],[TextEvent2]],LogEvent[[#This Row],[PenaltiesLocation]])</f>
        <v>#VALUE!</v>
      </c>
      <c r="L229" s="195" t="e">
        <f>MID(LogEvent[[#This Row],[TextEvent2]],LogEvent[[#This Row],[PenaltiesLocation]],(LogEvent[[#This Row],[PenaltiesFinish]]-LogEvent[[#This Row],[PenaltiesLocation]]))</f>
        <v>#VALUE!</v>
      </c>
      <c r="M229" s="195">
        <f>SEARCH("&lt;stl:HostCommand",LogEvent[[#This Row],[TextEvent2]])</f>
        <v>1500</v>
      </c>
      <c r="N229" s="195">
        <f>SEARCH("&gt;",LogEvent[[#This Row],[TextEvent2]],LogEvent[[#This Row],[HostCommandLocation]])+1</f>
        <v>1533</v>
      </c>
      <c r="O229" s="195">
        <f>SEARCH("&lt;/stl:HostCommand&gt;",LogEvent[[#This Row],[TextEvent2]],LogEvent[[#This Row],[HostCommandInit]])</f>
        <v>1557</v>
      </c>
      <c r="P229" s="195" t="str">
        <f>MID(LogEvent[[#This Row],[TextEvent2]],LogEvent[[#This Row],[HostCommandInit]],LogEvent[[#This Row],[HCFinish]]-LogEvent[[#This Row],[HostCommandInit]])</f>
        <v>RDBOGADZ19SEPOES00RIK-AV</v>
      </c>
    </row>
    <row r="230" spans="1:16" x14ac:dyDescent="0.25">
      <c r="A230" s="195" t="s">
        <v>458</v>
      </c>
      <c r="B230" s="195" t="s">
        <v>459</v>
      </c>
      <c r="C230" s="195" t="s">
        <v>688</v>
      </c>
      <c r="D230" s="195" t="e">
        <f>SEARCH("&lt;Rule&gt;",LogEvent[[#This Row],[TextEvent2]])+6</f>
        <v>#VALUE!</v>
      </c>
      <c r="E230" s="195" t="e">
        <f>SEARCH("&lt;/Rule&gt;",LogEvent[[#This Row],[TextEvent2]],LogEvent[[#This Row],[RuleLocation]])</f>
        <v>#VALUE!</v>
      </c>
      <c r="F230" s="195" t="e">
        <f>MID(LogEvent[[#This Row],[TextEvent2]],LogEvent[[#This Row],[RuleLocation]],LogEvent[[#This Row],[RuleFinish]]-LogEvent[[#This Row],[RuleLocation]])</f>
        <v>#VALUE!</v>
      </c>
      <c r="G230" s="195" t="e">
        <f>SEARCH("&lt;TariffDescriptionNumber&gt;",LogEvent[[#This Row],[TextEvent2]],LogEvent[[#This Row],[RuleFinish]])+25</f>
        <v>#VALUE!</v>
      </c>
      <c r="H230" s="195" t="e">
        <f>SEARCH("&lt;/TariffDescriptionNumber&gt;",LogEvent[[#This Row],[TextEvent2]],LogEvent[[#This Row],[RuleFinish]])</f>
        <v>#VALUE!</v>
      </c>
      <c r="I230" s="195" t="e">
        <f>MID(LogEvent[[#This Row],[TextEvent2]],LogEvent[[#This Row],[TariffLocation]],(LogEvent[[#This Row],[TariffFinish]]-LogEvent[[#This Row],[TariffLocation]]))</f>
        <v>#VALUE!</v>
      </c>
      <c r="J230" s="195" t="e">
        <f>SEARCH(CONCATENATE("Title=",Calculos!$A$72,"PENALTIES"),LogEvent[[#This Row],[TextEvent2]],LogEvent[[#This Row],[TariffLocation]])+29</f>
        <v>#VALUE!</v>
      </c>
      <c r="K230" s="195" t="e">
        <f>SEARCH("&lt;/Paragraph&gt;",LogEvent[[#This Row],[TextEvent2]],LogEvent[[#This Row],[PenaltiesLocation]])</f>
        <v>#VALUE!</v>
      </c>
      <c r="L230" s="195" t="e">
        <f>MID(LogEvent[[#This Row],[TextEvent2]],LogEvent[[#This Row],[PenaltiesLocation]],(LogEvent[[#This Row],[PenaltiesFinish]]-LogEvent[[#This Row],[PenaltiesLocation]]))</f>
        <v>#VALUE!</v>
      </c>
      <c r="M230" s="195">
        <f>SEARCH("&lt;stl:HostCommand",LogEvent[[#This Row],[TextEvent2]])</f>
        <v>1500</v>
      </c>
      <c r="N230" s="195">
        <f>SEARCH("&gt;",LogEvent[[#This Row],[TextEvent2]],LogEvent[[#This Row],[HostCommandLocation]])+1</f>
        <v>1533</v>
      </c>
      <c r="O230" s="195">
        <f>SEARCH("&lt;/stl:HostCommand&gt;",LogEvent[[#This Row],[TextEvent2]],LogEvent[[#This Row],[HostCommandInit]])</f>
        <v>1557</v>
      </c>
      <c r="P230" s="195" t="str">
        <f>MID(LogEvent[[#This Row],[TextEvent2]],LogEvent[[#This Row],[HostCommandInit]],LogEvent[[#This Row],[HCFinish]]-LogEvent[[#This Row],[HostCommandInit]])</f>
        <v>RDADZBOG22SEPLES00RIK-AV</v>
      </c>
    </row>
    <row r="231" spans="1:16" x14ac:dyDescent="0.25">
      <c r="A231" s="195" t="s">
        <v>458</v>
      </c>
      <c r="B231" s="195" t="s">
        <v>459</v>
      </c>
      <c r="C231" s="195" t="s">
        <v>689</v>
      </c>
      <c r="D231" s="195">
        <f>SEARCH("&lt;Rule&gt;",LogEvent[[#This Row],[TextEvent2]])+6</f>
        <v>3386</v>
      </c>
      <c r="E231" s="195">
        <f>SEARCH("&lt;/Rule&gt;",LogEvent[[#This Row],[TextEvent2]],LogEvent[[#This Row],[RuleLocation]])</f>
        <v>3390</v>
      </c>
      <c r="F231" s="195" t="str">
        <f>MID(LogEvent[[#This Row],[TextEvent2]],LogEvent[[#This Row],[RuleLocation]],LogEvent[[#This Row],[RuleFinish]]-LogEvent[[#This Row],[RuleLocation]])</f>
        <v>DOSP</v>
      </c>
      <c r="G231" s="195">
        <f>SEARCH("&lt;TariffDescriptionNumber&gt;",LogEvent[[#This Row],[TextEvent2]],LogEvent[[#This Row],[RuleFinish]])+25</f>
        <v>3428</v>
      </c>
      <c r="H231" s="195">
        <f>SEARCH("&lt;/TariffDescriptionNumber&gt;",LogEvent[[#This Row],[TextEvent2]],LogEvent[[#This Row],[RuleFinish]])</f>
        <v>3436</v>
      </c>
      <c r="I231" s="195" t="str">
        <f>MID(LogEvent[[#This Row],[TextEvent2]],LogEvent[[#This Row],[TariffLocation]],(LogEvent[[#This Row],[TariffFinish]]-LogEvent[[#This Row],[TariffLocation]]))</f>
        <v>IPRWD/17</v>
      </c>
      <c r="J231" s="195">
        <f>SEARCH(CONCATENATE("Title=",Calculos!$A$72,"PENALTIES"),LogEvent[[#This Row],[TextEvent2]],LogEvent[[#This Row],[TariffLocation]])+29</f>
        <v>10565</v>
      </c>
      <c r="K231" s="195">
        <f>SEARCH("&lt;/Paragraph&gt;",LogEvent[[#This Row],[TextEvent2]],LogEvent[[#This Row],[PenaltiesLocation]])</f>
        <v>11174</v>
      </c>
      <c r="L231"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231" s="195">
        <f>SEARCH("&lt;stl:HostCommand",LogEvent[[#This Row],[TextEvent2]])</f>
        <v>1500</v>
      </c>
      <c r="N231" s="195">
        <f>SEARCH("&gt;",LogEvent[[#This Row],[TextEvent2]],LogEvent[[#This Row],[HostCommandLocation]])+1</f>
        <v>1533</v>
      </c>
      <c r="O231" s="195">
        <f>SEARCH("&lt;/stl:HostCommand&gt;",LogEvent[[#This Row],[TextEvent2]],LogEvent[[#This Row],[HostCommandInit]])</f>
        <v>1557</v>
      </c>
      <c r="P231" s="195" t="str">
        <f>MID(LogEvent[[#This Row],[TextEvent2]],LogEvent[[#This Row],[HostCommandInit]],LogEvent[[#This Row],[HCFinish]]-LogEvent[[#This Row],[HostCommandInit]])</f>
        <v>RDCLOBOG05SEPWES00RIQ-AV</v>
      </c>
    </row>
    <row r="232" spans="1:16" x14ac:dyDescent="0.25">
      <c r="A232" s="195" t="s">
        <v>458</v>
      </c>
      <c r="B232" s="195" t="s">
        <v>459</v>
      </c>
      <c r="C232" s="195" t="s">
        <v>690</v>
      </c>
      <c r="D232" s="195">
        <f>SEARCH("&lt;Rule&gt;",LogEvent[[#This Row],[TextEvent2]])+6</f>
        <v>3326</v>
      </c>
      <c r="E232" s="195">
        <f>SEARCH("&lt;/Rule&gt;",LogEvent[[#This Row],[TextEvent2]],LogEvent[[#This Row],[RuleLocation]])</f>
        <v>3330</v>
      </c>
      <c r="F232" s="195" t="str">
        <f>MID(LogEvent[[#This Row],[TextEvent2]],LogEvent[[#This Row],[RuleLocation]],LogEvent[[#This Row],[RuleFinish]]-LogEvent[[#This Row],[RuleLocation]])</f>
        <v>DOEC</v>
      </c>
      <c r="G232" s="195">
        <f>SEARCH("&lt;TariffDescriptionNumber&gt;",LogEvent[[#This Row],[TextEvent2]],LogEvent[[#This Row],[RuleFinish]])+25</f>
        <v>3368</v>
      </c>
      <c r="H232" s="195">
        <f>SEARCH("&lt;/TariffDescriptionNumber&gt;",LogEvent[[#This Row],[TextEvent2]],LogEvent[[#This Row],[RuleFinish]])</f>
        <v>3376</v>
      </c>
      <c r="I232" s="195" t="str">
        <f>MID(LogEvent[[#This Row],[TextEvent2]],LogEvent[[#This Row],[TariffLocation]],(LogEvent[[#This Row],[TariffFinish]]-LogEvent[[#This Row],[TariffLocation]]))</f>
        <v>IPRWD/17</v>
      </c>
      <c r="J232" s="195">
        <f>SEARCH(CONCATENATE("Title=",Calculos!$A$72,"PENALTIES"),LogEvent[[#This Row],[TextEvent2]],LogEvent[[#This Row],[TariffLocation]])+29</f>
        <v>7660</v>
      </c>
      <c r="K232" s="195">
        <f>SEARCH("&lt;/Paragraph&gt;",LogEvent[[#This Row],[TextEvent2]],LogEvent[[#This Row],[PenaltiesLocation]])</f>
        <v>8195</v>
      </c>
      <c r="L232"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32" s="195">
        <f>SEARCH("&lt;stl:HostCommand",LogEvent[[#This Row],[TextEvent2]])</f>
        <v>1500</v>
      </c>
      <c r="N232" s="195">
        <f>SEARCH("&gt;",LogEvent[[#This Row],[TextEvent2]],LogEvent[[#This Row],[HostCommandLocation]])+1</f>
        <v>1533</v>
      </c>
      <c r="O232" s="195">
        <f>SEARCH("&lt;/stl:HostCommand&gt;",LogEvent[[#This Row],[TextEvent2]],LogEvent[[#This Row],[HostCommandInit]])</f>
        <v>1557</v>
      </c>
      <c r="P232" s="195" t="str">
        <f>MID(LogEvent[[#This Row],[TextEvent2]],LogEvent[[#This Row],[HostCommandInit]],LogEvent[[#This Row],[HCFinish]]-LogEvent[[#This Row],[HostCommandInit]])</f>
        <v>RDBOGCLO08SEPPES00RIQ-AV</v>
      </c>
    </row>
    <row r="233" spans="1:16" x14ac:dyDescent="0.25">
      <c r="A233" s="195" t="s">
        <v>458</v>
      </c>
      <c r="B233" s="195" t="s">
        <v>459</v>
      </c>
      <c r="C233" s="195" t="s">
        <v>691</v>
      </c>
      <c r="D233" s="195">
        <f>SEARCH("&lt;Rule&gt;",LogEvent[[#This Row],[TextEvent2]])+6</f>
        <v>3386</v>
      </c>
      <c r="E233" s="195">
        <f>SEARCH("&lt;/Rule&gt;",LogEvent[[#This Row],[TextEvent2]],LogEvent[[#This Row],[RuleLocation]])</f>
        <v>3390</v>
      </c>
      <c r="F233" s="195" t="str">
        <f>MID(LogEvent[[#This Row],[TextEvent2]],LogEvent[[#This Row],[RuleLocation]],LogEvent[[#This Row],[RuleFinish]]-LogEvent[[#This Row],[RuleLocation]])</f>
        <v>DOSP</v>
      </c>
      <c r="G233" s="195">
        <f>SEARCH("&lt;TariffDescriptionNumber&gt;",LogEvent[[#This Row],[TextEvent2]],LogEvent[[#This Row],[RuleFinish]])+25</f>
        <v>3428</v>
      </c>
      <c r="H233" s="195">
        <f>SEARCH("&lt;/TariffDescriptionNumber&gt;",LogEvent[[#This Row],[TextEvent2]],LogEvent[[#This Row],[RuleFinish]])</f>
        <v>3436</v>
      </c>
      <c r="I233" s="195" t="str">
        <f>MID(LogEvent[[#This Row],[TextEvent2]],LogEvent[[#This Row],[TariffLocation]],(LogEvent[[#This Row],[TariffFinish]]-LogEvent[[#This Row],[TariffLocation]]))</f>
        <v>IPRWD/17</v>
      </c>
      <c r="J233" s="195">
        <f>SEARCH(CONCATENATE("Title=",Calculos!$A$72,"PENALTIES"),LogEvent[[#This Row],[TextEvent2]],LogEvent[[#This Row],[TariffLocation]])+29</f>
        <v>10565</v>
      </c>
      <c r="K233" s="195">
        <f>SEARCH("&lt;/Paragraph&gt;",LogEvent[[#This Row],[TextEvent2]],LogEvent[[#This Row],[PenaltiesLocation]])</f>
        <v>11174</v>
      </c>
      <c r="L233"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233" s="195">
        <f>SEARCH("&lt;stl:HostCommand",LogEvent[[#This Row],[TextEvent2]])</f>
        <v>1500</v>
      </c>
      <c r="N233" s="195">
        <f>SEARCH("&gt;",LogEvent[[#This Row],[TextEvent2]],LogEvent[[#This Row],[HostCommandLocation]])+1</f>
        <v>1533</v>
      </c>
      <c r="O233" s="195">
        <f>SEARCH("&lt;/stl:HostCommand&gt;",LogEvent[[#This Row],[TextEvent2]],LogEvent[[#This Row],[HostCommandInit]])</f>
        <v>1557</v>
      </c>
      <c r="P233" s="195" t="str">
        <f>MID(LogEvent[[#This Row],[TextEvent2]],LogEvent[[#This Row],[HostCommandInit]],LogEvent[[#This Row],[HCFinish]]-LogEvent[[#This Row],[HostCommandInit]])</f>
        <v>RDCLOBOG05SEPWES00RIQ-AV</v>
      </c>
    </row>
    <row r="234" spans="1:16" x14ac:dyDescent="0.25">
      <c r="A234" s="195" t="s">
        <v>458</v>
      </c>
      <c r="B234" s="195" t="s">
        <v>459</v>
      </c>
      <c r="C234" s="195" t="s">
        <v>692</v>
      </c>
      <c r="D234" s="195">
        <f>SEARCH("&lt;Rule&gt;",LogEvent[[#This Row],[TextEvent2]])+6</f>
        <v>3326</v>
      </c>
      <c r="E234" s="195">
        <f>SEARCH("&lt;/Rule&gt;",LogEvent[[#This Row],[TextEvent2]],LogEvent[[#This Row],[RuleLocation]])</f>
        <v>3330</v>
      </c>
      <c r="F234" s="195" t="str">
        <f>MID(LogEvent[[#This Row],[TextEvent2]],LogEvent[[#This Row],[RuleLocation]],LogEvent[[#This Row],[RuleFinish]]-LogEvent[[#This Row],[RuleLocation]])</f>
        <v>DOEC</v>
      </c>
      <c r="G234" s="195">
        <f>SEARCH("&lt;TariffDescriptionNumber&gt;",LogEvent[[#This Row],[TextEvent2]],LogEvent[[#This Row],[RuleFinish]])+25</f>
        <v>3368</v>
      </c>
      <c r="H234" s="195">
        <f>SEARCH("&lt;/TariffDescriptionNumber&gt;",LogEvent[[#This Row],[TextEvent2]],LogEvent[[#This Row],[RuleFinish]])</f>
        <v>3376</v>
      </c>
      <c r="I234" s="195" t="str">
        <f>MID(LogEvent[[#This Row],[TextEvent2]],LogEvent[[#This Row],[TariffLocation]],(LogEvent[[#This Row],[TariffFinish]]-LogEvent[[#This Row],[TariffLocation]]))</f>
        <v>IPRWD/17</v>
      </c>
      <c r="J234" s="195">
        <f>SEARCH(CONCATENATE("Title=",Calculos!$A$72,"PENALTIES"),LogEvent[[#This Row],[TextEvent2]],LogEvent[[#This Row],[TariffLocation]])+29</f>
        <v>7660</v>
      </c>
      <c r="K234" s="195">
        <f>SEARCH("&lt;/Paragraph&gt;",LogEvent[[#This Row],[TextEvent2]],LogEvent[[#This Row],[PenaltiesLocation]])</f>
        <v>8195</v>
      </c>
      <c r="L234"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34" s="195">
        <f>SEARCH("&lt;stl:HostCommand",LogEvent[[#This Row],[TextEvent2]])</f>
        <v>1500</v>
      </c>
      <c r="N234" s="195">
        <f>SEARCH("&gt;",LogEvent[[#This Row],[TextEvent2]],LogEvent[[#This Row],[HostCommandLocation]])+1</f>
        <v>1533</v>
      </c>
      <c r="O234" s="195">
        <f>SEARCH("&lt;/stl:HostCommand&gt;",LogEvent[[#This Row],[TextEvent2]],LogEvent[[#This Row],[HostCommandInit]])</f>
        <v>1557</v>
      </c>
      <c r="P234" s="195" t="str">
        <f>MID(LogEvent[[#This Row],[TextEvent2]],LogEvent[[#This Row],[HostCommandInit]],LogEvent[[#This Row],[HCFinish]]-LogEvent[[#This Row],[HostCommandInit]])</f>
        <v>RDBOGCLO08SEPPES00RIQ-AV</v>
      </c>
    </row>
    <row r="235" spans="1:16" x14ac:dyDescent="0.25">
      <c r="A235" s="195" t="s">
        <v>458</v>
      </c>
      <c r="B235" s="195" t="s">
        <v>459</v>
      </c>
      <c r="C235" s="195" t="s">
        <v>693</v>
      </c>
      <c r="D235" s="195">
        <f>SEARCH("&lt;Rule&gt;",LogEvent[[#This Row],[TextEvent2]])+6</f>
        <v>3363</v>
      </c>
      <c r="E235" s="195">
        <f>SEARCH("&lt;/Rule&gt;",LogEvent[[#This Row],[TextEvent2]],LogEvent[[#This Row],[RuleLocation]])</f>
        <v>3367</v>
      </c>
      <c r="F235" s="195" t="str">
        <f>MID(LogEvent[[#This Row],[TextEvent2]],LogEvent[[#This Row],[RuleLocation]],LogEvent[[#This Row],[RuleFinish]]-LogEvent[[#This Row],[RuleLocation]])</f>
        <v>8YWW</v>
      </c>
      <c r="G235" s="195">
        <f>SEARCH("&lt;TariffDescriptionNumber&gt;",LogEvent[[#This Row],[TextEvent2]],LogEvent[[#This Row],[RuleFinish]])+25</f>
        <v>3405</v>
      </c>
      <c r="H235" s="195">
        <f>SEARCH("&lt;/TariffDescriptionNumber&gt;",LogEvent[[#This Row],[TextEvent2]],LogEvent[[#This Row],[RuleFinish]])</f>
        <v>3415</v>
      </c>
      <c r="I235" s="195" t="str">
        <f>MID(LogEvent[[#This Row],[TextEvent2]],LogEvent[[#This Row],[TariffLocation]],(LogEvent[[#This Row],[TariffFinish]]-LogEvent[[#This Row],[TariffLocation]]))</f>
        <v>FBRA1P/894</v>
      </c>
      <c r="J235" s="195">
        <f>SEARCH(CONCATENATE("Title=",Calculos!$A$72,"PENALTIES"),LogEvent[[#This Row],[TextEvent2]],LogEvent[[#This Row],[TariffLocation]])+29</f>
        <v>8699</v>
      </c>
      <c r="K235" s="195">
        <f>SEARCH("&lt;/Paragraph&gt;",LogEvent[[#This Row],[TextEvent2]],LogEvent[[#This Row],[PenaltiesLocation]])</f>
        <v>9234</v>
      </c>
      <c r="L235"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35" s="195">
        <f>SEARCH("&lt;stl:HostCommand",LogEvent[[#This Row],[TextEvent2]])</f>
        <v>1501</v>
      </c>
      <c r="N235" s="195">
        <f>SEARCH("&gt;",LogEvent[[#This Row],[TextEvent2]],LogEvent[[#This Row],[HostCommandLocation]])+1</f>
        <v>1534</v>
      </c>
      <c r="O235" s="195">
        <f>SEARCH("&lt;/stl:HostCommand&gt;",LogEvent[[#This Row],[TextEvent2]],LogEvent[[#This Row],[HostCommandInit]])</f>
        <v>1562</v>
      </c>
      <c r="P235" s="195" t="str">
        <f>MID(LogEvent[[#This Row],[TextEvent2]],LogEvent[[#This Row],[HostCommandInit]],LogEvent[[#This Row],[HCFinish]]-LogEvent[[#This Row],[HostCommandInit]])</f>
        <v>RDBOGADZ06OCTEES00RIK/TAV-AV</v>
      </c>
    </row>
    <row r="236" spans="1:16" x14ac:dyDescent="0.25">
      <c r="A236" s="195" t="s">
        <v>458</v>
      </c>
      <c r="B236" s="195" t="s">
        <v>459</v>
      </c>
      <c r="C236" s="195" t="s">
        <v>694</v>
      </c>
      <c r="D236" s="195">
        <f>SEARCH("&lt;Rule&gt;",LogEvent[[#This Row],[TextEvent2]])+6</f>
        <v>3363</v>
      </c>
      <c r="E236" s="195">
        <f>SEARCH("&lt;/Rule&gt;",LogEvent[[#This Row],[TextEvent2]],LogEvent[[#This Row],[RuleLocation]])</f>
        <v>3367</v>
      </c>
      <c r="F236" s="195" t="str">
        <f>MID(LogEvent[[#This Row],[TextEvent2]],LogEvent[[#This Row],[RuleLocation]],LogEvent[[#This Row],[RuleFinish]]-LogEvent[[#This Row],[RuleLocation]])</f>
        <v>8YWW</v>
      </c>
      <c r="G236" s="195">
        <f>SEARCH("&lt;TariffDescriptionNumber&gt;",LogEvent[[#This Row],[TextEvent2]],LogEvent[[#This Row],[RuleFinish]])+25</f>
        <v>3405</v>
      </c>
      <c r="H236" s="195">
        <f>SEARCH("&lt;/TariffDescriptionNumber&gt;",LogEvent[[#This Row],[TextEvent2]],LogEvent[[#This Row],[RuleFinish]])</f>
        <v>3415</v>
      </c>
      <c r="I236" s="195" t="str">
        <f>MID(LogEvent[[#This Row],[TextEvent2]],LogEvent[[#This Row],[TariffLocation]],(LogEvent[[#This Row],[TariffFinish]]-LogEvent[[#This Row],[TariffLocation]]))</f>
        <v>FBRA1P/894</v>
      </c>
      <c r="J236" s="195">
        <f>SEARCH(CONCATENATE("Title=",Calculos!$A$72,"PENALTIES"),LogEvent[[#This Row],[TextEvent2]],LogEvent[[#This Row],[TariffLocation]])+29</f>
        <v>8699</v>
      </c>
      <c r="K236" s="195">
        <f>SEARCH("&lt;/Paragraph&gt;",LogEvent[[#This Row],[TextEvent2]],LogEvent[[#This Row],[PenaltiesLocation]])</f>
        <v>9234</v>
      </c>
      <c r="L236"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36" s="195">
        <f>SEARCH("&lt;stl:HostCommand",LogEvent[[#This Row],[TextEvent2]])</f>
        <v>1501</v>
      </c>
      <c r="N236" s="195">
        <f>SEARCH("&gt;",LogEvent[[#This Row],[TextEvent2]],LogEvent[[#This Row],[HostCommandLocation]])+1</f>
        <v>1534</v>
      </c>
      <c r="O236" s="195">
        <f>SEARCH("&lt;/stl:HostCommand&gt;",LogEvent[[#This Row],[TextEvent2]],LogEvent[[#This Row],[HostCommandInit]])</f>
        <v>1562</v>
      </c>
      <c r="P236" s="195" t="str">
        <f>MID(LogEvent[[#This Row],[TextEvent2]],LogEvent[[#This Row],[HostCommandInit]],LogEvent[[#This Row],[HCFinish]]-LogEvent[[#This Row],[HostCommandInit]])</f>
        <v>RDADZBOG10OCTOES00RIK/TAV-AV</v>
      </c>
    </row>
    <row r="237" spans="1:16" x14ac:dyDescent="0.25">
      <c r="A237" s="195" t="s">
        <v>458</v>
      </c>
      <c r="B237" s="195" t="s">
        <v>459</v>
      </c>
      <c r="C237" s="195" t="s">
        <v>695</v>
      </c>
      <c r="D237" s="195" t="e">
        <f>SEARCH("&lt;Rule&gt;",LogEvent[[#This Row],[TextEvent2]])+6</f>
        <v>#VALUE!</v>
      </c>
      <c r="E237" s="195" t="e">
        <f>SEARCH("&lt;/Rule&gt;",LogEvent[[#This Row],[TextEvent2]],LogEvent[[#This Row],[RuleLocation]])</f>
        <v>#VALUE!</v>
      </c>
      <c r="F237" s="195" t="e">
        <f>MID(LogEvent[[#This Row],[TextEvent2]],LogEvent[[#This Row],[RuleLocation]],LogEvent[[#This Row],[RuleFinish]]-LogEvent[[#This Row],[RuleLocation]])</f>
        <v>#VALUE!</v>
      </c>
      <c r="G237" s="195" t="e">
        <f>SEARCH("&lt;TariffDescriptionNumber&gt;",LogEvent[[#This Row],[TextEvent2]],LogEvent[[#This Row],[RuleFinish]])+25</f>
        <v>#VALUE!</v>
      </c>
      <c r="H237" s="195" t="e">
        <f>SEARCH("&lt;/TariffDescriptionNumber&gt;",LogEvent[[#This Row],[TextEvent2]],LogEvent[[#This Row],[RuleFinish]])</f>
        <v>#VALUE!</v>
      </c>
      <c r="I237" s="195" t="e">
        <f>MID(LogEvent[[#This Row],[TextEvent2]],LogEvent[[#This Row],[TariffLocation]],(LogEvent[[#This Row],[TariffFinish]]-LogEvent[[#This Row],[TariffLocation]]))</f>
        <v>#VALUE!</v>
      </c>
      <c r="J237" s="195" t="e">
        <f>SEARCH(CONCATENATE("Title=",Calculos!$A$72,"PENALTIES"),LogEvent[[#This Row],[TextEvent2]],LogEvent[[#This Row],[TariffLocation]])+29</f>
        <v>#VALUE!</v>
      </c>
      <c r="K237" s="195" t="e">
        <f>SEARCH("&lt;/Paragraph&gt;",LogEvent[[#This Row],[TextEvent2]],LogEvent[[#This Row],[PenaltiesLocation]])</f>
        <v>#VALUE!</v>
      </c>
      <c r="L237" s="195" t="e">
        <f>MID(LogEvent[[#This Row],[TextEvent2]],LogEvent[[#This Row],[PenaltiesLocation]],(LogEvent[[#This Row],[PenaltiesFinish]]-LogEvent[[#This Row],[PenaltiesLocation]]))</f>
        <v>#VALUE!</v>
      </c>
      <c r="M237" s="195">
        <f>SEARCH("&lt;stl:HostCommand",LogEvent[[#This Row],[TextEvent2]])</f>
        <v>1501</v>
      </c>
      <c r="N237" s="195">
        <f>SEARCH("&gt;",LogEvent[[#This Row],[TextEvent2]],LogEvent[[#This Row],[HostCommandLocation]])+1</f>
        <v>1534</v>
      </c>
      <c r="O237" s="195">
        <f>SEARCH("&lt;/stl:HostCommand&gt;",LogEvent[[#This Row],[TextEvent2]],LogEvent[[#This Row],[HostCommandInit]])</f>
        <v>1563</v>
      </c>
      <c r="P237" s="195" t="str">
        <f>MID(LogEvent[[#This Row],[TextEvent2]],LogEvent[[#This Row],[HostCommandInit]],LogEvent[[#This Row],[HCFinish]]-LogEvent[[#This Row],[HostCommandInit]])</f>
        <v>RDBOGADZ06OCTEES00RIK/CH33-AV</v>
      </c>
    </row>
    <row r="238" spans="1:16" x14ac:dyDescent="0.25">
      <c r="A238" s="195" t="s">
        <v>458</v>
      </c>
      <c r="B238" s="195" t="s">
        <v>459</v>
      </c>
      <c r="C238" s="195" t="s">
        <v>696</v>
      </c>
      <c r="D238" s="195" t="e">
        <f>SEARCH("&lt;Rule&gt;",LogEvent[[#This Row],[TextEvent2]])+6</f>
        <v>#VALUE!</v>
      </c>
      <c r="E238" s="195" t="e">
        <f>SEARCH("&lt;/Rule&gt;",LogEvent[[#This Row],[TextEvent2]],LogEvent[[#This Row],[RuleLocation]])</f>
        <v>#VALUE!</v>
      </c>
      <c r="F238" s="195" t="e">
        <f>MID(LogEvent[[#This Row],[TextEvent2]],LogEvent[[#This Row],[RuleLocation]],LogEvent[[#This Row],[RuleFinish]]-LogEvent[[#This Row],[RuleLocation]])</f>
        <v>#VALUE!</v>
      </c>
      <c r="G238" s="195" t="e">
        <f>SEARCH("&lt;TariffDescriptionNumber&gt;",LogEvent[[#This Row],[TextEvent2]],LogEvent[[#This Row],[RuleFinish]])+25</f>
        <v>#VALUE!</v>
      </c>
      <c r="H238" s="195" t="e">
        <f>SEARCH("&lt;/TariffDescriptionNumber&gt;",LogEvent[[#This Row],[TextEvent2]],LogEvent[[#This Row],[RuleFinish]])</f>
        <v>#VALUE!</v>
      </c>
      <c r="I238" s="195" t="e">
        <f>MID(LogEvent[[#This Row],[TextEvent2]],LogEvent[[#This Row],[TariffLocation]],(LogEvent[[#This Row],[TariffFinish]]-LogEvent[[#This Row],[TariffLocation]]))</f>
        <v>#VALUE!</v>
      </c>
      <c r="J238" s="195" t="e">
        <f>SEARCH(CONCATENATE("Title=",Calculos!$A$72,"PENALTIES"),LogEvent[[#This Row],[TextEvent2]],LogEvent[[#This Row],[TariffLocation]])+29</f>
        <v>#VALUE!</v>
      </c>
      <c r="K238" s="195" t="e">
        <f>SEARCH("&lt;/Paragraph&gt;",LogEvent[[#This Row],[TextEvent2]],LogEvent[[#This Row],[PenaltiesLocation]])</f>
        <v>#VALUE!</v>
      </c>
      <c r="L238" s="195" t="e">
        <f>MID(LogEvent[[#This Row],[TextEvent2]],LogEvent[[#This Row],[PenaltiesLocation]],(LogEvent[[#This Row],[PenaltiesFinish]]-LogEvent[[#This Row],[PenaltiesLocation]]))</f>
        <v>#VALUE!</v>
      </c>
      <c r="M238" s="195">
        <f>SEARCH("&lt;stl:HostCommand",LogEvent[[#This Row],[TextEvent2]])</f>
        <v>1501</v>
      </c>
      <c r="N238" s="195">
        <f>SEARCH("&gt;",LogEvent[[#This Row],[TextEvent2]],LogEvent[[#This Row],[HostCommandLocation]])+1</f>
        <v>1534</v>
      </c>
      <c r="O238" s="195">
        <f>SEARCH("&lt;/stl:HostCommand&gt;",LogEvent[[#This Row],[TextEvent2]],LogEvent[[#This Row],[HostCommandInit]])</f>
        <v>1563</v>
      </c>
      <c r="P238" s="195" t="str">
        <f>MID(LogEvent[[#This Row],[TextEvent2]],LogEvent[[#This Row],[HostCommandInit]],LogEvent[[#This Row],[HCFinish]]-LogEvent[[#This Row],[HostCommandInit]])</f>
        <v>RDADZBOG10OCTOES00RIK/CH33-AV</v>
      </c>
    </row>
    <row r="239" spans="1:16" x14ac:dyDescent="0.25">
      <c r="A239" s="195" t="s">
        <v>458</v>
      </c>
      <c r="B239" s="195" t="s">
        <v>459</v>
      </c>
      <c r="C239" s="195" t="s">
        <v>697</v>
      </c>
      <c r="D239" s="195">
        <f>SEARCH("&lt;Rule&gt;",LogEvent[[#This Row],[TextEvent2]])+6</f>
        <v>3392</v>
      </c>
      <c r="E239" s="195">
        <f>SEARCH("&lt;/Rule&gt;",LogEvent[[#This Row],[TextEvent2]],LogEvent[[#This Row],[RuleLocation]])</f>
        <v>3396</v>
      </c>
      <c r="F239" s="195" t="str">
        <f>MID(LogEvent[[#This Row],[TextEvent2]],LogEvent[[#This Row],[RuleLocation]],LogEvent[[#This Row],[RuleFinish]]-LogEvent[[#This Row],[RuleLocation]])</f>
        <v>DOSP</v>
      </c>
      <c r="G239" s="195">
        <f>SEARCH("&lt;TariffDescriptionNumber&gt;",LogEvent[[#This Row],[TextEvent2]],LogEvent[[#This Row],[RuleFinish]])+25</f>
        <v>3434</v>
      </c>
      <c r="H239" s="195">
        <f>SEARCH("&lt;/TariffDescriptionNumber&gt;",LogEvent[[#This Row],[TextEvent2]],LogEvent[[#This Row],[RuleFinish]])</f>
        <v>3442</v>
      </c>
      <c r="I239" s="195" t="str">
        <f>MID(LogEvent[[#This Row],[TextEvent2]],LogEvent[[#This Row],[TariffLocation]],(LogEvent[[#This Row],[TariffFinish]]-LogEvent[[#This Row],[TariffLocation]]))</f>
        <v>IPRWD/17</v>
      </c>
      <c r="J239" s="195">
        <f>SEARCH(CONCATENATE("Title=",Calculos!$A$72,"PENALTIES"),LogEvent[[#This Row],[TextEvent2]],LogEvent[[#This Row],[TariffLocation]])+29</f>
        <v>10232</v>
      </c>
      <c r="K239" s="195">
        <f>SEARCH("&lt;/Paragraph&gt;",LogEvent[[#This Row],[TextEvent2]],LogEvent[[#This Row],[PenaltiesLocation]])</f>
        <v>10841</v>
      </c>
      <c r="L239"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239" s="195">
        <f>SEARCH("&lt;stl:HostCommand",LogEvent[[#This Row],[TextEvent2]])</f>
        <v>1501</v>
      </c>
      <c r="N239" s="195">
        <f>SEARCH("&gt;",LogEvent[[#This Row],[TextEvent2]],LogEvent[[#This Row],[HostCommandLocation]])+1</f>
        <v>1534</v>
      </c>
      <c r="O239" s="195">
        <f>SEARCH("&lt;/stl:HostCommand&gt;",LogEvent[[#This Row],[TextEvent2]],LogEvent[[#This Row],[HostCommandInit]])</f>
        <v>1558</v>
      </c>
      <c r="P239" s="195" t="str">
        <f>MID(LogEvent[[#This Row],[TextEvent2]],LogEvent[[#This Row],[HostCommandInit]],LogEvent[[#This Row],[HCFinish]]-LogEvent[[#This Row],[HostCommandInit]])</f>
        <v>RDMTRBOG04SEPWES00RIQ-AV</v>
      </c>
    </row>
    <row r="240" spans="1:16" x14ac:dyDescent="0.25">
      <c r="A240" s="195" t="s">
        <v>458</v>
      </c>
      <c r="B240" s="195" t="s">
        <v>459</v>
      </c>
      <c r="C240" s="195" t="s">
        <v>698</v>
      </c>
      <c r="D240" s="195">
        <f>SEARCH("&lt;Rule&gt;",LogEvent[[#This Row],[TextEvent2]])+6</f>
        <v>3413</v>
      </c>
      <c r="E240" s="195">
        <f>SEARCH("&lt;/Rule&gt;",LogEvent[[#This Row],[TextEvent2]],LogEvent[[#This Row],[RuleLocation]])</f>
        <v>3417</v>
      </c>
      <c r="F240" s="195" t="str">
        <f>MID(LogEvent[[#This Row],[TextEvent2]],LogEvent[[#This Row],[RuleLocation]],LogEvent[[#This Row],[RuleFinish]]-LogEvent[[#This Row],[RuleLocation]])</f>
        <v>8YWW</v>
      </c>
      <c r="G240" s="195">
        <f>SEARCH("&lt;TariffDescriptionNumber&gt;",LogEvent[[#This Row],[TextEvent2]],LogEvent[[#This Row],[RuleFinish]])+25</f>
        <v>3455</v>
      </c>
      <c r="H240" s="195">
        <f>SEARCH("&lt;/TariffDescriptionNumber&gt;",LogEvent[[#This Row],[TextEvent2]],LogEvent[[#This Row],[RuleFinish]])</f>
        <v>3466</v>
      </c>
      <c r="I240" s="195" t="str">
        <f>MID(LogEvent[[#This Row],[TextEvent2]],LogEvent[[#This Row],[TariffLocation]],(LogEvent[[#This Row],[TariffFinish]]-LogEvent[[#This Row],[TariffLocation]]))</f>
        <v>WHFIPVR/939</v>
      </c>
      <c r="J240" s="195">
        <f>SEARCH(CONCATENATE("Title=",Calculos!$A$72,"PENALTIES"),LogEvent[[#This Row],[TextEvent2]],LogEvent[[#This Row],[TariffLocation]])+29</f>
        <v>12375</v>
      </c>
      <c r="K240" s="195">
        <f>SEARCH("&lt;/Paragraph&gt;",LogEvent[[#This Row],[TextEvent2]],LogEvent[[#This Row],[PenaltiesLocation]])</f>
        <v>13312</v>
      </c>
      <c r="L240"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40" s="195">
        <f>SEARCH("&lt;stl:HostCommand",LogEvent[[#This Row],[TextEvent2]])</f>
        <v>1501</v>
      </c>
      <c r="N240" s="195">
        <f>SEARCH("&gt;",LogEvent[[#This Row],[TextEvent2]],LogEvent[[#This Row],[HostCommandLocation]])+1</f>
        <v>1534</v>
      </c>
      <c r="O240" s="195">
        <f>SEARCH("&lt;/stl:HostCommand&gt;",LogEvent[[#This Row],[TextEvent2]],LogEvent[[#This Row],[HostCommandInit]])</f>
        <v>1558</v>
      </c>
      <c r="P240" s="195" t="str">
        <f>MID(LogEvent[[#This Row],[TextEvent2]],LogEvent[[#This Row],[HostCommandInit]],LogEvent[[#This Row],[HCFinish]]-LogEvent[[#This Row],[HostCommandInit]])</f>
        <v>RDBOGCUR06SEPOEF00TCO-AV</v>
      </c>
    </row>
    <row r="241" spans="1:16" x14ac:dyDescent="0.25">
      <c r="A241" s="195" t="s">
        <v>458</v>
      </c>
      <c r="B241" s="195" t="s">
        <v>459</v>
      </c>
      <c r="C241" s="195" t="s">
        <v>699</v>
      </c>
      <c r="D241" s="195">
        <f>SEARCH("&lt;Rule&gt;",LogEvent[[#This Row],[TextEvent2]])+6</f>
        <v>3360</v>
      </c>
      <c r="E241" s="195">
        <f>SEARCH("&lt;/Rule&gt;",LogEvent[[#This Row],[TextEvent2]],LogEvent[[#This Row],[RuleLocation]])</f>
        <v>3364</v>
      </c>
      <c r="F241" s="195" t="str">
        <f>MID(LogEvent[[#This Row],[TextEvent2]],LogEvent[[#This Row],[RuleLocation]],LogEvent[[#This Row],[RuleFinish]]-LogEvent[[#This Row],[RuleLocation]])</f>
        <v>8YWW</v>
      </c>
      <c r="G241" s="195">
        <f>SEARCH("&lt;TariffDescriptionNumber&gt;",LogEvent[[#This Row],[TextEvent2]],LogEvent[[#This Row],[RuleFinish]])+25</f>
        <v>3402</v>
      </c>
      <c r="H241" s="195">
        <f>SEARCH("&lt;/TariffDescriptionNumber&gt;",LogEvent[[#This Row],[TextEvent2]],LogEvent[[#This Row],[RuleFinish]])</f>
        <v>3412</v>
      </c>
      <c r="I241" s="195" t="str">
        <f>MID(LogEvent[[#This Row],[TextEvent2]],LogEvent[[#This Row],[TariffLocation]],(LogEvent[[#This Row],[TariffFinish]]-LogEvent[[#This Row],[TariffLocation]]))</f>
        <v>FBRA1P/894</v>
      </c>
      <c r="J241" s="195">
        <f>SEARCH(CONCATENATE("Title=",Calculos!$A$72,"PENALTIES"),LogEvent[[#This Row],[TextEvent2]],LogEvent[[#This Row],[TariffLocation]])+29</f>
        <v>12745</v>
      </c>
      <c r="K241" s="195">
        <f>SEARCH("&lt;/Paragraph&gt;",LogEvent[[#This Row],[TextEvent2]],LogEvent[[#This Row],[PenaltiesLocation]])</f>
        <v>13682</v>
      </c>
      <c r="L241"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41" s="195">
        <f>SEARCH("&lt;stl:HostCommand",LogEvent[[#This Row],[TextEvent2]])</f>
        <v>1501</v>
      </c>
      <c r="N241" s="195">
        <f>SEARCH("&gt;",LogEvent[[#This Row],[TextEvent2]],LogEvent[[#This Row],[HostCommandLocation]])+1</f>
        <v>1534</v>
      </c>
      <c r="O241" s="195">
        <f>SEARCH("&lt;/stl:HostCommand&gt;",LogEvent[[#This Row],[TextEvent2]],LogEvent[[#This Row],[HostCommandInit]])</f>
        <v>1562</v>
      </c>
      <c r="P241" s="195" t="str">
        <f>MID(LogEvent[[#This Row],[TextEvent2]],LogEvent[[#This Row],[HostCommandInit]],LogEvent[[#This Row],[HCFinish]]-LogEvent[[#This Row],[HostCommandInit]])</f>
        <v>RDCURBOG10SEPPEO07TIB/TAV-AV</v>
      </c>
    </row>
    <row r="242" spans="1:16" x14ac:dyDescent="0.25">
      <c r="A242" s="195" t="s">
        <v>458</v>
      </c>
      <c r="B242" s="195" t="s">
        <v>459</v>
      </c>
      <c r="C242" s="195" t="s">
        <v>700</v>
      </c>
      <c r="D242" s="195" t="e">
        <f>SEARCH("&lt;Rule&gt;",LogEvent[[#This Row],[TextEvent2]])+6</f>
        <v>#VALUE!</v>
      </c>
      <c r="E242" s="195" t="e">
        <f>SEARCH("&lt;/Rule&gt;",LogEvent[[#This Row],[TextEvent2]],LogEvent[[#This Row],[RuleLocation]])</f>
        <v>#VALUE!</v>
      </c>
      <c r="F242" s="195" t="e">
        <f>MID(LogEvent[[#This Row],[TextEvent2]],LogEvent[[#This Row],[RuleLocation]],LogEvent[[#This Row],[RuleFinish]]-LogEvent[[#This Row],[RuleLocation]])</f>
        <v>#VALUE!</v>
      </c>
      <c r="G242" s="195" t="e">
        <f>SEARCH("&lt;TariffDescriptionNumber&gt;",LogEvent[[#This Row],[TextEvent2]],LogEvent[[#This Row],[RuleFinish]])+25</f>
        <v>#VALUE!</v>
      </c>
      <c r="H242" s="195" t="e">
        <f>SEARCH("&lt;/TariffDescriptionNumber&gt;",LogEvent[[#This Row],[TextEvent2]],LogEvent[[#This Row],[RuleFinish]])</f>
        <v>#VALUE!</v>
      </c>
      <c r="I242" s="195" t="e">
        <f>MID(LogEvent[[#This Row],[TextEvent2]],LogEvent[[#This Row],[TariffLocation]],(LogEvent[[#This Row],[TariffFinish]]-LogEvent[[#This Row],[TariffLocation]]))</f>
        <v>#VALUE!</v>
      </c>
      <c r="J242" s="195" t="e">
        <f>SEARCH(CONCATENATE("Title=",Calculos!$A$72,"PENALTIES"),LogEvent[[#This Row],[TextEvent2]],LogEvent[[#This Row],[TariffLocation]])+29</f>
        <v>#VALUE!</v>
      </c>
      <c r="K242" s="195" t="e">
        <f>SEARCH("&lt;/Paragraph&gt;",LogEvent[[#This Row],[TextEvent2]],LogEvent[[#This Row],[PenaltiesLocation]])</f>
        <v>#VALUE!</v>
      </c>
      <c r="L242" s="195" t="e">
        <f>MID(LogEvent[[#This Row],[TextEvent2]],LogEvent[[#This Row],[PenaltiesLocation]],(LogEvent[[#This Row],[PenaltiesFinish]]-LogEvent[[#This Row],[PenaltiesLocation]]))</f>
        <v>#VALUE!</v>
      </c>
      <c r="M242" s="195">
        <f>SEARCH("&lt;stl:HostCommand",LogEvent[[#This Row],[TextEvent2]])</f>
        <v>1501</v>
      </c>
      <c r="N242" s="195">
        <f>SEARCH("&gt;",LogEvent[[#This Row],[TextEvent2]],LogEvent[[#This Row],[HostCommandLocation]])+1</f>
        <v>1534</v>
      </c>
      <c r="O242" s="195">
        <f>SEARCH("&lt;/stl:HostCommand&gt;",LogEvent[[#This Row],[TextEvent2]],LogEvent[[#This Row],[HostCommandInit]])</f>
        <v>1563</v>
      </c>
      <c r="P242" s="195" t="str">
        <f>MID(LogEvent[[#This Row],[TextEvent2]],LogEvent[[#This Row],[HostCommandInit]],LogEvent[[#This Row],[HCFinish]]-LogEvent[[#This Row],[HostCommandInit]])</f>
        <v>RDBOGCUR06SEPOEO03TIB/IN90-AV</v>
      </c>
    </row>
    <row r="243" spans="1:16" x14ac:dyDescent="0.25">
      <c r="A243" s="195" t="s">
        <v>458</v>
      </c>
      <c r="B243" s="195" t="s">
        <v>459</v>
      </c>
      <c r="C243" s="195" t="s">
        <v>701</v>
      </c>
      <c r="D243" s="195" t="e">
        <f>SEARCH("&lt;Rule&gt;",LogEvent[[#This Row],[TextEvent2]])+6</f>
        <v>#VALUE!</v>
      </c>
      <c r="E243" s="195" t="e">
        <f>SEARCH("&lt;/Rule&gt;",LogEvent[[#This Row],[TextEvent2]],LogEvent[[#This Row],[RuleLocation]])</f>
        <v>#VALUE!</v>
      </c>
      <c r="F243" s="195" t="e">
        <f>MID(LogEvent[[#This Row],[TextEvent2]],LogEvent[[#This Row],[RuleLocation]],LogEvent[[#This Row],[RuleFinish]]-LogEvent[[#This Row],[RuleLocation]])</f>
        <v>#VALUE!</v>
      </c>
      <c r="G243" s="195" t="e">
        <f>SEARCH("&lt;TariffDescriptionNumber&gt;",LogEvent[[#This Row],[TextEvent2]],LogEvent[[#This Row],[RuleFinish]])+25</f>
        <v>#VALUE!</v>
      </c>
      <c r="H243" s="195" t="e">
        <f>SEARCH("&lt;/TariffDescriptionNumber&gt;",LogEvent[[#This Row],[TextEvent2]],LogEvent[[#This Row],[RuleFinish]])</f>
        <v>#VALUE!</v>
      </c>
      <c r="I243" s="195" t="e">
        <f>MID(LogEvent[[#This Row],[TextEvent2]],LogEvent[[#This Row],[TariffLocation]],(LogEvent[[#This Row],[TariffFinish]]-LogEvent[[#This Row],[TariffLocation]]))</f>
        <v>#VALUE!</v>
      </c>
      <c r="J243" s="195" t="e">
        <f>SEARCH(CONCATENATE("Title=",Calculos!$A$72,"PENALTIES"),LogEvent[[#This Row],[TextEvent2]],LogEvent[[#This Row],[TariffLocation]])+29</f>
        <v>#VALUE!</v>
      </c>
      <c r="K243" s="195" t="e">
        <f>SEARCH("&lt;/Paragraph&gt;",LogEvent[[#This Row],[TextEvent2]],LogEvent[[#This Row],[PenaltiesLocation]])</f>
        <v>#VALUE!</v>
      </c>
      <c r="L243" s="195" t="e">
        <f>MID(LogEvent[[#This Row],[TextEvent2]],LogEvent[[#This Row],[PenaltiesLocation]],(LogEvent[[#This Row],[PenaltiesFinish]]-LogEvent[[#This Row],[PenaltiesLocation]]))</f>
        <v>#VALUE!</v>
      </c>
      <c r="M243" s="195">
        <f>SEARCH("&lt;stl:HostCommand",LogEvent[[#This Row],[TextEvent2]])</f>
        <v>1501</v>
      </c>
      <c r="N243" s="195">
        <f>SEARCH("&gt;",LogEvent[[#This Row],[TextEvent2]],LogEvent[[#This Row],[HostCommandLocation]])+1</f>
        <v>1534</v>
      </c>
      <c r="O243" s="195">
        <f>SEARCH("&lt;/stl:HostCommand&gt;",LogEvent[[#This Row],[TextEvent2]],LogEvent[[#This Row],[HostCommandInit]])</f>
        <v>1563</v>
      </c>
      <c r="P243" s="195" t="str">
        <f>MID(LogEvent[[#This Row],[TextEvent2]],LogEvent[[#This Row],[HostCommandInit]],LogEvent[[#This Row],[HCFinish]]-LogEvent[[#This Row],[HostCommandInit]])</f>
        <v>RDCURBOG10SEPPEO07TIB/IN90-AV</v>
      </c>
    </row>
    <row r="244" spans="1:16" x14ac:dyDescent="0.25">
      <c r="A244" s="195" t="s">
        <v>458</v>
      </c>
      <c r="B244" s="195" t="s">
        <v>459</v>
      </c>
      <c r="C244" s="195" t="s">
        <v>702</v>
      </c>
      <c r="D244" s="195">
        <f>SEARCH("&lt;Rule&gt;",LogEvent[[#This Row],[TextEvent2]])+6</f>
        <v>3363</v>
      </c>
      <c r="E244" s="195">
        <f>SEARCH("&lt;/Rule&gt;",LogEvent[[#This Row],[TextEvent2]],LogEvent[[#This Row],[RuleLocation]])</f>
        <v>3367</v>
      </c>
      <c r="F244" s="195" t="str">
        <f>MID(LogEvent[[#This Row],[TextEvent2]],LogEvent[[#This Row],[RuleLocation]],LogEvent[[#This Row],[RuleFinish]]-LogEvent[[#This Row],[RuleLocation]])</f>
        <v>8YWW</v>
      </c>
      <c r="G244" s="195">
        <f>SEARCH("&lt;TariffDescriptionNumber&gt;",LogEvent[[#This Row],[TextEvent2]],LogEvent[[#This Row],[RuleFinish]])+25</f>
        <v>3405</v>
      </c>
      <c r="H244" s="195">
        <f>SEARCH("&lt;/TariffDescriptionNumber&gt;",LogEvent[[#This Row],[TextEvent2]],LogEvent[[#This Row],[RuleFinish]])</f>
        <v>3415</v>
      </c>
      <c r="I244" s="195" t="str">
        <f>MID(LogEvent[[#This Row],[TextEvent2]],LogEvent[[#This Row],[TariffLocation]],(LogEvent[[#This Row],[TariffFinish]]-LogEvent[[#This Row],[TariffLocation]]))</f>
        <v>FBRA1P/894</v>
      </c>
      <c r="J244" s="195">
        <f>SEARCH(CONCATENATE("Title=",Calculos!$A$72,"PENALTIES"),LogEvent[[#This Row],[TextEvent2]],LogEvent[[#This Row],[TariffLocation]])+29</f>
        <v>13152</v>
      </c>
      <c r="K244" s="195">
        <f>SEARCH("&lt;/Paragraph&gt;",LogEvent[[#This Row],[TextEvent2]],LogEvent[[#This Row],[PenaltiesLocation]])</f>
        <v>14089</v>
      </c>
      <c r="L244"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44" s="195">
        <f>SEARCH("&lt;stl:HostCommand",LogEvent[[#This Row],[TextEvent2]])</f>
        <v>1501</v>
      </c>
      <c r="N244" s="195">
        <f>SEARCH("&gt;",LogEvent[[#This Row],[TextEvent2]],LogEvent[[#This Row],[HostCommandLocation]])+1</f>
        <v>1534</v>
      </c>
      <c r="O244" s="195">
        <f>SEARCH("&lt;/stl:HostCommand&gt;",LogEvent[[#This Row],[TextEvent2]],LogEvent[[#This Row],[HostCommandInit]])</f>
        <v>1562</v>
      </c>
      <c r="P244" s="195" t="str">
        <f>MID(LogEvent[[#This Row],[TextEvent2]],LogEvent[[#This Row],[HostCommandInit]],LogEvent[[#This Row],[HCFinish]]-LogEvent[[#This Row],[HostCommandInit]])</f>
        <v>RDBOGCUN09SEPPZA07JIB/TAV-AV</v>
      </c>
    </row>
    <row r="245" spans="1:16" x14ac:dyDescent="0.25">
      <c r="A245" s="195" t="s">
        <v>458</v>
      </c>
      <c r="B245" s="195" t="s">
        <v>459</v>
      </c>
      <c r="C245" s="195" t="s">
        <v>703</v>
      </c>
      <c r="D245" s="195" t="e">
        <f>SEARCH("&lt;Rule&gt;",LogEvent[[#This Row],[TextEvent2]])+6</f>
        <v>#VALUE!</v>
      </c>
      <c r="E245" s="195" t="e">
        <f>SEARCH("&lt;/Rule&gt;",LogEvent[[#This Row],[TextEvent2]],LogEvent[[#This Row],[RuleLocation]])</f>
        <v>#VALUE!</v>
      </c>
      <c r="F245" s="195" t="e">
        <f>MID(LogEvent[[#This Row],[TextEvent2]],LogEvent[[#This Row],[RuleLocation]],LogEvent[[#This Row],[RuleFinish]]-LogEvent[[#This Row],[RuleLocation]])</f>
        <v>#VALUE!</v>
      </c>
      <c r="G245" s="195" t="e">
        <f>SEARCH("&lt;TariffDescriptionNumber&gt;",LogEvent[[#This Row],[TextEvent2]],LogEvent[[#This Row],[RuleFinish]])+25</f>
        <v>#VALUE!</v>
      </c>
      <c r="H245" s="195" t="e">
        <f>SEARCH("&lt;/TariffDescriptionNumber&gt;",LogEvent[[#This Row],[TextEvent2]],LogEvent[[#This Row],[RuleFinish]])</f>
        <v>#VALUE!</v>
      </c>
      <c r="I245" s="195" t="e">
        <f>MID(LogEvent[[#This Row],[TextEvent2]],LogEvent[[#This Row],[TariffLocation]],(LogEvent[[#This Row],[TariffFinish]]-LogEvent[[#This Row],[TariffLocation]]))</f>
        <v>#VALUE!</v>
      </c>
      <c r="J245" s="195" t="e">
        <f>SEARCH(CONCATENATE("Title=",Calculos!$A$72,"PENALTIES"),LogEvent[[#This Row],[TextEvent2]],LogEvent[[#This Row],[TariffLocation]])+29</f>
        <v>#VALUE!</v>
      </c>
      <c r="K245" s="195" t="e">
        <f>SEARCH("&lt;/Paragraph&gt;",LogEvent[[#This Row],[TextEvent2]],LogEvent[[#This Row],[PenaltiesLocation]])</f>
        <v>#VALUE!</v>
      </c>
      <c r="L245" s="195" t="e">
        <f>MID(LogEvent[[#This Row],[TextEvent2]],LogEvent[[#This Row],[PenaltiesLocation]],(LogEvent[[#This Row],[PenaltiesFinish]]-LogEvent[[#This Row],[PenaltiesLocation]]))</f>
        <v>#VALUE!</v>
      </c>
      <c r="M245" s="195">
        <f>SEARCH("&lt;stl:HostCommand",LogEvent[[#This Row],[TextEvent2]])</f>
        <v>1501</v>
      </c>
      <c r="N245" s="195">
        <f>SEARCH("&gt;",LogEvent[[#This Row],[TextEvent2]],LogEvent[[#This Row],[HostCommandLocation]])+1</f>
        <v>1534</v>
      </c>
      <c r="O245" s="195">
        <f>SEARCH("&lt;/stl:HostCommand&gt;",LogEvent[[#This Row],[TextEvent2]],LogEvent[[#This Row],[HostCommandInit]])</f>
        <v>1563</v>
      </c>
      <c r="P245" s="195" t="str">
        <f>MID(LogEvent[[#This Row],[TextEvent2]],LogEvent[[#This Row],[HostCommandInit]],LogEvent[[#This Row],[HCFinish]]-LogEvent[[#This Row],[HostCommandInit]])</f>
        <v>RDBOGCUN09SEPPZA07JIB/CH33-AV</v>
      </c>
    </row>
    <row r="246" spans="1:16" x14ac:dyDescent="0.25">
      <c r="A246" s="195" t="s">
        <v>458</v>
      </c>
      <c r="B246" s="195" t="s">
        <v>459</v>
      </c>
      <c r="C246" s="195" t="s">
        <v>704</v>
      </c>
      <c r="D246" s="195">
        <f>SEARCH("&lt;Rule&gt;",LogEvent[[#This Row],[TextEvent2]])+6</f>
        <v>3414</v>
      </c>
      <c r="E246" s="195">
        <f>SEARCH("&lt;/Rule&gt;",LogEvent[[#This Row],[TextEvent2]],LogEvent[[#This Row],[RuleLocation]])</f>
        <v>3418</v>
      </c>
      <c r="F246" s="195" t="str">
        <f>MID(LogEvent[[#This Row],[TextEvent2]],LogEvent[[#This Row],[RuleLocation]],LogEvent[[#This Row],[RuleFinish]]-LogEvent[[#This Row],[RuleLocation]])</f>
        <v>ITCO</v>
      </c>
      <c r="G246" s="195">
        <f>SEARCH("&lt;TariffDescriptionNumber&gt;",LogEvent[[#This Row],[TextEvent2]],LogEvent[[#This Row],[RuleFinish]])+25</f>
        <v>3456</v>
      </c>
      <c r="H246" s="195">
        <f>SEARCH("&lt;/TariffDescriptionNumber&gt;",LogEvent[[#This Row],[TextEvent2]],LogEvent[[#This Row],[RuleFinish]])</f>
        <v>3467</v>
      </c>
      <c r="I246" s="195" t="str">
        <f>MID(LogEvent[[#This Row],[TextEvent2]],LogEvent[[#This Row],[TariffLocation]],(LogEvent[[#This Row],[TariffFinish]]-LogEvent[[#This Row],[TariffLocation]]))</f>
        <v>WHFDPVR/329</v>
      </c>
      <c r="J246" s="195">
        <f>SEARCH(CONCATENATE("Title=",Calculos!$A$72,"PENALTIES"),LogEvent[[#This Row],[TextEvent2]],LogEvent[[#This Row],[TariffLocation]])+29</f>
        <v>8149</v>
      </c>
      <c r="K246" s="195">
        <f>SEARCH("&lt;/Paragraph&gt;",LogEvent[[#This Row],[TextEvent2]],LogEvent[[#This Row],[PenaltiesLocation]])</f>
        <v>8684</v>
      </c>
      <c r="L246"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246" s="195">
        <f>SEARCH("&lt;stl:HostCommand",LogEvent[[#This Row],[TextEvent2]])</f>
        <v>1500</v>
      </c>
      <c r="N246" s="195">
        <f>SEARCH("&gt;",LogEvent[[#This Row],[TextEvent2]],LogEvent[[#This Row],[HostCommandLocation]])+1</f>
        <v>1533</v>
      </c>
      <c r="O246" s="195">
        <f>SEARCH("&lt;/stl:HostCommand&gt;",LogEvent[[#This Row],[TextEvent2]],LogEvent[[#This Row],[HostCommandInit]])</f>
        <v>1557</v>
      </c>
      <c r="P246" s="195" t="str">
        <f>MID(LogEvent[[#This Row],[TextEvent2]],LogEvent[[#This Row],[HostCommandInit]],LogEvent[[#This Row],[HCFinish]]-LogEvent[[#This Row],[HostCommandInit]])</f>
        <v>RDBOGSMR12OCTZEF00RIQ-AV</v>
      </c>
    </row>
    <row r="247" spans="1:16" x14ac:dyDescent="0.25">
      <c r="A247" s="195" t="s">
        <v>458</v>
      </c>
      <c r="B247" s="195" t="s">
        <v>459</v>
      </c>
      <c r="C247" s="195" t="s">
        <v>705</v>
      </c>
      <c r="D247" s="195">
        <f>SEARCH("&lt;Rule&gt;",LogEvent[[#This Row],[TextEvent2]])+6</f>
        <v>3413</v>
      </c>
      <c r="E247" s="195">
        <f>SEARCH("&lt;/Rule&gt;",LogEvent[[#This Row],[TextEvent2]],LogEvent[[#This Row],[RuleLocation]])</f>
        <v>3417</v>
      </c>
      <c r="F247" s="195" t="str">
        <f>MID(LogEvent[[#This Row],[TextEvent2]],LogEvent[[#This Row],[RuleLocation]],LogEvent[[#This Row],[RuleFinish]]-LogEvent[[#This Row],[RuleLocation]])</f>
        <v>8YWW</v>
      </c>
      <c r="G247" s="195">
        <f>SEARCH("&lt;TariffDescriptionNumber&gt;",LogEvent[[#This Row],[TextEvent2]],LogEvent[[#This Row],[RuleFinish]])+25</f>
        <v>3455</v>
      </c>
      <c r="H247" s="195">
        <f>SEARCH("&lt;/TariffDescriptionNumber&gt;",LogEvent[[#This Row],[TextEvent2]],LogEvent[[#This Row],[RuleFinish]])</f>
        <v>3466</v>
      </c>
      <c r="I247" s="195" t="str">
        <f>MID(LogEvent[[#This Row],[TextEvent2]],LogEvent[[#This Row],[TariffLocation]],(LogEvent[[#This Row],[TariffFinish]]-LogEvent[[#This Row],[TariffLocation]]))</f>
        <v>SAR2RPV/286</v>
      </c>
      <c r="J247" s="195">
        <f>SEARCH(CONCATENATE("Title=",Calculos!$A$72,"PENALTIES"),LogEvent[[#This Row],[TextEvent2]],LogEvent[[#This Row],[TariffLocation]])+29</f>
        <v>14612</v>
      </c>
      <c r="K247" s="195">
        <f>SEARCH("&lt;/Paragraph&gt;",LogEvent[[#This Row],[TextEvent2]],LogEvent[[#This Row],[PenaltiesLocation]])</f>
        <v>16508</v>
      </c>
      <c r="L247"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247" s="195">
        <f>SEARCH("&lt;stl:HostCommand",LogEvent[[#This Row],[TextEvent2]])</f>
        <v>1499</v>
      </c>
      <c r="N247" s="195">
        <f>SEARCH("&gt;",LogEvent[[#This Row],[TextEvent2]],LogEvent[[#This Row],[HostCommandLocation]])+1</f>
        <v>1532</v>
      </c>
      <c r="O247" s="195">
        <f>SEARCH("&lt;/stl:HostCommand&gt;",LogEvent[[#This Row],[TextEvent2]],LogEvent[[#This Row],[HostCommandInit]])</f>
        <v>1556</v>
      </c>
      <c r="P247" s="195" t="str">
        <f>MID(LogEvent[[#This Row],[TextEvent2]],LogEvent[[#This Row],[HostCommandInit]],LogEvent[[#This Row],[HCFinish]]-LogEvent[[#This Row],[HostCommandInit]])</f>
        <v>RDBOGMAD05OCTWZF00TCO-AV</v>
      </c>
    </row>
    <row r="248" spans="1:16" x14ac:dyDescent="0.25">
      <c r="A248" s="195" t="s">
        <v>458</v>
      </c>
      <c r="B248" s="195" t="s">
        <v>459</v>
      </c>
      <c r="C248" s="195" t="s">
        <v>706</v>
      </c>
      <c r="D248" s="195" t="e">
        <f>SEARCH("&lt;Rule&gt;",LogEvent[[#This Row],[TextEvent2]])+6</f>
        <v>#VALUE!</v>
      </c>
      <c r="E248" s="195" t="e">
        <f>SEARCH("&lt;/Rule&gt;",LogEvent[[#This Row],[TextEvent2]],LogEvent[[#This Row],[RuleLocation]])</f>
        <v>#VALUE!</v>
      </c>
      <c r="F248" s="195" t="e">
        <f>MID(LogEvent[[#This Row],[TextEvent2]],LogEvent[[#This Row],[RuleLocation]],LogEvent[[#This Row],[RuleFinish]]-LogEvent[[#This Row],[RuleLocation]])</f>
        <v>#VALUE!</v>
      </c>
      <c r="G248" s="195" t="e">
        <f>SEARCH("&lt;TariffDescriptionNumber&gt;",LogEvent[[#This Row],[TextEvent2]],LogEvent[[#This Row],[RuleFinish]])+25</f>
        <v>#VALUE!</v>
      </c>
      <c r="H248" s="195" t="e">
        <f>SEARCH("&lt;/TariffDescriptionNumber&gt;",LogEvent[[#This Row],[TextEvent2]],LogEvent[[#This Row],[RuleFinish]])</f>
        <v>#VALUE!</v>
      </c>
      <c r="I248" s="195" t="e">
        <f>MID(LogEvent[[#This Row],[TextEvent2]],LogEvent[[#This Row],[TariffLocation]],(LogEvent[[#This Row],[TariffFinish]]-LogEvent[[#This Row],[TariffLocation]]))</f>
        <v>#VALUE!</v>
      </c>
      <c r="J248" s="195" t="e">
        <f>SEARCH(CONCATENATE("Title=",Calculos!$A$72,"PENALTIES"),LogEvent[[#This Row],[TextEvent2]],LogEvent[[#This Row],[TariffLocation]])+29</f>
        <v>#VALUE!</v>
      </c>
      <c r="K248" s="195" t="e">
        <f>SEARCH("&lt;/Paragraph&gt;",LogEvent[[#This Row],[TextEvent2]],LogEvent[[#This Row],[PenaltiesLocation]])</f>
        <v>#VALUE!</v>
      </c>
      <c r="L248" s="195" t="e">
        <f>MID(LogEvent[[#This Row],[TextEvent2]],LogEvent[[#This Row],[PenaltiesLocation]],(LogEvent[[#This Row],[PenaltiesFinish]]-LogEvent[[#This Row],[PenaltiesLocation]]))</f>
        <v>#VALUE!</v>
      </c>
      <c r="M248" s="195">
        <f>SEARCH("&lt;stl:HostCommand",LogEvent[[#This Row],[TextEvent2]])</f>
        <v>1522</v>
      </c>
      <c r="N248" s="195">
        <f>SEARCH("&gt;",LogEvent[[#This Row],[TextEvent2]],LogEvent[[#This Row],[HostCommandLocation]])+1</f>
        <v>1555</v>
      </c>
      <c r="O248" s="195">
        <f>SEARCH("&lt;/stl:HostCommand&gt;",LogEvent[[#This Row],[TextEvent2]],LogEvent[[#This Row],[HostCommandInit]])</f>
        <v>1583</v>
      </c>
      <c r="P248" s="195" t="str">
        <f>MID(LogEvent[[#This Row],[TextEvent2]],LogEvent[[#This Row],[HostCommandInit]],LogEvent[[#This Row],[HCFinish]]-LogEvent[[#This Row],[HostCommandInit]])</f>
        <v>RDMADBOG24OCTTZA00ZGR/TAV-AV</v>
      </c>
    </row>
    <row r="249" spans="1:16" x14ac:dyDescent="0.25">
      <c r="A249" s="195" t="s">
        <v>458</v>
      </c>
      <c r="B249" s="195" t="s">
        <v>459</v>
      </c>
      <c r="C249" s="195" t="s">
        <v>707</v>
      </c>
      <c r="D249" s="195">
        <f>SEARCH("&lt;Rule&gt;",LogEvent[[#This Row],[TextEvent2]])+6</f>
        <v>3386</v>
      </c>
      <c r="E249" s="195">
        <f>SEARCH("&lt;/Rule&gt;",LogEvent[[#This Row],[TextEvent2]],LogEvent[[#This Row],[RuleLocation]])</f>
        <v>3390</v>
      </c>
      <c r="F249" s="195" t="str">
        <f>MID(LogEvent[[#This Row],[TextEvent2]],LogEvent[[#This Row],[RuleLocation]],LogEvent[[#This Row],[RuleFinish]]-LogEvent[[#This Row],[RuleLocation]])</f>
        <v>DOSP</v>
      </c>
      <c r="G249" s="195">
        <f>SEARCH("&lt;TariffDescriptionNumber&gt;",LogEvent[[#This Row],[TextEvent2]],LogEvent[[#This Row],[RuleFinish]])+25</f>
        <v>3428</v>
      </c>
      <c r="H249" s="195">
        <f>SEARCH("&lt;/TariffDescriptionNumber&gt;",LogEvent[[#This Row],[TextEvent2]],LogEvent[[#This Row],[RuleFinish]])</f>
        <v>3436</v>
      </c>
      <c r="I249" s="195" t="str">
        <f>MID(LogEvent[[#This Row],[TextEvent2]],LogEvent[[#This Row],[TariffLocation]],(LogEvent[[#This Row],[TariffFinish]]-LogEvent[[#This Row],[TariffLocation]]))</f>
        <v>IPRWD/17</v>
      </c>
      <c r="J249" s="195">
        <f>SEARCH(CONCATENATE("Title=",Calculos!$A$72,"PENALTIES"),LogEvent[[#This Row],[TextEvent2]],LogEvent[[#This Row],[TariffLocation]])+29</f>
        <v>10565</v>
      </c>
      <c r="K249" s="195">
        <f>SEARCH("&lt;/Paragraph&gt;",LogEvent[[#This Row],[TextEvent2]],LogEvent[[#This Row],[PenaltiesLocation]])</f>
        <v>11174</v>
      </c>
      <c r="L249"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249" s="195">
        <f>SEARCH("&lt;stl:HostCommand",LogEvent[[#This Row],[TextEvent2]])</f>
        <v>1500</v>
      </c>
      <c r="N249" s="195">
        <f>SEARCH("&gt;",LogEvent[[#This Row],[TextEvent2]],LogEvent[[#This Row],[HostCommandLocation]])+1</f>
        <v>1533</v>
      </c>
      <c r="O249" s="195">
        <f>SEARCH("&lt;/stl:HostCommand&gt;",LogEvent[[#This Row],[TextEvent2]],LogEvent[[#This Row],[HostCommandInit]])</f>
        <v>1557</v>
      </c>
      <c r="P249" s="195" t="str">
        <f>MID(LogEvent[[#This Row],[TextEvent2]],LogEvent[[#This Row],[HostCommandInit]],LogEvent[[#This Row],[HCFinish]]-LogEvent[[#This Row],[HostCommandInit]])</f>
        <v>RDBOGCLO03SEPWES00RIQ-AV</v>
      </c>
    </row>
    <row r="250" spans="1:16" x14ac:dyDescent="0.25">
      <c r="A250" s="195" t="s">
        <v>458</v>
      </c>
      <c r="B250" s="195" t="s">
        <v>459</v>
      </c>
      <c r="C250" s="195" t="s">
        <v>708</v>
      </c>
      <c r="D250" s="195" t="e">
        <f>SEARCH("&lt;Rule&gt;",LogEvent[[#This Row],[TextEvent2]])+6</f>
        <v>#VALUE!</v>
      </c>
      <c r="E250" s="195" t="e">
        <f>SEARCH("&lt;/Rule&gt;",LogEvent[[#This Row],[TextEvent2]],LogEvent[[#This Row],[RuleLocation]])</f>
        <v>#VALUE!</v>
      </c>
      <c r="F250" s="195" t="e">
        <f>MID(LogEvent[[#This Row],[TextEvent2]],LogEvent[[#This Row],[RuleLocation]],LogEvent[[#This Row],[RuleFinish]]-LogEvent[[#This Row],[RuleLocation]])</f>
        <v>#VALUE!</v>
      </c>
      <c r="G250" s="195" t="e">
        <f>SEARCH("&lt;TariffDescriptionNumber&gt;",LogEvent[[#This Row],[TextEvent2]],LogEvent[[#This Row],[RuleFinish]])+25</f>
        <v>#VALUE!</v>
      </c>
      <c r="H250" s="195" t="e">
        <f>SEARCH("&lt;/TariffDescriptionNumber&gt;",LogEvent[[#This Row],[TextEvent2]],LogEvent[[#This Row],[RuleFinish]])</f>
        <v>#VALUE!</v>
      </c>
      <c r="I250" s="195" t="e">
        <f>MID(LogEvent[[#This Row],[TextEvent2]],LogEvent[[#This Row],[TariffLocation]],(LogEvent[[#This Row],[TariffFinish]]-LogEvent[[#This Row],[TariffLocation]]))</f>
        <v>#VALUE!</v>
      </c>
      <c r="J250" s="195" t="e">
        <f>SEARCH(CONCATENATE("Title=",Calculos!$A$72,"PENALTIES"),LogEvent[[#This Row],[TextEvent2]],LogEvent[[#This Row],[TariffLocation]])+29</f>
        <v>#VALUE!</v>
      </c>
      <c r="K250" s="195" t="e">
        <f>SEARCH("&lt;/Paragraph&gt;",LogEvent[[#This Row],[TextEvent2]],LogEvent[[#This Row],[PenaltiesLocation]])</f>
        <v>#VALUE!</v>
      </c>
      <c r="L250" s="195" t="e">
        <f>MID(LogEvent[[#This Row],[TextEvent2]],LogEvent[[#This Row],[PenaltiesLocation]],(LogEvent[[#This Row],[PenaltiesFinish]]-LogEvent[[#This Row],[PenaltiesLocation]]))</f>
        <v>#VALUE!</v>
      </c>
      <c r="M250" s="195">
        <f>SEARCH("&lt;stl:HostCommand",LogEvent[[#This Row],[TextEvent2]])</f>
        <v>1523</v>
      </c>
      <c r="N250" s="195">
        <f>SEARCH("&gt;",LogEvent[[#This Row],[TextEvent2]],LogEvent[[#This Row],[HostCommandLocation]])+1</f>
        <v>1556</v>
      </c>
      <c r="O250" s="195">
        <f>SEARCH("&lt;/stl:HostCommand&gt;",LogEvent[[#This Row],[TextEvent2]],LogEvent[[#This Row],[HostCommandInit]])</f>
        <v>1580</v>
      </c>
      <c r="P250" s="195" t="str">
        <f>MID(LogEvent[[#This Row],[TextEvent2]],LogEvent[[#This Row],[HostCommandInit]],LogEvent[[#This Row],[HCFinish]]-LogEvent[[#This Row],[HostCommandInit]])</f>
        <v>RDMADMIA27OCTQLN4IMN1-AA</v>
      </c>
    </row>
    <row r="251" spans="1:16" x14ac:dyDescent="0.25">
      <c r="A251" s="195" t="s">
        <v>458</v>
      </c>
      <c r="B251" s="195" t="s">
        <v>459</v>
      </c>
      <c r="C251" s="195" t="s">
        <v>709</v>
      </c>
      <c r="D251" s="195" t="e">
        <f>SEARCH("&lt;Rule&gt;",LogEvent[[#This Row],[TextEvent2]])+6</f>
        <v>#VALUE!</v>
      </c>
      <c r="E251" s="195" t="e">
        <f>SEARCH("&lt;/Rule&gt;",LogEvent[[#This Row],[TextEvent2]],LogEvent[[#This Row],[RuleLocation]])</f>
        <v>#VALUE!</v>
      </c>
      <c r="F251" s="195" t="e">
        <f>MID(LogEvent[[#This Row],[TextEvent2]],LogEvent[[#This Row],[RuleLocation]],LogEvent[[#This Row],[RuleFinish]]-LogEvent[[#This Row],[RuleLocation]])</f>
        <v>#VALUE!</v>
      </c>
      <c r="G251" s="195" t="e">
        <f>SEARCH("&lt;TariffDescriptionNumber&gt;",LogEvent[[#This Row],[TextEvent2]],LogEvent[[#This Row],[RuleFinish]])+25</f>
        <v>#VALUE!</v>
      </c>
      <c r="H251" s="195" t="e">
        <f>SEARCH("&lt;/TariffDescriptionNumber&gt;",LogEvent[[#This Row],[TextEvent2]],LogEvent[[#This Row],[RuleFinish]])</f>
        <v>#VALUE!</v>
      </c>
      <c r="I251" s="195" t="e">
        <f>MID(LogEvent[[#This Row],[TextEvent2]],LogEvent[[#This Row],[TariffLocation]],(LogEvent[[#This Row],[TariffFinish]]-LogEvent[[#This Row],[TariffLocation]]))</f>
        <v>#VALUE!</v>
      </c>
      <c r="J251" s="195" t="e">
        <f>SEARCH(CONCATENATE("Title=",Calculos!$A$72,"PENALTIES"),LogEvent[[#This Row],[TextEvent2]],LogEvent[[#This Row],[TariffLocation]])+29</f>
        <v>#VALUE!</v>
      </c>
      <c r="K251" s="195" t="e">
        <f>SEARCH("&lt;/Paragraph&gt;",LogEvent[[#This Row],[TextEvent2]],LogEvent[[#This Row],[PenaltiesLocation]])</f>
        <v>#VALUE!</v>
      </c>
      <c r="L251" s="195" t="e">
        <f>MID(LogEvent[[#This Row],[TextEvent2]],LogEvent[[#This Row],[PenaltiesLocation]],(LogEvent[[#This Row],[PenaltiesFinish]]-LogEvent[[#This Row],[PenaltiesLocation]]))</f>
        <v>#VALUE!</v>
      </c>
      <c r="M251" s="195">
        <f>SEARCH("&lt;stl:HostCommand",LogEvent[[#This Row],[TextEvent2]])</f>
        <v>1523</v>
      </c>
      <c r="N251" s="195">
        <f>SEARCH("&gt;",LogEvent[[#This Row],[TextEvent2]],LogEvent[[#This Row],[HostCommandLocation]])+1</f>
        <v>1556</v>
      </c>
      <c r="O251" s="195">
        <f>SEARCH("&lt;/stl:HostCommand&gt;",LogEvent[[#This Row],[TextEvent2]],LogEvent[[#This Row],[HostCommandInit]])</f>
        <v>1580</v>
      </c>
      <c r="P251" s="195" t="str">
        <f>MID(LogEvent[[#This Row],[TextEvent2]],LogEvent[[#This Row],[HostCommandInit]],LogEvent[[#This Row],[HCFinish]]-LogEvent[[#This Row],[HostCommandInit]])</f>
        <v>RDCLOMIA02FEBOLN8JMN1-AA</v>
      </c>
    </row>
    <row r="252" spans="1:16" x14ac:dyDescent="0.25">
      <c r="A252" s="195" t="s">
        <v>458</v>
      </c>
      <c r="B252" s="195" t="s">
        <v>459</v>
      </c>
      <c r="C252" s="195" t="s">
        <v>710</v>
      </c>
      <c r="D252" s="195" t="e">
        <f>SEARCH("&lt;Rule&gt;",LogEvent[[#This Row],[TextEvent2]])+6</f>
        <v>#VALUE!</v>
      </c>
      <c r="E252" s="195" t="e">
        <f>SEARCH("&lt;/Rule&gt;",LogEvent[[#This Row],[TextEvent2]],LogEvent[[#This Row],[RuleLocation]])</f>
        <v>#VALUE!</v>
      </c>
      <c r="F252" s="195" t="e">
        <f>MID(LogEvent[[#This Row],[TextEvent2]],LogEvent[[#This Row],[RuleLocation]],LogEvent[[#This Row],[RuleFinish]]-LogEvent[[#This Row],[RuleLocation]])</f>
        <v>#VALUE!</v>
      </c>
      <c r="G252" s="195" t="e">
        <f>SEARCH("&lt;TariffDescriptionNumber&gt;",LogEvent[[#This Row],[TextEvent2]],LogEvent[[#This Row],[RuleFinish]])+25</f>
        <v>#VALUE!</v>
      </c>
      <c r="H252" s="195" t="e">
        <f>SEARCH("&lt;/TariffDescriptionNumber&gt;",LogEvent[[#This Row],[TextEvent2]],LogEvent[[#This Row],[RuleFinish]])</f>
        <v>#VALUE!</v>
      </c>
      <c r="I252" s="195" t="e">
        <f>MID(LogEvent[[#This Row],[TextEvent2]],LogEvent[[#This Row],[TariffLocation]],(LogEvent[[#This Row],[TariffFinish]]-LogEvent[[#This Row],[TariffLocation]]))</f>
        <v>#VALUE!</v>
      </c>
      <c r="J252" s="195" t="e">
        <f>SEARCH(CONCATENATE("Title=",Calculos!$A$72,"PENALTIES"),LogEvent[[#This Row],[TextEvent2]],LogEvent[[#This Row],[TariffLocation]])+29</f>
        <v>#VALUE!</v>
      </c>
      <c r="K252" s="195" t="e">
        <f>SEARCH("&lt;/Paragraph&gt;",LogEvent[[#This Row],[TextEvent2]],LogEvent[[#This Row],[PenaltiesLocation]])</f>
        <v>#VALUE!</v>
      </c>
      <c r="L252" s="195" t="e">
        <f>MID(LogEvent[[#This Row],[TextEvent2]],LogEvent[[#This Row],[PenaltiesLocation]],(LogEvent[[#This Row],[PenaltiesFinish]]-LogEvent[[#This Row],[PenaltiesLocation]]))</f>
        <v>#VALUE!</v>
      </c>
      <c r="M252" s="195">
        <f>SEARCH("&lt;stl:HostCommand",LogEvent[[#This Row],[TextEvent2]])</f>
        <v>1523</v>
      </c>
      <c r="N252" s="195">
        <f>SEARCH("&gt;",LogEvent[[#This Row],[TextEvent2]],LogEvent[[#This Row],[HostCommandLocation]])+1</f>
        <v>1556</v>
      </c>
      <c r="O252" s="195">
        <f>SEARCH("&lt;/stl:HostCommand&gt;",LogEvent[[#This Row],[TextEvent2]],LogEvent[[#This Row],[HostCommandInit]])</f>
        <v>1580</v>
      </c>
      <c r="P252" s="195" t="str">
        <f>MID(LogEvent[[#This Row],[TextEvent2]],LogEvent[[#This Row],[HostCommandInit]],LogEvent[[#This Row],[HCFinish]]-LogEvent[[#This Row],[HostCommandInit]])</f>
        <v>RDCLOMIA06OCTOLN8JZN1-AA</v>
      </c>
    </row>
    <row r="253" spans="1:16" x14ac:dyDescent="0.25">
      <c r="A253" s="195" t="s">
        <v>458</v>
      </c>
      <c r="B253" s="195" t="s">
        <v>459</v>
      </c>
      <c r="C253" s="195" t="s">
        <v>711</v>
      </c>
      <c r="D253" s="195" t="e">
        <f>SEARCH("&lt;Rule&gt;",LogEvent[[#This Row],[TextEvent2]])+6</f>
        <v>#VALUE!</v>
      </c>
      <c r="E253" s="195" t="e">
        <f>SEARCH("&lt;/Rule&gt;",LogEvent[[#This Row],[TextEvent2]],LogEvent[[#This Row],[RuleLocation]])</f>
        <v>#VALUE!</v>
      </c>
      <c r="F253" s="195" t="e">
        <f>MID(LogEvent[[#This Row],[TextEvent2]],LogEvent[[#This Row],[RuleLocation]],LogEvent[[#This Row],[RuleFinish]]-LogEvent[[#This Row],[RuleLocation]])</f>
        <v>#VALUE!</v>
      </c>
      <c r="G253" s="195" t="e">
        <f>SEARCH("&lt;TariffDescriptionNumber&gt;",LogEvent[[#This Row],[TextEvent2]],LogEvent[[#This Row],[RuleFinish]])+25</f>
        <v>#VALUE!</v>
      </c>
      <c r="H253" s="195" t="e">
        <f>SEARCH("&lt;/TariffDescriptionNumber&gt;",LogEvent[[#This Row],[TextEvent2]],LogEvent[[#This Row],[RuleFinish]])</f>
        <v>#VALUE!</v>
      </c>
      <c r="I253" s="195" t="e">
        <f>MID(LogEvent[[#This Row],[TextEvent2]],LogEvent[[#This Row],[TariffLocation]],(LogEvent[[#This Row],[TariffFinish]]-LogEvent[[#This Row],[TariffLocation]]))</f>
        <v>#VALUE!</v>
      </c>
      <c r="J253" s="195" t="e">
        <f>SEARCH(CONCATENATE("Title=",Calculos!$A$72,"PENALTIES"),LogEvent[[#This Row],[TextEvent2]],LogEvent[[#This Row],[TariffLocation]])+29</f>
        <v>#VALUE!</v>
      </c>
      <c r="K253" s="195" t="e">
        <f>SEARCH("&lt;/Paragraph&gt;",LogEvent[[#This Row],[TextEvent2]],LogEvent[[#This Row],[PenaltiesLocation]])</f>
        <v>#VALUE!</v>
      </c>
      <c r="L253" s="195" t="e">
        <f>MID(LogEvent[[#This Row],[TextEvent2]],LogEvent[[#This Row],[PenaltiesLocation]],(LogEvent[[#This Row],[PenaltiesFinish]]-LogEvent[[#This Row],[PenaltiesLocation]]))</f>
        <v>#VALUE!</v>
      </c>
      <c r="M253" s="195">
        <f>SEARCH("&lt;stl:HostCommand",LogEvent[[#This Row],[TextEvent2]])</f>
        <v>1523</v>
      </c>
      <c r="N253" s="195">
        <f>SEARCH("&gt;",LogEvent[[#This Row],[TextEvent2]],LogEvent[[#This Row],[HostCommandLocation]])+1</f>
        <v>1556</v>
      </c>
      <c r="O253" s="195">
        <f>SEARCH("&lt;/stl:HostCommand&gt;",LogEvent[[#This Row],[TextEvent2]],LogEvent[[#This Row],[HostCommandInit]])</f>
        <v>1580</v>
      </c>
      <c r="P253" s="195" t="str">
        <f>MID(LogEvent[[#This Row],[TextEvent2]],LogEvent[[#This Row],[HostCommandInit]],LogEvent[[#This Row],[HCFinish]]-LogEvent[[#This Row],[HostCommandInit]])</f>
        <v>RDMADMIA27OCTQLN8JZN1-AA</v>
      </c>
    </row>
    <row r="254" spans="1:16" x14ac:dyDescent="0.25">
      <c r="A254" s="195" t="s">
        <v>458</v>
      </c>
      <c r="B254" s="195" t="s">
        <v>459</v>
      </c>
      <c r="C254" s="195" t="s">
        <v>712</v>
      </c>
      <c r="D254" s="195">
        <f>SEARCH("&lt;Rule&gt;",LogEvent[[#This Row],[TextEvent2]])+6</f>
        <v>3389</v>
      </c>
      <c r="E254" s="195">
        <f>SEARCH("&lt;/Rule&gt;",LogEvent[[#This Row],[TextEvent2]],LogEvent[[#This Row],[RuleLocation]])</f>
        <v>3393</v>
      </c>
      <c r="F254" s="195" t="str">
        <f>MID(LogEvent[[#This Row],[TextEvent2]],LogEvent[[#This Row],[RuleLocation]],LogEvent[[#This Row],[RuleFinish]]-LogEvent[[#This Row],[RuleLocation]])</f>
        <v>AE10</v>
      </c>
      <c r="G254" s="195">
        <f>SEARCH("&lt;TariffDescriptionNumber&gt;",LogEvent[[#This Row],[TextEvent2]],LogEvent[[#This Row],[RuleFinish]])+25</f>
        <v>3431</v>
      </c>
      <c r="H254" s="195">
        <f>SEARCH("&lt;/TariffDescriptionNumber&gt;",LogEvent[[#This Row],[TextEvent2]],LogEvent[[#This Row],[RuleFinish]])</f>
        <v>3441</v>
      </c>
      <c r="I254" s="195" t="str">
        <f>MID(LogEvent[[#This Row],[TextEvent2]],LogEvent[[#This Row],[TariffLocation]],(LogEvent[[#This Row],[TariffFinish]]-LogEvent[[#This Row],[TariffLocation]]))</f>
        <v>IPRSAA2/27</v>
      </c>
      <c r="J254" s="195">
        <f>SEARCH(CONCATENATE("Title=",Calculos!$A$72,"PENALTIES"),LogEvent[[#This Row],[TextEvent2]],LogEvent[[#This Row],[TariffLocation]])+29</f>
        <v>15016</v>
      </c>
      <c r="K254" s="195">
        <f>SEARCH("&lt;/Paragraph&gt;",LogEvent[[#This Row],[TextEvent2]],LogEvent[[#This Row],[PenaltiesLocation]])</f>
        <v>19828</v>
      </c>
      <c r="L254" s="195" t="str">
        <f>MID(LogEvent[[#This Row],[TextEvent2]],LogEvent[[#This Row],[PenaltiesLocation]],(LogEvent[[#This Row],[PenaltiesFinish]]-LogEvent[[#This Row],[PenaltiesLocation]]))</f>
        <v xml:space="preserve">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v>
      </c>
      <c r="M254" s="195">
        <f>SEARCH("&lt;stl:HostCommand",LogEvent[[#This Row],[TextEvent2]])</f>
        <v>1500</v>
      </c>
      <c r="N254" s="195">
        <f>SEARCH("&gt;",LogEvent[[#This Row],[TextEvent2]],LogEvent[[#This Row],[HostCommandLocation]])+1</f>
        <v>1533</v>
      </c>
      <c r="O254" s="195">
        <f>SEARCH("&lt;/stl:HostCommand&gt;",LogEvent[[#This Row],[TextEvent2]],LogEvent[[#This Row],[HostCommandInit]])</f>
        <v>1555</v>
      </c>
      <c r="P254" s="195" t="str">
        <f>MID(LogEvent[[#This Row],[TextEvent2]],LogEvent[[#This Row],[HostCommandInit]],LogEvent[[#This Row],[HCFinish]]-LogEvent[[#This Row],[HostCommandInit]])</f>
        <v>RDBOGMAD09NOVZYRPRO-UX</v>
      </c>
    </row>
    <row r="255" spans="1:16" x14ac:dyDescent="0.25">
      <c r="A255" s="195" t="s">
        <v>458</v>
      </c>
      <c r="B255" s="195" t="s">
        <v>459</v>
      </c>
      <c r="C255" s="195" t="s">
        <v>713</v>
      </c>
      <c r="D255" s="195" t="e">
        <f>SEARCH("&lt;Rule&gt;",LogEvent[[#This Row],[TextEvent2]])+6</f>
        <v>#VALUE!</v>
      </c>
      <c r="E255" s="195" t="e">
        <f>SEARCH("&lt;/Rule&gt;",LogEvent[[#This Row],[TextEvent2]],LogEvent[[#This Row],[RuleLocation]])</f>
        <v>#VALUE!</v>
      </c>
      <c r="F255" s="195" t="e">
        <f>MID(LogEvent[[#This Row],[TextEvent2]],LogEvent[[#This Row],[RuleLocation]],LogEvent[[#This Row],[RuleFinish]]-LogEvent[[#This Row],[RuleLocation]])</f>
        <v>#VALUE!</v>
      </c>
      <c r="G255" s="195" t="e">
        <f>SEARCH("&lt;TariffDescriptionNumber&gt;",LogEvent[[#This Row],[TextEvent2]],LogEvent[[#This Row],[RuleFinish]])+25</f>
        <v>#VALUE!</v>
      </c>
      <c r="H255" s="195" t="e">
        <f>SEARCH("&lt;/TariffDescriptionNumber&gt;",LogEvent[[#This Row],[TextEvent2]],LogEvent[[#This Row],[RuleFinish]])</f>
        <v>#VALUE!</v>
      </c>
      <c r="I255" s="195" t="e">
        <f>MID(LogEvent[[#This Row],[TextEvent2]],LogEvent[[#This Row],[TariffLocation]],(LogEvent[[#This Row],[TariffFinish]]-LogEvent[[#This Row],[TariffLocation]]))</f>
        <v>#VALUE!</v>
      </c>
      <c r="J255" s="195" t="e">
        <f>SEARCH(CONCATENATE("Title=",Calculos!$A$72,"PENALTIES"),LogEvent[[#This Row],[TextEvent2]],LogEvent[[#This Row],[TariffLocation]])+29</f>
        <v>#VALUE!</v>
      </c>
      <c r="K255" s="195" t="e">
        <f>SEARCH("&lt;/Paragraph&gt;",LogEvent[[#This Row],[TextEvent2]],LogEvent[[#This Row],[PenaltiesLocation]])</f>
        <v>#VALUE!</v>
      </c>
      <c r="L255" s="195" t="e">
        <f>MID(LogEvent[[#This Row],[TextEvent2]],LogEvent[[#This Row],[PenaltiesLocation]],(LogEvent[[#This Row],[PenaltiesFinish]]-LogEvent[[#This Row],[PenaltiesLocation]]))</f>
        <v>#VALUE!</v>
      </c>
      <c r="M255" s="195">
        <f>SEARCH("&lt;stl:HostCommand",LogEvent[[#This Row],[TextEvent2]])</f>
        <v>1523</v>
      </c>
      <c r="N255" s="195">
        <f>SEARCH("&gt;",LogEvent[[#This Row],[TextEvent2]],LogEvent[[#This Row],[HostCommandLocation]])+1</f>
        <v>1556</v>
      </c>
      <c r="O255" s="195">
        <f>SEARCH("&lt;/stl:HostCommand&gt;",LogEvent[[#This Row],[TextEvent2]],LogEvent[[#This Row],[HostCommandInit]])</f>
        <v>1578</v>
      </c>
      <c r="P255" s="195" t="str">
        <f>MID(LogEvent[[#This Row],[TextEvent2]],LogEvent[[#This Row],[HostCommandInit]],LogEvent[[#This Row],[HCFinish]]-LogEvent[[#This Row],[HostCommandInit]])</f>
        <v>RDMADBOG26NOVNYRPRO-UX</v>
      </c>
    </row>
    <row r="256" spans="1:16" x14ac:dyDescent="0.25">
      <c r="A256" s="195" t="s">
        <v>458</v>
      </c>
      <c r="B256" s="195" t="s">
        <v>459</v>
      </c>
      <c r="C256" s="195" t="s">
        <v>714</v>
      </c>
      <c r="D256" s="195" t="e">
        <f>SEARCH("&lt;Rule&gt;",LogEvent[[#This Row],[TextEvent2]])+6</f>
        <v>#VALUE!</v>
      </c>
      <c r="E256" s="195" t="e">
        <f>SEARCH("&lt;/Rule&gt;",LogEvent[[#This Row],[TextEvent2]],LogEvent[[#This Row],[RuleLocation]])</f>
        <v>#VALUE!</v>
      </c>
      <c r="F256" s="195" t="e">
        <f>MID(LogEvent[[#This Row],[TextEvent2]],LogEvent[[#This Row],[RuleLocation]],LogEvent[[#This Row],[RuleFinish]]-LogEvent[[#This Row],[RuleLocation]])</f>
        <v>#VALUE!</v>
      </c>
      <c r="G256" s="195" t="e">
        <f>SEARCH("&lt;TariffDescriptionNumber&gt;",LogEvent[[#This Row],[TextEvent2]],LogEvent[[#This Row],[RuleFinish]])+25</f>
        <v>#VALUE!</v>
      </c>
      <c r="H256" s="195" t="e">
        <f>SEARCH("&lt;/TariffDescriptionNumber&gt;",LogEvent[[#This Row],[TextEvent2]],LogEvent[[#This Row],[RuleFinish]])</f>
        <v>#VALUE!</v>
      </c>
      <c r="I256" s="195" t="e">
        <f>MID(LogEvent[[#This Row],[TextEvent2]],LogEvent[[#This Row],[TariffLocation]],(LogEvent[[#This Row],[TariffFinish]]-LogEvent[[#This Row],[TariffLocation]]))</f>
        <v>#VALUE!</v>
      </c>
      <c r="J256" s="195" t="e">
        <f>SEARCH(CONCATENATE("Title=",Calculos!$A$72,"PENALTIES"),LogEvent[[#This Row],[TextEvent2]],LogEvent[[#This Row],[TariffLocation]])+29</f>
        <v>#VALUE!</v>
      </c>
      <c r="K256" s="195" t="e">
        <f>SEARCH("&lt;/Paragraph&gt;",LogEvent[[#This Row],[TextEvent2]],LogEvent[[#This Row],[PenaltiesLocation]])</f>
        <v>#VALUE!</v>
      </c>
      <c r="L256" s="195" t="e">
        <f>MID(LogEvent[[#This Row],[TextEvent2]],LogEvent[[#This Row],[PenaltiesLocation]],(LogEvent[[#This Row],[PenaltiesFinish]]-LogEvent[[#This Row],[PenaltiesLocation]]))</f>
        <v>#VALUE!</v>
      </c>
      <c r="M256" s="195" t="e">
        <f>SEARCH("&lt;stl:HostCommand",LogEvent[[#This Row],[TextEvent2]])</f>
        <v>#VALUE!</v>
      </c>
      <c r="N256" s="195" t="e">
        <f>SEARCH("&gt;",LogEvent[[#This Row],[TextEvent2]],LogEvent[[#This Row],[HostCommandLocation]])+1</f>
        <v>#VALUE!</v>
      </c>
      <c r="O256" s="195" t="e">
        <f>SEARCH("&lt;/stl:HostCommand&gt;",LogEvent[[#This Row],[TextEvent2]],LogEvent[[#This Row],[HostCommandInit]])</f>
        <v>#VALUE!</v>
      </c>
      <c r="P256" s="195" t="e">
        <f>MID(LogEvent[[#This Row],[TextEvent2]],LogEvent[[#This Row],[HostCommandInit]],LogEvent[[#This Row],[HCFinish]]-LogEvent[[#This Row],[HostCommandInit]])</f>
        <v>#VALUE!</v>
      </c>
    </row>
    <row r="257" spans="1:16" x14ac:dyDescent="0.25">
      <c r="A257" s="195" t="s">
        <v>458</v>
      </c>
      <c r="B257" s="195" t="s">
        <v>459</v>
      </c>
      <c r="C257" s="195" t="s">
        <v>715</v>
      </c>
      <c r="D257" s="195" t="e">
        <f>SEARCH("&lt;Rule&gt;",LogEvent[[#This Row],[TextEvent2]])+6</f>
        <v>#VALUE!</v>
      </c>
      <c r="E257" s="195" t="e">
        <f>SEARCH("&lt;/Rule&gt;",LogEvent[[#This Row],[TextEvent2]],LogEvent[[#This Row],[RuleLocation]])</f>
        <v>#VALUE!</v>
      </c>
      <c r="F257" s="195" t="e">
        <f>MID(LogEvent[[#This Row],[TextEvent2]],LogEvent[[#This Row],[RuleLocation]],LogEvent[[#This Row],[RuleFinish]]-LogEvent[[#This Row],[RuleLocation]])</f>
        <v>#VALUE!</v>
      </c>
      <c r="G257" s="195" t="e">
        <f>SEARCH("&lt;TariffDescriptionNumber&gt;",LogEvent[[#This Row],[TextEvent2]],LogEvent[[#This Row],[RuleFinish]])+25</f>
        <v>#VALUE!</v>
      </c>
      <c r="H257" s="195" t="e">
        <f>SEARCH("&lt;/TariffDescriptionNumber&gt;",LogEvent[[#This Row],[TextEvent2]],LogEvent[[#This Row],[RuleFinish]])</f>
        <v>#VALUE!</v>
      </c>
      <c r="I257" s="195" t="e">
        <f>MID(LogEvent[[#This Row],[TextEvent2]],LogEvent[[#This Row],[TariffLocation]],(LogEvent[[#This Row],[TariffFinish]]-LogEvent[[#This Row],[TariffLocation]]))</f>
        <v>#VALUE!</v>
      </c>
      <c r="J257" s="195" t="e">
        <f>SEARCH(CONCATENATE("Title=",Calculos!$A$72,"PENALTIES"),LogEvent[[#This Row],[TextEvent2]],LogEvent[[#This Row],[TariffLocation]])+29</f>
        <v>#VALUE!</v>
      </c>
      <c r="K257" s="195" t="e">
        <f>SEARCH("&lt;/Paragraph&gt;",LogEvent[[#This Row],[TextEvent2]],LogEvent[[#This Row],[PenaltiesLocation]])</f>
        <v>#VALUE!</v>
      </c>
      <c r="L257" s="195" t="e">
        <f>MID(LogEvent[[#This Row],[TextEvent2]],LogEvent[[#This Row],[PenaltiesLocation]],(LogEvent[[#This Row],[PenaltiesFinish]]-LogEvent[[#This Row],[PenaltiesLocation]]))</f>
        <v>#VALUE!</v>
      </c>
      <c r="M257" s="195" t="e">
        <f>SEARCH("&lt;stl:HostCommand",LogEvent[[#This Row],[TextEvent2]])</f>
        <v>#VALUE!</v>
      </c>
      <c r="N257" s="195" t="e">
        <f>SEARCH("&gt;",LogEvent[[#This Row],[TextEvent2]],LogEvent[[#This Row],[HostCommandLocation]])+1</f>
        <v>#VALUE!</v>
      </c>
      <c r="O257" s="195" t="e">
        <f>SEARCH("&lt;/stl:HostCommand&gt;",LogEvent[[#This Row],[TextEvent2]],LogEvent[[#This Row],[HostCommandInit]])</f>
        <v>#VALUE!</v>
      </c>
      <c r="P257" s="195" t="e">
        <f>MID(LogEvent[[#This Row],[TextEvent2]],LogEvent[[#This Row],[HostCommandInit]],LogEvent[[#This Row],[HCFinish]]-LogEvent[[#This Row],[HostCommandInit]])</f>
        <v>#VALUE!</v>
      </c>
    </row>
    <row r="258" spans="1:16" x14ac:dyDescent="0.25">
      <c r="A258" s="195" t="s">
        <v>458</v>
      </c>
      <c r="B258" s="195" t="s">
        <v>459</v>
      </c>
      <c r="C258" s="195" t="s">
        <v>716</v>
      </c>
      <c r="D258" s="195" t="e">
        <f>SEARCH("&lt;Rule&gt;",LogEvent[[#This Row],[TextEvent2]])+6</f>
        <v>#VALUE!</v>
      </c>
      <c r="E258" s="195" t="e">
        <f>SEARCH("&lt;/Rule&gt;",LogEvent[[#This Row],[TextEvent2]],LogEvent[[#This Row],[RuleLocation]])</f>
        <v>#VALUE!</v>
      </c>
      <c r="F258" s="195" t="e">
        <f>MID(LogEvent[[#This Row],[TextEvent2]],LogEvent[[#This Row],[RuleLocation]],LogEvent[[#This Row],[RuleFinish]]-LogEvent[[#This Row],[RuleLocation]])</f>
        <v>#VALUE!</v>
      </c>
      <c r="G258" s="195" t="e">
        <f>SEARCH("&lt;TariffDescriptionNumber&gt;",LogEvent[[#This Row],[TextEvent2]],LogEvent[[#This Row],[RuleFinish]])+25</f>
        <v>#VALUE!</v>
      </c>
      <c r="H258" s="195" t="e">
        <f>SEARCH("&lt;/TariffDescriptionNumber&gt;",LogEvent[[#This Row],[TextEvent2]],LogEvent[[#This Row],[RuleFinish]])</f>
        <v>#VALUE!</v>
      </c>
      <c r="I258" s="195" t="e">
        <f>MID(LogEvent[[#This Row],[TextEvent2]],LogEvent[[#This Row],[TariffLocation]],(LogEvent[[#This Row],[TariffFinish]]-LogEvent[[#This Row],[TariffLocation]]))</f>
        <v>#VALUE!</v>
      </c>
      <c r="J258" s="195" t="e">
        <f>SEARCH(CONCATENATE("Title=",Calculos!$A$72,"PENALTIES"),LogEvent[[#This Row],[TextEvent2]],LogEvent[[#This Row],[TariffLocation]])+29</f>
        <v>#VALUE!</v>
      </c>
      <c r="K258" s="195" t="e">
        <f>SEARCH("&lt;/Paragraph&gt;",LogEvent[[#This Row],[TextEvent2]],LogEvent[[#This Row],[PenaltiesLocation]])</f>
        <v>#VALUE!</v>
      </c>
      <c r="L258" s="195" t="e">
        <f>MID(LogEvent[[#This Row],[TextEvent2]],LogEvent[[#This Row],[PenaltiesLocation]],(LogEvent[[#This Row],[PenaltiesFinish]]-LogEvent[[#This Row],[PenaltiesLocation]]))</f>
        <v>#VALUE!</v>
      </c>
      <c r="M258" s="195" t="e">
        <f>SEARCH("&lt;stl:HostCommand",LogEvent[[#This Row],[TextEvent2]])</f>
        <v>#VALUE!</v>
      </c>
      <c r="N258" s="195" t="e">
        <f>SEARCH("&gt;",LogEvent[[#This Row],[TextEvent2]],LogEvent[[#This Row],[HostCommandLocation]])+1</f>
        <v>#VALUE!</v>
      </c>
      <c r="O258" s="195" t="e">
        <f>SEARCH("&lt;/stl:HostCommand&gt;",LogEvent[[#This Row],[TextEvent2]],LogEvent[[#This Row],[HostCommandInit]])</f>
        <v>#VALUE!</v>
      </c>
      <c r="P258" s="195" t="e">
        <f>MID(LogEvent[[#This Row],[TextEvent2]],LogEvent[[#This Row],[HostCommandInit]],LogEvent[[#This Row],[HCFinish]]-LogEvent[[#This Row],[HostCommandInit]])</f>
        <v>#VALUE!</v>
      </c>
    </row>
    <row r="259" spans="1:16" x14ac:dyDescent="0.25">
      <c r="A259" s="195" t="s">
        <v>458</v>
      </c>
      <c r="B259" s="195" t="s">
        <v>459</v>
      </c>
      <c r="C259" s="195" t="s">
        <v>717</v>
      </c>
      <c r="D259" s="195" t="e">
        <f>SEARCH("&lt;Rule&gt;",LogEvent[[#This Row],[TextEvent2]])+6</f>
        <v>#VALUE!</v>
      </c>
      <c r="E259" s="195" t="e">
        <f>SEARCH("&lt;/Rule&gt;",LogEvent[[#This Row],[TextEvent2]],LogEvent[[#This Row],[RuleLocation]])</f>
        <v>#VALUE!</v>
      </c>
      <c r="F259" s="195" t="e">
        <f>MID(LogEvent[[#This Row],[TextEvent2]],LogEvent[[#This Row],[RuleLocation]],LogEvent[[#This Row],[RuleFinish]]-LogEvent[[#This Row],[RuleLocation]])</f>
        <v>#VALUE!</v>
      </c>
      <c r="G259" s="195" t="e">
        <f>SEARCH("&lt;TariffDescriptionNumber&gt;",LogEvent[[#This Row],[TextEvent2]],LogEvent[[#This Row],[RuleFinish]])+25</f>
        <v>#VALUE!</v>
      </c>
      <c r="H259" s="195" t="e">
        <f>SEARCH("&lt;/TariffDescriptionNumber&gt;",LogEvent[[#This Row],[TextEvent2]],LogEvent[[#This Row],[RuleFinish]])</f>
        <v>#VALUE!</v>
      </c>
      <c r="I259" s="195" t="e">
        <f>MID(LogEvent[[#This Row],[TextEvent2]],LogEvent[[#This Row],[TariffLocation]],(LogEvent[[#This Row],[TariffFinish]]-LogEvent[[#This Row],[TariffLocation]]))</f>
        <v>#VALUE!</v>
      </c>
      <c r="J259" s="195" t="e">
        <f>SEARCH(CONCATENATE("Title=",Calculos!$A$72,"PENALTIES"),LogEvent[[#This Row],[TextEvent2]],LogEvent[[#This Row],[TariffLocation]])+29</f>
        <v>#VALUE!</v>
      </c>
      <c r="K259" s="195" t="e">
        <f>SEARCH("&lt;/Paragraph&gt;",LogEvent[[#This Row],[TextEvent2]],LogEvent[[#This Row],[PenaltiesLocation]])</f>
        <v>#VALUE!</v>
      </c>
      <c r="L259" s="195" t="e">
        <f>MID(LogEvent[[#This Row],[TextEvent2]],LogEvent[[#This Row],[PenaltiesLocation]],(LogEvent[[#This Row],[PenaltiesFinish]]-LogEvent[[#This Row],[PenaltiesLocation]]))</f>
        <v>#VALUE!</v>
      </c>
      <c r="M259" s="195" t="e">
        <f>SEARCH("&lt;stl:HostCommand",LogEvent[[#This Row],[TextEvent2]])</f>
        <v>#VALUE!</v>
      </c>
      <c r="N259" s="195" t="e">
        <f>SEARCH("&gt;",LogEvent[[#This Row],[TextEvent2]],LogEvent[[#This Row],[HostCommandLocation]])+1</f>
        <v>#VALUE!</v>
      </c>
      <c r="O259" s="195" t="e">
        <f>SEARCH("&lt;/stl:HostCommand&gt;",LogEvent[[#This Row],[TextEvent2]],LogEvent[[#This Row],[HostCommandInit]])</f>
        <v>#VALUE!</v>
      </c>
      <c r="P259" s="195" t="e">
        <f>MID(LogEvent[[#This Row],[TextEvent2]],LogEvent[[#This Row],[HostCommandInit]],LogEvent[[#This Row],[HCFinish]]-LogEvent[[#This Row],[HostCommandInit]])</f>
        <v>#VALUE!</v>
      </c>
    </row>
    <row r="260" spans="1:16" x14ac:dyDescent="0.25">
      <c r="A260" s="195" t="s">
        <v>458</v>
      </c>
      <c r="B260" s="195" t="s">
        <v>459</v>
      </c>
      <c r="C260" s="195" t="s">
        <v>718</v>
      </c>
      <c r="D260" s="195">
        <f>SEARCH("&lt;Rule&gt;",LogEvent[[#This Row],[TextEvent2]])+6</f>
        <v>3327</v>
      </c>
      <c r="E260" s="195">
        <f>SEARCH("&lt;/Rule&gt;",LogEvent[[#This Row],[TextEvent2]],LogEvent[[#This Row],[RuleLocation]])</f>
        <v>3331</v>
      </c>
      <c r="F260" s="195" t="str">
        <f>MID(LogEvent[[#This Row],[TextEvent2]],LogEvent[[#This Row],[RuleLocation]],LogEvent[[#This Row],[RuleFinish]]-LogEvent[[#This Row],[RuleLocation]])</f>
        <v>ESTR</v>
      </c>
      <c r="G260" s="195">
        <f>SEARCH("&lt;TariffDescriptionNumber&gt;",LogEvent[[#This Row],[TextEvent2]],LogEvent[[#This Row],[RuleFinish]])+25</f>
        <v>3369</v>
      </c>
      <c r="H260" s="195">
        <f>SEARCH("&lt;/TariffDescriptionNumber&gt;",LogEvent[[#This Row],[TextEvent2]],LogEvent[[#This Row],[RuleFinish]])</f>
        <v>3378</v>
      </c>
      <c r="I260" s="195" t="str">
        <f>MID(LogEvent[[#This Row],[TextEvent2]],LogEvent[[#This Row],[TariffLocation]],(LogEvent[[#This Row],[TariffFinish]]-LogEvent[[#This Row],[TariffLocation]]))</f>
        <v>IPRWI/303</v>
      </c>
      <c r="J260" s="195">
        <f>SEARCH(CONCATENATE("Title=",Calculos!$A$72,"PENALTIES"),LogEvent[[#This Row],[TextEvent2]],LogEvent[[#This Row],[TariffLocation]])+29</f>
        <v>15167</v>
      </c>
      <c r="K260" s="195">
        <f>SEARCH("&lt;/Paragraph&gt;",LogEvent[[#This Row],[TextEvent2]],LogEvent[[#This Row],[PenaltiesLocation]])</f>
        <v>17105</v>
      </c>
      <c r="L260" s="195" t="str">
        <f>MID(LogEvent[[#This Row],[TextEvent2]],LogEvent[[#This Row],[PenaltiesLocation]],(LogEvent[[#This Row],[PenaltiesFinish]]-LogEvent[[#This Row],[PenaltiesLocation]]))</f>
        <v xml:space="preserve">CANCELLATIONS
ANY TIME
TICKET IS NON-REFUNDABLE.
NOTE - TEXT BELOW NOT VALIDATED FOR AUTOPRICING.
THE REAMINING AMOUNT MAY BE USED AS PAYMENT FOR
FUTURE TRIPS. CHANGE FEE APPLY
CHANGES
ANY TIME
CHARGE USD 150.00 FOR CANCEL/NO-SHOW/REISSUE/
REVALIDATION.
WAIVED FOR SCHEDULE CHANGE/ILLNESS OR DEATH OF
PASSENGER OR FAMILY MEMBER.
NOTE - TEXT BELOW NOT VALIDATED FOR AUTOPRICING.
A MEDICAL CERTIFICATE MUST BE PRESENTED IN CASE OF
DEATH OR ILLNES.
---------
CHILDREN AND INFANTS DISCOUNTS APPLIES SEE CHILD
DISCOUNTS RESTRICTIONS.
---------
CM SAME DAY TRAVEL OPTIONS - AVAILABLE WHEN
CHECKING ON CM AIRPORT TICKET OFFICE APPLIES TO
OUTBOUND/CONTINUING/ RETURN FLIGHTS UNLESS
PROHIBITED BY INDIVIDUAL FARE RULE.
CONFIRM A SEAT ON AN ALTERNATE
FLIGHT FOR A FEE OF USD75.00 FOR FLIGHTS
DEPARTING WITHIN 24 HOURS OF CHECK - IN WHEN -
1- THE SAME TICKETED INVENTORY CLASS IS AVAILABLE.
2- TRAVEL IS BETWEEN THE SAME ORIGIN CITY AND
DESTINATION CITY.
3- NEW FLIGHTS AND ROUTING ARE PERMITTED PER THE
FARE RULE.
4-AIRPORT STANDBY MAY APPLY.
---------
FOR AIRPORT USE
AIRPORT STANDBY PERMITTED.
NOTE - TEXT BELOW NOT VALIDATED FOR AUTOPRICING.
WAIVED FOR ILLNESS OF PASSENGER OR FAMILY OR
DEATH OF PASSENGER OR FAMILY MEMBER.
FAMILY MEMBER MUST BE FIRST DEGREE RELATIVE
PARENTS/CHILDREN/SPOUSES.
WAIVER ALSO APPLIES FOR TRAVELING COMPANION IN
THE SAME RESERVATION.
WAIVER ALSO APPLIES FOR FAMILY MEMBER FIRST
DEGREE IN OTHER RESERVATION.
ILLNESS/DEATH WAIVERS MUST BE SUBSTANTIATED BY A
VALID MEDICAL/DEATH CERTIFICATE.
-------
EXONERACION POR ENFERMEDAD O MUERTE DEL PASAJERO
O DE UN MIEMBRO DE LA FAMILIA
MIEMBRO DE LA FAMILIA DEBE SER DE PRIMER GRADO DE
CONSANGUINIDAD PADRES/HIJOS/HIJAS/CONYUGUE
EXONERACION APLICABLE A LOS PASAJEROS EN LA MISMA
RESERVACION
EXONERACION APLICABLE PARA MIEMBROS DE FAMILIA DE
PRIMER GRADO DE CONSANGUINIDAD EN OTRA RESERVA
ENFERMEDAD/MUERTE DEBE SER SUSTENTADO CON UN
CERTIFICADO MEDICO/MUERTE VALIDO&lt;/Text&gt;
   </v>
      </c>
      <c r="M260" s="195">
        <f>SEARCH("&lt;stl:HostCommand",LogEvent[[#This Row],[TextEvent2]])</f>
        <v>1500</v>
      </c>
      <c r="N260" s="195">
        <f>SEARCH("&gt;",LogEvent[[#This Row],[TextEvent2]],LogEvent[[#This Row],[HostCommandLocation]])+1</f>
        <v>1533</v>
      </c>
      <c r="O260" s="195">
        <f>SEARCH("&lt;/stl:HostCommand&gt;",LogEvent[[#This Row],[TextEvent2]],LogEvent[[#This Row],[HostCommandInit]])</f>
        <v>1557</v>
      </c>
      <c r="P260" s="195" t="str">
        <f>MID(LogEvent[[#This Row],[TextEvent2]],LogEvent[[#This Row],[HostCommandInit]],LogEvent[[#This Row],[HCFinish]]-LogEvent[[#This Row],[HostCommandInit]])</f>
        <v>RDBOGPTY03SEPUAAAOY1N-CM</v>
      </c>
    </row>
    <row r="261" spans="1:16" x14ac:dyDescent="0.25">
      <c r="A261" s="195" t="s">
        <v>458</v>
      </c>
      <c r="B261" s="195" t="s">
        <v>459</v>
      </c>
      <c r="C261" s="195" t="s">
        <v>719</v>
      </c>
      <c r="D261" s="195" t="e">
        <f>SEARCH("&lt;Rule&gt;",LogEvent[[#This Row],[TextEvent2]])+6</f>
        <v>#VALUE!</v>
      </c>
      <c r="E261" s="195" t="e">
        <f>SEARCH("&lt;/Rule&gt;",LogEvent[[#This Row],[TextEvent2]],LogEvent[[#This Row],[RuleLocation]])</f>
        <v>#VALUE!</v>
      </c>
      <c r="F261" s="195" t="e">
        <f>MID(LogEvent[[#This Row],[TextEvent2]],LogEvent[[#This Row],[RuleLocation]],LogEvent[[#This Row],[RuleFinish]]-LogEvent[[#This Row],[RuleLocation]])</f>
        <v>#VALUE!</v>
      </c>
      <c r="G261" s="195" t="e">
        <f>SEARCH("&lt;TariffDescriptionNumber&gt;",LogEvent[[#This Row],[TextEvent2]],LogEvent[[#This Row],[RuleFinish]])+25</f>
        <v>#VALUE!</v>
      </c>
      <c r="H261" s="195" t="e">
        <f>SEARCH("&lt;/TariffDescriptionNumber&gt;",LogEvent[[#This Row],[TextEvent2]],LogEvent[[#This Row],[RuleFinish]])</f>
        <v>#VALUE!</v>
      </c>
      <c r="I261" s="195" t="e">
        <f>MID(LogEvent[[#This Row],[TextEvent2]],LogEvent[[#This Row],[TariffLocation]],(LogEvent[[#This Row],[TariffFinish]]-LogEvent[[#This Row],[TariffLocation]]))</f>
        <v>#VALUE!</v>
      </c>
      <c r="J261" s="195" t="e">
        <f>SEARCH(CONCATENATE("Title=",Calculos!$A$72,"PENALTIES"),LogEvent[[#This Row],[TextEvent2]],LogEvent[[#This Row],[TariffLocation]])+29</f>
        <v>#VALUE!</v>
      </c>
      <c r="K261" s="195" t="e">
        <f>SEARCH("&lt;/Paragraph&gt;",LogEvent[[#This Row],[TextEvent2]],LogEvent[[#This Row],[PenaltiesLocation]])</f>
        <v>#VALUE!</v>
      </c>
      <c r="L261" s="195" t="e">
        <f>MID(LogEvent[[#This Row],[TextEvent2]],LogEvent[[#This Row],[PenaltiesLocation]],(LogEvent[[#This Row],[PenaltiesFinish]]-LogEvent[[#This Row],[PenaltiesLocation]]))</f>
        <v>#VALUE!</v>
      </c>
      <c r="M261" s="195" t="e">
        <f>SEARCH("&lt;stl:HostCommand",LogEvent[[#This Row],[TextEvent2]])</f>
        <v>#VALUE!</v>
      </c>
      <c r="N261" s="195" t="e">
        <f>SEARCH("&gt;",LogEvent[[#This Row],[TextEvent2]],LogEvent[[#This Row],[HostCommandLocation]])+1</f>
        <v>#VALUE!</v>
      </c>
      <c r="O261" s="195" t="e">
        <f>SEARCH("&lt;/stl:HostCommand&gt;",LogEvent[[#This Row],[TextEvent2]],LogEvent[[#This Row],[HostCommandInit]])</f>
        <v>#VALUE!</v>
      </c>
      <c r="P261" s="195" t="e">
        <f>MID(LogEvent[[#This Row],[TextEvent2]],LogEvent[[#This Row],[HostCommandInit]],LogEvent[[#This Row],[HCFinish]]-LogEvent[[#This Row],[HostCommandInit]])</f>
        <v>#VALUE!</v>
      </c>
    </row>
    <row r="262" spans="1:16" x14ac:dyDescent="0.25">
      <c r="A262" s="195" t="s">
        <v>458</v>
      </c>
      <c r="B262" s="195" t="s">
        <v>459</v>
      </c>
      <c r="C262" s="195" t="s">
        <v>720</v>
      </c>
      <c r="D262" s="195">
        <f>SEARCH("&lt;Rule&gt;",LogEvent[[#This Row],[TextEvent2]])+6</f>
        <v>3405</v>
      </c>
      <c r="E262" s="195">
        <f>SEARCH("&lt;/Rule&gt;",LogEvent[[#This Row],[TextEvent2]],LogEvent[[#This Row],[RuleLocation]])</f>
        <v>3409</v>
      </c>
      <c r="F262" s="195" t="str">
        <f>MID(LogEvent[[#This Row],[TextEvent2]],LogEvent[[#This Row],[RuleLocation]],LogEvent[[#This Row],[RuleFinish]]-LogEvent[[#This Row],[RuleLocation]])</f>
        <v>QPDM</v>
      </c>
      <c r="G262" s="195">
        <f>SEARCH("&lt;TariffDescriptionNumber&gt;",LogEvent[[#This Row],[TextEvent2]],LogEvent[[#This Row],[RuleFinish]])+25</f>
        <v>3447</v>
      </c>
      <c r="H262" s="195">
        <f>SEARCH("&lt;/TariffDescriptionNumber&gt;",LogEvent[[#This Row],[TextEvent2]],LogEvent[[#This Row],[RuleFinish]])</f>
        <v>3455</v>
      </c>
      <c r="I262" s="195" t="str">
        <f>MID(LogEvent[[#This Row],[TextEvent2]],LogEvent[[#This Row],[TariffLocation]],(LogEvent[[#This Row],[TariffFinish]]-LogEvent[[#This Row],[TariffLocation]]))</f>
        <v>IPRWD/17</v>
      </c>
      <c r="J262" s="195">
        <f>SEARCH(CONCATENATE("Title=",Calculos!$A$72,"PENALTIES"),LogEvent[[#This Row],[TextEvent2]],LogEvent[[#This Row],[TariffLocation]])+29</f>
        <v>7975</v>
      </c>
      <c r="K262" s="195">
        <f>SEARCH("&lt;/Paragraph&gt;",LogEvent[[#This Row],[TextEvent2]],LogEvent[[#This Row],[PenaltiesLocation]])</f>
        <v>10585</v>
      </c>
      <c r="L262"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62" s="195">
        <f>SEARCH("&lt;stl:HostCommand",LogEvent[[#This Row],[TextEvent2]])</f>
        <v>1500</v>
      </c>
      <c r="N262" s="195">
        <f>SEARCH("&gt;",LogEvent[[#This Row],[TextEvent2]],LogEvent[[#This Row],[HostCommandLocation]])+1</f>
        <v>1533</v>
      </c>
      <c r="O262" s="195">
        <f>SEARCH("&lt;/stl:HostCommand&gt;",LogEvent[[#This Row],[TextEvent2]],LogEvent[[#This Row],[HostCommandInit]])</f>
        <v>1557</v>
      </c>
      <c r="P262" s="195" t="str">
        <f>MID(LogEvent[[#This Row],[TextEvent2]],LogEvent[[#This Row],[HostCommandInit]],LogEvent[[#This Row],[HCFinish]]-LogEvent[[#This Row],[HostCommandInit]])</f>
        <v>RDBOGLET09OCTQ02QP5ZJ-LA</v>
      </c>
    </row>
    <row r="263" spans="1:16" x14ac:dyDescent="0.25">
      <c r="A263" s="195" t="s">
        <v>458</v>
      </c>
      <c r="B263" s="195" t="s">
        <v>459</v>
      </c>
      <c r="C263" s="195" t="s">
        <v>721</v>
      </c>
      <c r="D263" s="195">
        <f>SEARCH("&lt;Rule&gt;",LogEvent[[#This Row],[TextEvent2]])+6</f>
        <v>3405</v>
      </c>
      <c r="E263" s="195">
        <f>SEARCH("&lt;/Rule&gt;",LogEvent[[#This Row],[TextEvent2]],LogEvent[[#This Row],[RuleLocation]])</f>
        <v>3409</v>
      </c>
      <c r="F263" s="195" t="str">
        <f>MID(LogEvent[[#This Row],[TextEvent2]],LogEvent[[#This Row],[RuleLocation]],LogEvent[[#This Row],[RuleFinish]]-LogEvent[[#This Row],[RuleLocation]])</f>
        <v>QPDM</v>
      </c>
      <c r="G263" s="195">
        <f>SEARCH("&lt;TariffDescriptionNumber&gt;",LogEvent[[#This Row],[TextEvent2]],LogEvent[[#This Row],[RuleFinish]])+25</f>
        <v>3447</v>
      </c>
      <c r="H263" s="195">
        <f>SEARCH("&lt;/TariffDescriptionNumber&gt;",LogEvent[[#This Row],[TextEvent2]],LogEvent[[#This Row],[RuleFinish]])</f>
        <v>3455</v>
      </c>
      <c r="I263" s="195" t="str">
        <f>MID(LogEvent[[#This Row],[TextEvent2]],LogEvent[[#This Row],[TariffLocation]],(LogEvent[[#This Row],[TariffFinish]]-LogEvent[[#This Row],[TariffLocation]]))</f>
        <v>IPRWD/17</v>
      </c>
      <c r="J263" s="195">
        <f>SEARCH(CONCATENATE("Title=",Calculos!$A$72,"PENALTIES"),LogEvent[[#This Row],[TextEvent2]],LogEvent[[#This Row],[TariffLocation]])+29</f>
        <v>8446</v>
      </c>
      <c r="K263" s="195">
        <f>SEARCH("&lt;/Paragraph&gt;",LogEvent[[#This Row],[TextEvent2]],LogEvent[[#This Row],[PenaltiesLocation]])</f>
        <v>11056</v>
      </c>
      <c r="L263"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63" s="195">
        <f>SEARCH("&lt;stl:HostCommand",LogEvent[[#This Row],[TextEvent2]])</f>
        <v>1500</v>
      </c>
      <c r="N263" s="195">
        <f>SEARCH("&gt;",LogEvent[[#This Row],[TextEvent2]],LogEvent[[#This Row],[HostCommandLocation]])+1</f>
        <v>1533</v>
      </c>
      <c r="O263" s="195">
        <f>SEARCH("&lt;/stl:HostCommand&gt;",LogEvent[[#This Row],[TextEvent2]],LogEvent[[#This Row],[HostCommandInit]])</f>
        <v>1557</v>
      </c>
      <c r="P263" s="195" t="str">
        <f>MID(LogEvent[[#This Row],[TextEvent2]],LogEvent[[#This Row],[HostCommandInit]],LogEvent[[#This Row],[HCFinish]]-LogEvent[[#This Row],[HostCommandInit]])</f>
        <v>RDLETBOG23OCTG02QPAZJ-LA</v>
      </c>
    </row>
    <row r="264" spans="1:16" x14ac:dyDescent="0.25">
      <c r="A264" s="195" t="s">
        <v>458</v>
      </c>
      <c r="B264" s="195" t="s">
        <v>459</v>
      </c>
      <c r="C264" s="195" t="s">
        <v>722</v>
      </c>
      <c r="D264" s="195">
        <f>SEARCH("&lt;Rule&gt;",LogEvent[[#This Row],[TextEvent2]])+6</f>
        <v>3415</v>
      </c>
      <c r="E264" s="195">
        <f>SEARCH("&lt;/Rule&gt;",LogEvent[[#This Row],[TextEvent2]],LogEvent[[#This Row],[RuleLocation]])</f>
        <v>3419</v>
      </c>
      <c r="F264" s="195" t="str">
        <f>MID(LogEvent[[#This Row],[TextEvent2]],LogEvent[[#This Row],[RuleLocation]],LogEvent[[#This Row],[RuleFinish]]-LogEvent[[#This Row],[RuleLocation]])</f>
        <v>QPDM</v>
      </c>
      <c r="G264" s="195">
        <f>SEARCH("&lt;TariffDescriptionNumber&gt;",LogEvent[[#This Row],[TextEvent2]],LogEvent[[#This Row],[RuleFinish]])+25</f>
        <v>3457</v>
      </c>
      <c r="H264" s="195">
        <f>SEARCH("&lt;/TariffDescriptionNumber&gt;",LogEvent[[#This Row],[TextEvent2]],LogEvent[[#This Row],[RuleFinish]])</f>
        <v>3465</v>
      </c>
      <c r="I264" s="195" t="str">
        <f>MID(LogEvent[[#This Row],[TextEvent2]],LogEvent[[#This Row],[TariffLocation]],(LogEvent[[#This Row],[TariffFinish]]-LogEvent[[#This Row],[TariffLocation]]))</f>
        <v>IPRWD/17</v>
      </c>
      <c r="J264" s="195">
        <f>SEARCH(CONCATENATE("Title=",Calculos!$A$72,"PENALTIES"),LogEvent[[#This Row],[TextEvent2]],LogEvent[[#This Row],[TariffLocation]])+29</f>
        <v>7989</v>
      </c>
      <c r="K264" s="195">
        <f>SEARCH("&lt;/Paragraph&gt;",LogEvent[[#This Row],[TextEvent2]],LogEvent[[#This Row],[PenaltiesLocation]])</f>
        <v>10599</v>
      </c>
      <c r="L264"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64" s="195">
        <f>SEARCH("&lt;stl:HostCommand",LogEvent[[#This Row],[TextEvent2]])</f>
        <v>1500</v>
      </c>
      <c r="N264" s="195">
        <f>SEARCH("&gt;",LogEvent[[#This Row],[TextEvent2]],LogEvent[[#This Row],[HostCommandLocation]])+1</f>
        <v>1533</v>
      </c>
      <c r="O264" s="195">
        <f>SEARCH("&lt;/stl:HostCommand&gt;",LogEvent[[#This Row],[TextEvent2]],LogEvent[[#This Row],[HostCommandInit]])</f>
        <v>1562</v>
      </c>
      <c r="P264" s="195" t="str">
        <f>MID(LogEvent[[#This Row],[TextEvent2]],LogEvent[[#This Row],[HostCommandInit]],LogEvent[[#This Row],[HCFinish]]-LogEvent[[#This Row],[HostCommandInit]])</f>
        <v>RDBOGLET09OCTQ02QP5ZJ/CH10-LA</v>
      </c>
    </row>
    <row r="265" spans="1:16" x14ac:dyDescent="0.25">
      <c r="A265" s="195" t="s">
        <v>458</v>
      </c>
      <c r="B265" s="195" t="s">
        <v>459</v>
      </c>
      <c r="C265" s="195" t="s">
        <v>723</v>
      </c>
      <c r="D265" s="195">
        <f>SEARCH("&lt;Rule&gt;",LogEvent[[#This Row],[TextEvent2]])+6</f>
        <v>3415</v>
      </c>
      <c r="E265" s="195">
        <f>SEARCH("&lt;/Rule&gt;",LogEvent[[#This Row],[TextEvent2]],LogEvent[[#This Row],[RuleLocation]])</f>
        <v>3419</v>
      </c>
      <c r="F265" s="195" t="str">
        <f>MID(LogEvent[[#This Row],[TextEvent2]],LogEvent[[#This Row],[RuleLocation]],LogEvent[[#This Row],[RuleFinish]]-LogEvent[[#This Row],[RuleLocation]])</f>
        <v>QPDM</v>
      </c>
      <c r="G265" s="195">
        <f>SEARCH("&lt;TariffDescriptionNumber&gt;",LogEvent[[#This Row],[TextEvent2]],LogEvent[[#This Row],[RuleFinish]])+25</f>
        <v>3457</v>
      </c>
      <c r="H265" s="195">
        <f>SEARCH("&lt;/TariffDescriptionNumber&gt;",LogEvent[[#This Row],[TextEvent2]],LogEvent[[#This Row],[RuleFinish]])</f>
        <v>3465</v>
      </c>
      <c r="I265" s="195" t="str">
        <f>MID(LogEvent[[#This Row],[TextEvent2]],LogEvent[[#This Row],[TariffLocation]],(LogEvent[[#This Row],[TariffFinish]]-LogEvent[[#This Row],[TariffLocation]]))</f>
        <v>IPRWD/17</v>
      </c>
      <c r="J265" s="195">
        <f>SEARCH(CONCATENATE("Title=",Calculos!$A$72,"PENALTIES"),LogEvent[[#This Row],[TextEvent2]],LogEvent[[#This Row],[TariffLocation]])+29</f>
        <v>8460</v>
      </c>
      <c r="K265" s="195">
        <f>SEARCH("&lt;/Paragraph&gt;",LogEvent[[#This Row],[TextEvent2]],LogEvent[[#This Row],[PenaltiesLocation]])</f>
        <v>11070</v>
      </c>
      <c r="L265"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65" s="195">
        <f>SEARCH("&lt;stl:HostCommand",LogEvent[[#This Row],[TextEvent2]])</f>
        <v>1500</v>
      </c>
      <c r="N265" s="195">
        <f>SEARCH("&gt;",LogEvent[[#This Row],[TextEvent2]],LogEvent[[#This Row],[HostCommandLocation]])+1</f>
        <v>1533</v>
      </c>
      <c r="O265" s="195">
        <f>SEARCH("&lt;/stl:HostCommand&gt;",LogEvent[[#This Row],[TextEvent2]],LogEvent[[#This Row],[HostCommandInit]])</f>
        <v>1562</v>
      </c>
      <c r="P265" s="195" t="str">
        <f>MID(LogEvent[[#This Row],[TextEvent2]],LogEvent[[#This Row],[HostCommandInit]],LogEvent[[#This Row],[HCFinish]]-LogEvent[[#This Row],[HostCommandInit]])</f>
        <v>RDLETBOG23OCTG02QPAZJ/CH10-LA</v>
      </c>
    </row>
    <row r="266" spans="1:16" x14ac:dyDescent="0.25">
      <c r="A266" s="195" t="s">
        <v>458</v>
      </c>
      <c r="B266" s="195" t="s">
        <v>459</v>
      </c>
      <c r="C266" s="195" t="s">
        <v>724</v>
      </c>
      <c r="D266" s="195">
        <f>SEARCH("&lt;Rule&gt;",LogEvent[[#This Row],[TextEvent2]])+6</f>
        <v>3406</v>
      </c>
      <c r="E266" s="195">
        <f>SEARCH("&lt;/Rule&gt;",LogEvent[[#This Row],[TextEvent2]],LogEvent[[#This Row],[RuleLocation]])</f>
        <v>3410</v>
      </c>
      <c r="F266" s="195" t="str">
        <f>MID(LogEvent[[#This Row],[TextEvent2]],LogEvent[[#This Row],[RuleLocation]],LogEvent[[#This Row],[RuleFinish]]-LogEvent[[#This Row],[RuleLocation]])</f>
        <v>QPDM</v>
      </c>
      <c r="G266" s="195">
        <f>SEARCH("&lt;TariffDescriptionNumber&gt;",LogEvent[[#This Row],[TextEvent2]],LogEvent[[#This Row],[RuleFinish]])+25</f>
        <v>3448</v>
      </c>
      <c r="H266" s="195">
        <f>SEARCH("&lt;/TariffDescriptionNumber&gt;",LogEvent[[#This Row],[TextEvent2]],LogEvent[[#This Row],[RuleFinish]])</f>
        <v>3456</v>
      </c>
      <c r="I266" s="195" t="str">
        <f>MID(LogEvent[[#This Row],[TextEvent2]],LogEvent[[#This Row],[TariffLocation]],(LogEvent[[#This Row],[TariffFinish]]-LogEvent[[#This Row],[TariffLocation]]))</f>
        <v>IPRWD/17</v>
      </c>
      <c r="J266" s="195">
        <f>SEARCH(CONCATENATE("Title=",Calculos!$A$72,"PENALTIES"),LogEvent[[#This Row],[TextEvent2]],LogEvent[[#This Row],[TariffLocation]])+29</f>
        <v>7976</v>
      </c>
      <c r="K266" s="195">
        <f>SEARCH("&lt;/Paragraph&gt;",LogEvent[[#This Row],[TextEvent2]],LogEvent[[#This Row],[PenaltiesLocation]])</f>
        <v>10586</v>
      </c>
      <c r="L266"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66" s="195">
        <f>SEARCH("&lt;stl:HostCommand",LogEvent[[#This Row],[TextEvent2]])</f>
        <v>1500</v>
      </c>
      <c r="N266" s="195">
        <f>SEARCH("&gt;",LogEvent[[#This Row],[TextEvent2]],LogEvent[[#This Row],[HostCommandLocation]])+1</f>
        <v>1533</v>
      </c>
      <c r="O266" s="195">
        <f>SEARCH("&lt;/stl:HostCommand&gt;",LogEvent[[#This Row],[TextEvent2]],LogEvent[[#This Row],[HostCommandInit]])</f>
        <v>1560</v>
      </c>
      <c r="P266" s="195" t="str">
        <f>MID(LogEvent[[#This Row],[TextEvent2]],LogEvent[[#This Row],[HostCommandInit]],LogEvent[[#This Row],[HCFinish]]-LogEvent[[#This Row],[HostCommandInit]])</f>
        <v>RDBOGLET09OCTQ02QP5ZJ/IN-LA</v>
      </c>
    </row>
    <row r="267" spans="1:16" x14ac:dyDescent="0.25">
      <c r="A267" s="195" t="s">
        <v>458</v>
      </c>
      <c r="B267" s="195" t="s">
        <v>459</v>
      </c>
      <c r="C267" s="195" t="s">
        <v>725</v>
      </c>
      <c r="D267" s="195">
        <f>SEARCH("&lt;Rule&gt;",LogEvent[[#This Row],[TextEvent2]])+6</f>
        <v>3406</v>
      </c>
      <c r="E267" s="195">
        <f>SEARCH("&lt;/Rule&gt;",LogEvent[[#This Row],[TextEvent2]],LogEvent[[#This Row],[RuleLocation]])</f>
        <v>3410</v>
      </c>
      <c r="F267" s="195" t="str">
        <f>MID(LogEvent[[#This Row],[TextEvent2]],LogEvent[[#This Row],[RuleLocation]],LogEvent[[#This Row],[RuleFinish]]-LogEvent[[#This Row],[RuleLocation]])</f>
        <v>QPDM</v>
      </c>
      <c r="G267" s="195">
        <f>SEARCH("&lt;TariffDescriptionNumber&gt;",LogEvent[[#This Row],[TextEvent2]],LogEvent[[#This Row],[RuleFinish]])+25</f>
        <v>3448</v>
      </c>
      <c r="H267" s="195">
        <f>SEARCH("&lt;/TariffDescriptionNumber&gt;",LogEvent[[#This Row],[TextEvent2]],LogEvent[[#This Row],[RuleFinish]])</f>
        <v>3456</v>
      </c>
      <c r="I267" s="195" t="str">
        <f>MID(LogEvent[[#This Row],[TextEvent2]],LogEvent[[#This Row],[TariffLocation]],(LogEvent[[#This Row],[TariffFinish]]-LogEvent[[#This Row],[TariffLocation]]))</f>
        <v>IPRWD/17</v>
      </c>
      <c r="J267" s="195">
        <f>SEARCH(CONCATENATE("Title=",Calculos!$A$72,"PENALTIES"),LogEvent[[#This Row],[TextEvent2]],LogEvent[[#This Row],[TariffLocation]])+29</f>
        <v>8447</v>
      </c>
      <c r="K267" s="195">
        <f>SEARCH("&lt;/Paragraph&gt;",LogEvent[[#This Row],[TextEvent2]],LogEvent[[#This Row],[PenaltiesLocation]])</f>
        <v>11057</v>
      </c>
      <c r="L267"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67" s="195">
        <f>SEARCH("&lt;stl:HostCommand",LogEvent[[#This Row],[TextEvent2]])</f>
        <v>1500</v>
      </c>
      <c r="N267" s="195">
        <f>SEARCH("&gt;",LogEvent[[#This Row],[TextEvent2]],LogEvent[[#This Row],[HostCommandLocation]])+1</f>
        <v>1533</v>
      </c>
      <c r="O267" s="195">
        <f>SEARCH("&lt;/stl:HostCommand&gt;",LogEvent[[#This Row],[TextEvent2]],LogEvent[[#This Row],[HostCommandInit]])</f>
        <v>1560</v>
      </c>
      <c r="P267" s="195" t="str">
        <f>MID(LogEvent[[#This Row],[TextEvent2]],LogEvent[[#This Row],[HostCommandInit]],LogEvent[[#This Row],[HCFinish]]-LogEvent[[#This Row],[HostCommandInit]])</f>
        <v>RDLETBOG23OCTG02QPAZJ/IN-LA</v>
      </c>
    </row>
    <row r="268" spans="1:16" x14ac:dyDescent="0.25">
      <c r="A268" s="195" t="s">
        <v>458</v>
      </c>
      <c r="B268" s="195" t="s">
        <v>459</v>
      </c>
      <c r="C268" s="195" t="s">
        <v>726</v>
      </c>
      <c r="D268" s="195" t="e">
        <f>SEARCH("&lt;Rule&gt;",LogEvent[[#This Row],[TextEvent2]])+6</f>
        <v>#VALUE!</v>
      </c>
      <c r="E268" s="195" t="e">
        <f>SEARCH("&lt;/Rule&gt;",LogEvent[[#This Row],[TextEvent2]],LogEvent[[#This Row],[RuleLocation]])</f>
        <v>#VALUE!</v>
      </c>
      <c r="F268" s="195" t="e">
        <f>MID(LogEvent[[#This Row],[TextEvent2]],LogEvent[[#This Row],[RuleLocation]],LogEvent[[#This Row],[RuleFinish]]-LogEvent[[#This Row],[RuleLocation]])</f>
        <v>#VALUE!</v>
      </c>
      <c r="G268" s="195" t="e">
        <f>SEARCH("&lt;TariffDescriptionNumber&gt;",LogEvent[[#This Row],[TextEvent2]],LogEvent[[#This Row],[RuleFinish]])+25</f>
        <v>#VALUE!</v>
      </c>
      <c r="H268" s="195" t="e">
        <f>SEARCH("&lt;/TariffDescriptionNumber&gt;",LogEvent[[#This Row],[TextEvent2]],LogEvent[[#This Row],[RuleFinish]])</f>
        <v>#VALUE!</v>
      </c>
      <c r="I268" s="195" t="e">
        <f>MID(LogEvent[[#This Row],[TextEvent2]],LogEvent[[#This Row],[TariffLocation]],(LogEvent[[#This Row],[TariffFinish]]-LogEvent[[#This Row],[TariffLocation]]))</f>
        <v>#VALUE!</v>
      </c>
      <c r="J268" s="195" t="e">
        <f>SEARCH(CONCATENATE("Title=",Calculos!$A$72,"PENALTIES"),LogEvent[[#This Row],[TextEvent2]],LogEvent[[#This Row],[TariffLocation]])+29</f>
        <v>#VALUE!</v>
      </c>
      <c r="K268" s="195" t="e">
        <f>SEARCH("&lt;/Paragraph&gt;",LogEvent[[#This Row],[TextEvent2]],LogEvent[[#This Row],[PenaltiesLocation]])</f>
        <v>#VALUE!</v>
      </c>
      <c r="L268" s="195" t="e">
        <f>MID(LogEvent[[#This Row],[TextEvent2]],LogEvent[[#This Row],[PenaltiesLocation]],(LogEvent[[#This Row],[PenaltiesFinish]]-LogEvent[[#This Row],[PenaltiesLocation]]))</f>
        <v>#VALUE!</v>
      </c>
      <c r="M268" s="195">
        <f>SEARCH("&lt;stl:HostCommand",LogEvent[[#This Row],[TextEvent2]])</f>
        <v>1523</v>
      </c>
      <c r="N268" s="195">
        <f>SEARCH("&gt;",LogEvent[[#This Row],[TextEvent2]],LogEvent[[#This Row],[HostCommandLocation]])+1</f>
        <v>1556</v>
      </c>
      <c r="O268" s="195">
        <f>SEARCH("&lt;/stl:HostCommand&gt;",LogEvent[[#This Row],[TextEvent2]],LogEvent[[#This Row],[HostCommandInit]])</f>
        <v>1580</v>
      </c>
      <c r="P268" s="195" t="str">
        <f>MID(LogEvent[[#This Row],[TextEvent2]],LogEvent[[#This Row],[HostCommandInit]],LogEvent[[#This Row],[HCFinish]]-LogEvent[[#This Row],[HostCommandInit]])</f>
        <v>RDGDLMEX02SEPVEO00RIB-AM</v>
      </c>
    </row>
    <row r="269" spans="1:16" x14ac:dyDescent="0.25">
      <c r="A269" s="195" t="s">
        <v>458</v>
      </c>
      <c r="B269" s="195" t="s">
        <v>459</v>
      </c>
      <c r="C269" s="195" t="s">
        <v>727</v>
      </c>
      <c r="D269" s="195">
        <f>SEARCH("&lt;Rule&gt;",LogEvent[[#This Row],[TextEvent2]])+6</f>
        <v>3320</v>
      </c>
      <c r="E269" s="195">
        <f>SEARCH("&lt;/Rule&gt;",LogEvent[[#This Row],[TextEvent2]],LogEvent[[#This Row],[RuleLocation]])</f>
        <v>3324</v>
      </c>
      <c r="F269" s="195" t="str">
        <f>MID(LogEvent[[#This Row],[TextEvent2]],LogEvent[[#This Row],[RuleLocation]],LogEvent[[#This Row],[RuleFinish]]-LogEvent[[#This Row],[RuleLocation]])</f>
        <v>COSR</v>
      </c>
      <c r="G269" s="195">
        <f>SEARCH("&lt;TariffDescriptionNumber&gt;",LogEvent[[#This Row],[TextEvent2]],LogEvent[[#This Row],[RuleFinish]])+25</f>
        <v>3362</v>
      </c>
      <c r="H269" s="195">
        <f>SEARCH("&lt;/TariffDescriptionNumber&gt;",LogEvent[[#This Row],[TextEvent2]],LogEvent[[#This Row],[RuleFinish]])</f>
        <v>3372</v>
      </c>
      <c r="I269" s="195" t="str">
        <f>MID(LogEvent[[#This Row],[TextEvent2]],LogEvent[[#This Row],[TariffLocation]],(LogEvent[[#This Row],[TariffFinish]]-LogEvent[[#This Row],[TariffLocation]]))</f>
        <v>IPRSAA2/27</v>
      </c>
      <c r="J269" s="195">
        <f>SEARCH(CONCATENATE("Title=",Calculos!$A$72,"PENALTIES"),LogEvent[[#This Row],[TextEvent2]],LogEvent[[#This Row],[TariffLocation]])+29</f>
        <v>10991</v>
      </c>
      <c r="K269" s="195">
        <f>SEARCH("&lt;/Paragraph&gt;",LogEvent[[#This Row],[TextEvent2]],LogEvent[[#This Row],[PenaltiesLocation]])</f>
        <v>14725</v>
      </c>
      <c r="L269" s="195" t="str">
        <f>MID(LogEvent[[#This Row],[TextEvent2]],LogEvent[[#This Row],[PenaltiesLocation]],(LogEvent[[#This Row],[PenaltiesFinish]]-LogEvent[[#This Row],[PenaltiesLocation]]))</f>
        <v xml:space="preserve">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REISSUE IS PERMITTED WITH ANY BRAND EXCEPT
LIGHT AND FLEX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
REISSUE IS PERMITTED WITH ANY BRAND EXCEPT
LIGHT AND FLEX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180.00.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
REISSUE IS PERMITTED WITH ANY BRAND EXCEPT
LIGHT AND FLEX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REFUNDED&lt;/Text&gt;
   </v>
      </c>
      <c r="M269" s="195">
        <f>SEARCH("&lt;stl:HostCommand",LogEvent[[#This Row],[TextEvent2]])</f>
        <v>1500</v>
      </c>
      <c r="N269" s="195">
        <f>SEARCH("&gt;",LogEvent[[#This Row],[TextEvent2]],LogEvent[[#This Row],[HostCommandLocation]])+1</f>
        <v>1533</v>
      </c>
      <c r="O269" s="195">
        <f>SEARCH("&lt;/stl:HostCommand&gt;",LogEvent[[#This Row],[TextEvent2]],LogEvent[[#This Row],[HostCommandInit]])</f>
        <v>1555</v>
      </c>
      <c r="P269" s="195" t="str">
        <f>MID(LogEvent[[#This Row],[TextEvent2]],LogEvent[[#This Row],[HostCommandInit]],LogEvent[[#This Row],[HCFinish]]-LogEvent[[#This Row],[HostCommandInit]])</f>
        <v>RDBOGAMS19DECNLSRCO-KL</v>
      </c>
    </row>
    <row r="270" spans="1:16" x14ac:dyDescent="0.25">
      <c r="A270" s="195" t="s">
        <v>458</v>
      </c>
      <c r="B270" s="195" t="s">
        <v>459</v>
      </c>
      <c r="C270" s="195" t="s">
        <v>728</v>
      </c>
      <c r="D270" s="195" t="e">
        <f>SEARCH("&lt;Rule&gt;",LogEvent[[#This Row],[TextEvent2]])+6</f>
        <v>#VALUE!</v>
      </c>
      <c r="E270" s="195" t="e">
        <f>SEARCH("&lt;/Rule&gt;",LogEvent[[#This Row],[TextEvent2]],LogEvent[[#This Row],[RuleLocation]])</f>
        <v>#VALUE!</v>
      </c>
      <c r="F270" s="195" t="e">
        <f>MID(LogEvent[[#This Row],[TextEvent2]],LogEvent[[#This Row],[RuleLocation]],LogEvent[[#This Row],[RuleFinish]]-LogEvent[[#This Row],[RuleLocation]])</f>
        <v>#VALUE!</v>
      </c>
      <c r="G270" s="195" t="e">
        <f>SEARCH("&lt;TariffDescriptionNumber&gt;",LogEvent[[#This Row],[TextEvent2]],LogEvent[[#This Row],[RuleFinish]])+25</f>
        <v>#VALUE!</v>
      </c>
      <c r="H270" s="195" t="e">
        <f>SEARCH("&lt;/TariffDescriptionNumber&gt;",LogEvent[[#This Row],[TextEvent2]],LogEvent[[#This Row],[RuleFinish]])</f>
        <v>#VALUE!</v>
      </c>
      <c r="I270" s="195" t="e">
        <f>MID(LogEvent[[#This Row],[TextEvent2]],LogEvent[[#This Row],[TariffLocation]],(LogEvent[[#This Row],[TariffFinish]]-LogEvent[[#This Row],[TariffLocation]]))</f>
        <v>#VALUE!</v>
      </c>
      <c r="J270" s="195" t="e">
        <f>SEARCH(CONCATENATE("Title=",Calculos!$A$72,"PENALTIES"),LogEvent[[#This Row],[TextEvent2]],LogEvent[[#This Row],[TariffLocation]])+29</f>
        <v>#VALUE!</v>
      </c>
      <c r="K270" s="195" t="e">
        <f>SEARCH("&lt;/Paragraph&gt;",LogEvent[[#This Row],[TextEvent2]],LogEvent[[#This Row],[PenaltiesLocation]])</f>
        <v>#VALUE!</v>
      </c>
      <c r="L270" s="195" t="e">
        <f>MID(LogEvent[[#This Row],[TextEvent2]],LogEvent[[#This Row],[PenaltiesLocation]],(LogEvent[[#This Row],[PenaltiesFinish]]-LogEvent[[#This Row],[PenaltiesLocation]]))</f>
        <v>#VALUE!</v>
      </c>
      <c r="M270" s="195" t="e">
        <f>SEARCH("&lt;stl:HostCommand",LogEvent[[#This Row],[TextEvent2]])</f>
        <v>#VALUE!</v>
      </c>
      <c r="N270" s="195" t="e">
        <f>SEARCH("&gt;",LogEvent[[#This Row],[TextEvent2]],LogEvent[[#This Row],[HostCommandLocation]])+1</f>
        <v>#VALUE!</v>
      </c>
      <c r="O270" s="195" t="e">
        <f>SEARCH("&lt;/stl:HostCommand&gt;",LogEvent[[#This Row],[TextEvent2]],LogEvent[[#This Row],[HostCommandInit]])</f>
        <v>#VALUE!</v>
      </c>
      <c r="P270" s="195" t="e">
        <f>MID(LogEvent[[#This Row],[TextEvent2]],LogEvent[[#This Row],[HostCommandInit]],LogEvent[[#This Row],[HCFinish]]-LogEvent[[#This Row],[HostCommandInit]])</f>
        <v>#VALUE!</v>
      </c>
    </row>
    <row r="271" spans="1:16" x14ac:dyDescent="0.25">
      <c r="A271" s="195" t="s">
        <v>458</v>
      </c>
      <c r="B271" s="195" t="s">
        <v>459</v>
      </c>
      <c r="C271" s="195" t="s">
        <v>729</v>
      </c>
      <c r="D271" s="195" t="e">
        <f>SEARCH("&lt;Rule&gt;",LogEvent[[#This Row],[TextEvent2]])+6</f>
        <v>#VALUE!</v>
      </c>
      <c r="E271" s="195" t="e">
        <f>SEARCH("&lt;/Rule&gt;",LogEvent[[#This Row],[TextEvent2]],LogEvent[[#This Row],[RuleLocation]])</f>
        <v>#VALUE!</v>
      </c>
      <c r="F271" s="195" t="e">
        <f>MID(LogEvent[[#This Row],[TextEvent2]],LogEvent[[#This Row],[RuleLocation]],LogEvent[[#This Row],[RuleFinish]]-LogEvent[[#This Row],[RuleLocation]])</f>
        <v>#VALUE!</v>
      </c>
      <c r="G271" s="195" t="e">
        <f>SEARCH("&lt;TariffDescriptionNumber&gt;",LogEvent[[#This Row],[TextEvent2]],LogEvent[[#This Row],[RuleFinish]])+25</f>
        <v>#VALUE!</v>
      </c>
      <c r="H271" s="195" t="e">
        <f>SEARCH("&lt;/TariffDescriptionNumber&gt;",LogEvent[[#This Row],[TextEvent2]],LogEvent[[#This Row],[RuleFinish]])</f>
        <v>#VALUE!</v>
      </c>
      <c r="I271" s="195" t="e">
        <f>MID(LogEvent[[#This Row],[TextEvent2]],LogEvent[[#This Row],[TariffLocation]],(LogEvent[[#This Row],[TariffFinish]]-LogEvent[[#This Row],[TariffLocation]]))</f>
        <v>#VALUE!</v>
      </c>
      <c r="J271" s="195" t="e">
        <f>SEARCH(CONCATENATE("Title=",Calculos!$A$72,"PENALTIES"),LogEvent[[#This Row],[TextEvent2]],LogEvent[[#This Row],[TariffLocation]])+29</f>
        <v>#VALUE!</v>
      </c>
      <c r="K271" s="195" t="e">
        <f>SEARCH("&lt;/Paragraph&gt;",LogEvent[[#This Row],[TextEvent2]],LogEvent[[#This Row],[PenaltiesLocation]])</f>
        <v>#VALUE!</v>
      </c>
      <c r="L271" s="195" t="e">
        <f>MID(LogEvent[[#This Row],[TextEvent2]],LogEvent[[#This Row],[PenaltiesLocation]],(LogEvent[[#This Row],[PenaltiesFinish]]-LogEvent[[#This Row],[PenaltiesLocation]]))</f>
        <v>#VALUE!</v>
      </c>
      <c r="M271" s="195" t="e">
        <f>SEARCH("&lt;stl:HostCommand",LogEvent[[#This Row],[TextEvent2]])</f>
        <v>#VALUE!</v>
      </c>
      <c r="N271" s="195" t="e">
        <f>SEARCH("&gt;",LogEvent[[#This Row],[TextEvent2]],LogEvent[[#This Row],[HostCommandLocation]])+1</f>
        <v>#VALUE!</v>
      </c>
      <c r="O271" s="195" t="e">
        <f>SEARCH("&lt;/stl:HostCommand&gt;",LogEvent[[#This Row],[TextEvent2]],LogEvent[[#This Row],[HostCommandInit]])</f>
        <v>#VALUE!</v>
      </c>
      <c r="P271" s="195" t="e">
        <f>MID(LogEvent[[#This Row],[TextEvent2]],LogEvent[[#This Row],[HostCommandInit]],LogEvent[[#This Row],[HCFinish]]-LogEvent[[#This Row],[HostCommandInit]])</f>
        <v>#VALUE!</v>
      </c>
    </row>
    <row r="272" spans="1:16" x14ac:dyDescent="0.25">
      <c r="A272" s="195" t="s">
        <v>458</v>
      </c>
      <c r="B272" s="195" t="s">
        <v>459</v>
      </c>
      <c r="C272" s="195" t="s">
        <v>730</v>
      </c>
      <c r="D272" s="195" t="e">
        <f>SEARCH("&lt;Rule&gt;",LogEvent[[#This Row],[TextEvent2]])+6</f>
        <v>#VALUE!</v>
      </c>
      <c r="E272" s="195" t="e">
        <f>SEARCH("&lt;/Rule&gt;",LogEvent[[#This Row],[TextEvent2]],LogEvent[[#This Row],[RuleLocation]])</f>
        <v>#VALUE!</v>
      </c>
      <c r="F272" s="195" t="e">
        <f>MID(LogEvent[[#This Row],[TextEvent2]],LogEvent[[#This Row],[RuleLocation]],LogEvent[[#This Row],[RuleFinish]]-LogEvent[[#This Row],[RuleLocation]])</f>
        <v>#VALUE!</v>
      </c>
      <c r="G272" s="195" t="e">
        <f>SEARCH("&lt;TariffDescriptionNumber&gt;",LogEvent[[#This Row],[TextEvent2]],LogEvent[[#This Row],[RuleFinish]])+25</f>
        <v>#VALUE!</v>
      </c>
      <c r="H272" s="195" t="e">
        <f>SEARCH("&lt;/TariffDescriptionNumber&gt;",LogEvent[[#This Row],[TextEvent2]],LogEvent[[#This Row],[RuleFinish]])</f>
        <v>#VALUE!</v>
      </c>
      <c r="I272" s="195" t="e">
        <f>MID(LogEvent[[#This Row],[TextEvent2]],LogEvent[[#This Row],[TariffLocation]],(LogEvent[[#This Row],[TariffFinish]]-LogEvent[[#This Row],[TariffLocation]]))</f>
        <v>#VALUE!</v>
      </c>
      <c r="J272" s="195" t="e">
        <f>SEARCH(CONCATENATE("Title=",Calculos!$A$72,"PENALTIES"),LogEvent[[#This Row],[TextEvent2]],LogEvent[[#This Row],[TariffLocation]])+29</f>
        <v>#VALUE!</v>
      </c>
      <c r="K272" s="195" t="e">
        <f>SEARCH("&lt;/Paragraph&gt;",LogEvent[[#This Row],[TextEvent2]],LogEvent[[#This Row],[PenaltiesLocation]])</f>
        <v>#VALUE!</v>
      </c>
      <c r="L272" s="195" t="e">
        <f>MID(LogEvent[[#This Row],[TextEvent2]],LogEvent[[#This Row],[PenaltiesLocation]],(LogEvent[[#This Row],[PenaltiesFinish]]-LogEvent[[#This Row],[PenaltiesLocation]]))</f>
        <v>#VALUE!</v>
      </c>
      <c r="M272" s="195" t="e">
        <f>SEARCH("&lt;stl:HostCommand",LogEvent[[#This Row],[TextEvent2]])</f>
        <v>#VALUE!</v>
      </c>
      <c r="N272" s="195" t="e">
        <f>SEARCH("&gt;",LogEvent[[#This Row],[TextEvent2]],LogEvent[[#This Row],[HostCommandLocation]])+1</f>
        <v>#VALUE!</v>
      </c>
      <c r="O272" s="195" t="e">
        <f>SEARCH("&lt;/stl:HostCommand&gt;",LogEvent[[#This Row],[TextEvent2]],LogEvent[[#This Row],[HostCommandInit]])</f>
        <v>#VALUE!</v>
      </c>
      <c r="P272" s="195" t="e">
        <f>MID(LogEvent[[#This Row],[TextEvent2]],LogEvent[[#This Row],[HostCommandInit]],LogEvent[[#This Row],[HCFinish]]-LogEvent[[#This Row],[HostCommandInit]])</f>
        <v>#VALUE!</v>
      </c>
    </row>
    <row r="273" spans="1:16" x14ac:dyDescent="0.25">
      <c r="A273" s="195" t="s">
        <v>458</v>
      </c>
      <c r="B273" s="195" t="s">
        <v>459</v>
      </c>
      <c r="C273" s="195" t="s">
        <v>731</v>
      </c>
      <c r="D273" s="195" t="e">
        <f>SEARCH("&lt;Rule&gt;",LogEvent[[#This Row],[TextEvent2]])+6</f>
        <v>#VALUE!</v>
      </c>
      <c r="E273" s="195" t="e">
        <f>SEARCH("&lt;/Rule&gt;",LogEvent[[#This Row],[TextEvent2]],LogEvent[[#This Row],[RuleLocation]])</f>
        <v>#VALUE!</v>
      </c>
      <c r="F273" s="195" t="e">
        <f>MID(LogEvent[[#This Row],[TextEvent2]],LogEvent[[#This Row],[RuleLocation]],LogEvent[[#This Row],[RuleFinish]]-LogEvent[[#This Row],[RuleLocation]])</f>
        <v>#VALUE!</v>
      </c>
      <c r="G273" s="195" t="e">
        <f>SEARCH("&lt;TariffDescriptionNumber&gt;",LogEvent[[#This Row],[TextEvent2]],LogEvent[[#This Row],[RuleFinish]])+25</f>
        <v>#VALUE!</v>
      </c>
      <c r="H273" s="195" t="e">
        <f>SEARCH("&lt;/TariffDescriptionNumber&gt;",LogEvent[[#This Row],[TextEvent2]],LogEvent[[#This Row],[RuleFinish]])</f>
        <v>#VALUE!</v>
      </c>
      <c r="I273" s="195" t="e">
        <f>MID(LogEvent[[#This Row],[TextEvent2]],LogEvent[[#This Row],[TariffLocation]],(LogEvent[[#This Row],[TariffFinish]]-LogEvent[[#This Row],[TariffLocation]]))</f>
        <v>#VALUE!</v>
      </c>
      <c r="J273" s="195" t="e">
        <f>SEARCH(CONCATENATE("Title=",Calculos!$A$72,"PENALTIES"),LogEvent[[#This Row],[TextEvent2]],LogEvent[[#This Row],[TariffLocation]])+29</f>
        <v>#VALUE!</v>
      </c>
      <c r="K273" s="195" t="e">
        <f>SEARCH("&lt;/Paragraph&gt;",LogEvent[[#This Row],[TextEvent2]],LogEvent[[#This Row],[PenaltiesLocation]])</f>
        <v>#VALUE!</v>
      </c>
      <c r="L273" s="195" t="e">
        <f>MID(LogEvent[[#This Row],[TextEvent2]],LogEvent[[#This Row],[PenaltiesLocation]],(LogEvent[[#This Row],[PenaltiesFinish]]-LogEvent[[#This Row],[PenaltiesLocation]]))</f>
        <v>#VALUE!</v>
      </c>
      <c r="M273" s="195" t="e">
        <f>SEARCH("&lt;stl:HostCommand",LogEvent[[#This Row],[TextEvent2]])</f>
        <v>#VALUE!</v>
      </c>
      <c r="N273" s="195" t="e">
        <f>SEARCH("&gt;",LogEvent[[#This Row],[TextEvent2]],LogEvent[[#This Row],[HostCommandLocation]])+1</f>
        <v>#VALUE!</v>
      </c>
      <c r="O273" s="195" t="e">
        <f>SEARCH("&lt;/stl:HostCommand&gt;",LogEvent[[#This Row],[TextEvent2]],LogEvent[[#This Row],[HostCommandInit]])</f>
        <v>#VALUE!</v>
      </c>
      <c r="P273" s="195" t="e">
        <f>MID(LogEvent[[#This Row],[TextEvent2]],LogEvent[[#This Row],[HostCommandInit]],LogEvent[[#This Row],[HCFinish]]-LogEvent[[#This Row],[HostCommandInit]])</f>
        <v>#VALUE!</v>
      </c>
    </row>
    <row r="274" spans="1:16" x14ac:dyDescent="0.25">
      <c r="A274" s="195" t="s">
        <v>458</v>
      </c>
      <c r="B274" s="195" t="s">
        <v>459</v>
      </c>
      <c r="C274" s="195" t="s">
        <v>732</v>
      </c>
      <c r="D274" s="195" t="e">
        <f>SEARCH("&lt;Rule&gt;",LogEvent[[#This Row],[TextEvent2]])+6</f>
        <v>#VALUE!</v>
      </c>
      <c r="E274" s="195" t="e">
        <f>SEARCH("&lt;/Rule&gt;",LogEvent[[#This Row],[TextEvent2]],LogEvent[[#This Row],[RuleLocation]])</f>
        <v>#VALUE!</v>
      </c>
      <c r="F274" s="195" t="e">
        <f>MID(LogEvent[[#This Row],[TextEvent2]],LogEvent[[#This Row],[RuleLocation]],LogEvent[[#This Row],[RuleFinish]]-LogEvent[[#This Row],[RuleLocation]])</f>
        <v>#VALUE!</v>
      </c>
      <c r="G274" s="195" t="e">
        <f>SEARCH("&lt;TariffDescriptionNumber&gt;",LogEvent[[#This Row],[TextEvent2]],LogEvent[[#This Row],[RuleFinish]])+25</f>
        <v>#VALUE!</v>
      </c>
      <c r="H274" s="195" t="e">
        <f>SEARCH("&lt;/TariffDescriptionNumber&gt;",LogEvent[[#This Row],[TextEvent2]],LogEvent[[#This Row],[RuleFinish]])</f>
        <v>#VALUE!</v>
      </c>
      <c r="I274" s="195" t="e">
        <f>MID(LogEvent[[#This Row],[TextEvent2]],LogEvent[[#This Row],[TariffLocation]],(LogEvent[[#This Row],[TariffFinish]]-LogEvent[[#This Row],[TariffLocation]]))</f>
        <v>#VALUE!</v>
      </c>
      <c r="J274" s="195" t="e">
        <f>SEARCH(CONCATENATE("Title=",Calculos!$A$72,"PENALTIES"),LogEvent[[#This Row],[TextEvent2]],LogEvent[[#This Row],[TariffLocation]])+29</f>
        <v>#VALUE!</v>
      </c>
      <c r="K274" s="195" t="e">
        <f>SEARCH("&lt;/Paragraph&gt;",LogEvent[[#This Row],[TextEvent2]],LogEvent[[#This Row],[PenaltiesLocation]])</f>
        <v>#VALUE!</v>
      </c>
      <c r="L274" s="195" t="e">
        <f>MID(LogEvent[[#This Row],[TextEvent2]],LogEvent[[#This Row],[PenaltiesLocation]],(LogEvent[[#This Row],[PenaltiesFinish]]-LogEvent[[#This Row],[PenaltiesLocation]]))</f>
        <v>#VALUE!</v>
      </c>
      <c r="M274" s="195" t="e">
        <f>SEARCH("&lt;stl:HostCommand",LogEvent[[#This Row],[TextEvent2]])</f>
        <v>#VALUE!</v>
      </c>
      <c r="N274" s="195" t="e">
        <f>SEARCH("&gt;",LogEvent[[#This Row],[TextEvent2]],LogEvent[[#This Row],[HostCommandLocation]])+1</f>
        <v>#VALUE!</v>
      </c>
      <c r="O274" s="195" t="e">
        <f>SEARCH("&lt;/stl:HostCommand&gt;",LogEvent[[#This Row],[TextEvent2]],LogEvent[[#This Row],[HostCommandInit]])</f>
        <v>#VALUE!</v>
      </c>
      <c r="P274" s="195" t="e">
        <f>MID(LogEvent[[#This Row],[TextEvent2]],LogEvent[[#This Row],[HostCommandInit]],LogEvent[[#This Row],[HCFinish]]-LogEvent[[#This Row],[HostCommandInit]])</f>
        <v>#VALUE!</v>
      </c>
    </row>
    <row r="275" spans="1:16" x14ac:dyDescent="0.25">
      <c r="A275" s="195" t="s">
        <v>458</v>
      </c>
      <c r="B275" s="195" t="s">
        <v>459</v>
      </c>
      <c r="C275" s="195" t="s">
        <v>733</v>
      </c>
      <c r="D275" s="195">
        <f>SEARCH("&lt;Rule&gt;",LogEvent[[#This Row],[TextEvent2]])+6</f>
        <v>3325</v>
      </c>
      <c r="E275" s="195">
        <f>SEARCH("&lt;/Rule&gt;",LogEvent[[#This Row],[TextEvent2]],LogEvent[[#This Row],[RuleLocation]])</f>
        <v>3329</v>
      </c>
      <c r="F275" s="195" t="str">
        <f>MID(LogEvent[[#This Row],[TextEvent2]],LogEvent[[#This Row],[RuleLocation]],LogEvent[[#This Row],[RuleFinish]]-LogEvent[[#This Row],[RuleLocation]])</f>
        <v>SLDM</v>
      </c>
      <c r="G275" s="195">
        <f>SEARCH("&lt;TariffDescriptionNumber&gt;",LogEvent[[#This Row],[TextEvent2]],LogEvent[[#This Row],[RuleFinish]])+25</f>
        <v>3367</v>
      </c>
      <c r="H275" s="195">
        <f>SEARCH("&lt;/TariffDescriptionNumber&gt;",LogEvent[[#This Row],[TextEvent2]],LogEvent[[#This Row],[RuleFinish]])</f>
        <v>3375</v>
      </c>
      <c r="I275" s="195" t="str">
        <f>MID(LogEvent[[#This Row],[TextEvent2]],LogEvent[[#This Row],[TariffLocation]],(LogEvent[[#This Row],[TariffFinish]]-LogEvent[[#This Row],[TariffLocation]]))</f>
        <v>IPRWD/17</v>
      </c>
      <c r="J275" s="195">
        <f>SEARCH(CONCATENATE("Title=",Calculos!$A$72,"PENALTIES"),LogEvent[[#This Row],[TextEvent2]],LogEvent[[#This Row],[TariffLocation]])+29</f>
        <v>7779</v>
      </c>
      <c r="K275" s="195">
        <f>SEARCH("&lt;/Paragraph&gt;",LogEvent[[#This Row],[TextEvent2]],LogEvent[[#This Row],[PenaltiesLocation]])</f>
        <v>10389</v>
      </c>
      <c r="L275"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75" s="195">
        <f>SEARCH("&lt;stl:HostCommand",LogEvent[[#This Row],[TextEvent2]])</f>
        <v>1501</v>
      </c>
      <c r="N275" s="195">
        <f>SEARCH("&gt;",LogEvent[[#This Row],[TextEvent2]],LogEvent[[#This Row],[HostCommandLocation]])+1</f>
        <v>1534</v>
      </c>
      <c r="O275" s="195">
        <f>SEARCH("&lt;/stl:HostCommand&gt;",LogEvent[[#This Row],[TextEvent2]],LogEvent[[#This Row],[HostCommandInit]])</f>
        <v>1558</v>
      </c>
      <c r="P275" s="195" t="str">
        <f>MID(LogEvent[[#This Row],[TextEvent2]],LogEvent[[#This Row],[HostCommandInit]],LogEvent[[#This Row],[HCFinish]]-LogEvent[[#This Row],[HostCommandInit]])</f>
        <v>RDCLOCTG05OCTS00SL5ZJ-LA</v>
      </c>
    </row>
    <row r="276" spans="1:16" x14ac:dyDescent="0.25">
      <c r="A276" s="195" t="s">
        <v>458</v>
      </c>
      <c r="B276" s="195" t="s">
        <v>459</v>
      </c>
      <c r="C276" s="195" t="s">
        <v>734</v>
      </c>
      <c r="D276" s="195">
        <f>SEARCH("&lt;Rule&gt;",LogEvent[[#This Row],[TextEvent2]])+6</f>
        <v>3325</v>
      </c>
      <c r="E276" s="195">
        <f>SEARCH("&lt;/Rule&gt;",LogEvent[[#This Row],[TextEvent2]],LogEvent[[#This Row],[RuleLocation]])</f>
        <v>3329</v>
      </c>
      <c r="F276" s="195" t="str">
        <f>MID(LogEvent[[#This Row],[TextEvent2]],LogEvent[[#This Row],[RuleLocation]],LogEvent[[#This Row],[RuleFinish]]-LogEvent[[#This Row],[RuleLocation]])</f>
        <v>SLDM</v>
      </c>
      <c r="G276" s="195">
        <f>SEARCH("&lt;TariffDescriptionNumber&gt;",LogEvent[[#This Row],[TextEvent2]],LogEvent[[#This Row],[RuleFinish]])+25</f>
        <v>3367</v>
      </c>
      <c r="H276" s="195">
        <f>SEARCH("&lt;/TariffDescriptionNumber&gt;",LogEvent[[#This Row],[TextEvent2]],LogEvent[[#This Row],[RuleFinish]])</f>
        <v>3375</v>
      </c>
      <c r="I276" s="195" t="str">
        <f>MID(LogEvent[[#This Row],[TextEvent2]],LogEvent[[#This Row],[TariffLocation]],(LogEvent[[#This Row],[TariffFinish]]-LogEvent[[#This Row],[TariffLocation]]))</f>
        <v>IPRWD/17</v>
      </c>
      <c r="J276" s="195">
        <f>SEARCH(CONCATENATE("Title=",Calculos!$A$72,"PENALTIES"),LogEvent[[#This Row],[TextEvent2]],LogEvent[[#This Row],[TariffLocation]])+29</f>
        <v>7779</v>
      </c>
      <c r="K276" s="195">
        <f>SEARCH("&lt;/Paragraph&gt;",LogEvent[[#This Row],[TextEvent2]],LogEvent[[#This Row],[PenaltiesLocation]])</f>
        <v>10389</v>
      </c>
      <c r="L276"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76" s="195">
        <f>SEARCH("&lt;stl:HostCommand",LogEvent[[#This Row],[TextEvent2]])</f>
        <v>1501</v>
      </c>
      <c r="N276" s="195">
        <f>SEARCH("&gt;",LogEvent[[#This Row],[TextEvent2]],LogEvent[[#This Row],[HostCommandLocation]])+1</f>
        <v>1534</v>
      </c>
      <c r="O276" s="195">
        <f>SEARCH("&lt;/stl:HostCommand&gt;",LogEvent[[#This Row],[TextEvent2]],LogEvent[[#This Row],[HostCommandInit]])</f>
        <v>1558</v>
      </c>
      <c r="P276" s="195" t="str">
        <f>MID(LogEvent[[#This Row],[TextEvent2]],LogEvent[[#This Row],[HostCommandInit]],LogEvent[[#This Row],[HCFinish]]-LogEvent[[#This Row],[HostCommandInit]])</f>
        <v>RDCTGCLO13OCTV00SL5ZJ-LA</v>
      </c>
    </row>
    <row r="277" spans="1:16" x14ac:dyDescent="0.25">
      <c r="A277" s="195" t="s">
        <v>458</v>
      </c>
      <c r="B277" s="195" t="s">
        <v>459</v>
      </c>
      <c r="C277" s="195" t="s">
        <v>735</v>
      </c>
      <c r="D277" s="195">
        <f>SEARCH("&lt;Rule&gt;",LogEvent[[#This Row],[TextEvent2]])+6</f>
        <v>3375</v>
      </c>
      <c r="E277" s="195">
        <f>SEARCH("&lt;/Rule&gt;",LogEvent[[#This Row],[TextEvent2]],LogEvent[[#This Row],[RuleLocation]])</f>
        <v>3379</v>
      </c>
      <c r="F277" s="195" t="str">
        <f>MID(LogEvent[[#This Row],[TextEvent2]],LogEvent[[#This Row],[RuleLocation]],LogEvent[[#This Row],[RuleFinish]]-LogEvent[[#This Row],[RuleLocation]])</f>
        <v>SEDM</v>
      </c>
      <c r="G277" s="195">
        <f>SEARCH("&lt;TariffDescriptionNumber&gt;",LogEvent[[#This Row],[TextEvent2]],LogEvent[[#This Row],[RuleFinish]])+25</f>
        <v>3417</v>
      </c>
      <c r="H277" s="195">
        <f>SEARCH("&lt;/TariffDescriptionNumber&gt;",LogEvent[[#This Row],[TextEvent2]],LogEvent[[#This Row],[RuleFinish]])</f>
        <v>3425</v>
      </c>
      <c r="I277" s="195" t="str">
        <f>MID(LogEvent[[#This Row],[TextEvent2]],LogEvent[[#This Row],[TariffLocation]],(LogEvent[[#This Row],[TariffFinish]]-LogEvent[[#This Row],[TariffLocation]]))</f>
        <v>IPRWD/17</v>
      </c>
      <c r="J277" s="195">
        <f>SEARCH(CONCATENATE("Title=",Calculos!$A$72,"PENALTIES"),LogEvent[[#This Row],[TextEvent2]],LogEvent[[#This Row],[TariffLocation]])+29</f>
        <v>7829</v>
      </c>
      <c r="K277" s="195">
        <f>SEARCH("&lt;/Paragraph&gt;",LogEvent[[#This Row],[TextEvent2]],LogEvent[[#This Row],[PenaltiesLocation]])</f>
        <v>13339</v>
      </c>
      <c r="L277" s="195" t="str">
        <f>MID(LogEvent[[#This Row],[TextEvent2]],LogEvent[[#This Row],[PenaltiesLocation]],(LogEvent[[#This Row],[PenaltiesFinish]]-LogEvent[[#This Row],[PenaltiesLocation]]))</f>
        <v xml:space="preserve">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v>
      </c>
      <c r="M277" s="195">
        <f>SEARCH("&lt;stl:HostCommand",LogEvent[[#This Row],[TextEvent2]])</f>
        <v>1501</v>
      </c>
      <c r="N277" s="195">
        <f>SEARCH("&gt;",LogEvent[[#This Row],[TextEvent2]],LogEvent[[#This Row],[HostCommandLocation]])+1</f>
        <v>1534</v>
      </c>
      <c r="O277" s="195">
        <f>SEARCH("&lt;/stl:HostCommand&gt;",LogEvent[[#This Row],[TextEvent2]],LogEvent[[#This Row],[HostCommandInit]])</f>
        <v>1563</v>
      </c>
      <c r="P277" s="195" t="str">
        <f>MID(LogEvent[[#This Row],[TextEvent2]],LogEvent[[#This Row],[HostCommandInit]],LogEvent[[#This Row],[HCFinish]]-LogEvent[[#This Row],[HostCommandInit]])</f>
        <v>RDCLOCTG05OCTS00SE5ZJ/CH33-LA</v>
      </c>
    </row>
    <row r="278" spans="1:16" x14ac:dyDescent="0.25">
      <c r="A278" s="195" t="s">
        <v>458</v>
      </c>
      <c r="B278" s="195" t="s">
        <v>459</v>
      </c>
      <c r="C278" s="195" t="s">
        <v>736</v>
      </c>
      <c r="D278" s="195">
        <f>SEARCH("&lt;Rule&gt;",LogEvent[[#This Row],[TextEvent2]])+6</f>
        <v>3375</v>
      </c>
      <c r="E278" s="195">
        <f>SEARCH("&lt;/Rule&gt;",LogEvent[[#This Row],[TextEvent2]],LogEvent[[#This Row],[RuleLocation]])</f>
        <v>3379</v>
      </c>
      <c r="F278" s="195" t="str">
        <f>MID(LogEvent[[#This Row],[TextEvent2]],LogEvent[[#This Row],[RuleLocation]],LogEvent[[#This Row],[RuleFinish]]-LogEvent[[#This Row],[RuleLocation]])</f>
        <v>SEDM</v>
      </c>
      <c r="G278" s="195">
        <f>SEARCH("&lt;TariffDescriptionNumber&gt;",LogEvent[[#This Row],[TextEvent2]],LogEvent[[#This Row],[RuleFinish]])+25</f>
        <v>3417</v>
      </c>
      <c r="H278" s="195">
        <f>SEARCH("&lt;/TariffDescriptionNumber&gt;",LogEvent[[#This Row],[TextEvent2]],LogEvent[[#This Row],[RuleFinish]])</f>
        <v>3425</v>
      </c>
      <c r="I278" s="195" t="str">
        <f>MID(LogEvent[[#This Row],[TextEvent2]],LogEvent[[#This Row],[TariffLocation]],(LogEvent[[#This Row],[TariffFinish]]-LogEvent[[#This Row],[TariffLocation]]))</f>
        <v>IPRWD/17</v>
      </c>
      <c r="J278" s="195">
        <f>SEARCH(CONCATENATE("Title=",Calculos!$A$72,"PENALTIES"),LogEvent[[#This Row],[TextEvent2]],LogEvent[[#This Row],[TariffLocation]])+29</f>
        <v>7829</v>
      </c>
      <c r="K278" s="195">
        <f>SEARCH("&lt;/Paragraph&gt;",LogEvent[[#This Row],[TextEvent2]],LogEvent[[#This Row],[PenaltiesLocation]])</f>
        <v>13339</v>
      </c>
      <c r="L278" s="195" t="str">
        <f>MID(LogEvent[[#This Row],[TextEvent2]],LogEvent[[#This Row],[PenaltiesLocation]],(LogEvent[[#This Row],[PenaltiesFinish]]-LogEvent[[#This Row],[PenaltiesLocation]]))</f>
        <v xml:space="preserve">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v>
      </c>
      <c r="M278" s="195">
        <f>SEARCH("&lt;stl:HostCommand",LogEvent[[#This Row],[TextEvent2]])</f>
        <v>1501</v>
      </c>
      <c r="N278" s="195">
        <f>SEARCH("&gt;",LogEvent[[#This Row],[TextEvent2]],LogEvent[[#This Row],[HostCommandLocation]])+1</f>
        <v>1534</v>
      </c>
      <c r="O278" s="195">
        <f>SEARCH("&lt;/stl:HostCommand&gt;",LogEvent[[#This Row],[TextEvent2]],LogEvent[[#This Row],[HostCommandInit]])</f>
        <v>1563</v>
      </c>
      <c r="P278" s="195" t="str">
        <f>MID(LogEvent[[#This Row],[TextEvent2]],LogEvent[[#This Row],[HostCommandInit]],LogEvent[[#This Row],[HCFinish]]-LogEvent[[#This Row],[HostCommandInit]])</f>
        <v>RDCTGCLO13OCTV00SE5ZJ/CH33-LA</v>
      </c>
    </row>
    <row r="279" spans="1:16" x14ac:dyDescent="0.25">
      <c r="A279" s="195" t="s">
        <v>458</v>
      </c>
      <c r="B279" s="195" t="s">
        <v>459</v>
      </c>
      <c r="C279" s="195" t="s">
        <v>737</v>
      </c>
      <c r="D279" s="195" t="e">
        <f>SEARCH("&lt;Rule&gt;",LogEvent[[#This Row],[TextEvent2]])+6</f>
        <v>#VALUE!</v>
      </c>
      <c r="E279" s="195" t="e">
        <f>SEARCH("&lt;/Rule&gt;",LogEvent[[#This Row],[TextEvent2]],LogEvent[[#This Row],[RuleLocation]])</f>
        <v>#VALUE!</v>
      </c>
      <c r="F279" s="195" t="e">
        <f>MID(LogEvent[[#This Row],[TextEvent2]],LogEvent[[#This Row],[RuleLocation]],LogEvent[[#This Row],[RuleFinish]]-LogEvent[[#This Row],[RuleLocation]])</f>
        <v>#VALUE!</v>
      </c>
      <c r="G279" s="195" t="e">
        <f>SEARCH("&lt;TariffDescriptionNumber&gt;",LogEvent[[#This Row],[TextEvent2]],LogEvent[[#This Row],[RuleFinish]])+25</f>
        <v>#VALUE!</v>
      </c>
      <c r="H279" s="195" t="e">
        <f>SEARCH("&lt;/TariffDescriptionNumber&gt;",LogEvent[[#This Row],[TextEvent2]],LogEvent[[#This Row],[RuleFinish]])</f>
        <v>#VALUE!</v>
      </c>
      <c r="I279" s="195" t="e">
        <f>MID(LogEvent[[#This Row],[TextEvent2]],LogEvent[[#This Row],[TariffLocation]],(LogEvent[[#This Row],[TariffFinish]]-LogEvent[[#This Row],[TariffLocation]]))</f>
        <v>#VALUE!</v>
      </c>
      <c r="J279" s="195" t="e">
        <f>SEARCH(CONCATENATE("Title=",Calculos!$A$72,"PENALTIES"),LogEvent[[#This Row],[TextEvent2]],LogEvent[[#This Row],[TariffLocation]])+29</f>
        <v>#VALUE!</v>
      </c>
      <c r="K279" s="195" t="e">
        <f>SEARCH("&lt;/Paragraph&gt;",LogEvent[[#This Row],[TextEvent2]],LogEvent[[#This Row],[PenaltiesLocation]])</f>
        <v>#VALUE!</v>
      </c>
      <c r="L279" s="195" t="e">
        <f>MID(LogEvent[[#This Row],[TextEvent2]],LogEvent[[#This Row],[PenaltiesLocation]],(LogEvent[[#This Row],[PenaltiesFinish]]-LogEvent[[#This Row],[PenaltiesLocation]]))</f>
        <v>#VALUE!</v>
      </c>
      <c r="M279" s="195">
        <f>SEARCH("&lt;stl:HostCommand",LogEvent[[#This Row],[TextEvent2]])</f>
        <v>1524</v>
      </c>
      <c r="N279" s="195">
        <f>SEARCH("&gt;",LogEvent[[#This Row],[TextEvent2]],LogEvent[[#This Row],[HostCommandLocation]])+1</f>
        <v>1557</v>
      </c>
      <c r="O279" s="195">
        <f>SEARCH("&lt;/stl:HostCommand&gt;",LogEvent[[#This Row],[TextEvent2]],LogEvent[[#This Row],[HostCommandInit]])</f>
        <v>1581</v>
      </c>
      <c r="P279" s="195" t="str">
        <f>MID(LogEvent[[#This Row],[TextEvent2]],LogEvent[[#This Row],[HostCommandInit]],LogEvent[[#This Row],[HCFinish]]-LogEvent[[#This Row],[HostCommandInit]])</f>
        <v>RDCLOBOG03OCTGSXSE5ZJ-LA</v>
      </c>
    </row>
    <row r="280" spans="1:16" x14ac:dyDescent="0.25">
      <c r="A280" s="195" t="s">
        <v>458</v>
      </c>
      <c r="B280" s="195" t="s">
        <v>459</v>
      </c>
      <c r="C280" s="195" t="s">
        <v>738</v>
      </c>
      <c r="D280" s="195">
        <f>SEARCH("&lt;Rule&gt;",LogEvent[[#This Row],[TextEvent2]])+6</f>
        <v>3327</v>
      </c>
      <c r="E280" s="195">
        <f>SEARCH("&lt;/Rule&gt;",LogEvent[[#This Row],[TextEvent2]],LogEvent[[#This Row],[RuleLocation]])</f>
        <v>3331</v>
      </c>
      <c r="F280" s="195" t="str">
        <f>MID(LogEvent[[#This Row],[TextEvent2]],LogEvent[[#This Row],[RuleLocation]],LogEvent[[#This Row],[RuleFinish]]-LogEvent[[#This Row],[RuleLocation]])</f>
        <v>COLR</v>
      </c>
      <c r="G280" s="195">
        <f>SEARCH("&lt;TariffDescriptionNumber&gt;",LogEvent[[#This Row],[TextEvent2]],LogEvent[[#This Row],[RuleFinish]])+25</f>
        <v>3369</v>
      </c>
      <c r="H280" s="195">
        <f>SEARCH("&lt;/TariffDescriptionNumber&gt;",LogEvent[[#This Row],[TextEvent2]],LogEvent[[#This Row],[RuleFinish]])</f>
        <v>3379</v>
      </c>
      <c r="I280" s="195" t="str">
        <f>MID(LogEvent[[#This Row],[TextEvent2]],LogEvent[[#This Row],[TariffLocation]],(LogEvent[[#This Row],[TariffFinish]]-LogEvent[[#This Row],[TariffLocation]]))</f>
        <v>IPRSAA2/27</v>
      </c>
      <c r="J280" s="195">
        <f>SEARCH(CONCATENATE("Title=",Calculos!$A$72,"PENALTIES"),LogEvent[[#This Row],[TextEvent2]],LogEvent[[#This Row],[TariffLocation]])+29</f>
        <v>13463</v>
      </c>
      <c r="K280" s="195">
        <f>SEARCH("&lt;/Paragraph&gt;",LogEvent[[#This Row],[TextEvent2]],LogEvent[[#This Row],[PenaltiesLocation]])</f>
        <v>17206</v>
      </c>
      <c r="L280" s="195" t="str">
        <f>MID(LogEvent[[#This Row],[TextEvent2]],LogEvent[[#This Row],[PenaltiesLocation]],(LogEvent[[#This Row],[PenaltiesFinish]]-LogEvent[[#This Row],[PenaltiesLocation]]))</f>
        <v xml:space="preserve">CHANGES
BEFORE DEPARTURE
CHARGE USD 180.00.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REISSUE IS PERMITTED WITH ANY BRAND EXCEPT
STANDARD AND FLEX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
REISSUE IS PERMITTED WITH ANY BRAND EXCEPT
STANDARD AND FLEX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180.00.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
REISSUE IS PERMITTED WITH ANY BRAND EXCEPT
STANDARD AND FLEX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REFUNDED&lt;/Text&gt;
   </v>
      </c>
      <c r="M280" s="195">
        <f>SEARCH("&lt;stl:HostCommand",LogEvent[[#This Row],[TextEvent2]])</f>
        <v>1500</v>
      </c>
      <c r="N280" s="195">
        <f>SEARCH("&gt;",LogEvent[[#This Row],[TextEvent2]],LogEvent[[#This Row],[HostCommandLocation]])+1</f>
        <v>1533</v>
      </c>
      <c r="O280" s="195">
        <f>SEARCH("&lt;/stl:HostCommand&gt;",LogEvent[[#This Row],[TextEvent2]],LogEvent[[#This Row],[HostCommandInit]])</f>
        <v>1555</v>
      </c>
      <c r="P280" s="195" t="str">
        <f>MID(LogEvent[[#This Row],[TextEvent2]],LogEvent[[#This Row],[HostCommandInit]],LogEvent[[#This Row],[HCFinish]]-LogEvent[[#This Row],[HostCommandInit]])</f>
        <v>RDBOGCDG15SEPLLLRCO-AF</v>
      </c>
    </row>
    <row r="281" spans="1:16" x14ac:dyDescent="0.25">
      <c r="A281" s="195" t="s">
        <v>458</v>
      </c>
      <c r="B281" s="195" t="s">
        <v>459</v>
      </c>
      <c r="C281" s="195" t="s">
        <v>739</v>
      </c>
      <c r="D281" s="195" t="e">
        <f>SEARCH("&lt;Rule&gt;",LogEvent[[#This Row],[TextEvent2]])+6</f>
        <v>#VALUE!</v>
      </c>
      <c r="E281" s="195" t="e">
        <f>SEARCH("&lt;/Rule&gt;",LogEvent[[#This Row],[TextEvent2]],LogEvent[[#This Row],[RuleLocation]])</f>
        <v>#VALUE!</v>
      </c>
      <c r="F281" s="195" t="e">
        <f>MID(LogEvent[[#This Row],[TextEvent2]],LogEvent[[#This Row],[RuleLocation]],LogEvent[[#This Row],[RuleFinish]]-LogEvent[[#This Row],[RuleLocation]])</f>
        <v>#VALUE!</v>
      </c>
      <c r="G281" s="195" t="e">
        <f>SEARCH("&lt;TariffDescriptionNumber&gt;",LogEvent[[#This Row],[TextEvent2]],LogEvent[[#This Row],[RuleFinish]])+25</f>
        <v>#VALUE!</v>
      </c>
      <c r="H281" s="195" t="e">
        <f>SEARCH("&lt;/TariffDescriptionNumber&gt;",LogEvent[[#This Row],[TextEvent2]],LogEvent[[#This Row],[RuleFinish]])</f>
        <v>#VALUE!</v>
      </c>
      <c r="I281" s="195" t="e">
        <f>MID(LogEvent[[#This Row],[TextEvent2]],LogEvent[[#This Row],[TariffLocation]],(LogEvent[[#This Row],[TariffFinish]]-LogEvent[[#This Row],[TariffLocation]]))</f>
        <v>#VALUE!</v>
      </c>
      <c r="J281" s="195" t="e">
        <f>SEARCH(CONCATENATE("Title=",Calculos!$A$72,"PENALTIES"),LogEvent[[#This Row],[TextEvent2]],LogEvent[[#This Row],[TariffLocation]])+29</f>
        <v>#VALUE!</v>
      </c>
      <c r="K281" s="195" t="e">
        <f>SEARCH("&lt;/Paragraph&gt;",LogEvent[[#This Row],[TextEvent2]],LogEvent[[#This Row],[PenaltiesLocation]])</f>
        <v>#VALUE!</v>
      </c>
      <c r="L281" s="195" t="e">
        <f>MID(LogEvent[[#This Row],[TextEvent2]],LogEvent[[#This Row],[PenaltiesLocation]],(LogEvent[[#This Row],[PenaltiesFinish]]-LogEvent[[#This Row],[PenaltiesLocation]]))</f>
        <v>#VALUE!</v>
      </c>
      <c r="M281" s="195">
        <f>SEARCH("&lt;stl:HostCommand",LogEvent[[#This Row],[TextEvent2]])</f>
        <v>1523</v>
      </c>
      <c r="N281" s="195">
        <f>SEARCH("&gt;",LogEvent[[#This Row],[TextEvent2]],LogEvent[[#This Row],[HostCommandLocation]])+1</f>
        <v>1556</v>
      </c>
      <c r="O281" s="195">
        <f>SEARCH("&lt;/stl:HostCommand&gt;",LogEvent[[#This Row],[TextEvent2]],LogEvent[[#This Row],[HostCommandInit]])</f>
        <v>1578</v>
      </c>
      <c r="P281" s="195" t="str">
        <f>MID(LogEvent[[#This Row],[TextEvent2]],LogEvent[[#This Row],[HostCommandInit]],LogEvent[[#This Row],[HCFinish]]-LogEvent[[#This Row],[HostCommandInit]])</f>
        <v>RDSVOCDG10OCTNLLRCO-AF</v>
      </c>
    </row>
    <row r="282" spans="1:16" x14ac:dyDescent="0.25">
      <c r="A282" s="195" t="s">
        <v>458</v>
      </c>
      <c r="B282" s="195" t="s">
        <v>459</v>
      </c>
      <c r="C282" s="195" t="s">
        <v>740</v>
      </c>
      <c r="D282" s="195">
        <f>SEARCH("&lt;Rule&gt;",LogEvent[[#This Row],[TextEvent2]])+6</f>
        <v>3405</v>
      </c>
      <c r="E282" s="195">
        <f>SEARCH("&lt;/Rule&gt;",LogEvent[[#This Row],[TextEvent2]],LogEvent[[#This Row],[RuleLocation]])</f>
        <v>3409</v>
      </c>
      <c r="F282" s="195" t="str">
        <f>MID(LogEvent[[#This Row],[TextEvent2]],LogEvent[[#This Row],[RuleLocation]],LogEvent[[#This Row],[RuleFinish]]-LogEvent[[#This Row],[RuleLocation]])</f>
        <v>QPDM</v>
      </c>
      <c r="G282" s="195">
        <f>SEARCH("&lt;TariffDescriptionNumber&gt;",LogEvent[[#This Row],[TextEvent2]],LogEvent[[#This Row],[RuleFinish]])+25</f>
        <v>3447</v>
      </c>
      <c r="H282" s="195">
        <f>SEARCH("&lt;/TariffDescriptionNumber&gt;",LogEvent[[#This Row],[TextEvent2]],LogEvent[[#This Row],[RuleFinish]])</f>
        <v>3455</v>
      </c>
      <c r="I282" s="195" t="str">
        <f>MID(LogEvent[[#This Row],[TextEvent2]],LogEvent[[#This Row],[TariffLocation]],(LogEvent[[#This Row],[TariffFinish]]-LogEvent[[#This Row],[TariffLocation]]))</f>
        <v>IPRWD/17</v>
      </c>
      <c r="J282" s="195">
        <f>SEARCH(CONCATENATE("Title=",Calculos!$A$72,"PENALTIES"),LogEvent[[#This Row],[TextEvent2]],LogEvent[[#This Row],[TariffLocation]])+29</f>
        <v>8024</v>
      </c>
      <c r="K282" s="195">
        <f>SEARCH("&lt;/Paragraph&gt;",LogEvent[[#This Row],[TextEvent2]],LogEvent[[#This Row],[PenaltiesLocation]])</f>
        <v>10634</v>
      </c>
      <c r="L282"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82" s="195">
        <f>SEARCH("&lt;stl:HostCommand",LogEvent[[#This Row],[TextEvent2]])</f>
        <v>1500</v>
      </c>
      <c r="N282" s="195">
        <f>SEARCH("&gt;",LogEvent[[#This Row],[TextEvent2]],LogEvent[[#This Row],[HostCommandLocation]])+1</f>
        <v>1533</v>
      </c>
      <c r="O282" s="195">
        <f>SEARCH("&lt;/stl:HostCommand&gt;",LogEvent[[#This Row],[TextEvent2]],LogEvent[[#This Row],[HostCommandInit]])</f>
        <v>1557</v>
      </c>
      <c r="P282" s="195" t="str">
        <f>MID(LogEvent[[#This Row],[TextEvent2]],LogEvent[[#This Row],[HostCommandInit]],LogEvent[[#This Row],[HCFinish]]-LogEvent[[#This Row],[HostCommandInit]])</f>
        <v>RDMDEADZ16OCTO00QPAZJ-LA</v>
      </c>
    </row>
    <row r="283" spans="1:16" x14ac:dyDescent="0.25">
      <c r="A283" s="195" t="s">
        <v>458</v>
      </c>
      <c r="B283" s="195" t="s">
        <v>459</v>
      </c>
      <c r="C283" s="195" t="s">
        <v>741</v>
      </c>
      <c r="D283" s="195" t="e">
        <f>SEARCH("&lt;Rule&gt;",LogEvent[[#This Row],[TextEvent2]])+6</f>
        <v>#VALUE!</v>
      </c>
      <c r="E283" s="195" t="e">
        <f>SEARCH("&lt;/Rule&gt;",LogEvent[[#This Row],[TextEvent2]],LogEvent[[#This Row],[RuleLocation]])</f>
        <v>#VALUE!</v>
      </c>
      <c r="F283" s="195" t="e">
        <f>MID(LogEvent[[#This Row],[TextEvent2]],LogEvent[[#This Row],[RuleLocation]],LogEvent[[#This Row],[RuleFinish]]-LogEvent[[#This Row],[RuleLocation]])</f>
        <v>#VALUE!</v>
      </c>
      <c r="G283" s="195" t="e">
        <f>SEARCH("&lt;TariffDescriptionNumber&gt;",LogEvent[[#This Row],[TextEvent2]],LogEvent[[#This Row],[RuleFinish]])+25</f>
        <v>#VALUE!</v>
      </c>
      <c r="H283" s="195" t="e">
        <f>SEARCH("&lt;/TariffDescriptionNumber&gt;",LogEvent[[#This Row],[TextEvent2]],LogEvent[[#This Row],[RuleFinish]])</f>
        <v>#VALUE!</v>
      </c>
      <c r="I283" s="195" t="e">
        <f>MID(LogEvent[[#This Row],[TextEvent2]],LogEvent[[#This Row],[TariffLocation]],(LogEvent[[#This Row],[TariffFinish]]-LogEvent[[#This Row],[TariffLocation]]))</f>
        <v>#VALUE!</v>
      </c>
      <c r="J283" s="195" t="e">
        <f>SEARCH(CONCATENATE("Title=",Calculos!$A$72,"PENALTIES"),LogEvent[[#This Row],[TextEvent2]],LogEvent[[#This Row],[TariffLocation]])+29</f>
        <v>#VALUE!</v>
      </c>
      <c r="K283" s="195" t="e">
        <f>SEARCH("&lt;/Paragraph&gt;",LogEvent[[#This Row],[TextEvent2]],LogEvent[[#This Row],[PenaltiesLocation]])</f>
        <v>#VALUE!</v>
      </c>
      <c r="L283" s="195" t="e">
        <f>MID(LogEvent[[#This Row],[TextEvent2]],LogEvent[[#This Row],[PenaltiesLocation]],(LogEvent[[#This Row],[PenaltiesFinish]]-LogEvent[[#This Row],[PenaltiesLocation]]))</f>
        <v>#VALUE!</v>
      </c>
      <c r="M283" s="195">
        <f>SEARCH("&lt;stl:HostCommand",LogEvent[[#This Row],[TextEvent2]])</f>
        <v>1523</v>
      </c>
      <c r="N283" s="195">
        <f>SEARCH("&gt;",LogEvent[[#This Row],[TextEvent2]],LogEvent[[#This Row],[HostCommandLocation]])+1</f>
        <v>1556</v>
      </c>
      <c r="O283" s="195">
        <f>SEARCH("&lt;/stl:HostCommand&gt;",LogEvent[[#This Row],[TextEvent2]],LogEvent[[#This Row],[HostCommandInit]])</f>
        <v>1580</v>
      </c>
      <c r="P283" s="195" t="str">
        <f>MID(LogEvent[[#This Row],[TextEvent2]],LogEvent[[#This Row],[HostCommandInit]],LogEvent[[#This Row],[HCFinish]]-LogEvent[[#This Row],[HostCommandInit]])</f>
        <v>RDADZBOG21OCTXSYSL5ZI-LA</v>
      </c>
    </row>
    <row r="284" spans="1:16" x14ac:dyDescent="0.25">
      <c r="A284" s="195" t="s">
        <v>458</v>
      </c>
      <c r="B284" s="195" t="s">
        <v>459</v>
      </c>
      <c r="C284" s="195" t="s">
        <v>742</v>
      </c>
      <c r="D284" s="195" t="e">
        <f>SEARCH("&lt;Rule&gt;",LogEvent[[#This Row],[TextEvent2]])+6</f>
        <v>#VALUE!</v>
      </c>
      <c r="E284" s="195" t="e">
        <f>SEARCH("&lt;/Rule&gt;",LogEvent[[#This Row],[TextEvent2]],LogEvent[[#This Row],[RuleLocation]])</f>
        <v>#VALUE!</v>
      </c>
      <c r="F284" s="195" t="e">
        <f>MID(LogEvent[[#This Row],[TextEvent2]],LogEvent[[#This Row],[RuleLocation]],LogEvent[[#This Row],[RuleFinish]]-LogEvent[[#This Row],[RuleLocation]])</f>
        <v>#VALUE!</v>
      </c>
      <c r="G284" s="195" t="e">
        <f>SEARCH("&lt;TariffDescriptionNumber&gt;",LogEvent[[#This Row],[TextEvent2]],LogEvent[[#This Row],[RuleFinish]])+25</f>
        <v>#VALUE!</v>
      </c>
      <c r="H284" s="195" t="e">
        <f>SEARCH("&lt;/TariffDescriptionNumber&gt;",LogEvent[[#This Row],[TextEvent2]],LogEvent[[#This Row],[RuleFinish]])</f>
        <v>#VALUE!</v>
      </c>
      <c r="I284" s="195" t="e">
        <f>MID(LogEvent[[#This Row],[TextEvent2]],LogEvent[[#This Row],[TariffLocation]],(LogEvent[[#This Row],[TariffFinish]]-LogEvent[[#This Row],[TariffLocation]]))</f>
        <v>#VALUE!</v>
      </c>
      <c r="J284" s="195" t="e">
        <f>SEARCH(CONCATENATE("Title=",Calculos!$A$72,"PENALTIES"),LogEvent[[#This Row],[TextEvent2]],LogEvent[[#This Row],[TariffLocation]])+29</f>
        <v>#VALUE!</v>
      </c>
      <c r="K284" s="195" t="e">
        <f>SEARCH("&lt;/Paragraph&gt;",LogEvent[[#This Row],[TextEvent2]],LogEvent[[#This Row],[PenaltiesLocation]])</f>
        <v>#VALUE!</v>
      </c>
      <c r="L284" s="195" t="e">
        <f>MID(LogEvent[[#This Row],[TextEvent2]],LogEvent[[#This Row],[PenaltiesLocation]],(LogEvent[[#This Row],[PenaltiesFinish]]-LogEvent[[#This Row],[PenaltiesLocation]]))</f>
        <v>#VALUE!</v>
      </c>
      <c r="M284" s="195">
        <f>SEARCH("&lt;stl:HostCommand",LogEvent[[#This Row],[TextEvent2]])</f>
        <v>1524</v>
      </c>
      <c r="N284" s="195">
        <f>SEARCH("&gt;",LogEvent[[#This Row],[TextEvent2]],LogEvent[[#This Row],[HostCommandLocation]])+1</f>
        <v>1557</v>
      </c>
      <c r="O284" s="195">
        <f>SEARCH("&lt;/stl:HostCommand&gt;",LogEvent[[#This Row],[TextEvent2]],LogEvent[[#This Row],[HostCommandInit]])</f>
        <v>1581</v>
      </c>
      <c r="P284" s="195" t="str">
        <f>MID(LogEvent[[#This Row],[TextEvent2]],LogEvent[[#This Row],[HostCommandInit]],LogEvent[[#This Row],[HCFinish]]-LogEvent[[#This Row],[HostCommandInit]])</f>
        <v>RDBOGMEX10SEPQNNN6XCI-AM</v>
      </c>
    </row>
    <row r="285" spans="1:16" x14ac:dyDescent="0.25">
      <c r="A285" s="195" t="s">
        <v>458</v>
      </c>
      <c r="B285" s="195" t="s">
        <v>459</v>
      </c>
      <c r="C285" s="195" t="s">
        <v>743</v>
      </c>
      <c r="D285" s="195" t="e">
        <f>SEARCH("&lt;Rule&gt;",LogEvent[[#This Row],[TextEvent2]])+6</f>
        <v>#VALUE!</v>
      </c>
      <c r="E285" s="195" t="e">
        <f>SEARCH("&lt;/Rule&gt;",LogEvent[[#This Row],[TextEvent2]],LogEvent[[#This Row],[RuleLocation]])</f>
        <v>#VALUE!</v>
      </c>
      <c r="F285" s="195" t="e">
        <f>MID(LogEvent[[#This Row],[TextEvent2]],LogEvent[[#This Row],[RuleLocation]],LogEvent[[#This Row],[RuleFinish]]-LogEvent[[#This Row],[RuleLocation]])</f>
        <v>#VALUE!</v>
      </c>
      <c r="G285" s="195" t="e">
        <f>SEARCH("&lt;TariffDescriptionNumber&gt;",LogEvent[[#This Row],[TextEvent2]],LogEvent[[#This Row],[RuleFinish]])+25</f>
        <v>#VALUE!</v>
      </c>
      <c r="H285" s="195" t="e">
        <f>SEARCH("&lt;/TariffDescriptionNumber&gt;",LogEvent[[#This Row],[TextEvent2]],LogEvent[[#This Row],[RuleFinish]])</f>
        <v>#VALUE!</v>
      </c>
      <c r="I285" s="195" t="e">
        <f>MID(LogEvent[[#This Row],[TextEvent2]],LogEvent[[#This Row],[TariffLocation]],(LogEvent[[#This Row],[TariffFinish]]-LogEvent[[#This Row],[TariffLocation]]))</f>
        <v>#VALUE!</v>
      </c>
      <c r="J285" s="195" t="e">
        <f>SEARCH(CONCATENATE("Title=",Calculos!$A$72,"PENALTIES"),LogEvent[[#This Row],[TextEvent2]],LogEvent[[#This Row],[TariffLocation]])+29</f>
        <v>#VALUE!</v>
      </c>
      <c r="K285" s="195" t="e">
        <f>SEARCH("&lt;/Paragraph&gt;",LogEvent[[#This Row],[TextEvent2]],LogEvent[[#This Row],[PenaltiesLocation]])</f>
        <v>#VALUE!</v>
      </c>
      <c r="L285" s="195" t="e">
        <f>MID(LogEvent[[#This Row],[TextEvent2]],LogEvent[[#This Row],[PenaltiesLocation]],(LogEvent[[#This Row],[PenaltiesFinish]]-LogEvent[[#This Row],[PenaltiesLocation]]))</f>
        <v>#VALUE!</v>
      </c>
      <c r="M285" s="195">
        <f>SEARCH("&lt;stl:HostCommand",LogEvent[[#This Row],[TextEvent2]])</f>
        <v>1524</v>
      </c>
      <c r="N285" s="195">
        <f>SEARCH("&gt;",LogEvent[[#This Row],[TextEvent2]],LogEvent[[#This Row],[HostCommandLocation]])+1</f>
        <v>1557</v>
      </c>
      <c r="O285" s="195">
        <f>SEARCH("&lt;/stl:HostCommand&gt;",LogEvent[[#This Row],[TextEvent2]],LogEvent[[#This Row],[HostCommandInit]])</f>
        <v>1581</v>
      </c>
      <c r="P285" s="195" t="str">
        <f>MID(LogEvent[[#This Row],[TextEvent2]],LogEvent[[#This Row],[HostCommandInit]],LogEvent[[#This Row],[HCFinish]]-LogEvent[[#This Row],[HostCommandInit]])</f>
        <v>RDSAPMEX13SEPNNNN6XCI-AM</v>
      </c>
    </row>
    <row r="286" spans="1:16" x14ac:dyDescent="0.25">
      <c r="A286" s="195" t="s">
        <v>458</v>
      </c>
      <c r="B286" s="195" t="s">
        <v>459</v>
      </c>
      <c r="C286" s="195" t="s">
        <v>744</v>
      </c>
      <c r="D286" s="195">
        <f>SEARCH("&lt;Rule&gt;",LogEvent[[#This Row],[TextEvent2]])+6</f>
        <v>3405</v>
      </c>
      <c r="E286" s="195">
        <f>SEARCH("&lt;/Rule&gt;",LogEvent[[#This Row],[TextEvent2]],LogEvent[[#This Row],[RuleLocation]])</f>
        <v>3409</v>
      </c>
      <c r="F286" s="195" t="str">
        <f>MID(LogEvent[[#This Row],[TextEvent2]],LogEvent[[#This Row],[RuleLocation]],LogEvent[[#This Row],[RuleFinish]]-LogEvent[[#This Row],[RuleLocation]])</f>
        <v>QPDM</v>
      </c>
      <c r="G286" s="195">
        <f>SEARCH("&lt;TariffDescriptionNumber&gt;",LogEvent[[#This Row],[TextEvent2]],LogEvent[[#This Row],[RuleFinish]])+25</f>
        <v>3447</v>
      </c>
      <c r="H286" s="195">
        <f>SEARCH("&lt;/TariffDescriptionNumber&gt;",LogEvent[[#This Row],[TextEvent2]],LogEvent[[#This Row],[RuleFinish]])</f>
        <v>3455</v>
      </c>
      <c r="I286" s="195" t="str">
        <f>MID(LogEvent[[#This Row],[TextEvent2]],LogEvent[[#This Row],[TariffLocation]],(LogEvent[[#This Row],[TariffFinish]]-LogEvent[[#This Row],[TariffLocation]]))</f>
        <v>IPRWD/17</v>
      </c>
      <c r="J286" s="195">
        <f>SEARCH(CONCATENATE("Title=",Calculos!$A$72,"PENALTIES"),LogEvent[[#This Row],[TextEvent2]],LogEvent[[#This Row],[TariffLocation]])+29</f>
        <v>8010</v>
      </c>
      <c r="K286" s="195">
        <f>SEARCH("&lt;/Paragraph&gt;",LogEvent[[#This Row],[TextEvent2]],LogEvent[[#This Row],[PenaltiesLocation]])</f>
        <v>10620</v>
      </c>
      <c r="L286"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86" s="195">
        <f>SEARCH("&lt;stl:HostCommand",LogEvent[[#This Row],[TextEvent2]])</f>
        <v>1501</v>
      </c>
      <c r="N286" s="195">
        <f>SEARCH("&gt;",LogEvent[[#This Row],[TextEvent2]],LogEvent[[#This Row],[HostCommandLocation]])+1</f>
        <v>1534</v>
      </c>
      <c r="O286" s="195">
        <f>SEARCH("&lt;/stl:HostCommand&gt;",LogEvent[[#This Row],[TextEvent2]],LogEvent[[#This Row],[HostCommandInit]])</f>
        <v>1558</v>
      </c>
      <c r="P286" s="195" t="str">
        <f>MID(LogEvent[[#This Row],[TextEvent2]],LogEvent[[#This Row],[HostCommandInit]],LogEvent[[#This Row],[HCFinish]]-LogEvent[[#This Row],[HostCommandInit]])</f>
        <v>RDBOGEYP19SEPO04QPGZJ-LA</v>
      </c>
    </row>
    <row r="287" spans="1:16" x14ac:dyDescent="0.25">
      <c r="A287" s="195" t="s">
        <v>458</v>
      </c>
      <c r="B287" s="195" t="s">
        <v>459</v>
      </c>
      <c r="C287" s="195" t="s">
        <v>745</v>
      </c>
      <c r="D287" s="195">
        <f>SEARCH("&lt;Rule&gt;",LogEvent[[#This Row],[TextEvent2]])+6</f>
        <v>3405</v>
      </c>
      <c r="E287" s="195">
        <f>SEARCH("&lt;/Rule&gt;",LogEvent[[#This Row],[TextEvent2]],LogEvent[[#This Row],[RuleLocation]])</f>
        <v>3409</v>
      </c>
      <c r="F287" s="195" t="str">
        <f>MID(LogEvent[[#This Row],[TextEvent2]],LogEvent[[#This Row],[RuleLocation]],LogEvent[[#This Row],[RuleFinish]]-LogEvent[[#This Row],[RuleLocation]])</f>
        <v>QPDM</v>
      </c>
      <c r="G287" s="195">
        <f>SEARCH("&lt;TariffDescriptionNumber&gt;",LogEvent[[#This Row],[TextEvent2]],LogEvent[[#This Row],[RuleFinish]])+25</f>
        <v>3447</v>
      </c>
      <c r="H287" s="195">
        <f>SEARCH("&lt;/TariffDescriptionNumber&gt;",LogEvent[[#This Row],[TextEvent2]],LogEvent[[#This Row],[RuleFinish]])</f>
        <v>3455</v>
      </c>
      <c r="I287" s="195" t="str">
        <f>MID(LogEvent[[#This Row],[TextEvent2]],LogEvent[[#This Row],[TariffLocation]],(LogEvent[[#This Row],[TariffFinish]]-LogEvent[[#This Row],[TariffLocation]]))</f>
        <v>IPRWD/17</v>
      </c>
      <c r="J287" s="195">
        <f>SEARCH(CONCATENATE("Title=",Calculos!$A$72,"PENALTIES"),LogEvent[[#This Row],[TextEvent2]],LogEvent[[#This Row],[TariffLocation]])+29</f>
        <v>8010</v>
      </c>
      <c r="K287" s="195">
        <f>SEARCH("&lt;/Paragraph&gt;",LogEvent[[#This Row],[TextEvent2]],LogEvent[[#This Row],[PenaltiesLocation]])</f>
        <v>10620</v>
      </c>
      <c r="L287"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287" s="195">
        <f>SEARCH("&lt;stl:HostCommand",LogEvent[[#This Row],[TextEvent2]])</f>
        <v>1501</v>
      </c>
      <c r="N287" s="195">
        <f>SEARCH("&gt;",LogEvent[[#This Row],[TextEvent2]],LogEvent[[#This Row],[HostCommandLocation]])+1</f>
        <v>1534</v>
      </c>
      <c r="O287" s="195">
        <f>SEARCH("&lt;/stl:HostCommand&gt;",LogEvent[[#This Row],[TextEvent2]],LogEvent[[#This Row],[HostCommandInit]])</f>
        <v>1558</v>
      </c>
      <c r="P287" s="195" t="str">
        <f>MID(LogEvent[[#This Row],[TextEvent2]],LogEvent[[#This Row],[HostCommandInit]],LogEvent[[#This Row],[HCFinish]]-LogEvent[[#This Row],[HostCommandInit]])</f>
        <v>RDEYPBOG30SEPG04QPMZJ-LA</v>
      </c>
    </row>
    <row r="288" spans="1:16" x14ac:dyDescent="0.25">
      <c r="A288" s="195" t="s">
        <v>458</v>
      </c>
      <c r="B288" s="195" t="s">
        <v>459</v>
      </c>
      <c r="C288" s="195" t="s">
        <v>746</v>
      </c>
      <c r="D288" s="195">
        <f>SEARCH("&lt;Rule&gt;",LogEvent[[#This Row],[TextEvent2]])+6</f>
        <v>3399</v>
      </c>
      <c r="E288" s="195">
        <f>SEARCH("&lt;/Rule&gt;",LogEvent[[#This Row],[TextEvent2]],LogEvent[[#This Row],[RuleLocation]])</f>
        <v>3403</v>
      </c>
      <c r="F288" s="195" t="str">
        <f>MID(LogEvent[[#This Row],[TextEvent2]],LogEvent[[#This Row],[RuleLocation]],LogEvent[[#This Row],[RuleFinish]]-LogEvent[[#This Row],[RuleLocation]])</f>
        <v>EST6</v>
      </c>
      <c r="G288" s="195">
        <f>SEARCH("&lt;TariffDescriptionNumber&gt;",LogEvent[[#This Row],[TextEvent2]],LogEvent[[#This Row],[RuleFinish]])+25</f>
        <v>3441</v>
      </c>
      <c r="H288" s="195">
        <f>SEARCH("&lt;/TariffDescriptionNumber&gt;",LogEvent[[#This Row],[TextEvent2]],LogEvent[[#This Row],[RuleFinish]])</f>
        <v>3451</v>
      </c>
      <c r="I288" s="195" t="str">
        <f>MID(LogEvent[[#This Row],[TextEvent2]],LogEvent[[#This Row],[TariffLocation]],(LogEvent[[#This Row],[TariffFinish]]-LogEvent[[#This Row],[TariffLocation]]))</f>
        <v>IPREUME/22</v>
      </c>
      <c r="J288" s="195">
        <f>SEARCH(CONCATENATE("Title=",Calculos!$A$72,"PENALTIES"),LogEvent[[#This Row],[TextEvent2]],LogEvent[[#This Row],[TariffLocation]])+29</f>
        <v>13067</v>
      </c>
      <c r="K288" s="195">
        <f>SEARCH("&lt;/Paragraph&gt;",LogEvent[[#This Row],[TextEvent2]],LogEvent[[#This Row],[PenaltiesLocation]])</f>
        <v>22307</v>
      </c>
      <c r="L288" s="195" t="str">
        <f>MID(LogEvent[[#This Row],[TextEvent2]],LogEvent[[#This Row],[PenaltiesLocation]],(LogEvent[[#This Row],[PenaltiesFinish]]-LogEvent[[#This Row],[PenaltiesLocation]]))</f>
        <v xml:space="preserve">FARE RULE
CHANGES
ANY TIME
PER TICKET CHARGE EUR 200.00.
ANY TIME
PER TICKET CHARGE EUR 300.00 FOR NO-SHOW.
CANCELLATIONS
BEFORE DEPARTURE
PER TICKET CHARGE EUR 300.00 FOR CANCEL/REFUND.
BEFORE DEPARTURE
TICKET IS NON-REFUNDABLE IN CASE OF NO-SHOW.
AFTER DEPARTURE
TICKET IS NON-REFUNDABLE IN CASE OF CANCEL/REFUND.
AFTER DEPARTURE
TICKET IS NON-REFUNDABLE IN CASE OF NO-SHOW.
NOTE - TEXT BELOW NOT VALIDATED FOR AUTOPRICING.
ONE FREE DATE CHANGE TO INBOUND JOURNEY WHEN
BOOKED OUTSIDE SYSTEM RANGE.
-------------------------------------------------
PENALTY FOR ACCESS RAIL 9B ---  ADDITIONAL
CANCELLATION POLICY -
CANCELLED TICKETS 7DAYS OR LESS BEFORE DEPARTURE
WILL SUBJECT TO A CANCELLATION FEE OF
Y CABIN EUR10 PER FARE COMPONENT.
J CABIN EUR15 PER FARE COMPONENT.
F CABIN EUR25 PER FARE COMPONENT.
THE ABOVE PENALTY TO BE COLLECTED FOR ANY
CANCELLATION DONE ON THE ACCESS RAIL BOOKING.
-------------------------------------------------
GENERAL RULE - APPLY UNLESS OTHERWISE SPECIFIED
NOTE - TEXT BELOW NOT VALIDATED FOR AUTOPRICING.
CHANGES
--------------------------------------------------
... A CHANGE IS A DATE/FLIGHT/ROUTING/BOOKING
CODE CHANGE.
... CHANGE FEE APPLIES PER PASSENGER PER
TRANSACTION.
... CHANGE FEE DOES NOT APPLY TO INFANT NOT
OCCUPYING A SEAT.
... CHD/INF WITH A SEAT DISCOUNT DOES NOT APPLY
ON THE CHANGE/REROUTING FEES.
... CHANGE IS PERMITTED WITHIN TICKET VALIDITY OF
ORIGINAL TICKET.
... CHANGES ONLY PERMITTED TO FARE OF EQUIVALENT
OR HIGHER VALUE.
--------------------------------------------------
WAIVERS
1.WAIVED FOR DEATH OF PASSENGER OR FAMILY MEMBER.
A COPY OF VALID DEATH CERTIFICATE ISSUED BY A
COMPETENT MEDICAL AUTHORITY IS REQUIRED.
FAMILY MEMBERS AS DEFINED IN EK CONDITIONS OF
CARRIAGE OR PASSENGER AIRLINE TARIFF RULE BOOK.
2.NO WAIVER APPLICABLE FOR ILLNESS OF PASSENGER
OR FAMILY MEMBER.
3.CONTACT EK OFFICE FOR WAIVERS DEFINED ABOVE.
--------------------------------------------------
CHANGES AGAINST NO SHOW
- A NO-SHOW FOR A FLIGHT IS CONSIDERED WHEN A
PASSENGER FAILS TO REPORT TO THE AIRPORT AS
BOOKED ONE HOUR BEFORE DEPARTURE OF THE
SCHEDULED FLIGHT.
- FAILURE TO UTILISE TICKET AS BOOKED ON ANY
SEGMENT OF THE ITINERARY WILL RESULT IN ALL
SUBSEQUENT SEGMENTS OF THE ITINERARY BEING
CANCELLED. IN SUCH CASES NO-SHOW FEE WILL APPLY.
- IN CASE OF NO-SHOW ONLY ONE FEE IS TO BE CHARGED
I.E. EITHER THE NO-SHOW FEE OR THE CHANGE FEE
WHICHEVER IS HIGHER AND NOT BOTH.
--------------------------------------------------
UPGRADES - APPLICABLE ONLY IF CHANGES ARE
PERMITTED.
1.UPGRADES TO HIGHER FARE IN THE SAME CABIN.
RECALCULATE THE FARE FROM THE POINT OF ORIGIN
PROVIDED THE FARE RULE CONDITIONS OF THE
HIGHER FARE ARE MET.
COLLECT THE FARE DIFFERENCE AND CHANGE FEE
APPLIES PER PASSENGER PER TRANSACTION.
IF THE UPGRADED TICKET IS SUBSEQUENTLY
CANCELLED THE ORIGINAL CHARGE WILL APPLY.
2.UPGRADES TO HIGHER FARE IN A HIGHER CABIN.
RECALCULATE THE FARE FROM THE POINT OF ORIGIN
PROVIDED THE FARE RULE CONDITIONS OF THE HIGHER
FARE ARE MET.
COLLECT THE FARE DIFFERENCE. CHANGE FEE IS
WAIVED FOR UPGRADE TO HIGHER CABIN.
IF THE UPGRADED TICKET IS SUBSEQUENTLY
CANCELLED THE ORIGINAL CHARGE WILL APPLY.
--------------------------------------------------
VOLUNTARY DOWNGRADE - NO REFUNDS IN CASE OF
VOLUNTARY DOWNGRADE.
--------------------------------------------------
PENALTY FEE APPLICATION
1.ANY TIME WHEN THIS FARE IS COMBINED WITH
ANOTHER FARE AND ONLY ONE FARE COMPONENT IS
CHANGED THE PENALTY CONDITIONS OF THE CHANGED
FARE COMPONENT WILL APPLY.
2.ANY TIME WHEN MORE THAN ONE FARE COMPONENT IS
BEING CHANGED THE HIGHEST PENALTY OF ALL
CHANGED FARE COMPONENTS WILL APPLY.
--------------------------------------------------
REPRICING CONDITIONS
A.BEFORE DEPARTURE / FULLY UNUTILISED TICKETS
IN THE EVENT OF VOLUNTARY CHANGES TO ANY
FLIGHT/DATE ON THE ITINERARY TICKET HAS TO BE
REISSUED TO FARE OF EQUIVALENT OR HIGHER
VALUE AND COLLECT ANY FARE DIFFERENCE AS AN
ADC. THE FARES FOR THE PASSENGER JOURNEY
SHALL BE RECALCULATED FROM THE POINT OF
ORIGIN BASEDON THE DATE OF REISSUE.CHANGE
FEES IF ANY TO BE COLLECTED AS PER THE
ORIGINAL FARE PAID AND SHOWN ON TICKET AS AN
OD TAX PLUS ANY ADDITIONAL TAXES.
B.AFTER DEPARTURE / PARTIALLY UTILISED TICKETS
AFTER COMMENCEMENT OF THE FIRST SECTOR OF THE
JOURNEY OR THE JOURNEY PERFORMED TILL THE
TURNAROUND / FARE BREAK POINT.
IN THE EVENT OF VOLUNTARY CHANGES AFTER
COMMENCEMENT OF TRAVEL THE FARES FOR THE
PASSENGER JOURNEY SHALL BE RECALCULATED FROM
THE POINT OF ORIGIN IN ACCORDANCE WITH THE
FARES IN EFFECT ON THE DATE OF ORIGINAL
ISSUED TICKET AND COLLECT ANY FARE DIFFERENCE
AS AN ADC PLUS THE APPLICABLE CHANGE FEE FOR
THE TICKETED FARE AS OD TAX PLUS ANY
ADDITIONAL TAXES ON THE NEW TICKET. NEW
TICKET TO BE RE-ISSUED TO FARE OF EQUIVALENT
OR HIGHER VALUE.
--------------------------------------------------
CANCELLATION / REFUNDS
... CANCELLATION / REFUND FEES ARE NOT
COMMISSIONABLE.
... CANCELLATION FEE DOES NOT APPLY TO INFANT NOT
OCCUPYING A SEAT.
--------------------------------------------------
WAIVERS
1.WAIVED FOR DEATH OF PASSENGER OR FAMILY MEMBER.
A COPY OF VALID DEATH CERTIFICATE ISSUED BY A
COMPETENT MEDICAL AUTHORITY IS REQUIRED.
FAMILY MEMBERS AS DEFINED IN EK CONDITIONS OF
CARRIAGE OR PASSENGER AIRLINE TARIFF RULE
BOOK.
2.NO WAIVER APPLICABLE FOR ILLNESS OF PASSENGER
OR FAMILY MEMBER.
3.CONTACT EK LOCAL OFFICE FOR WAIVERS DEFINED
ABOVE.
--------------------------------------------------
CANCELLATION / REFUNDS AGAINST NO SHOW.
... A NO-SHOW FOR A FLIGHT IS CONSIDERED WHEN A
PASSENGER FAILS TO REPORT AT THE AIRPORT AS
BOOKED ONE HOUR BEFORE DEPARTURE OF THE
SCHEDULED FLIGHT.
... FAILURE TO UTILISED TICKET AS BOOKED ON ANY
SEGMENT OF THE ITINERARY WILL RESULT IN ALL
SUBSEQUENT SEGMENTS OF THE ITINERARY BEING
CANCELLED. IN SUCH CASES ONLY NO-SHOW FEE
WILL APPLY AND NOT BOTH.
... NO SHOW  FEE IS NON COMMISSIONABLE.
--------------------------------------------------
CANCELLATION / REFUNDS AGAINST UPGRADES -
IF THE UPGRADED TICKET IS SUBSEQUENTLY CANCELLED
THE ORIGINAL PENALTY CHARGE WILL APPLY.
--------------------------------------------------
OUT OF SEQUENCE TICKETS -
ANYTIME TICKETS IS UTILIZED OUT OF SEQUENCE NO
REFUND WILL BE GIVEN AND/OR CARRIER IMPOSED
SURCHARGE - YQ.
--------------------------------------------------
A.WHEN OUTBOUND AND INBOUND FARES ARE REFUNDABLE.
WHEN COMBINING FARES THAT HAVE CANCELLATION
FEES THE HIGHEST CANCELLATION FEE OF EACH
CANCELLED PRICING UNIT APPLIES.
A1.BEFORE DEPARTURE / FULLY UNUTILISED TICKETS
... DEDUCT THE APPLICABLE HIGHEST CANCELLATION
FEE FROM THE TOTAL OF THE BASE FARE AND
CARRIER IMPOSED SURCHARGE - YQ AS APPLICABLE.
... REFUND THE RESIDUAL AMOUNT ALONG WITH THE
REFUNDABLE GOVERNMENT TAXES.
... CARRIER IMPOSED SERVICE CHARGE - YR/6A
THROUGH 6Z IS NOT REFUNDABLE AT ANY TIME.
A2.AFTER DEPARTURE / PARTIALLY UTILISED TICKETS -
AFTER COMMENCEMENT OF THE FIRST SECTOR OF THE
JOURNEY.
... DEDUCT THE OW FARE OF EQUAL OR HIGHER
AMOUNT THAN THE FARE PAID FOR THE PORTION OF
THE JOURNEY PERFORMED IN THE SAME OR NEXT
HIGHER RBD.
... COLLECT APPLICABLE CANCELLATION FEE AND
THE CARRIER IMPOSED SURCHARGE - YQ FOR THE
JOURNEY PERFORMED. DEDUCT NON-REFUNDABLE
TAXES.
... REFUND THE CARRIER IMPOSED SURCHARGE - YQ AND
UNUTILISED GOVERNMENT TAXES FOR THE PORTION
OF THE JOURNEY NOT PERFORMED.
... NO REFUND OF FARE AND CARRIER IMPOSED
FEES - YQ IF THE UTILISED OW FARE IS GREATER
THAN THE TICKETED FARE.
... NO REFUND OF FARE AND CARRIER IMPOSED
SURCHARGE - YQ IF JOURNEY PERFORMED BEYOND
THE TURNAROUND/FARE BREAK POINT.
... CARRIER IMPOSED SERVICE CHARGE - YR/6A
THROUGH 6Z  IS NOT REFUNDABLE AT ANY TIME.
--------------------------------------------------
B.WHEN OUTBOUND AND INBOUND FARES ARE NON -
REFUNDABLE.
... NO REFUND OF THE FARE AND CARRIER IMPOSED
FEES - YQ AND YR/6A THROUGH 6Z.
... DEDUCT NON-REFUNDABLE TAXES.
... IF NON- REFUNDABLE FARES REISSUED TO A
REFUNDABLE FARE THE ORIGINAL PAID FARE AND
CARRIER IMPOSED FEES - YQ AND YR/6A THROUGH
6Z WILL BE NON-REFUNDABLE.
--------------------------------------------------
C.COMBINATION OF REFUNDABLE AND NON-REFUNDABLE
FARES.
1.BEFORE DEPARTURE/FULLY UNUTILISED TICKETS.
... DEDUCT THE NON-REFUNDABLE FARE PAID AND THE
CANCELLATION FEE OF THE REFUNDABLE FARE.
... DEDUCT NON-REFUNDABLE TAXES.
... CARRIER IMPOSED FEES - YQ AND YR/6A THROUGH
6Z ARE NOT REFUNDABLE.
2.AFTER DEPARTURE / PARTIALLY UTILISED TICKETS -
AFTER COMMENCEMENT OF THE FIRST SECTOR OF THE
JOURNEY.
2.1 IF OUTBOUND FARE COMPONENT IS NON-
REFUNDABLE.
..... DEDUCT THE OW FARE OF EQUAL OR HIGHER
AMOUNT THAN THE FARE PAID FOR THE PORTION
OF THE JOURNEY PERFORMED IN THE SAME OR
NEXT HIGHER RBD.
..... COLLECT THE CANCELLATION FEE OF THE
REFUNDABLE FARE.
..... DEDUCT NON-REFUNDABLE TAXES.
..... NO REFUND OF FARE AND CARRIER IMPOSED
FEES - YQ IF THE UTILISED OW FARE IS GREATER
THAN THE TICKETED FARE.
..... CARRIER IMPOSED FEES YQ AND YR/6A THROUGH
6Z ARE NOT REFUNDABLE.
2.2 IF INBOUND FARE COMPONENT IS NON-REFUNDABLE.
..... NO REFUND OF THE FARE AND CARRIER IMPOSED
FEES - YQ AND YR/6A THROUGH 6Z.
..... DEDUCT NON-REFUNDABLE TAXES.
..... NO REFUND OF FARE AND CARRIER IMPOSED
SURCHARGE - YQ IF JOURNEY PERFORMED BEYOND
THE TURNAROUND/FARE BREAK POINT.
--------------------------------------------------&lt;/Text&gt;
   </v>
      </c>
      <c r="M288" s="195">
        <f>SEARCH("&lt;stl:HostCommand",LogEvent[[#This Row],[TextEvent2]])</f>
        <v>1500</v>
      </c>
      <c r="N288" s="195">
        <f>SEARCH("&gt;",LogEvent[[#This Row],[TextEvent2]],LogEvent[[#This Row],[HostCommandLocation]])+1</f>
        <v>1533</v>
      </c>
      <c r="O288" s="195">
        <f>SEARCH("&lt;/stl:HostCommand&gt;",LogEvent[[#This Row],[TextEvent2]],LogEvent[[#This Row],[HostCommandInit]])</f>
        <v>1557</v>
      </c>
      <c r="P288" s="195" t="str">
        <f>MID(LogEvent[[#This Row],[TextEvent2]],LogEvent[[#This Row],[HostCommandInit]],LogEvent[[#This Row],[HCFinish]]-LogEvent[[#This Row],[HostCommandInit]])</f>
        <v>RDMADDXB02OCTTE1MPES1-EK</v>
      </c>
    </row>
    <row r="289" spans="1:16" x14ac:dyDescent="0.25">
      <c r="A289" s="195" t="s">
        <v>458</v>
      </c>
      <c r="B289" s="195" t="s">
        <v>459</v>
      </c>
      <c r="C289" s="195" t="s">
        <v>747</v>
      </c>
      <c r="D289" s="195" t="e">
        <f>SEARCH("&lt;Rule&gt;",LogEvent[[#This Row],[TextEvent2]])+6</f>
        <v>#VALUE!</v>
      </c>
      <c r="E289" s="195" t="e">
        <f>SEARCH("&lt;/Rule&gt;",LogEvent[[#This Row],[TextEvent2]],LogEvent[[#This Row],[RuleLocation]])</f>
        <v>#VALUE!</v>
      </c>
      <c r="F289" s="195" t="e">
        <f>MID(LogEvent[[#This Row],[TextEvent2]],LogEvent[[#This Row],[RuleLocation]],LogEvent[[#This Row],[RuleFinish]]-LogEvent[[#This Row],[RuleLocation]])</f>
        <v>#VALUE!</v>
      </c>
      <c r="G289" s="195" t="e">
        <f>SEARCH("&lt;TariffDescriptionNumber&gt;",LogEvent[[#This Row],[TextEvent2]],LogEvent[[#This Row],[RuleFinish]])+25</f>
        <v>#VALUE!</v>
      </c>
      <c r="H289" s="195" t="e">
        <f>SEARCH("&lt;/TariffDescriptionNumber&gt;",LogEvent[[#This Row],[TextEvent2]],LogEvent[[#This Row],[RuleFinish]])</f>
        <v>#VALUE!</v>
      </c>
      <c r="I289" s="195" t="e">
        <f>MID(LogEvent[[#This Row],[TextEvent2]],LogEvent[[#This Row],[TariffLocation]],(LogEvent[[#This Row],[TariffFinish]]-LogEvent[[#This Row],[TariffLocation]]))</f>
        <v>#VALUE!</v>
      </c>
      <c r="J289" s="195" t="e">
        <f>SEARCH(CONCATENATE("Title=",Calculos!$A$72,"PENALTIES"),LogEvent[[#This Row],[TextEvent2]],LogEvent[[#This Row],[TariffLocation]])+29</f>
        <v>#VALUE!</v>
      </c>
      <c r="K289" s="195" t="e">
        <f>SEARCH("&lt;/Paragraph&gt;",LogEvent[[#This Row],[TextEvent2]],LogEvent[[#This Row],[PenaltiesLocation]])</f>
        <v>#VALUE!</v>
      </c>
      <c r="L289" s="195" t="e">
        <f>MID(LogEvent[[#This Row],[TextEvent2]],LogEvent[[#This Row],[PenaltiesLocation]],(LogEvent[[#This Row],[PenaltiesFinish]]-LogEvent[[#This Row],[PenaltiesLocation]]))</f>
        <v>#VALUE!</v>
      </c>
      <c r="M289" s="195">
        <f>SEARCH("&lt;stl:HostCommand",LogEvent[[#This Row],[TextEvent2]])</f>
        <v>1523</v>
      </c>
      <c r="N289" s="195">
        <f>SEARCH("&gt;",LogEvent[[#This Row],[TextEvent2]],LogEvent[[#This Row],[HostCommandLocation]])+1</f>
        <v>1556</v>
      </c>
      <c r="O289" s="195">
        <f>SEARCH("&lt;/stl:HostCommand&gt;",LogEvent[[#This Row],[TextEvent2]],LogEvent[[#This Row],[HostCommandInit]])</f>
        <v>1580</v>
      </c>
      <c r="P289" s="195" t="str">
        <f>MID(LogEvent[[#This Row],[TextEvent2]],LogEvent[[#This Row],[HostCommandInit]],LogEvent[[#This Row],[HCFinish]]-LogEvent[[#This Row],[HostCommandInit]])</f>
        <v>RDDELDXB08OCTXEL9RES1-EK</v>
      </c>
    </row>
    <row r="290" spans="1:16" x14ac:dyDescent="0.25">
      <c r="A290" s="195" t="s">
        <v>458</v>
      </c>
      <c r="B290" s="195" t="s">
        <v>459</v>
      </c>
      <c r="C290" s="195" t="s">
        <v>748</v>
      </c>
      <c r="D290" s="195" t="e">
        <f>SEARCH("&lt;Rule&gt;",LogEvent[[#This Row],[TextEvent2]])+6</f>
        <v>#VALUE!</v>
      </c>
      <c r="E290" s="195" t="e">
        <f>SEARCH("&lt;/Rule&gt;",LogEvent[[#This Row],[TextEvent2]],LogEvent[[#This Row],[RuleLocation]])</f>
        <v>#VALUE!</v>
      </c>
      <c r="F290" s="195" t="e">
        <f>MID(LogEvent[[#This Row],[TextEvent2]],LogEvent[[#This Row],[RuleLocation]],LogEvent[[#This Row],[RuleFinish]]-LogEvent[[#This Row],[RuleLocation]])</f>
        <v>#VALUE!</v>
      </c>
      <c r="G290" s="195" t="e">
        <f>SEARCH("&lt;TariffDescriptionNumber&gt;",LogEvent[[#This Row],[TextEvent2]],LogEvent[[#This Row],[RuleFinish]])+25</f>
        <v>#VALUE!</v>
      </c>
      <c r="H290" s="195" t="e">
        <f>SEARCH("&lt;/TariffDescriptionNumber&gt;",LogEvent[[#This Row],[TextEvent2]],LogEvent[[#This Row],[RuleFinish]])</f>
        <v>#VALUE!</v>
      </c>
      <c r="I290" s="195" t="e">
        <f>MID(LogEvent[[#This Row],[TextEvent2]],LogEvent[[#This Row],[TariffLocation]],(LogEvent[[#This Row],[TariffFinish]]-LogEvent[[#This Row],[TariffLocation]]))</f>
        <v>#VALUE!</v>
      </c>
      <c r="J290" s="195" t="e">
        <f>SEARCH(CONCATENATE("Title=",Calculos!$A$72,"PENALTIES"),LogEvent[[#This Row],[TextEvent2]],LogEvent[[#This Row],[TariffLocation]])+29</f>
        <v>#VALUE!</v>
      </c>
      <c r="K290" s="195" t="e">
        <f>SEARCH("&lt;/Paragraph&gt;",LogEvent[[#This Row],[TextEvent2]],LogEvent[[#This Row],[PenaltiesLocation]])</f>
        <v>#VALUE!</v>
      </c>
      <c r="L290" s="195" t="e">
        <f>MID(LogEvent[[#This Row],[TextEvent2]],LogEvent[[#This Row],[PenaltiesLocation]],(LogEvent[[#This Row],[PenaltiesFinish]]-LogEvent[[#This Row],[PenaltiesLocation]]))</f>
        <v>#VALUE!</v>
      </c>
      <c r="M290" s="195">
        <f>SEARCH("&lt;stl:HostCommand",LogEvent[[#This Row],[TextEvent2]])</f>
        <v>1522</v>
      </c>
      <c r="N290" s="195">
        <f>SEARCH("&gt;",LogEvent[[#This Row],[TextEvent2]],LogEvent[[#This Row],[HostCommandLocation]])+1</f>
        <v>1555</v>
      </c>
      <c r="O290" s="195">
        <f>SEARCH("&lt;/stl:HostCommand&gt;",LogEvent[[#This Row],[TextEvent2]],LogEvent[[#This Row],[HostCommandInit]])</f>
        <v>1579</v>
      </c>
      <c r="P290" s="195" t="str">
        <f>MID(LogEvent[[#This Row],[TextEvent2]],LogEvent[[#This Row],[HostCommandInit]],LogEvent[[#This Row],[HCFinish]]-LogEvent[[#This Row],[HostCommandInit]])</f>
        <v>RDPEIBOG02OCTQEESLA8K-LA</v>
      </c>
    </row>
    <row r="291" spans="1:16" x14ac:dyDescent="0.25">
      <c r="A291" s="195" t="s">
        <v>458</v>
      </c>
      <c r="B291" s="195" t="s">
        <v>459</v>
      </c>
      <c r="C291" s="195" t="s">
        <v>749</v>
      </c>
      <c r="D291" s="195">
        <f>SEARCH("&lt;Rule&gt;",LogEvent[[#This Row],[TextEvent2]])+6</f>
        <v>3314</v>
      </c>
      <c r="E291" s="195">
        <f>SEARCH("&lt;/Rule&gt;",LogEvent[[#This Row],[TextEvent2]],LogEvent[[#This Row],[RuleLocation]])</f>
        <v>3318</v>
      </c>
      <c r="F291" s="195" t="str">
        <f>MID(LogEvent[[#This Row],[TextEvent2]],LogEvent[[#This Row],[RuleLocation]],LogEvent[[#This Row],[RuleFinish]]-LogEvent[[#This Row],[RuleLocation]])</f>
        <v>YSLB</v>
      </c>
      <c r="G291" s="195">
        <f>SEARCH("&lt;TariffDescriptionNumber&gt;",LogEvent[[#This Row],[TextEvent2]],LogEvent[[#This Row],[RuleFinish]])+25</f>
        <v>3356</v>
      </c>
      <c r="H291" s="195">
        <f>SEARCH("&lt;/TariffDescriptionNumber&gt;",LogEvent[[#This Row],[TextEvent2]],LogEvent[[#This Row],[RuleFinish]])</f>
        <v>3365</v>
      </c>
      <c r="I291" s="195" t="str">
        <f>MID(LogEvent[[#This Row],[TextEvent2]],LogEvent[[#This Row],[TariffLocation]],(LogEvent[[#This Row],[TariffFinish]]-LogEvent[[#This Row],[TariffLocation]]))</f>
        <v>IPRWI/303</v>
      </c>
      <c r="J291" s="195">
        <f>SEARCH(CONCATENATE("Title=",Calculos!$A$72,"PENALTIES"),LogEvent[[#This Row],[TextEvent2]],LogEvent[[#This Row],[TariffLocation]])+29</f>
        <v>8376</v>
      </c>
      <c r="K291" s="195">
        <f>SEARCH("&lt;/Paragraph&gt;",LogEvent[[#This Row],[TextEvent2]],LogEvent[[#This Row],[PenaltiesLocation]])</f>
        <v>11653</v>
      </c>
      <c r="L291" s="195" t="str">
        <f>MID(LogEvent[[#This Row],[TextEvent2]],LogEvent[[#This Row],[PenaltiesLocation]],(LogEvent[[#This Row],[PenaltiesFinish]]-LogEvent[[#This Row],[PenaltiesLocation]]))</f>
        <v xml:space="preserve">CHANGES
ANY TIME
CHARGE USD 200.00 FOR REISSUE/REVALIDATION.
ANY TIME
CHARGE USD 200.00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BEFORE DEPARTURE
CHARGE 80 PERCENT FOR REFUND.
BEFORE DEPARTURE
TICKET IS NON-REFUNDABLE IN CASE OF NO-SHOW.
AFTER DEPARTURE
TICKET IS NON-REFUNDABLE.
NOTE - TEXT BELOW NOT VALIDATED FOR AUTOPRICING.
//
REFUND MUST BE COMPLETED BEFORE DEPARTURE TIME OF
THE 1ST OUTBOUND FLIGHT OF THE JOURNEY -OTHERWISE
IT WILL BE CONSIDERED NO 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//&lt;/Text&gt;
   </v>
      </c>
      <c r="M291" s="195">
        <f>SEARCH("&lt;stl:HostCommand",LogEvent[[#This Row],[TextEvent2]])</f>
        <v>1499</v>
      </c>
      <c r="N291" s="195">
        <f>SEARCH("&gt;",LogEvent[[#This Row],[TextEvent2]],LogEvent[[#This Row],[HostCommandLocation]])+1</f>
        <v>1532</v>
      </c>
      <c r="O291" s="195">
        <f>SEARCH("&lt;/stl:HostCommand&gt;",LogEvent[[#This Row],[TextEvent2]],LogEvent[[#This Row],[HostCommandInit]])</f>
        <v>1556</v>
      </c>
      <c r="P291" s="195" t="str">
        <f>MID(LogEvent[[#This Row],[TextEvent2]],LogEvent[[#This Row],[HostCommandInit]],LogEvent[[#This Row],[HCFinish]]-LogEvent[[#This Row],[HostCommandInit]])</f>
        <v>RDANFLIM28OCTNLESLA9B-LA</v>
      </c>
    </row>
    <row r="292" spans="1:16" x14ac:dyDescent="0.25">
      <c r="A292" s="195" t="s">
        <v>458</v>
      </c>
      <c r="B292" s="195" t="s">
        <v>459</v>
      </c>
      <c r="C292" s="195" t="s">
        <v>750</v>
      </c>
      <c r="D292" s="195" t="e">
        <f>SEARCH("&lt;Rule&gt;",LogEvent[[#This Row],[TextEvent2]])+6</f>
        <v>#VALUE!</v>
      </c>
      <c r="E292" s="195" t="e">
        <f>SEARCH("&lt;/Rule&gt;",LogEvent[[#This Row],[TextEvent2]],LogEvent[[#This Row],[RuleLocation]])</f>
        <v>#VALUE!</v>
      </c>
      <c r="F292" s="195" t="e">
        <f>MID(LogEvent[[#This Row],[TextEvent2]],LogEvent[[#This Row],[RuleLocation]],LogEvent[[#This Row],[RuleFinish]]-LogEvent[[#This Row],[RuleLocation]])</f>
        <v>#VALUE!</v>
      </c>
      <c r="G292" s="195" t="e">
        <f>SEARCH("&lt;TariffDescriptionNumber&gt;",LogEvent[[#This Row],[TextEvent2]],LogEvent[[#This Row],[RuleFinish]])+25</f>
        <v>#VALUE!</v>
      </c>
      <c r="H292" s="195" t="e">
        <f>SEARCH("&lt;/TariffDescriptionNumber&gt;",LogEvent[[#This Row],[TextEvent2]],LogEvent[[#This Row],[RuleFinish]])</f>
        <v>#VALUE!</v>
      </c>
      <c r="I292" s="195" t="e">
        <f>MID(LogEvent[[#This Row],[TextEvent2]],LogEvent[[#This Row],[TariffLocation]],(LogEvent[[#This Row],[TariffFinish]]-LogEvent[[#This Row],[TariffLocation]]))</f>
        <v>#VALUE!</v>
      </c>
      <c r="J292" s="195" t="e">
        <f>SEARCH(CONCATENATE("Title=",Calculos!$A$72,"PENALTIES"),LogEvent[[#This Row],[TextEvent2]],LogEvent[[#This Row],[TariffLocation]])+29</f>
        <v>#VALUE!</v>
      </c>
      <c r="K292" s="195" t="e">
        <f>SEARCH("&lt;/Paragraph&gt;",LogEvent[[#This Row],[TextEvent2]],LogEvent[[#This Row],[PenaltiesLocation]])</f>
        <v>#VALUE!</v>
      </c>
      <c r="L292" s="195" t="e">
        <f>MID(LogEvent[[#This Row],[TextEvent2]],LogEvent[[#This Row],[PenaltiesLocation]],(LogEvent[[#This Row],[PenaltiesFinish]]-LogEvent[[#This Row],[PenaltiesLocation]]))</f>
        <v>#VALUE!</v>
      </c>
      <c r="M292" s="195">
        <f>SEARCH("&lt;stl:HostCommand",LogEvent[[#This Row],[TextEvent2]])</f>
        <v>1522</v>
      </c>
      <c r="N292" s="195">
        <f>SEARCH("&gt;",LogEvent[[#This Row],[TextEvent2]],LogEvent[[#This Row],[HostCommandLocation]])+1</f>
        <v>1555</v>
      </c>
      <c r="O292" s="195">
        <f>SEARCH("&lt;/stl:HostCommand&gt;",LogEvent[[#This Row],[TextEvent2]],LogEvent[[#This Row],[HostCommandInit]])</f>
        <v>1579</v>
      </c>
      <c r="P292" s="195" t="str">
        <f>MID(LogEvent[[#This Row],[TextEvent2]],LogEvent[[#This Row],[HostCommandInit]],LogEvent[[#This Row],[HCFinish]]-LogEvent[[#This Row],[HostCommandInit]])</f>
        <v>RDLIMBOG28OCTQLESLD6K-LA</v>
      </c>
    </row>
    <row r="293" spans="1:16" x14ac:dyDescent="0.25">
      <c r="A293" s="195" t="s">
        <v>458</v>
      </c>
      <c r="B293" s="195" t="s">
        <v>459</v>
      </c>
      <c r="C293" s="195" t="s">
        <v>751</v>
      </c>
      <c r="D293" s="195" t="e">
        <f>SEARCH("&lt;Rule&gt;",LogEvent[[#This Row],[TextEvent2]])+6</f>
        <v>#VALUE!</v>
      </c>
      <c r="E293" s="195" t="e">
        <f>SEARCH("&lt;/Rule&gt;",LogEvent[[#This Row],[TextEvent2]],LogEvent[[#This Row],[RuleLocation]])</f>
        <v>#VALUE!</v>
      </c>
      <c r="F293" s="195" t="e">
        <f>MID(LogEvent[[#This Row],[TextEvent2]],LogEvent[[#This Row],[RuleLocation]],LogEvent[[#This Row],[RuleFinish]]-LogEvent[[#This Row],[RuleLocation]])</f>
        <v>#VALUE!</v>
      </c>
      <c r="G293" s="195" t="e">
        <f>SEARCH("&lt;TariffDescriptionNumber&gt;",LogEvent[[#This Row],[TextEvent2]],LogEvent[[#This Row],[RuleFinish]])+25</f>
        <v>#VALUE!</v>
      </c>
      <c r="H293" s="195" t="e">
        <f>SEARCH("&lt;/TariffDescriptionNumber&gt;",LogEvent[[#This Row],[TextEvent2]],LogEvent[[#This Row],[RuleFinish]])</f>
        <v>#VALUE!</v>
      </c>
      <c r="I293" s="195" t="e">
        <f>MID(LogEvent[[#This Row],[TextEvent2]],LogEvent[[#This Row],[TariffLocation]],(LogEvent[[#This Row],[TariffFinish]]-LogEvent[[#This Row],[TariffLocation]]))</f>
        <v>#VALUE!</v>
      </c>
      <c r="J293" s="195" t="e">
        <f>SEARCH(CONCATENATE("Title=",Calculos!$A$72,"PENALTIES"),LogEvent[[#This Row],[TextEvent2]],LogEvent[[#This Row],[TariffLocation]])+29</f>
        <v>#VALUE!</v>
      </c>
      <c r="K293" s="195" t="e">
        <f>SEARCH("&lt;/Paragraph&gt;",LogEvent[[#This Row],[TextEvent2]],LogEvent[[#This Row],[PenaltiesLocation]])</f>
        <v>#VALUE!</v>
      </c>
      <c r="L293" s="195" t="e">
        <f>MID(LogEvent[[#This Row],[TextEvent2]],LogEvent[[#This Row],[PenaltiesLocation]],(LogEvent[[#This Row],[PenaltiesFinish]]-LogEvent[[#This Row],[PenaltiesLocation]]))</f>
        <v>#VALUE!</v>
      </c>
      <c r="M293" s="195">
        <f>SEARCH("&lt;stl:HostCommand",LogEvent[[#This Row],[TextEvent2]])</f>
        <v>1524</v>
      </c>
      <c r="N293" s="195">
        <f>SEARCH("&gt;",LogEvent[[#This Row],[TextEvent2]],LogEvent[[#This Row],[HostCommandLocation]])+1</f>
        <v>1557</v>
      </c>
      <c r="O293" s="195">
        <f>SEARCH("&lt;/stl:HostCommand&gt;",LogEvent[[#This Row],[TextEvent2]],LogEvent[[#This Row],[HostCommandInit]])</f>
        <v>1581</v>
      </c>
      <c r="P293" s="195" t="str">
        <f>MID(LogEvent[[#This Row],[TextEvent2]],LogEvent[[#This Row],[HostCommandInit]],LogEvent[[#This Row],[HCFinish]]-LogEvent[[#This Row],[HostCommandInit]])</f>
        <v>RDPHLORD27DECUAA7OY0N-UA</v>
      </c>
    </row>
    <row r="294" spans="1:16" x14ac:dyDescent="0.25">
      <c r="A294" s="195" t="s">
        <v>458</v>
      </c>
      <c r="B294" s="195" t="s">
        <v>459</v>
      </c>
      <c r="C294" s="195" t="s">
        <v>752</v>
      </c>
      <c r="D294" s="195" t="e">
        <f>SEARCH("&lt;Rule&gt;",LogEvent[[#This Row],[TextEvent2]])+6</f>
        <v>#VALUE!</v>
      </c>
      <c r="E294" s="195" t="e">
        <f>SEARCH("&lt;/Rule&gt;",LogEvent[[#This Row],[TextEvent2]],LogEvent[[#This Row],[RuleLocation]])</f>
        <v>#VALUE!</v>
      </c>
      <c r="F294" s="195" t="e">
        <f>MID(LogEvent[[#This Row],[TextEvent2]],LogEvent[[#This Row],[RuleLocation]],LogEvent[[#This Row],[RuleFinish]]-LogEvent[[#This Row],[RuleLocation]])</f>
        <v>#VALUE!</v>
      </c>
      <c r="G294" s="195" t="e">
        <f>SEARCH("&lt;TariffDescriptionNumber&gt;",LogEvent[[#This Row],[TextEvent2]],LogEvent[[#This Row],[RuleFinish]])+25</f>
        <v>#VALUE!</v>
      </c>
      <c r="H294" s="195" t="e">
        <f>SEARCH("&lt;/TariffDescriptionNumber&gt;",LogEvent[[#This Row],[TextEvent2]],LogEvent[[#This Row],[RuleFinish]])</f>
        <v>#VALUE!</v>
      </c>
      <c r="I294" s="195" t="e">
        <f>MID(LogEvent[[#This Row],[TextEvent2]],LogEvent[[#This Row],[TariffLocation]],(LogEvent[[#This Row],[TariffFinish]]-LogEvent[[#This Row],[TariffLocation]]))</f>
        <v>#VALUE!</v>
      </c>
      <c r="J294" s="195" t="e">
        <f>SEARCH(CONCATENATE("Title=",Calculos!$A$72,"PENALTIES"),LogEvent[[#This Row],[TextEvent2]],LogEvent[[#This Row],[TariffLocation]])+29</f>
        <v>#VALUE!</v>
      </c>
      <c r="K294" s="195" t="e">
        <f>SEARCH("&lt;/Paragraph&gt;",LogEvent[[#This Row],[TextEvent2]],LogEvent[[#This Row],[PenaltiesLocation]])</f>
        <v>#VALUE!</v>
      </c>
      <c r="L294" s="195" t="e">
        <f>MID(LogEvent[[#This Row],[TextEvent2]],LogEvent[[#This Row],[PenaltiesLocation]],(LogEvent[[#This Row],[PenaltiesFinish]]-LogEvent[[#This Row],[PenaltiesLocation]]))</f>
        <v>#VALUE!</v>
      </c>
      <c r="M294" s="195">
        <f>SEARCH("&lt;stl:HostCommand",LogEvent[[#This Row],[TextEvent2]])</f>
        <v>1524</v>
      </c>
      <c r="N294" s="195">
        <f>SEARCH("&gt;",LogEvent[[#This Row],[TextEvent2]],LogEvent[[#This Row],[HostCommandLocation]])+1</f>
        <v>1557</v>
      </c>
      <c r="O294" s="195">
        <f>SEARCH("&lt;/stl:HostCommand&gt;",LogEvent[[#This Row],[TextEvent2]],LogEvent[[#This Row],[HostCommandInit]])</f>
        <v>1581</v>
      </c>
      <c r="P294" s="195" t="str">
        <f>MID(LogEvent[[#This Row],[TextEvent2]],LogEvent[[#This Row],[HostCommandInit]],LogEvent[[#This Row],[HCFinish]]-LogEvent[[#This Row],[HostCommandInit]])</f>
        <v>RDPEIPTY24FEBSAA4OY0N-UA</v>
      </c>
    </row>
    <row r="295" spans="1:16" x14ac:dyDescent="0.25">
      <c r="A295" s="195" t="s">
        <v>458</v>
      </c>
      <c r="B295" s="195" t="s">
        <v>459</v>
      </c>
      <c r="C295" s="195" t="s">
        <v>753</v>
      </c>
      <c r="D295" s="195" t="e">
        <f>SEARCH("&lt;Rule&gt;",LogEvent[[#This Row],[TextEvent2]])+6</f>
        <v>#VALUE!</v>
      </c>
      <c r="E295" s="195" t="e">
        <f>SEARCH("&lt;/Rule&gt;",LogEvent[[#This Row],[TextEvent2]],LogEvent[[#This Row],[RuleLocation]])</f>
        <v>#VALUE!</v>
      </c>
      <c r="F295" s="195" t="e">
        <f>MID(LogEvent[[#This Row],[TextEvent2]],LogEvent[[#This Row],[RuleLocation]],LogEvent[[#This Row],[RuleFinish]]-LogEvent[[#This Row],[RuleLocation]])</f>
        <v>#VALUE!</v>
      </c>
      <c r="G295" s="195" t="e">
        <f>SEARCH("&lt;TariffDescriptionNumber&gt;",LogEvent[[#This Row],[TextEvent2]],LogEvent[[#This Row],[RuleFinish]])+25</f>
        <v>#VALUE!</v>
      </c>
      <c r="H295" s="195" t="e">
        <f>SEARCH("&lt;/TariffDescriptionNumber&gt;",LogEvent[[#This Row],[TextEvent2]],LogEvent[[#This Row],[RuleFinish]])</f>
        <v>#VALUE!</v>
      </c>
      <c r="I295" s="195" t="e">
        <f>MID(LogEvent[[#This Row],[TextEvent2]],LogEvent[[#This Row],[TariffLocation]],(LogEvent[[#This Row],[TariffFinish]]-LogEvent[[#This Row],[TariffLocation]]))</f>
        <v>#VALUE!</v>
      </c>
      <c r="J295" s="195" t="e">
        <f>SEARCH(CONCATENATE("Title=",Calculos!$A$72,"PENALTIES"),LogEvent[[#This Row],[TextEvent2]],LogEvent[[#This Row],[TariffLocation]])+29</f>
        <v>#VALUE!</v>
      </c>
      <c r="K295" s="195" t="e">
        <f>SEARCH("&lt;/Paragraph&gt;",LogEvent[[#This Row],[TextEvent2]],LogEvent[[#This Row],[PenaltiesLocation]])</f>
        <v>#VALUE!</v>
      </c>
      <c r="L295" s="195" t="e">
        <f>MID(LogEvent[[#This Row],[TextEvent2]],LogEvent[[#This Row],[PenaltiesLocation]],(LogEvent[[#This Row],[PenaltiesFinish]]-LogEvent[[#This Row],[PenaltiesLocation]]))</f>
        <v>#VALUE!</v>
      </c>
      <c r="M295" s="195">
        <f>SEARCH("&lt;stl:HostCommand",LogEvent[[#This Row],[TextEvent2]])</f>
        <v>1523</v>
      </c>
      <c r="N295" s="195">
        <f>SEARCH("&gt;",LogEvent[[#This Row],[TextEvent2]],LogEvent[[#This Row],[HostCommandLocation]])+1</f>
        <v>1556</v>
      </c>
      <c r="O295" s="195">
        <f>SEARCH("&lt;/stl:HostCommand&gt;",LogEvent[[#This Row],[TextEvent2]],LogEvent[[#This Row],[HostCommandInit]])</f>
        <v>1579</v>
      </c>
      <c r="P295" s="195" t="str">
        <f>MID(LogEvent[[#This Row],[TextEvent2]],LogEvent[[#This Row],[HostCommandInit]],LogEvent[[#This Row],[HCFinish]]-LogEvent[[#This Row],[HostCommandInit]])</f>
        <v>RDBOGIAH14OCTTL7RCEL-UA</v>
      </c>
    </row>
    <row r="296" spans="1:16" x14ac:dyDescent="0.25">
      <c r="A296" s="195" t="s">
        <v>458</v>
      </c>
      <c r="B296" s="195" t="s">
        <v>459</v>
      </c>
      <c r="C296" s="195" t="s">
        <v>754</v>
      </c>
      <c r="D296" s="195" t="e">
        <f>SEARCH("&lt;Rule&gt;",LogEvent[[#This Row],[TextEvent2]])+6</f>
        <v>#VALUE!</v>
      </c>
      <c r="E296" s="195" t="e">
        <f>SEARCH("&lt;/Rule&gt;",LogEvent[[#This Row],[TextEvent2]],LogEvent[[#This Row],[RuleLocation]])</f>
        <v>#VALUE!</v>
      </c>
      <c r="F296" s="195" t="e">
        <f>MID(LogEvent[[#This Row],[TextEvent2]],LogEvent[[#This Row],[RuleLocation]],LogEvent[[#This Row],[RuleFinish]]-LogEvent[[#This Row],[RuleLocation]])</f>
        <v>#VALUE!</v>
      </c>
      <c r="G296" s="195" t="e">
        <f>SEARCH("&lt;TariffDescriptionNumber&gt;",LogEvent[[#This Row],[TextEvent2]],LogEvent[[#This Row],[RuleFinish]])+25</f>
        <v>#VALUE!</v>
      </c>
      <c r="H296" s="195" t="e">
        <f>SEARCH("&lt;/TariffDescriptionNumber&gt;",LogEvent[[#This Row],[TextEvent2]],LogEvent[[#This Row],[RuleFinish]])</f>
        <v>#VALUE!</v>
      </c>
      <c r="I296" s="195" t="e">
        <f>MID(LogEvent[[#This Row],[TextEvent2]],LogEvent[[#This Row],[TariffLocation]],(LogEvent[[#This Row],[TariffFinish]]-LogEvent[[#This Row],[TariffLocation]]))</f>
        <v>#VALUE!</v>
      </c>
      <c r="J296" s="195" t="e">
        <f>SEARCH(CONCATENATE("Title=",Calculos!$A$72,"PENALTIES"),LogEvent[[#This Row],[TextEvent2]],LogEvent[[#This Row],[TariffLocation]])+29</f>
        <v>#VALUE!</v>
      </c>
      <c r="K296" s="195" t="e">
        <f>SEARCH("&lt;/Paragraph&gt;",LogEvent[[#This Row],[TextEvent2]],LogEvent[[#This Row],[PenaltiesLocation]])</f>
        <v>#VALUE!</v>
      </c>
      <c r="L296" s="195" t="e">
        <f>MID(LogEvent[[#This Row],[TextEvent2]],LogEvent[[#This Row],[PenaltiesLocation]],(LogEvent[[#This Row],[PenaltiesFinish]]-LogEvent[[#This Row],[PenaltiesLocation]]))</f>
        <v>#VALUE!</v>
      </c>
      <c r="M296" s="195">
        <f>SEARCH("&lt;stl:HostCommand",LogEvent[[#This Row],[TextEvent2]])</f>
        <v>1523</v>
      </c>
      <c r="N296" s="195">
        <f>SEARCH("&gt;",LogEvent[[#This Row],[TextEvent2]],LogEvent[[#This Row],[HostCommandLocation]])+1</f>
        <v>1556</v>
      </c>
      <c r="O296" s="195">
        <f>SEARCH("&lt;/stl:HostCommand&gt;",LogEvent[[#This Row],[TextEvent2]],LogEvent[[#This Row],[HostCommandInit]])</f>
        <v>1579</v>
      </c>
      <c r="P296" s="195" t="str">
        <f>MID(LogEvent[[#This Row],[TextEvent2]],LogEvent[[#This Row],[HostCommandInit]],LogEvent[[#This Row],[HCFinish]]-LogEvent[[#This Row],[HostCommandInit]])</f>
        <v>RDOSLFRA28OCTLL8RCEL-UA</v>
      </c>
    </row>
    <row r="297" spans="1:16" x14ac:dyDescent="0.25">
      <c r="A297" s="195" t="s">
        <v>458</v>
      </c>
      <c r="B297" s="195" t="s">
        <v>459</v>
      </c>
      <c r="C297" s="195" t="s">
        <v>755</v>
      </c>
      <c r="D297" s="195">
        <f>SEARCH("&lt;Rule&gt;",LogEvent[[#This Row],[TextEvent2]])+6</f>
        <v>3326</v>
      </c>
      <c r="E297" s="195">
        <f>SEARCH("&lt;/Rule&gt;",LogEvent[[#This Row],[TextEvent2]],LogEvent[[#This Row],[RuleLocation]])</f>
        <v>3330</v>
      </c>
      <c r="F297" s="195" t="str">
        <f>MID(LogEvent[[#This Row],[TextEvent2]],LogEvent[[#This Row],[RuleLocation]],LogEvent[[#This Row],[RuleFinish]]-LogEvent[[#This Row],[RuleLocation]])</f>
        <v>AL11</v>
      </c>
      <c r="G297" s="195">
        <f>SEARCH("&lt;TariffDescriptionNumber&gt;",LogEvent[[#This Row],[TextEvent2]],LogEvent[[#This Row],[RuleFinish]])+25</f>
        <v>3368</v>
      </c>
      <c r="H297" s="195">
        <f>SEARCH("&lt;/TariffDescriptionNumber&gt;",LogEvent[[#This Row],[TextEvent2]],LogEvent[[#This Row],[RuleFinish]])</f>
        <v>3378</v>
      </c>
      <c r="I297" s="195" t="str">
        <f>MID(LogEvent[[#This Row],[TextEvent2]],LogEvent[[#This Row],[TariffLocation]],(LogEvent[[#This Row],[TariffFinish]]-LogEvent[[#This Row],[TariffLocation]]))</f>
        <v>IPRSAA2/27</v>
      </c>
      <c r="J297" s="195">
        <f>SEARCH(CONCATENATE("Title=",Calculos!$A$72,"PENALTIES"),LogEvent[[#This Row],[TextEvent2]],LogEvent[[#This Row],[TariffLocation]])+29</f>
        <v>14411</v>
      </c>
      <c r="K297" s="195">
        <f>SEARCH("&lt;/Paragraph&gt;",LogEvent[[#This Row],[TextEvent2]],LogEvent[[#This Row],[PenaltiesLocation]])</f>
        <v>19223</v>
      </c>
      <c r="L297" s="195" t="str">
        <f>MID(LogEvent[[#This Row],[TextEvent2]],LogEvent[[#This Row],[PenaltiesLocation]],(LogEvent[[#This Row],[PenaltiesFinish]]-LogEvent[[#This Row],[PenaltiesLocation]]))</f>
        <v xml:space="preserve">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v>
      </c>
      <c r="M297" s="195">
        <f>SEARCH("&lt;stl:HostCommand",LogEvent[[#This Row],[TextEvent2]])</f>
        <v>1500</v>
      </c>
      <c r="N297" s="195">
        <f>SEARCH("&gt;",LogEvent[[#This Row],[TextEvent2]],LogEvent[[#This Row],[HostCommandLocation]])+1</f>
        <v>1533</v>
      </c>
      <c r="O297" s="195">
        <f>SEARCH("&lt;/stl:HostCommand&gt;",LogEvent[[#This Row],[TextEvent2]],LogEvent[[#This Row],[HostCommandInit]])</f>
        <v>1555</v>
      </c>
      <c r="P297" s="195" t="str">
        <f>MID(LogEvent[[#This Row],[TextEvent2]],LogEvent[[#This Row],[HostCommandInit]],LogEvent[[#This Row],[HCFinish]]-LogEvent[[#This Row],[HostCommandInit]])</f>
        <v>RDMDEMAD24SEPQLYR7L-UX</v>
      </c>
    </row>
    <row r="298" spans="1:16" x14ac:dyDescent="0.25">
      <c r="A298" s="195" t="s">
        <v>458</v>
      </c>
      <c r="B298" s="195" t="s">
        <v>459</v>
      </c>
      <c r="C298" s="195" t="s">
        <v>756</v>
      </c>
      <c r="D298" s="195">
        <f>SEARCH("&lt;Rule&gt;",LogEvent[[#This Row],[TextEvent2]])+6</f>
        <v>3673</v>
      </c>
      <c r="E298" s="195">
        <f>SEARCH("&lt;/Rule&gt;",LogEvent[[#This Row],[TextEvent2]],LogEvent[[#This Row],[RuleLocation]])</f>
        <v>3677</v>
      </c>
      <c r="F298" s="195" t="str">
        <f>MID(LogEvent[[#This Row],[TextEvent2]],LogEvent[[#This Row],[RuleLocation]],LogEvent[[#This Row],[RuleFinish]]-LogEvent[[#This Row],[RuleLocation]])</f>
        <v>OF01</v>
      </c>
      <c r="G298" s="195">
        <f>SEARCH("&lt;TariffDescriptionNumber&gt;",LogEvent[[#This Row],[TextEvent2]],LogEvent[[#This Row],[RuleFinish]])+25</f>
        <v>3715</v>
      </c>
      <c r="H298" s="195">
        <f>SEARCH("&lt;/TariffDescriptionNumber&gt;",LogEvent[[#This Row],[TextEvent2]],LogEvent[[#This Row],[RuleFinish]])</f>
        <v>3725</v>
      </c>
      <c r="I298" s="195" t="str">
        <f>MID(LogEvent[[#This Row],[TextEvent2]],LogEvent[[#This Row],[TariffLocation]],(LogEvent[[#This Row],[TariffFinish]]-LogEvent[[#This Row],[TariffLocation]]))</f>
        <v>IPRSAA2/27</v>
      </c>
      <c r="J298" s="195">
        <f>SEARCH(CONCATENATE("Title=",Calculos!$A$72,"PENALTIES"),LogEvent[[#This Row],[TextEvent2]],LogEvent[[#This Row],[TariffLocation]])+29</f>
        <v>14603</v>
      </c>
      <c r="K298" s="195">
        <f>SEARCH("&lt;/Paragraph&gt;",LogEvent[[#This Row],[TextEvent2]],LogEvent[[#This Row],[PenaltiesLocation]])</f>
        <v>19415</v>
      </c>
      <c r="L298" s="195" t="str">
        <f>MID(LogEvent[[#This Row],[TextEvent2]],LogEvent[[#This Row],[PenaltiesLocation]],(LogEvent[[#This Row],[PenaltiesFinish]]-LogEvent[[#This Row],[PenaltiesLocation]]))</f>
        <v xml:space="preserve">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v>
      </c>
      <c r="M298" s="195">
        <f>SEARCH("&lt;stl:HostCommand",LogEvent[[#This Row],[TextEvent2]])</f>
        <v>1500</v>
      </c>
      <c r="N298" s="195">
        <f>SEARCH("&gt;",LogEvent[[#This Row],[TextEvent2]],LogEvent[[#This Row],[HostCommandLocation]])+1</f>
        <v>1533</v>
      </c>
      <c r="O298" s="195">
        <f>SEARCH("&lt;/stl:HostCommand&gt;",LogEvent[[#This Row],[TextEvent2]],LogEvent[[#This Row],[HostCommandInit]])</f>
        <v>1557</v>
      </c>
      <c r="P298" s="195" t="str">
        <f>MID(LogEvent[[#This Row],[TextEvent2]],LogEvent[[#This Row],[HostCommandInit]],LogEvent[[#This Row],[HCFinish]]-LogEvent[[#This Row],[HostCommandInit]])</f>
        <v>RDMADMDE26NOVZVUELA5L-UX</v>
      </c>
    </row>
    <row r="299" spans="1:16" x14ac:dyDescent="0.25">
      <c r="A299" s="195" t="s">
        <v>458</v>
      </c>
      <c r="B299" s="195" t="s">
        <v>459</v>
      </c>
      <c r="C299" s="195" t="s">
        <v>757</v>
      </c>
      <c r="D299" s="195" t="e">
        <f>SEARCH("&lt;Rule&gt;",LogEvent[[#This Row],[TextEvent2]])+6</f>
        <v>#VALUE!</v>
      </c>
      <c r="E299" s="195" t="e">
        <f>SEARCH("&lt;/Rule&gt;",LogEvent[[#This Row],[TextEvent2]],LogEvent[[#This Row],[RuleLocation]])</f>
        <v>#VALUE!</v>
      </c>
      <c r="F299" s="195" t="e">
        <f>MID(LogEvent[[#This Row],[TextEvent2]],LogEvent[[#This Row],[RuleLocation]],LogEvent[[#This Row],[RuleFinish]]-LogEvent[[#This Row],[RuleLocation]])</f>
        <v>#VALUE!</v>
      </c>
      <c r="G299" s="195" t="e">
        <f>SEARCH("&lt;TariffDescriptionNumber&gt;",LogEvent[[#This Row],[TextEvent2]],LogEvent[[#This Row],[RuleFinish]])+25</f>
        <v>#VALUE!</v>
      </c>
      <c r="H299" s="195" t="e">
        <f>SEARCH("&lt;/TariffDescriptionNumber&gt;",LogEvent[[#This Row],[TextEvent2]],LogEvent[[#This Row],[RuleFinish]])</f>
        <v>#VALUE!</v>
      </c>
      <c r="I299" s="195" t="e">
        <f>MID(LogEvent[[#This Row],[TextEvent2]],LogEvent[[#This Row],[TariffLocation]],(LogEvent[[#This Row],[TariffFinish]]-LogEvent[[#This Row],[TariffLocation]]))</f>
        <v>#VALUE!</v>
      </c>
      <c r="J299" s="195" t="e">
        <f>SEARCH(CONCATENATE("Title=",Calculos!$A$72,"PENALTIES"),LogEvent[[#This Row],[TextEvent2]],LogEvent[[#This Row],[TariffLocation]])+29</f>
        <v>#VALUE!</v>
      </c>
      <c r="K299" s="195" t="e">
        <f>SEARCH("&lt;/Paragraph&gt;",LogEvent[[#This Row],[TextEvent2]],LogEvent[[#This Row],[PenaltiesLocation]])</f>
        <v>#VALUE!</v>
      </c>
      <c r="L299" s="195" t="e">
        <f>MID(LogEvent[[#This Row],[TextEvent2]],LogEvent[[#This Row],[PenaltiesLocation]],(LogEvent[[#This Row],[PenaltiesFinish]]-LogEvent[[#This Row],[PenaltiesLocation]]))</f>
        <v>#VALUE!</v>
      </c>
      <c r="M299" s="195">
        <f>SEARCH("&lt;stl:HostCommand",LogEvent[[#This Row],[TextEvent2]])</f>
        <v>1524</v>
      </c>
      <c r="N299" s="195">
        <f>SEARCH("&gt;",LogEvent[[#This Row],[TextEvent2]],LogEvent[[#This Row],[HostCommandLocation]])+1</f>
        <v>1557</v>
      </c>
      <c r="O299" s="195">
        <f>SEARCH("&lt;/stl:HostCommand&gt;",LogEvent[[#This Row],[TextEvent2]],LogEvent[[#This Row],[HostCommandInit]])</f>
        <v>1581</v>
      </c>
      <c r="P299" s="195" t="str">
        <f>MID(LogEvent[[#This Row],[TextEvent2]],LogEvent[[#This Row],[HostCommandInit]],LogEvent[[#This Row],[HCFinish]]-LogEvent[[#This Row],[HostCommandInit]])</f>
        <v>RDMDEPTY16OCTLAA2OZ2S-CM</v>
      </c>
    </row>
    <row r="300" spans="1:16" x14ac:dyDescent="0.25">
      <c r="A300" s="195" t="s">
        <v>458</v>
      </c>
      <c r="B300" s="195" t="s">
        <v>459</v>
      </c>
      <c r="C300" s="195" t="s">
        <v>758</v>
      </c>
      <c r="D300" s="195" t="e">
        <f>SEARCH("&lt;Rule&gt;",LogEvent[[#This Row],[TextEvent2]])+6</f>
        <v>#VALUE!</v>
      </c>
      <c r="E300" s="195" t="e">
        <f>SEARCH("&lt;/Rule&gt;",LogEvent[[#This Row],[TextEvent2]],LogEvent[[#This Row],[RuleLocation]])</f>
        <v>#VALUE!</v>
      </c>
      <c r="F300" s="195" t="e">
        <f>MID(LogEvent[[#This Row],[TextEvent2]],LogEvent[[#This Row],[RuleLocation]],LogEvent[[#This Row],[RuleFinish]]-LogEvent[[#This Row],[RuleLocation]])</f>
        <v>#VALUE!</v>
      </c>
      <c r="G300" s="195" t="e">
        <f>SEARCH("&lt;TariffDescriptionNumber&gt;",LogEvent[[#This Row],[TextEvent2]],LogEvent[[#This Row],[RuleFinish]])+25</f>
        <v>#VALUE!</v>
      </c>
      <c r="H300" s="195" t="e">
        <f>SEARCH("&lt;/TariffDescriptionNumber&gt;",LogEvent[[#This Row],[TextEvent2]],LogEvent[[#This Row],[RuleFinish]])</f>
        <v>#VALUE!</v>
      </c>
      <c r="I300" s="195" t="e">
        <f>MID(LogEvent[[#This Row],[TextEvent2]],LogEvent[[#This Row],[TariffLocation]],(LogEvent[[#This Row],[TariffFinish]]-LogEvent[[#This Row],[TariffLocation]]))</f>
        <v>#VALUE!</v>
      </c>
      <c r="J300" s="195" t="e">
        <f>SEARCH(CONCATENATE("Title=",Calculos!$A$72,"PENALTIES"),LogEvent[[#This Row],[TextEvent2]],LogEvent[[#This Row],[TariffLocation]])+29</f>
        <v>#VALUE!</v>
      </c>
      <c r="K300" s="195" t="e">
        <f>SEARCH("&lt;/Paragraph&gt;",LogEvent[[#This Row],[TextEvent2]],LogEvent[[#This Row],[PenaltiesLocation]])</f>
        <v>#VALUE!</v>
      </c>
      <c r="L300" s="195" t="e">
        <f>MID(LogEvent[[#This Row],[TextEvent2]],LogEvent[[#This Row],[PenaltiesLocation]],(LogEvent[[#This Row],[PenaltiesFinish]]-LogEvent[[#This Row],[PenaltiesLocation]]))</f>
        <v>#VALUE!</v>
      </c>
      <c r="M300" s="195" t="e">
        <f>SEARCH("&lt;stl:HostCommand",LogEvent[[#This Row],[TextEvent2]])</f>
        <v>#VALUE!</v>
      </c>
      <c r="N300" s="195" t="e">
        <f>SEARCH("&gt;",LogEvent[[#This Row],[TextEvent2]],LogEvent[[#This Row],[HostCommandLocation]])+1</f>
        <v>#VALUE!</v>
      </c>
      <c r="O300" s="195" t="e">
        <f>SEARCH("&lt;/stl:HostCommand&gt;",LogEvent[[#This Row],[TextEvent2]],LogEvent[[#This Row],[HostCommandInit]])</f>
        <v>#VALUE!</v>
      </c>
      <c r="P300" s="195" t="e">
        <f>MID(LogEvent[[#This Row],[TextEvent2]],LogEvent[[#This Row],[HostCommandInit]],LogEvent[[#This Row],[HCFinish]]-LogEvent[[#This Row],[HostCommandInit]])</f>
        <v>#VALUE!</v>
      </c>
    </row>
    <row r="301" spans="1:16" x14ac:dyDescent="0.25">
      <c r="A301" s="195" t="s">
        <v>458</v>
      </c>
      <c r="B301" s="195" t="s">
        <v>459</v>
      </c>
      <c r="C301" s="195" t="s">
        <v>759</v>
      </c>
      <c r="D301" s="195" t="e">
        <f>SEARCH("&lt;Rule&gt;",LogEvent[[#This Row],[TextEvent2]])+6</f>
        <v>#VALUE!</v>
      </c>
      <c r="E301" s="195" t="e">
        <f>SEARCH("&lt;/Rule&gt;",LogEvent[[#This Row],[TextEvent2]],LogEvent[[#This Row],[RuleLocation]])</f>
        <v>#VALUE!</v>
      </c>
      <c r="F301" s="195" t="e">
        <f>MID(LogEvent[[#This Row],[TextEvent2]],LogEvent[[#This Row],[RuleLocation]],LogEvent[[#This Row],[RuleFinish]]-LogEvent[[#This Row],[RuleLocation]])</f>
        <v>#VALUE!</v>
      </c>
      <c r="G301" s="195" t="e">
        <f>SEARCH("&lt;TariffDescriptionNumber&gt;",LogEvent[[#This Row],[TextEvent2]],LogEvent[[#This Row],[RuleFinish]])+25</f>
        <v>#VALUE!</v>
      </c>
      <c r="H301" s="195" t="e">
        <f>SEARCH("&lt;/TariffDescriptionNumber&gt;",LogEvent[[#This Row],[TextEvent2]],LogEvent[[#This Row],[RuleFinish]])</f>
        <v>#VALUE!</v>
      </c>
      <c r="I301" s="195" t="e">
        <f>MID(LogEvent[[#This Row],[TextEvent2]],LogEvent[[#This Row],[TariffLocation]],(LogEvent[[#This Row],[TariffFinish]]-LogEvent[[#This Row],[TariffLocation]]))</f>
        <v>#VALUE!</v>
      </c>
      <c r="J301" s="195" t="e">
        <f>SEARCH(CONCATENATE("Title=",Calculos!$A$72,"PENALTIES"),LogEvent[[#This Row],[TextEvent2]],LogEvent[[#This Row],[TariffLocation]])+29</f>
        <v>#VALUE!</v>
      </c>
      <c r="K301" s="195" t="e">
        <f>SEARCH("&lt;/Paragraph&gt;",LogEvent[[#This Row],[TextEvent2]],LogEvent[[#This Row],[PenaltiesLocation]])</f>
        <v>#VALUE!</v>
      </c>
      <c r="L301" s="195" t="e">
        <f>MID(LogEvent[[#This Row],[TextEvent2]],LogEvent[[#This Row],[PenaltiesLocation]],(LogEvent[[#This Row],[PenaltiesFinish]]-LogEvent[[#This Row],[PenaltiesLocation]]))</f>
        <v>#VALUE!</v>
      </c>
      <c r="M301" s="195">
        <f>SEARCH("&lt;stl:HostCommand",LogEvent[[#This Row],[TextEvent2]])</f>
        <v>1524</v>
      </c>
      <c r="N301" s="195">
        <f>SEARCH("&gt;",LogEvent[[#This Row],[TextEvent2]],LogEvent[[#This Row],[HostCommandLocation]])+1</f>
        <v>1557</v>
      </c>
      <c r="O301" s="195">
        <f>SEARCH("&lt;/stl:HostCommand&gt;",LogEvent[[#This Row],[TextEvent2]],LogEvent[[#This Row],[HostCommandInit]])</f>
        <v>1581</v>
      </c>
      <c r="P301" s="195" t="str">
        <f>MID(LogEvent[[#This Row],[TextEvent2]],LogEvent[[#This Row],[HostCommandInit]],LogEvent[[#This Row],[HCFinish]]-LogEvent[[#This Row],[HostCommandInit]])</f>
        <v>RDBOGATL18SEPXHNJ3NBQ-DL</v>
      </c>
    </row>
    <row r="302" spans="1:16" x14ac:dyDescent="0.25">
      <c r="A302" s="195" t="s">
        <v>458</v>
      </c>
      <c r="B302" s="195" t="s">
        <v>459</v>
      </c>
      <c r="C302" s="195" t="s">
        <v>760</v>
      </c>
      <c r="D302" s="195" t="e">
        <f>SEARCH("&lt;Rule&gt;",LogEvent[[#This Row],[TextEvent2]])+6</f>
        <v>#VALUE!</v>
      </c>
      <c r="E302" s="195" t="e">
        <f>SEARCH("&lt;/Rule&gt;",LogEvent[[#This Row],[TextEvent2]],LogEvent[[#This Row],[RuleLocation]])</f>
        <v>#VALUE!</v>
      </c>
      <c r="F302" s="195" t="e">
        <f>MID(LogEvent[[#This Row],[TextEvent2]],LogEvent[[#This Row],[RuleLocation]],LogEvent[[#This Row],[RuleFinish]]-LogEvent[[#This Row],[RuleLocation]])</f>
        <v>#VALUE!</v>
      </c>
      <c r="G302" s="195" t="e">
        <f>SEARCH("&lt;TariffDescriptionNumber&gt;",LogEvent[[#This Row],[TextEvent2]],LogEvent[[#This Row],[RuleFinish]])+25</f>
        <v>#VALUE!</v>
      </c>
      <c r="H302" s="195" t="e">
        <f>SEARCH("&lt;/TariffDescriptionNumber&gt;",LogEvent[[#This Row],[TextEvent2]],LogEvent[[#This Row],[RuleFinish]])</f>
        <v>#VALUE!</v>
      </c>
      <c r="I302" s="195" t="e">
        <f>MID(LogEvent[[#This Row],[TextEvent2]],LogEvent[[#This Row],[TariffLocation]],(LogEvent[[#This Row],[TariffFinish]]-LogEvent[[#This Row],[TariffLocation]]))</f>
        <v>#VALUE!</v>
      </c>
      <c r="J302" s="195" t="e">
        <f>SEARCH(CONCATENATE("Title=",Calculos!$A$72,"PENALTIES"),LogEvent[[#This Row],[TextEvent2]],LogEvent[[#This Row],[TariffLocation]])+29</f>
        <v>#VALUE!</v>
      </c>
      <c r="K302" s="195" t="e">
        <f>SEARCH("&lt;/Paragraph&gt;",LogEvent[[#This Row],[TextEvent2]],LogEvent[[#This Row],[PenaltiesLocation]])</f>
        <v>#VALUE!</v>
      </c>
      <c r="L302" s="195" t="e">
        <f>MID(LogEvent[[#This Row],[TextEvent2]],LogEvent[[#This Row],[PenaltiesLocation]],(LogEvent[[#This Row],[PenaltiesFinish]]-LogEvent[[#This Row],[PenaltiesLocation]]))</f>
        <v>#VALUE!</v>
      </c>
      <c r="M302" s="195">
        <f>SEARCH("&lt;stl:HostCommand",LogEvent[[#This Row],[TextEvent2]])</f>
        <v>1501</v>
      </c>
      <c r="N302" s="195">
        <f>SEARCH("&gt;",LogEvent[[#This Row],[TextEvent2]],LogEvent[[#This Row],[HostCommandLocation]])+1</f>
        <v>1534</v>
      </c>
      <c r="O302" s="195">
        <f>SEARCH("&lt;/stl:HostCommand&gt;",LogEvent[[#This Row],[TextEvent2]],LogEvent[[#This Row],[HostCommandInit]])</f>
        <v>1555</v>
      </c>
      <c r="P302" s="195" t="str">
        <f>MID(LogEvent[[#This Row],[TextEvent2]],LogEvent[[#This Row],[HostCommandInit]],LogEvent[[#This Row],[HCFinish]]-LogEvent[[#This Row],[HostCommandInit]])</f>
        <v>RDMEXGDL06SEPG1ULL-4O</v>
      </c>
    </row>
    <row r="303" spans="1:16" x14ac:dyDescent="0.25">
      <c r="A303" s="195" t="s">
        <v>458</v>
      </c>
      <c r="B303" s="195" t="s">
        <v>459</v>
      </c>
      <c r="C303" s="195" t="s">
        <v>761</v>
      </c>
      <c r="D303" s="195" t="e">
        <f>SEARCH("&lt;Rule&gt;",LogEvent[[#This Row],[TextEvent2]])+6</f>
        <v>#VALUE!</v>
      </c>
      <c r="E303" s="195" t="e">
        <f>SEARCH("&lt;/Rule&gt;",LogEvent[[#This Row],[TextEvent2]],LogEvent[[#This Row],[RuleLocation]])</f>
        <v>#VALUE!</v>
      </c>
      <c r="F303" s="195" t="e">
        <f>MID(LogEvent[[#This Row],[TextEvent2]],LogEvent[[#This Row],[RuleLocation]],LogEvent[[#This Row],[RuleFinish]]-LogEvent[[#This Row],[RuleLocation]])</f>
        <v>#VALUE!</v>
      </c>
      <c r="G303" s="195" t="e">
        <f>SEARCH("&lt;TariffDescriptionNumber&gt;",LogEvent[[#This Row],[TextEvent2]],LogEvent[[#This Row],[RuleFinish]])+25</f>
        <v>#VALUE!</v>
      </c>
      <c r="H303" s="195" t="e">
        <f>SEARCH("&lt;/TariffDescriptionNumber&gt;",LogEvent[[#This Row],[TextEvent2]],LogEvent[[#This Row],[RuleFinish]])</f>
        <v>#VALUE!</v>
      </c>
      <c r="I303" s="195" t="e">
        <f>MID(LogEvent[[#This Row],[TextEvent2]],LogEvent[[#This Row],[TariffLocation]],(LogEvent[[#This Row],[TariffFinish]]-LogEvent[[#This Row],[TariffLocation]]))</f>
        <v>#VALUE!</v>
      </c>
      <c r="J303" s="195" t="e">
        <f>SEARCH(CONCATENATE("Title=",Calculos!$A$72,"PENALTIES"),LogEvent[[#This Row],[TextEvent2]],LogEvent[[#This Row],[TariffLocation]])+29</f>
        <v>#VALUE!</v>
      </c>
      <c r="K303" s="195" t="e">
        <f>SEARCH("&lt;/Paragraph&gt;",LogEvent[[#This Row],[TextEvent2]],LogEvent[[#This Row],[PenaltiesLocation]])</f>
        <v>#VALUE!</v>
      </c>
      <c r="L303" s="195" t="e">
        <f>MID(LogEvent[[#This Row],[TextEvent2]],LogEvent[[#This Row],[PenaltiesLocation]],(LogEvent[[#This Row],[PenaltiesFinish]]-LogEvent[[#This Row],[PenaltiesLocation]]))</f>
        <v>#VALUE!</v>
      </c>
      <c r="M303" s="195">
        <f>SEARCH("&lt;stl:HostCommand",LogEvent[[#This Row],[TextEvent2]])</f>
        <v>1524</v>
      </c>
      <c r="N303" s="195">
        <f>SEARCH("&gt;",LogEvent[[#This Row],[TextEvent2]],LogEvent[[#This Row],[HostCommandLocation]])+1</f>
        <v>1557</v>
      </c>
      <c r="O303" s="195">
        <f>SEARCH("&lt;/stl:HostCommand&gt;",LogEvent[[#This Row],[TextEvent2]],LogEvent[[#This Row],[HostCommandInit]])</f>
        <v>1581</v>
      </c>
      <c r="P303" s="195" t="str">
        <f>MID(LogEvent[[#This Row],[TextEvent2]],LogEvent[[#This Row],[HostCommandInit]],LogEvent[[#This Row],[HCFinish]]-LogEvent[[#This Row],[HostCommandInit]])</f>
        <v>RDLEXATL22SEPXLNJ3NBQ-DL</v>
      </c>
    </row>
    <row r="304" spans="1:16" x14ac:dyDescent="0.25">
      <c r="A304" s="195" t="s">
        <v>458</v>
      </c>
      <c r="B304" s="195" t="s">
        <v>459</v>
      </c>
      <c r="C304" s="195" t="s">
        <v>762</v>
      </c>
      <c r="D304" s="195" t="e">
        <f>SEARCH("&lt;Rule&gt;",LogEvent[[#This Row],[TextEvent2]])+6</f>
        <v>#VALUE!</v>
      </c>
      <c r="E304" s="195" t="e">
        <f>SEARCH("&lt;/Rule&gt;",LogEvent[[#This Row],[TextEvent2]],LogEvent[[#This Row],[RuleLocation]])</f>
        <v>#VALUE!</v>
      </c>
      <c r="F304" s="195" t="e">
        <f>MID(LogEvent[[#This Row],[TextEvent2]],LogEvent[[#This Row],[RuleLocation]],LogEvent[[#This Row],[RuleFinish]]-LogEvent[[#This Row],[RuleLocation]])</f>
        <v>#VALUE!</v>
      </c>
      <c r="G304" s="195" t="e">
        <f>SEARCH("&lt;TariffDescriptionNumber&gt;",LogEvent[[#This Row],[TextEvent2]],LogEvent[[#This Row],[RuleFinish]])+25</f>
        <v>#VALUE!</v>
      </c>
      <c r="H304" s="195" t="e">
        <f>SEARCH("&lt;/TariffDescriptionNumber&gt;",LogEvent[[#This Row],[TextEvent2]],LogEvent[[#This Row],[RuleFinish]])</f>
        <v>#VALUE!</v>
      </c>
      <c r="I304" s="195" t="e">
        <f>MID(LogEvent[[#This Row],[TextEvent2]],LogEvent[[#This Row],[TariffLocation]],(LogEvent[[#This Row],[TariffFinish]]-LogEvent[[#This Row],[TariffLocation]]))</f>
        <v>#VALUE!</v>
      </c>
      <c r="J304" s="195" t="e">
        <f>SEARCH(CONCATENATE("Title=",Calculos!$A$72,"PENALTIES"),LogEvent[[#This Row],[TextEvent2]],LogEvent[[#This Row],[TariffLocation]])+29</f>
        <v>#VALUE!</v>
      </c>
      <c r="K304" s="195" t="e">
        <f>SEARCH("&lt;/Paragraph&gt;",LogEvent[[#This Row],[TextEvent2]],LogEvent[[#This Row],[PenaltiesLocation]])</f>
        <v>#VALUE!</v>
      </c>
      <c r="L304" s="195" t="e">
        <f>MID(LogEvent[[#This Row],[TextEvent2]],LogEvent[[#This Row],[PenaltiesLocation]],(LogEvent[[#This Row],[PenaltiesFinish]]-LogEvent[[#This Row],[PenaltiesLocation]]))</f>
        <v>#VALUE!</v>
      </c>
      <c r="M304" s="195">
        <f>SEARCH("&lt;stl:HostCommand",LogEvent[[#This Row],[TextEvent2]])</f>
        <v>1524</v>
      </c>
      <c r="N304" s="195">
        <f>SEARCH("&gt;",LogEvent[[#This Row],[TextEvent2]],LogEvent[[#This Row],[HostCommandLocation]])+1</f>
        <v>1557</v>
      </c>
      <c r="O304" s="195">
        <f>SEARCH("&lt;/stl:HostCommand&gt;",LogEvent[[#This Row],[TextEvent2]],LogEvent[[#This Row],[HostCommandInit]])</f>
        <v>1581</v>
      </c>
      <c r="P304" s="195" t="str">
        <f>MID(LogEvent[[#This Row],[TextEvent2]],LogEvent[[#This Row],[HostCommandInit]],LogEvent[[#This Row],[HCFinish]]-LogEvent[[#This Row],[HostCommandInit]])</f>
        <v>RDPEIBOG06OCTZES00RI4-AV</v>
      </c>
    </row>
    <row r="305" spans="1:16" x14ac:dyDescent="0.25">
      <c r="A305" s="195" t="s">
        <v>458</v>
      </c>
      <c r="B305" s="195" t="s">
        <v>459</v>
      </c>
      <c r="C305" s="195" t="s">
        <v>763</v>
      </c>
      <c r="D305" s="195" t="e">
        <f>SEARCH("&lt;Rule&gt;",LogEvent[[#This Row],[TextEvent2]])+6</f>
        <v>#VALUE!</v>
      </c>
      <c r="E305" s="195" t="e">
        <f>SEARCH("&lt;/Rule&gt;",LogEvent[[#This Row],[TextEvent2]],LogEvent[[#This Row],[RuleLocation]])</f>
        <v>#VALUE!</v>
      </c>
      <c r="F305" s="195" t="e">
        <f>MID(LogEvent[[#This Row],[TextEvent2]],LogEvent[[#This Row],[RuleLocation]],LogEvent[[#This Row],[RuleFinish]]-LogEvent[[#This Row],[RuleLocation]])</f>
        <v>#VALUE!</v>
      </c>
      <c r="G305" s="195" t="e">
        <f>SEARCH("&lt;TariffDescriptionNumber&gt;",LogEvent[[#This Row],[TextEvent2]],LogEvent[[#This Row],[RuleFinish]])+25</f>
        <v>#VALUE!</v>
      </c>
      <c r="H305" s="195" t="e">
        <f>SEARCH("&lt;/TariffDescriptionNumber&gt;",LogEvent[[#This Row],[TextEvent2]],LogEvent[[#This Row],[RuleFinish]])</f>
        <v>#VALUE!</v>
      </c>
      <c r="I305" s="195" t="e">
        <f>MID(LogEvent[[#This Row],[TextEvent2]],LogEvent[[#This Row],[TariffLocation]],(LogEvent[[#This Row],[TariffFinish]]-LogEvent[[#This Row],[TariffLocation]]))</f>
        <v>#VALUE!</v>
      </c>
      <c r="J305" s="195" t="e">
        <f>SEARCH(CONCATENATE("Title=",Calculos!$A$72,"PENALTIES"),LogEvent[[#This Row],[TextEvent2]],LogEvent[[#This Row],[TariffLocation]])+29</f>
        <v>#VALUE!</v>
      </c>
      <c r="K305" s="195" t="e">
        <f>SEARCH("&lt;/Paragraph&gt;",LogEvent[[#This Row],[TextEvent2]],LogEvent[[#This Row],[PenaltiesLocation]])</f>
        <v>#VALUE!</v>
      </c>
      <c r="L305" s="195" t="e">
        <f>MID(LogEvent[[#This Row],[TextEvent2]],LogEvent[[#This Row],[PenaltiesLocation]],(LogEvent[[#This Row],[PenaltiesFinish]]-LogEvent[[#This Row],[PenaltiesLocation]]))</f>
        <v>#VALUE!</v>
      </c>
      <c r="M305" s="195">
        <f>SEARCH("&lt;stl:HostCommand",LogEvent[[#This Row],[TextEvent2]])</f>
        <v>1524</v>
      </c>
      <c r="N305" s="195">
        <f>SEARCH("&gt;",LogEvent[[#This Row],[TextEvent2]],LogEvent[[#This Row],[HostCommandLocation]])+1</f>
        <v>1557</v>
      </c>
      <c r="O305" s="195">
        <f>SEARCH("&lt;/stl:HostCommand&gt;",LogEvent[[#This Row],[TextEvent2]],LogEvent[[#This Row],[HostCommandInit]])</f>
        <v>1581</v>
      </c>
      <c r="P305" s="195" t="str">
        <f>MID(LogEvent[[#This Row],[TextEvent2]],LogEvent[[#This Row],[HostCommandInit]],LogEvent[[#This Row],[HCFinish]]-LogEvent[[#This Row],[HostCommandInit]])</f>
        <v>RDADZBOG11OCTLES00RI4-AV</v>
      </c>
    </row>
    <row r="306" spans="1:16" x14ac:dyDescent="0.25">
      <c r="A306" s="195" t="s">
        <v>458</v>
      </c>
      <c r="B306" s="195" t="s">
        <v>459</v>
      </c>
      <c r="C306" s="195" t="s">
        <v>764</v>
      </c>
      <c r="D306" s="195" t="e">
        <f>SEARCH("&lt;Rule&gt;",LogEvent[[#This Row],[TextEvent2]])+6</f>
        <v>#VALUE!</v>
      </c>
      <c r="E306" s="195" t="e">
        <f>SEARCH("&lt;/Rule&gt;",LogEvent[[#This Row],[TextEvent2]],LogEvent[[#This Row],[RuleLocation]])</f>
        <v>#VALUE!</v>
      </c>
      <c r="F306" s="195" t="e">
        <f>MID(LogEvent[[#This Row],[TextEvent2]],LogEvent[[#This Row],[RuleLocation]],LogEvent[[#This Row],[RuleFinish]]-LogEvent[[#This Row],[RuleLocation]])</f>
        <v>#VALUE!</v>
      </c>
      <c r="G306" s="195" t="e">
        <f>SEARCH("&lt;TariffDescriptionNumber&gt;",LogEvent[[#This Row],[TextEvent2]],LogEvent[[#This Row],[RuleFinish]])+25</f>
        <v>#VALUE!</v>
      </c>
      <c r="H306" s="195" t="e">
        <f>SEARCH("&lt;/TariffDescriptionNumber&gt;",LogEvent[[#This Row],[TextEvent2]],LogEvent[[#This Row],[RuleFinish]])</f>
        <v>#VALUE!</v>
      </c>
      <c r="I306" s="195" t="e">
        <f>MID(LogEvent[[#This Row],[TextEvent2]],LogEvent[[#This Row],[TariffLocation]],(LogEvent[[#This Row],[TariffFinish]]-LogEvent[[#This Row],[TariffLocation]]))</f>
        <v>#VALUE!</v>
      </c>
      <c r="J306" s="195" t="e">
        <f>SEARCH(CONCATENATE("Title=",Calculos!$A$72,"PENALTIES"),LogEvent[[#This Row],[TextEvent2]],LogEvent[[#This Row],[TariffLocation]])+29</f>
        <v>#VALUE!</v>
      </c>
      <c r="K306" s="195" t="e">
        <f>SEARCH("&lt;/Paragraph&gt;",LogEvent[[#This Row],[TextEvent2]],LogEvent[[#This Row],[PenaltiesLocation]])</f>
        <v>#VALUE!</v>
      </c>
      <c r="L306" s="195" t="e">
        <f>MID(LogEvent[[#This Row],[TextEvent2]],LogEvent[[#This Row],[PenaltiesLocation]],(LogEvent[[#This Row],[PenaltiesFinish]]-LogEvent[[#This Row],[PenaltiesLocation]]))</f>
        <v>#VALUE!</v>
      </c>
      <c r="M306" s="195">
        <f>SEARCH("&lt;stl:HostCommand",LogEvent[[#This Row],[TextEvent2]])</f>
        <v>1524</v>
      </c>
      <c r="N306" s="195">
        <f>SEARCH("&gt;",LogEvent[[#This Row],[TextEvent2]],LogEvent[[#This Row],[HostCommandLocation]])+1</f>
        <v>1557</v>
      </c>
      <c r="O306" s="195">
        <f>SEARCH("&lt;/stl:HostCommand&gt;",LogEvent[[#This Row],[TextEvent2]],LogEvent[[#This Row],[HostCommandInit]])</f>
        <v>1586</v>
      </c>
      <c r="P306" s="195" t="str">
        <f>MID(LogEvent[[#This Row],[TextEvent2]],LogEvent[[#This Row],[HostCommandInit]],LogEvent[[#This Row],[HCFinish]]-LogEvent[[#This Row],[HostCommandInit]])</f>
        <v>RDPEIBOG06OCTZES00RI4/CH33-AV</v>
      </c>
    </row>
    <row r="307" spans="1:16" x14ac:dyDescent="0.25">
      <c r="A307" s="195" t="s">
        <v>458</v>
      </c>
      <c r="B307" s="195" t="s">
        <v>459</v>
      </c>
      <c r="C307" s="195" t="s">
        <v>765</v>
      </c>
      <c r="D307" s="195" t="e">
        <f>SEARCH("&lt;Rule&gt;",LogEvent[[#This Row],[TextEvent2]])+6</f>
        <v>#VALUE!</v>
      </c>
      <c r="E307" s="195" t="e">
        <f>SEARCH("&lt;/Rule&gt;",LogEvent[[#This Row],[TextEvent2]],LogEvent[[#This Row],[RuleLocation]])</f>
        <v>#VALUE!</v>
      </c>
      <c r="F307" s="195" t="e">
        <f>MID(LogEvent[[#This Row],[TextEvent2]],LogEvent[[#This Row],[RuleLocation]],LogEvent[[#This Row],[RuleFinish]]-LogEvent[[#This Row],[RuleLocation]])</f>
        <v>#VALUE!</v>
      </c>
      <c r="G307" s="195" t="e">
        <f>SEARCH("&lt;TariffDescriptionNumber&gt;",LogEvent[[#This Row],[TextEvent2]],LogEvent[[#This Row],[RuleFinish]])+25</f>
        <v>#VALUE!</v>
      </c>
      <c r="H307" s="195" t="e">
        <f>SEARCH("&lt;/TariffDescriptionNumber&gt;",LogEvent[[#This Row],[TextEvent2]],LogEvent[[#This Row],[RuleFinish]])</f>
        <v>#VALUE!</v>
      </c>
      <c r="I307" s="195" t="e">
        <f>MID(LogEvent[[#This Row],[TextEvent2]],LogEvent[[#This Row],[TariffLocation]],(LogEvent[[#This Row],[TariffFinish]]-LogEvent[[#This Row],[TariffLocation]]))</f>
        <v>#VALUE!</v>
      </c>
      <c r="J307" s="195" t="e">
        <f>SEARCH(CONCATENATE("Title=",Calculos!$A$72,"PENALTIES"),LogEvent[[#This Row],[TextEvent2]],LogEvent[[#This Row],[TariffLocation]])+29</f>
        <v>#VALUE!</v>
      </c>
      <c r="K307" s="195" t="e">
        <f>SEARCH("&lt;/Paragraph&gt;",LogEvent[[#This Row],[TextEvent2]],LogEvent[[#This Row],[PenaltiesLocation]])</f>
        <v>#VALUE!</v>
      </c>
      <c r="L307" s="195" t="e">
        <f>MID(LogEvent[[#This Row],[TextEvent2]],LogEvent[[#This Row],[PenaltiesLocation]],(LogEvent[[#This Row],[PenaltiesFinish]]-LogEvent[[#This Row],[PenaltiesLocation]]))</f>
        <v>#VALUE!</v>
      </c>
      <c r="M307" s="195">
        <f>SEARCH("&lt;stl:HostCommand",LogEvent[[#This Row],[TextEvent2]])</f>
        <v>1524</v>
      </c>
      <c r="N307" s="195">
        <f>SEARCH("&gt;",LogEvent[[#This Row],[TextEvent2]],LogEvent[[#This Row],[HostCommandLocation]])+1</f>
        <v>1557</v>
      </c>
      <c r="O307" s="195">
        <f>SEARCH("&lt;/stl:HostCommand&gt;",LogEvent[[#This Row],[TextEvent2]],LogEvent[[#This Row],[HostCommandInit]])</f>
        <v>1586</v>
      </c>
      <c r="P307" s="195" t="str">
        <f>MID(LogEvent[[#This Row],[TextEvent2]],LogEvent[[#This Row],[HostCommandInit]],LogEvent[[#This Row],[HCFinish]]-LogEvent[[#This Row],[HostCommandInit]])</f>
        <v>RDADZBOG11OCTLES00RI4/CH33-AV</v>
      </c>
    </row>
    <row r="308" spans="1:16" x14ac:dyDescent="0.25">
      <c r="A308" s="195" t="s">
        <v>458</v>
      </c>
      <c r="B308" s="195" t="s">
        <v>459</v>
      </c>
      <c r="C308" s="195" t="s">
        <v>766</v>
      </c>
      <c r="D308" s="195" t="e">
        <f>SEARCH("&lt;Rule&gt;",LogEvent[[#This Row],[TextEvent2]])+6</f>
        <v>#VALUE!</v>
      </c>
      <c r="E308" s="195" t="e">
        <f>SEARCH("&lt;/Rule&gt;",LogEvent[[#This Row],[TextEvent2]],LogEvent[[#This Row],[RuleLocation]])</f>
        <v>#VALUE!</v>
      </c>
      <c r="F308" s="195" t="e">
        <f>MID(LogEvent[[#This Row],[TextEvent2]],LogEvent[[#This Row],[RuleLocation]],LogEvent[[#This Row],[RuleFinish]]-LogEvent[[#This Row],[RuleLocation]])</f>
        <v>#VALUE!</v>
      </c>
      <c r="G308" s="195" t="e">
        <f>SEARCH("&lt;TariffDescriptionNumber&gt;",LogEvent[[#This Row],[TextEvent2]],LogEvent[[#This Row],[RuleFinish]])+25</f>
        <v>#VALUE!</v>
      </c>
      <c r="H308" s="195" t="e">
        <f>SEARCH("&lt;/TariffDescriptionNumber&gt;",LogEvent[[#This Row],[TextEvent2]],LogEvent[[#This Row],[RuleFinish]])</f>
        <v>#VALUE!</v>
      </c>
      <c r="I308" s="195" t="e">
        <f>MID(LogEvent[[#This Row],[TextEvent2]],LogEvent[[#This Row],[TariffLocation]],(LogEvent[[#This Row],[TariffFinish]]-LogEvent[[#This Row],[TariffLocation]]))</f>
        <v>#VALUE!</v>
      </c>
      <c r="J308" s="195" t="e">
        <f>SEARCH(CONCATENATE("Title=",Calculos!$A$72,"PENALTIES"),LogEvent[[#This Row],[TextEvent2]],LogEvent[[#This Row],[TariffLocation]])+29</f>
        <v>#VALUE!</v>
      </c>
      <c r="K308" s="195" t="e">
        <f>SEARCH("&lt;/Paragraph&gt;",LogEvent[[#This Row],[TextEvent2]],LogEvent[[#This Row],[PenaltiesLocation]])</f>
        <v>#VALUE!</v>
      </c>
      <c r="L308" s="195" t="e">
        <f>MID(LogEvent[[#This Row],[TextEvent2]],LogEvent[[#This Row],[PenaltiesLocation]],(LogEvent[[#This Row],[PenaltiesFinish]]-LogEvent[[#This Row],[PenaltiesLocation]]))</f>
        <v>#VALUE!</v>
      </c>
      <c r="M308" s="195" t="e">
        <f>SEARCH("&lt;stl:HostCommand",LogEvent[[#This Row],[TextEvent2]])</f>
        <v>#VALUE!</v>
      </c>
      <c r="N308" s="195" t="e">
        <f>SEARCH("&gt;",LogEvent[[#This Row],[TextEvent2]],LogEvent[[#This Row],[HostCommandLocation]])+1</f>
        <v>#VALUE!</v>
      </c>
      <c r="O308" s="195" t="e">
        <f>SEARCH("&lt;/stl:HostCommand&gt;",LogEvent[[#This Row],[TextEvent2]],LogEvent[[#This Row],[HostCommandInit]])</f>
        <v>#VALUE!</v>
      </c>
      <c r="P308" s="195" t="e">
        <f>MID(LogEvent[[#This Row],[TextEvent2]],LogEvent[[#This Row],[HostCommandInit]],LogEvent[[#This Row],[HCFinish]]-LogEvent[[#This Row],[HostCommandInit]])</f>
        <v>#VALUE!</v>
      </c>
    </row>
    <row r="309" spans="1:16" x14ac:dyDescent="0.25">
      <c r="A309" s="195" t="s">
        <v>458</v>
      </c>
      <c r="B309" s="195" t="s">
        <v>459</v>
      </c>
      <c r="C309" s="195" t="s">
        <v>767</v>
      </c>
      <c r="D309" s="195" t="e">
        <f>SEARCH("&lt;Rule&gt;",LogEvent[[#This Row],[TextEvent2]])+6</f>
        <v>#VALUE!</v>
      </c>
      <c r="E309" s="195" t="e">
        <f>SEARCH("&lt;/Rule&gt;",LogEvent[[#This Row],[TextEvent2]],LogEvent[[#This Row],[RuleLocation]])</f>
        <v>#VALUE!</v>
      </c>
      <c r="F309" s="195" t="e">
        <f>MID(LogEvent[[#This Row],[TextEvent2]],LogEvent[[#This Row],[RuleLocation]],LogEvent[[#This Row],[RuleFinish]]-LogEvent[[#This Row],[RuleLocation]])</f>
        <v>#VALUE!</v>
      </c>
      <c r="G309" s="195" t="e">
        <f>SEARCH("&lt;TariffDescriptionNumber&gt;",LogEvent[[#This Row],[TextEvent2]],LogEvent[[#This Row],[RuleFinish]])+25</f>
        <v>#VALUE!</v>
      </c>
      <c r="H309" s="195" t="e">
        <f>SEARCH("&lt;/TariffDescriptionNumber&gt;",LogEvent[[#This Row],[TextEvent2]],LogEvent[[#This Row],[RuleFinish]])</f>
        <v>#VALUE!</v>
      </c>
      <c r="I309" s="195" t="e">
        <f>MID(LogEvent[[#This Row],[TextEvent2]],LogEvent[[#This Row],[TariffLocation]],(LogEvent[[#This Row],[TariffFinish]]-LogEvent[[#This Row],[TariffLocation]]))</f>
        <v>#VALUE!</v>
      </c>
      <c r="J309" s="195" t="e">
        <f>SEARCH(CONCATENATE("Title=",Calculos!$A$72,"PENALTIES"),LogEvent[[#This Row],[TextEvent2]],LogEvent[[#This Row],[TariffLocation]])+29</f>
        <v>#VALUE!</v>
      </c>
      <c r="K309" s="195" t="e">
        <f>SEARCH("&lt;/Paragraph&gt;",LogEvent[[#This Row],[TextEvent2]],LogEvent[[#This Row],[PenaltiesLocation]])</f>
        <v>#VALUE!</v>
      </c>
      <c r="L309" s="195" t="e">
        <f>MID(LogEvent[[#This Row],[TextEvent2]],LogEvent[[#This Row],[PenaltiesLocation]],(LogEvent[[#This Row],[PenaltiesFinish]]-LogEvent[[#This Row],[PenaltiesLocation]]))</f>
        <v>#VALUE!</v>
      </c>
      <c r="M309" s="195" t="e">
        <f>SEARCH("&lt;stl:HostCommand",LogEvent[[#This Row],[TextEvent2]])</f>
        <v>#VALUE!</v>
      </c>
      <c r="N309" s="195" t="e">
        <f>SEARCH("&gt;",LogEvent[[#This Row],[TextEvent2]],LogEvent[[#This Row],[HostCommandLocation]])+1</f>
        <v>#VALUE!</v>
      </c>
      <c r="O309" s="195" t="e">
        <f>SEARCH("&lt;/stl:HostCommand&gt;",LogEvent[[#This Row],[TextEvent2]],LogEvent[[#This Row],[HostCommandInit]])</f>
        <v>#VALUE!</v>
      </c>
      <c r="P309" s="195" t="e">
        <f>MID(LogEvent[[#This Row],[TextEvent2]],LogEvent[[#This Row],[HostCommandInit]],LogEvent[[#This Row],[HCFinish]]-LogEvent[[#This Row],[HostCommandInit]])</f>
        <v>#VALUE!</v>
      </c>
    </row>
    <row r="310" spans="1:16" x14ac:dyDescent="0.25">
      <c r="A310" s="195" t="s">
        <v>458</v>
      </c>
      <c r="B310" s="195" t="s">
        <v>459</v>
      </c>
      <c r="C310" s="195" t="s">
        <v>768</v>
      </c>
      <c r="D310" s="195" t="e">
        <f>SEARCH("&lt;Rule&gt;",LogEvent[[#This Row],[TextEvent2]])+6</f>
        <v>#VALUE!</v>
      </c>
      <c r="E310" s="195" t="e">
        <f>SEARCH("&lt;/Rule&gt;",LogEvent[[#This Row],[TextEvent2]],LogEvent[[#This Row],[RuleLocation]])</f>
        <v>#VALUE!</v>
      </c>
      <c r="F310" s="195" t="e">
        <f>MID(LogEvent[[#This Row],[TextEvent2]],LogEvent[[#This Row],[RuleLocation]],LogEvent[[#This Row],[RuleFinish]]-LogEvent[[#This Row],[RuleLocation]])</f>
        <v>#VALUE!</v>
      </c>
      <c r="G310" s="195" t="e">
        <f>SEARCH("&lt;TariffDescriptionNumber&gt;",LogEvent[[#This Row],[TextEvent2]],LogEvent[[#This Row],[RuleFinish]])+25</f>
        <v>#VALUE!</v>
      </c>
      <c r="H310" s="195" t="e">
        <f>SEARCH("&lt;/TariffDescriptionNumber&gt;",LogEvent[[#This Row],[TextEvent2]],LogEvent[[#This Row],[RuleFinish]])</f>
        <v>#VALUE!</v>
      </c>
      <c r="I310" s="195" t="e">
        <f>MID(LogEvent[[#This Row],[TextEvent2]],LogEvent[[#This Row],[TariffLocation]],(LogEvent[[#This Row],[TariffFinish]]-LogEvent[[#This Row],[TariffLocation]]))</f>
        <v>#VALUE!</v>
      </c>
      <c r="J310" s="195" t="e">
        <f>SEARCH(CONCATENATE("Title=",Calculos!$A$72,"PENALTIES"),LogEvent[[#This Row],[TextEvent2]],LogEvent[[#This Row],[TariffLocation]])+29</f>
        <v>#VALUE!</v>
      </c>
      <c r="K310" s="195" t="e">
        <f>SEARCH("&lt;/Paragraph&gt;",LogEvent[[#This Row],[TextEvent2]],LogEvent[[#This Row],[PenaltiesLocation]])</f>
        <v>#VALUE!</v>
      </c>
      <c r="L310" s="195" t="e">
        <f>MID(LogEvent[[#This Row],[TextEvent2]],LogEvent[[#This Row],[PenaltiesLocation]],(LogEvent[[#This Row],[PenaltiesFinish]]-LogEvent[[#This Row],[PenaltiesLocation]]))</f>
        <v>#VALUE!</v>
      </c>
      <c r="M310" s="195" t="e">
        <f>SEARCH("&lt;stl:HostCommand",LogEvent[[#This Row],[TextEvent2]])</f>
        <v>#VALUE!</v>
      </c>
      <c r="N310" s="195" t="e">
        <f>SEARCH("&gt;",LogEvent[[#This Row],[TextEvent2]],LogEvent[[#This Row],[HostCommandLocation]])+1</f>
        <v>#VALUE!</v>
      </c>
      <c r="O310" s="195" t="e">
        <f>SEARCH("&lt;/stl:HostCommand&gt;",LogEvent[[#This Row],[TextEvent2]],LogEvent[[#This Row],[HostCommandInit]])</f>
        <v>#VALUE!</v>
      </c>
      <c r="P310" s="195" t="e">
        <f>MID(LogEvent[[#This Row],[TextEvent2]],LogEvent[[#This Row],[HostCommandInit]],LogEvent[[#This Row],[HCFinish]]-LogEvent[[#This Row],[HostCommandInit]])</f>
        <v>#VALUE!</v>
      </c>
    </row>
    <row r="311" spans="1:16" x14ac:dyDescent="0.25">
      <c r="A311" s="195" t="s">
        <v>458</v>
      </c>
      <c r="B311" s="195" t="s">
        <v>459</v>
      </c>
      <c r="C311" s="195" t="s">
        <v>769</v>
      </c>
      <c r="D311" s="195" t="e">
        <f>SEARCH("&lt;Rule&gt;",LogEvent[[#This Row],[TextEvent2]])+6</f>
        <v>#VALUE!</v>
      </c>
      <c r="E311" s="195" t="e">
        <f>SEARCH("&lt;/Rule&gt;",LogEvent[[#This Row],[TextEvent2]],LogEvent[[#This Row],[RuleLocation]])</f>
        <v>#VALUE!</v>
      </c>
      <c r="F311" s="195" t="e">
        <f>MID(LogEvent[[#This Row],[TextEvent2]],LogEvent[[#This Row],[RuleLocation]],LogEvent[[#This Row],[RuleFinish]]-LogEvent[[#This Row],[RuleLocation]])</f>
        <v>#VALUE!</v>
      </c>
      <c r="G311" s="195" t="e">
        <f>SEARCH("&lt;TariffDescriptionNumber&gt;",LogEvent[[#This Row],[TextEvent2]],LogEvent[[#This Row],[RuleFinish]])+25</f>
        <v>#VALUE!</v>
      </c>
      <c r="H311" s="195" t="e">
        <f>SEARCH("&lt;/TariffDescriptionNumber&gt;",LogEvent[[#This Row],[TextEvent2]],LogEvent[[#This Row],[RuleFinish]])</f>
        <v>#VALUE!</v>
      </c>
      <c r="I311" s="195" t="e">
        <f>MID(LogEvent[[#This Row],[TextEvent2]],LogEvent[[#This Row],[TariffLocation]],(LogEvent[[#This Row],[TariffFinish]]-LogEvent[[#This Row],[TariffLocation]]))</f>
        <v>#VALUE!</v>
      </c>
      <c r="J311" s="195" t="e">
        <f>SEARCH(CONCATENATE("Title=",Calculos!$A$72,"PENALTIES"),LogEvent[[#This Row],[TextEvent2]],LogEvent[[#This Row],[TariffLocation]])+29</f>
        <v>#VALUE!</v>
      </c>
      <c r="K311" s="195" t="e">
        <f>SEARCH("&lt;/Paragraph&gt;",LogEvent[[#This Row],[TextEvent2]],LogEvent[[#This Row],[PenaltiesLocation]])</f>
        <v>#VALUE!</v>
      </c>
      <c r="L311" s="195" t="e">
        <f>MID(LogEvent[[#This Row],[TextEvent2]],LogEvent[[#This Row],[PenaltiesLocation]],(LogEvent[[#This Row],[PenaltiesFinish]]-LogEvent[[#This Row],[PenaltiesLocation]]))</f>
        <v>#VALUE!</v>
      </c>
      <c r="M311" s="195" t="e">
        <f>SEARCH("&lt;stl:HostCommand",LogEvent[[#This Row],[TextEvent2]])</f>
        <v>#VALUE!</v>
      </c>
      <c r="N311" s="195" t="e">
        <f>SEARCH("&gt;",LogEvent[[#This Row],[TextEvent2]],LogEvent[[#This Row],[HostCommandLocation]])+1</f>
        <v>#VALUE!</v>
      </c>
      <c r="O311" s="195" t="e">
        <f>SEARCH("&lt;/stl:HostCommand&gt;",LogEvent[[#This Row],[TextEvent2]],LogEvent[[#This Row],[HostCommandInit]])</f>
        <v>#VALUE!</v>
      </c>
      <c r="P311" s="195" t="e">
        <f>MID(LogEvent[[#This Row],[TextEvent2]],LogEvent[[#This Row],[HostCommandInit]],LogEvent[[#This Row],[HCFinish]]-LogEvent[[#This Row],[HostCommandInit]])</f>
        <v>#VALUE!</v>
      </c>
    </row>
    <row r="312" spans="1:16" x14ac:dyDescent="0.25">
      <c r="A312" s="195" t="s">
        <v>458</v>
      </c>
      <c r="B312" s="195" t="s">
        <v>459</v>
      </c>
      <c r="C312" s="195" t="s">
        <v>770</v>
      </c>
      <c r="D312" s="195" t="e">
        <f>SEARCH("&lt;Rule&gt;",LogEvent[[#This Row],[TextEvent2]])+6</f>
        <v>#VALUE!</v>
      </c>
      <c r="E312" s="195" t="e">
        <f>SEARCH("&lt;/Rule&gt;",LogEvent[[#This Row],[TextEvent2]],LogEvent[[#This Row],[RuleLocation]])</f>
        <v>#VALUE!</v>
      </c>
      <c r="F312" s="195" t="e">
        <f>MID(LogEvent[[#This Row],[TextEvent2]],LogEvent[[#This Row],[RuleLocation]],LogEvent[[#This Row],[RuleFinish]]-LogEvent[[#This Row],[RuleLocation]])</f>
        <v>#VALUE!</v>
      </c>
      <c r="G312" s="195" t="e">
        <f>SEARCH("&lt;TariffDescriptionNumber&gt;",LogEvent[[#This Row],[TextEvent2]],LogEvent[[#This Row],[RuleFinish]])+25</f>
        <v>#VALUE!</v>
      </c>
      <c r="H312" s="195" t="e">
        <f>SEARCH("&lt;/TariffDescriptionNumber&gt;",LogEvent[[#This Row],[TextEvent2]],LogEvent[[#This Row],[RuleFinish]])</f>
        <v>#VALUE!</v>
      </c>
      <c r="I312" s="195" t="e">
        <f>MID(LogEvent[[#This Row],[TextEvent2]],LogEvent[[#This Row],[TariffLocation]],(LogEvent[[#This Row],[TariffFinish]]-LogEvent[[#This Row],[TariffLocation]]))</f>
        <v>#VALUE!</v>
      </c>
      <c r="J312" s="195" t="e">
        <f>SEARCH(CONCATENATE("Title=",Calculos!$A$72,"PENALTIES"),LogEvent[[#This Row],[TextEvent2]],LogEvent[[#This Row],[TariffLocation]])+29</f>
        <v>#VALUE!</v>
      </c>
      <c r="K312" s="195" t="e">
        <f>SEARCH("&lt;/Paragraph&gt;",LogEvent[[#This Row],[TextEvent2]],LogEvent[[#This Row],[PenaltiesLocation]])</f>
        <v>#VALUE!</v>
      </c>
      <c r="L312" s="195" t="e">
        <f>MID(LogEvent[[#This Row],[TextEvent2]],LogEvent[[#This Row],[PenaltiesLocation]],(LogEvent[[#This Row],[PenaltiesFinish]]-LogEvent[[#This Row],[PenaltiesLocation]]))</f>
        <v>#VALUE!</v>
      </c>
      <c r="M312" s="195" t="e">
        <f>SEARCH("&lt;stl:HostCommand",LogEvent[[#This Row],[TextEvent2]])</f>
        <v>#VALUE!</v>
      </c>
      <c r="N312" s="195" t="e">
        <f>SEARCH("&gt;",LogEvent[[#This Row],[TextEvent2]],LogEvent[[#This Row],[HostCommandLocation]])+1</f>
        <v>#VALUE!</v>
      </c>
      <c r="O312" s="195" t="e">
        <f>SEARCH("&lt;/stl:HostCommand&gt;",LogEvent[[#This Row],[TextEvent2]],LogEvent[[#This Row],[HostCommandInit]])</f>
        <v>#VALUE!</v>
      </c>
      <c r="P312" s="195" t="e">
        <f>MID(LogEvent[[#This Row],[TextEvent2]],LogEvent[[#This Row],[HostCommandInit]],LogEvent[[#This Row],[HCFinish]]-LogEvent[[#This Row],[HostCommandInit]])</f>
        <v>#VALUE!</v>
      </c>
    </row>
    <row r="313" spans="1:16" x14ac:dyDescent="0.25">
      <c r="A313" s="195" t="s">
        <v>458</v>
      </c>
      <c r="B313" s="195" t="s">
        <v>459</v>
      </c>
      <c r="C313" s="195" t="s">
        <v>771</v>
      </c>
      <c r="D313" s="195">
        <f>SEARCH("&lt;Rule&gt;",LogEvent[[#This Row],[TextEvent2]])+6</f>
        <v>3405</v>
      </c>
      <c r="E313" s="195">
        <f>SEARCH("&lt;/Rule&gt;",LogEvent[[#This Row],[TextEvent2]],LogEvent[[#This Row],[RuleLocation]])</f>
        <v>3409</v>
      </c>
      <c r="F313" s="195" t="str">
        <f>MID(LogEvent[[#This Row],[TextEvent2]],LogEvent[[#This Row],[RuleLocation]],LogEvent[[#This Row],[RuleFinish]]-LogEvent[[#This Row],[RuleLocation]])</f>
        <v>QPDM</v>
      </c>
      <c r="G313" s="195">
        <f>SEARCH("&lt;TariffDescriptionNumber&gt;",LogEvent[[#This Row],[TextEvent2]],LogEvent[[#This Row],[RuleFinish]])+25</f>
        <v>3447</v>
      </c>
      <c r="H313" s="195">
        <f>SEARCH("&lt;/TariffDescriptionNumber&gt;",LogEvent[[#This Row],[TextEvent2]],LogEvent[[#This Row],[RuleFinish]])</f>
        <v>3455</v>
      </c>
      <c r="I313" s="195" t="str">
        <f>MID(LogEvent[[#This Row],[TextEvent2]],LogEvent[[#This Row],[TariffLocation]],(LogEvent[[#This Row],[TariffFinish]]-LogEvent[[#This Row],[TariffLocation]]))</f>
        <v>IPRWD/17</v>
      </c>
      <c r="J313" s="195">
        <f>SEARCH(CONCATENATE("Title=",Calculos!$A$72,"PENALTIES"),LogEvent[[#This Row],[TextEvent2]],LogEvent[[#This Row],[TariffLocation]])+29</f>
        <v>8213</v>
      </c>
      <c r="K313" s="195">
        <f>SEARCH("&lt;/Paragraph&gt;",LogEvent[[#This Row],[TextEvent2]],LogEvent[[#This Row],[PenaltiesLocation]])</f>
        <v>10823</v>
      </c>
      <c r="L313"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313" s="195">
        <f>SEARCH("&lt;stl:HostCommand",LogEvent[[#This Row],[TextEvent2]])</f>
        <v>1501</v>
      </c>
      <c r="N313" s="195">
        <f>SEARCH("&gt;",LogEvent[[#This Row],[TextEvent2]],LogEvent[[#This Row],[HostCommandLocation]])+1</f>
        <v>1534</v>
      </c>
      <c r="O313" s="195">
        <f>SEARCH("&lt;/stl:HostCommand&gt;",LogEvent[[#This Row],[TextEvent2]],LogEvent[[#This Row],[HostCommandInit]])</f>
        <v>1558</v>
      </c>
      <c r="P313" s="195" t="str">
        <f>MID(LogEvent[[#This Row],[TextEvent2]],LogEvent[[#This Row],[HostCommandInit]],LogEvent[[#This Row],[HCFinish]]-LogEvent[[#This Row],[HostCommandInit]])</f>
        <v>RDBOGCTG30SEPG00QP5ZJ-LA</v>
      </c>
    </row>
    <row r="314" spans="1:16" x14ac:dyDescent="0.25">
      <c r="A314" s="195" t="s">
        <v>458</v>
      </c>
      <c r="B314" s="195" t="s">
        <v>459</v>
      </c>
      <c r="C314" s="195" t="s">
        <v>772</v>
      </c>
      <c r="D314" s="195">
        <f>SEARCH("&lt;Rule&gt;",LogEvent[[#This Row],[TextEvent2]])+6</f>
        <v>3405</v>
      </c>
      <c r="E314" s="195">
        <f>SEARCH("&lt;/Rule&gt;",LogEvent[[#This Row],[TextEvent2]],LogEvent[[#This Row],[RuleLocation]])</f>
        <v>3409</v>
      </c>
      <c r="F314" s="195" t="str">
        <f>MID(LogEvent[[#This Row],[TextEvent2]],LogEvent[[#This Row],[RuleLocation]],LogEvent[[#This Row],[RuleFinish]]-LogEvent[[#This Row],[RuleLocation]])</f>
        <v>QPDM</v>
      </c>
      <c r="G314" s="195">
        <f>SEARCH("&lt;TariffDescriptionNumber&gt;",LogEvent[[#This Row],[TextEvent2]],LogEvent[[#This Row],[RuleFinish]])+25</f>
        <v>3447</v>
      </c>
      <c r="H314" s="195">
        <f>SEARCH("&lt;/TariffDescriptionNumber&gt;",LogEvent[[#This Row],[TextEvent2]],LogEvent[[#This Row],[RuleFinish]])</f>
        <v>3455</v>
      </c>
      <c r="I314" s="195" t="str">
        <f>MID(LogEvent[[#This Row],[TextEvent2]],LogEvent[[#This Row],[TariffLocation]],(LogEvent[[#This Row],[TariffFinish]]-LogEvent[[#This Row],[TariffLocation]]))</f>
        <v>IPRWD/17</v>
      </c>
      <c r="J314" s="195">
        <f>SEARCH(CONCATENATE("Title=",Calculos!$A$72,"PENALTIES"),LogEvent[[#This Row],[TextEvent2]],LogEvent[[#This Row],[TariffLocation]])+29</f>
        <v>7860</v>
      </c>
      <c r="K314" s="195">
        <f>SEARCH("&lt;/Paragraph&gt;",LogEvent[[#This Row],[TextEvent2]],LogEvent[[#This Row],[PenaltiesLocation]])</f>
        <v>10470</v>
      </c>
      <c r="L314"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314" s="195">
        <f>SEARCH("&lt;stl:HostCommand",LogEvent[[#This Row],[TextEvent2]])</f>
        <v>1501</v>
      </c>
      <c r="N314" s="195">
        <f>SEARCH("&gt;",LogEvent[[#This Row],[TextEvent2]],LogEvent[[#This Row],[HostCommandLocation]])+1</f>
        <v>1534</v>
      </c>
      <c r="O314" s="195">
        <f>SEARCH("&lt;/stl:HostCommand&gt;",LogEvent[[#This Row],[TextEvent2]],LogEvent[[#This Row],[HostCommandInit]])</f>
        <v>1558</v>
      </c>
      <c r="P314" s="195" t="str">
        <f>MID(LogEvent[[#This Row],[TextEvent2]],LogEvent[[#This Row],[HostCommandInit]],LogEvent[[#This Row],[HCFinish]]-LogEvent[[#This Row],[HostCommandInit]])</f>
        <v>RDCTGBOG04OCTO00QP5ZJ-LA</v>
      </c>
    </row>
    <row r="315" spans="1:16" x14ac:dyDescent="0.25">
      <c r="A315" s="195" t="s">
        <v>458</v>
      </c>
      <c r="B315" s="195" t="s">
        <v>459</v>
      </c>
      <c r="C315" s="195" t="s">
        <v>773</v>
      </c>
      <c r="D315" s="195" t="e">
        <f>SEARCH("&lt;Rule&gt;",LogEvent[[#This Row],[TextEvent2]])+6</f>
        <v>#VALUE!</v>
      </c>
      <c r="E315" s="195" t="e">
        <f>SEARCH("&lt;/Rule&gt;",LogEvent[[#This Row],[TextEvent2]],LogEvent[[#This Row],[RuleLocation]])</f>
        <v>#VALUE!</v>
      </c>
      <c r="F315" s="195" t="e">
        <f>MID(LogEvent[[#This Row],[TextEvent2]],LogEvent[[#This Row],[RuleLocation]],LogEvent[[#This Row],[RuleFinish]]-LogEvent[[#This Row],[RuleLocation]])</f>
        <v>#VALUE!</v>
      </c>
      <c r="G315" s="195" t="e">
        <f>SEARCH("&lt;TariffDescriptionNumber&gt;",LogEvent[[#This Row],[TextEvent2]],LogEvent[[#This Row],[RuleFinish]])+25</f>
        <v>#VALUE!</v>
      </c>
      <c r="H315" s="195" t="e">
        <f>SEARCH("&lt;/TariffDescriptionNumber&gt;",LogEvent[[#This Row],[TextEvent2]],LogEvent[[#This Row],[RuleFinish]])</f>
        <v>#VALUE!</v>
      </c>
      <c r="I315" s="195" t="e">
        <f>MID(LogEvent[[#This Row],[TextEvent2]],LogEvent[[#This Row],[TariffLocation]],(LogEvent[[#This Row],[TariffFinish]]-LogEvent[[#This Row],[TariffLocation]]))</f>
        <v>#VALUE!</v>
      </c>
      <c r="J315" s="195" t="e">
        <f>SEARCH(CONCATENATE("Title=",Calculos!$A$72,"PENALTIES"),LogEvent[[#This Row],[TextEvent2]],LogEvent[[#This Row],[TariffLocation]])+29</f>
        <v>#VALUE!</v>
      </c>
      <c r="K315" s="195" t="e">
        <f>SEARCH("&lt;/Paragraph&gt;",LogEvent[[#This Row],[TextEvent2]],LogEvent[[#This Row],[PenaltiesLocation]])</f>
        <v>#VALUE!</v>
      </c>
      <c r="L315" s="195" t="e">
        <f>MID(LogEvent[[#This Row],[TextEvent2]],LogEvent[[#This Row],[PenaltiesLocation]],(LogEvent[[#This Row],[PenaltiesFinish]]-LogEvent[[#This Row],[PenaltiesLocation]]))</f>
        <v>#VALUE!</v>
      </c>
      <c r="M315" s="195" t="e">
        <f>SEARCH("&lt;stl:HostCommand",LogEvent[[#This Row],[TextEvent2]])</f>
        <v>#VALUE!</v>
      </c>
      <c r="N315" s="195" t="e">
        <f>SEARCH("&gt;",LogEvent[[#This Row],[TextEvent2]],LogEvent[[#This Row],[HostCommandLocation]])+1</f>
        <v>#VALUE!</v>
      </c>
      <c r="O315" s="195" t="e">
        <f>SEARCH("&lt;/stl:HostCommand&gt;",LogEvent[[#This Row],[TextEvent2]],LogEvent[[#This Row],[HostCommandInit]])</f>
        <v>#VALUE!</v>
      </c>
      <c r="P315" s="195" t="e">
        <f>MID(LogEvent[[#This Row],[TextEvent2]],LogEvent[[#This Row],[HostCommandInit]],LogEvent[[#This Row],[HCFinish]]-LogEvent[[#This Row],[HostCommandInit]])</f>
        <v>#VALUE!</v>
      </c>
    </row>
    <row r="316" spans="1:16" x14ac:dyDescent="0.25">
      <c r="A316" s="195" t="s">
        <v>458</v>
      </c>
      <c r="B316" s="195" t="s">
        <v>459</v>
      </c>
      <c r="C316" s="195" t="s">
        <v>774</v>
      </c>
      <c r="D316" s="195" t="e">
        <f>SEARCH("&lt;Rule&gt;",LogEvent[[#This Row],[TextEvent2]])+6</f>
        <v>#VALUE!</v>
      </c>
      <c r="E316" s="195" t="e">
        <f>SEARCH("&lt;/Rule&gt;",LogEvent[[#This Row],[TextEvent2]],LogEvent[[#This Row],[RuleLocation]])</f>
        <v>#VALUE!</v>
      </c>
      <c r="F316" s="195" t="e">
        <f>MID(LogEvent[[#This Row],[TextEvent2]],LogEvent[[#This Row],[RuleLocation]],LogEvent[[#This Row],[RuleFinish]]-LogEvent[[#This Row],[RuleLocation]])</f>
        <v>#VALUE!</v>
      </c>
      <c r="G316" s="195" t="e">
        <f>SEARCH("&lt;TariffDescriptionNumber&gt;",LogEvent[[#This Row],[TextEvent2]],LogEvent[[#This Row],[RuleFinish]])+25</f>
        <v>#VALUE!</v>
      </c>
      <c r="H316" s="195" t="e">
        <f>SEARCH("&lt;/TariffDescriptionNumber&gt;",LogEvent[[#This Row],[TextEvent2]],LogEvent[[#This Row],[RuleFinish]])</f>
        <v>#VALUE!</v>
      </c>
      <c r="I316" s="195" t="e">
        <f>MID(LogEvent[[#This Row],[TextEvent2]],LogEvent[[#This Row],[TariffLocation]],(LogEvent[[#This Row],[TariffFinish]]-LogEvent[[#This Row],[TariffLocation]]))</f>
        <v>#VALUE!</v>
      </c>
      <c r="J316" s="195" t="e">
        <f>SEARCH(CONCATENATE("Title=",Calculos!$A$72,"PENALTIES"),LogEvent[[#This Row],[TextEvent2]],LogEvent[[#This Row],[TariffLocation]])+29</f>
        <v>#VALUE!</v>
      </c>
      <c r="K316" s="195" t="e">
        <f>SEARCH("&lt;/Paragraph&gt;",LogEvent[[#This Row],[TextEvent2]],LogEvent[[#This Row],[PenaltiesLocation]])</f>
        <v>#VALUE!</v>
      </c>
      <c r="L316" s="195" t="e">
        <f>MID(LogEvent[[#This Row],[TextEvent2]],LogEvent[[#This Row],[PenaltiesLocation]],(LogEvent[[#This Row],[PenaltiesFinish]]-LogEvent[[#This Row],[PenaltiesLocation]]))</f>
        <v>#VALUE!</v>
      </c>
      <c r="M316" s="195" t="e">
        <f>SEARCH("&lt;stl:HostCommand",LogEvent[[#This Row],[TextEvent2]])</f>
        <v>#VALUE!</v>
      </c>
      <c r="N316" s="195" t="e">
        <f>SEARCH("&gt;",LogEvent[[#This Row],[TextEvent2]],LogEvent[[#This Row],[HostCommandLocation]])+1</f>
        <v>#VALUE!</v>
      </c>
      <c r="O316" s="195" t="e">
        <f>SEARCH("&lt;/stl:HostCommand&gt;",LogEvent[[#This Row],[TextEvent2]],LogEvent[[#This Row],[HostCommandInit]])</f>
        <v>#VALUE!</v>
      </c>
      <c r="P316" s="195" t="e">
        <f>MID(LogEvent[[#This Row],[TextEvent2]],LogEvent[[#This Row],[HostCommandInit]],LogEvent[[#This Row],[HCFinish]]-LogEvent[[#This Row],[HostCommandInit]])</f>
        <v>#VALUE!</v>
      </c>
    </row>
    <row r="317" spans="1:16" x14ac:dyDescent="0.25">
      <c r="A317" s="195" t="s">
        <v>458</v>
      </c>
      <c r="B317" s="195" t="s">
        <v>459</v>
      </c>
      <c r="C317" s="195" t="s">
        <v>775</v>
      </c>
      <c r="D317" s="195" t="e">
        <f>SEARCH("&lt;Rule&gt;",LogEvent[[#This Row],[TextEvent2]])+6</f>
        <v>#VALUE!</v>
      </c>
      <c r="E317" s="195" t="e">
        <f>SEARCH("&lt;/Rule&gt;",LogEvent[[#This Row],[TextEvent2]],LogEvent[[#This Row],[RuleLocation]])</f>
        <v>#VALUE!</v>
      </c>
      <c r="F317" s="195" t="e">
        <f>MID(LogEvent[[#This Row],[TextEvent2]],LogEvent[[#This Row],[RuleLocation]],LogEvent[[#This Row],[RuleFinish]]-LogEvent[[#This Row],[RuleLocation]])</f>
        <v>#VALUE!</v>
      </c>
      <c r="G317" s="195" t="e">
        <f>SEARCH("&lt;TariffDescriptionNumber&gt;",LogEvent[[#This Row],[TextEvent2]],LogEvent[[#This Row],[RuleFinish]])+25</f>
        <v>#VALUE!</v>
      </c>
      <c r="H317" s="195" t="e">
        <f>SEARCH("&lt;/TariffDescriptionNumber&gt;",LogEvent[[#This Row],[TextEvent2]],LogEvent[[#This Row],[RuleFinish]])</f>
        <v>#VALUE!</v>
      </c>
      <c r="I317" s="195" t="e">
        <f>MID(LogEvent[[#This Row],[TextEvent2]],LogEvent[[#This Row],[TariffLocation]],(LogEvent[[#This Row],[TariffFinish]]-LogEvent[[#This Row],[TariffLocation]]))</f>
        <v>#VALUE!</v>
      </c>
      <c r="J317" s="195" t="e">
        <f>SEARCH(CONCATENATE("Title=",Calculos!$A$72,"PENALTIES"),LogEvent[[#This Row],[TextEvent2]],LogEvent[[#This Row],[TariffLocation]])+29</f>
        <v>#VALUE!</v>
      </c>
      <c r="K317" s="195" t="e">
        <f>SEARCH("&lt;/Paragraph&gt;",LogEvent[[#This Row],[TextEvent2]],LogEvent[[#This Row],[PenaltiesLocation]])</f>
        <v>#VALUE!</v>
      </c>
      <c r="L317" s="195" t="e">
        <f>MID(LogEvent[[#This Row],[TextEvent2]],LogEvent[[#This Row],[PenaltiesLocation]],(LogEvent[[#This Row],[PenaltiesFinish]]-LogEvent[[#This Row],[PenaltiesLocation]]))</f>
        <v>#VALUE!</v>
      </c>
      <c r="M317" s="195" t="e">
        <f>SEARCH("&lt;stl:HostCommand",LogEvent[[#This Row],[TextEvent2]])</f>
        <v>#VALUE!</v>
      </c>
      <c r="N317" s="195" t="e">
        <f>SEARCH("&gt;",LogEvent[[#This Row],[TextEvent2]],LogEvent[[#This Row],[HostCommandLocation]])+1</f>
        <v>#VALUE!</v>
      </c>
      <c r="O317" s="195" t="e">
        <f>SEARCH("&lt;/stl:HostCommand&gt;",LogEvent[[#This Row],[TextEvent2]],LogEvent[[#This Row],[HostCommandInit]])</f>
        <v>#VALUE!</v>
      </c>
      <c r="P317" s="195" t="e">
        <f>MID(LogEvent[[#This Row],[TextEvent2]],LogEvent[[#This Row],[HostCommandInit]],LogEvent[[#This Row],[HCFinish]]-LogEvent[[#This Row],[HostCommandInit]])</f>
        <v>#VALUE!</v>
      </c>
    </row>
    <row r="318" spans="1:16" x14ac:dyDescent="0.25">
      <c r="A318" s="195" t="s">
        <v>458</v>
      </c>
      <c r="B318" s="195" t="s">
        <v>459</v>
      </c>
      <c r="C318" s="195" t="s">
        <v>776</v>
      </c>
      <c r="D318" s="195" t="e">
        <f>SEARCH("&lt;Rule&gt;",LogEvent[[#This Row],[TextEvent2]])+6</f>
        <v>#VALUE!</v>
      </c>
      <c r="E318" s="195" t="e">
        <f>SEARCH("&lt;/Rule&gt;",LogEvent[[#This Row],[TextEvent2]],LogEvent[[#This Row],[RuleLocation]])</f>
        <v>#VALUE!</v>
      </c>
      <c r="F318" s="195" t="e">
        <f>MID(LogEvent[[#This Row],[TextEvent2]],LogEvent[[#This Row],[RuleLocation]],LogEvent[[#This Row],[RuleFinish]]-LogEvent[[#This Row],[RuleLocation]])</f>
        <v>#VALUE!</v>
      </c>
      <c r="G318" s="195" t="e">
        <f>SEARCH("&lt;TariffDescriptionNumber&gt;",LogEvent[[#This Row],[TextEvent2]],LogEvent[[#This Row],[RuleFinish]])+25</f>
        <v>#VALUE!</v>
      </c>
      <c r="H318" s="195" t="e">
        <f>SEARCH("&lt;/TariffDescriptionNumber&gt;",LogEvent[[#This Row],[TextEvent2]],LogEvent[[#This Row],[RuleFinish]])</f>
        <v>#VALUE!</v>
      </c>
      <c r="I318" s="195" t="e">
        <f>MID(LogEvent[[#This Row],[TextEvent2]],LogEvent[[#This Row],[TariffLocation]],(LogEvent[[#This Row],[TariffFinish]]-LogEvent[[#This Row],[TariffLocation]]))</f>
        <v>#VALUE!</v>
      </c>
      <c r="J318" s="195" t="e">
        <f>SEARCH(CONCATENATE("Title=",Calculos!$A$72,"PENALTIES"),LogEvent[[#This Row],[TextEvent2]],LogEvent[[#This Row],[TariffLocation]])+29</f>
        <v>#VALUE!</v>
      </c>
      <c r="K318" s="195" t="e">
        <f>SEARCH("&lt;/Paragraph&gt;",LogEvent[[#This Row],[TextEvent2]],LogEvent[[#This Row],[PenaltiesLocation]])</f>
        <v>#VALUE!</v>
      </c>
      <c r="L318" s="195" t="e">
        <f>MID(LogEvent[[#This Row],[TextEvent2]],LogEvent[[#This Row],[PenaltiesLocation]],(LogEvent[[#This Row],[PenaltiesFinish]]-LogEvent[[#This Row],[PenaltiesLocation]]))</f>
        <v>#VALUE!</v>
      </c>
      <c r="M318" s="195" t="e">
        <f>SEARCH("&lt;stl:HostCommand",LogEvent[[#This Row],[TextEvent2]])</f>
        <v>#VALUE!</v>
      </c>
      <c r="N318" s="195" t="e">
        <f>SEARCH("&gt;",LogEvent[[#This Row],[TextEvent2]],LogEvent[[#This Row],[HostCommandLocation]])+1</f>
        <v>#VALUE!</v>
      </c>
      <c r="O318" s="195" t="e">
        <f>SEARCH("&lt;/stl:HostCommand&gt;",LogEvent[[#This Row],[TextEvent2]],LogEvent[[#This Row],[HostCommandInit]])</f>
        <v>#VALUE!</v>
      </c>
      <c r="P318" s="195" t="e">
        <f>MID(LogEvent[[#This Row],[TextEvent2]],LogEvent[[#This Row],[HostCommandInit]],LogEvent[[#This Row],[HCFinish]]-LogEvent[[#This Row],[HostCommandInit]])</f>
        <v>#VALUE!</v>
      </c>
    </row>
    <row r="319" spans="1:16" x14ac:dyDescent="0.25">
      <c r="A319" s="195" t="s">
        <v>458</v>
      </c>
      <c r="B319" s="195" t="s">
        <v>459</v>
      </c>
      <c r="C319" s="195" t="s">
        <v>777</v>
      </c>
      <c r="D319" s="195" t="e">
        <f>SEARCH("&lt;Rule&gt;",LogEvent[[#This Row],[TextEvent2]])+6</f>
        <v>#VALUE!</v>
      </c>
      <c r="E319" s="195" t="e">
        <f>SEARCH("&lt;/Rule&gt;",LogEvent[[#This Row],[TextEvent2]],LogEvent[[#This Row],[RuleLocation]])</f>
        <v>#VALUE!</v>
      </c>
      <c r="F319" s="195" t="e">
        <f>MID(LogEvent[[#This Row],[TextEvent2]],LogEvent[[#This Row],[RuleLocation]],LogEvent[[#This Row],[RuleFinish]]-LogEvent[[#This Row],[RuleLocation]])</f>
        <v>#VALUE!</v>
      </c>
      <c r="G319" s="195" t="e">
        <f>SEARCH("&lt;TariffDescriptionNumber&gt;",LogEvent[[#This Row],[TextEvent2]],LogEvent[[#This Row],[RuleFinish]])+25</f>
        <v>#VALUE!</v>
      </c>
      <c r="H319" s="195" t="e">
        <f>SEARCH("&lt;/TariffDescriptionNumber&gt;",LogEvent[[#This Row],[TextEvent2]],LogEvent[[#This Row],[RuleFinish]])</f>
        <v>#VALUE!</v>
      </c>
      <c r="I319" s="195" t="e">
        <f>MID(LogEvent[[#This Row],[TextEvent2]],LogEvent[[#This Row],[TariffLocation]],(LogEvent[[#This Row],[TariffFinish]]-LogEvent[[#This Row],[TariffLocation]]))</f>
        <v>#VALUE!</v>
      </c>
      <c r="J319" s="195" t="e">
        <f>SEARCH(CONCATENATE("Title=",Calculos!$A$72,"PENALTIES"),LogEvent[[#This Row],[TextEvent2]],LogEvent[[#This Row],[TariffLocation]])+29</f>
        <v>#VALUE!</v>
      </c>
      <c r="K319" s="195" t="e">
        <f>SEARCH("&lt;/Paragraph&gt;",LogEvent[[#This Row],[TextEvent2]],LogEvent[[#This Row],[PenaltiesLocation]])</f>
        <v>#VALUE!</v>
      </c>
      <c r="L319" s="195" t="e">
        <f>MID(LogEvent[[#This Row],[TextEvent2]],LogEvent[[#This Row],[PenaltiesLocation]],(LogEvent[[#This Row],[PenaltiesFinish]]-LogEvent[[#This Row],[PenaltiesLocation]]))</f>
        <v>#VALUE!</v>
      </c>
      <c r="M319" s="195" t="e">
        <f>SEARCH("&lt;stl:HostCommand",LogEvent[[#This Row],[TextEvent2]])</f>
        <v>#VALUE!</v>
      </c>
      <c r="N319" s="195" t="e">
        <f>SEARCH("&gt;",LogEvent[[#This Row],[TextEvent2]],LogEvent[[#This Row],[HostCommandLocation]])+1</f>
        <v>#VALUE!</v>
      </c>
      <c r="O319" s="195" t="e">
        <f>SEARCH("&lt;/stl:HostCommand&gt;",LogEvent[[#This Row],[TextEvent2]],LogEvent[[#This Row],[HostCommandInit]])</f>
        <v>#VALUE!</v>
      </c>
      <c r="P319" s="195" t="e">
        <f>MID(LogEvent[[#This Row],[TextEvent2]],LogEvent[[#This Row],[HostCommandInit]],LogEvent[[#This Row],[HCFinish]]-LogEvent[[#This Row],[HostCommandInit]])</f>
        <v>#VALUE!</v>
      </c>
    </row>
    <row r="320" spans="1:16" x14ac:dyDescent="0.25">
      <c r="A320" s="195" t="s">
        <v>458</v>
      </c>
      <c r="B320" s="195" t="s">
        <v>459</v>
      </c>
      <c r="C320" s="195" t="s">
        <v>778</v>
      </c>
      <c r="D320" s="195">
        <f>SEARCH("&lt;Rule&gt;",LogEvent[[#This Row],[TextEvent2]])+6</f>
        <v>3425</v>
      </c>
      <c r="E320" s="195">
        <f>SEARCH("&lt;/Rule&gt;",LogEvent[[#This Row],[TextEvent2]],LogEvent[[#This Row],[RuleLocation]])</f>
        <v>3429</v>
      </c>
      <c r="F320" s="195" t="str">
        <f>MID(LogEvent[[#This Row],[TextEvent2]],LogEvent[[#This Row],[RuleLocation]],LogEvent[[#This Row],[RuleFinish]]-LogEvent[[#This Row],[RuleLocation]])</f>
        <v>SEDM</v>
      </c>
      <c r="G320" s="195">
        <f>SEARCH("&lt;TariffDescriptionNumber&gt;",LogEvent[[#This Row],[TextEvent2]],LogEvent[[#This Row],[RuleFinish]])+25</f>
        <v>3467</v>
      </c>
      <c r="H320" s="195">
        <f>SEARCH("&lt;/TariffDescriptionNumber&gt;",LogEvent[[#This Row],[TextEvent2]],LogEvent[[#This Row],[RuleFinish]])</f>
        <v>3475</v>
      </c>
      <c r="I320" s="195" t="str">
        <f>MID(LogEvent[[#This Row],[TextEvent2]],LogEvent[[#This Row],[TariffLocation]],(LogEvent[[#This Row],[TariffFinish]]-LogEvent[[#This Row],[TariffLocation]]))</f>
        <v>IPRWD/17</v>
      </c>
      <c r="J320" s="195">
        <f>SEARCH(CONCATENATE("Title=",Calculos!$A$72,"PENALTIES"),LogEvent[[#This Row],[TextEvent2]],LogEvent[[#This Row],[TariffLocation]])+29</f>
        <v>7930</v>
      </c>
      <c r="K320" s="195">
        <f>SEARCH("&lt;/Paragraph&gt;",LogEvent[[#This Row],[TextEvent2]],LogEvent[[#This Row],[PenaltiesLocation]])</f>
        <v>13440</v>
      </c>
      <c r="L320" s="195" t="str">
        <f>MID(LogEvent[[#This Row],[TextEvent2]],LogEvent[[#This Row],[PenaltiesLocation]],(LogEvent[[#This Row],[PenaltiesFinish]]-LogEvent[[#This Row],[PenaltiesLocation]]))</f>
        <v xml:space="preserve">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v>
      </c>
      <c r="M320" s="195">
        <f>SEARCH("&lt;stl:HostCommand",LogEvent[[#This Row],[TextEvent2]])</f>
        <v>1500</v>
      </c>
      <c r="N320" s="195">
        <f>SEARCH("&gt;",LogEvent[[#This Row],[TextEvent2]],LogEvent[[#This Row],[HostCommandLocation]])+1</f>
        <v>1533</v>
      </c>
      <c r="O320" s="195">
        <f>SEARCH("&lt;/stl:HostCommand&gt;",LogEvent[[#This Row],[TextEvent2]],LogEvent[[#This Row],[HostCommandInit]])</f>
        <v>1557</v>
      </c>
      <c r="P320" s="195" t="str">
        <f>MID(LogEvent[[#This Row],[TextEvent2]],LogEvent[[#This Row],[HostCommandInit]],LogEvent[[#This Row],[HCFinish]]-LogEvent[[#This Row],[HostCommandInit]])</f>
        <v>RDMDECTG07NOVO00SE5ZJ-LA</v>
      </c>
    </row>
    <row r="321" spans="1:16" x14ac:dyDescent="0.25">
      <c r="A321" s="195" t="s">
        <v>458</v>
      </c>
      <c r="B321" s="195" t="s">
        <v>459</v>
      </c>
      <c r="C321" s="195" t="s">
        <v>779</v>
      </c>
      <c r="D321" s="195" t="e">
        <f>SEARCH("&lt;Rule&gt;",LogEvent[[#This Row],[TextEvent2]])+6</f>
        <v>#VALUE!</v>
      </c>
      <c r="E321" s="195" t="e">
        <f>SEARCH("&lt;/Rule&gt;",LogEvent[[#This Row],[TextEvent2]],LogEvent[[#This Row],[RuleLocation]])</f>
        <v>#VALUE!</v>
      </c>
      <c r="F321" s="195" t="e">
        <f>MID(LogEvent[[#This Row],[TextEvent2]],LogEvent[[#This Row],[RuleLocation]],LogEvent[[#This Row],[RuleFinish]]-LogEvent[[#This Row],[RuleLocation]])</f>
        <v>#VALUE!</v>
      </c>
      <c r="G321" s="195" t="e">
        <f>SEARCH("&lt;TariffDescriptionNumber&gt;",LogEvent[[#This Row],[TextEvent2]],LogEvent[[#This Row],[RuleFinish]])+25</f>
        <v>#VALUE!</v>
      </c>
      <c r="H321" s="195" t="e">
        <f>SEARCH("&lt;/TariffDescriptionNumber&gt;",LogEvent[[#This Row],[TextEvent2]],LogEvent[[#This Row],[RuleFinish]])</f>
        <v>#VALUE!</v>
      </c>
      <c r="I321" s="195" t="e">
        <f>MID(LogEvent[[#This Row],[TextEvent2]],LogEvent[[#This Row],[TariffLocation]],(LogEvent[[#This Row],[TariffFinish]]-LogEvent[[#This Row],[TariffLocation]]))</f>
        <v>#VALUE!</v>
      </c>
      <c r="J321" s="195" t="e">
        <f>SEARCH(CONCATENATE("Title=",Calculos!$A$72,"PENALTIES"),LogEvent[[#This Row],[TextEvent2]],LogEvent[[#This Row],[TariffLocation]])+29</f>
        <v>#VALUE!</v>
      </c>
      <c r="K321" s="195" t="e">
        <f>SEARCH("&lt;/Paragraph&gt;",LogEvent[[#This Row],[TextEvent2]],LogEvent[[#This Row],[PenaltiesLocation]])</f>
        <v>#VALUE!</v>
      </c>
      <c r="L321" s="195" t="e">
        <f>MID(LogEvent[[#This Row],[TextEvent2]],LogEvent[[#This Row],[PenaltiesLocation]],(LogEvent[[#This Row],[PenaltiesFinish]]-LogEvent[[#This Row],[PenaltiesLocation]]))</f>
        <v>#VALUE!</v>
      </c>
      <c r="M321" s="195">
        <f>SEARCH("&lt;stl:HostCommand",LogEvent[[#This Row],[TextEvent2]])</f>
        <v>1524</v>
      </c>
      <c r="N321" s="195">
        <f>SEARCH("&gt;",LogEvent[[#This Row],[TextEvent2]],LogEvent[[#This Row],[HostCommandLocation]])+1</f>
        <v>1557</v>
      </c>
      <c r="O321" s="195">
        <f>SEARCH("&lt;/stl:HostCommand&gt;",LogEvent[[#This Row],[TextEvent2]],LogEvent[[#This Row],[HostCommandInit]])</f>
        <v>1581</v>
      </c>
      <c r="P321" s="195" t="str">
        <f>MID(LogEvent[[#This Row],[TextEvent2]],LogEvent[[#This Row],[HostCommandInit]],LogEvent[[#This Row],[HCFinish]]-LogEvent[[#This Row],[HostCommandInit]])</f>
        <v>RDBOGIAH07SEPPNA3A9EN-UA</v>
      </c>
    </row>
    <row r="322" spans="1:16" x14ac:dyDescent="0.25">
      <c r="A322" s="195" t="s">
        <v>458</v>
      </c>
      <c r="B322" s="195" t="s">
        <v>459</v>
      </c>
      <c r="C322" s="195" t="s">
        <v>780</v>
      </c>
      <c r="D322" s="195">
        <f>SEARCH("&lt;Rule&gt;",LogEvent[[#This Row],[TextEvent2]])+6</f>
        <v>3412</v>
      </c>
      <c r="E322" s="195">
        <f>SEARCH("&lt;/Rule&gt;",LogEvent[[#This Row],[TextEvent2]],LogEvent[[#This Row],[RuleLocation]])</f>
        <v>3416</v>
      </c>
      <c r="F322" s="195" t="str">
        <f>MID(LogEvent[[#This Row],[TextEvent2]],LogEvent[[#This Row],[RuleLocation]],LogEvent[[#This Row],[RuleFinish]]-LogEvent[[#This Row],[RuleLocation]])</f>
        <v>8YWW</v>
      </c>
      <c r="G322" s="195">
        <f>SEARCH("&lt;TariffDescriptionNumber&gt;",LogEvent[[#This Row],[TextEvent2]],LogEvent[[#This Row],[RuleFinish]])+25</f>
        <v>3454</v>
      </c>
      <c r="H322" s="195">
        <f>SEARCH("&lt;/TariffDescriptionNumber&gt;",LogEvent[[#This Row],[TextEvent2]],LogEvent[[#This Row],[RuleFinish]])</f>
        <v>3465</v>
      </c>
      <c r="I322" s="195" t="str">
        <f>MID(LogEvent[[#This Row],[TextEvent2]],LogEvent[[#This Row],[TariffLocation]],(LogEvent[[#This Row],[TariffFinish]]-LogEvent[[#This Row],[TariffLocation]]))</f>
        <v>WHFIPVR/939</v>
      </c>
      <c r="J322" s="195">
        <f>SEARCH(CONCATENATE("Title=",Calculos!$A$72,"PENALTIES"),LogEvent[[#This Row],[TextEvent2]],LogEvent[[#This Row],[TariffLocation]])+29</f>
        <v>12495</v>
      </c>
      <c r="K322" s="195">
        <f>SEARCH("&lt;/Paragraph&gt;",LogEvent[[#This Row],[TextEvent2]],LogEvent[[#This Row],[PenaltiesLocation]])</f>
        <v>13432</v>
      </c>
      <c r="L322"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22" s="195">
        <f>SEARCH("&lt;stl:HostCommand",LogEvent[[#This Row],[TextEvent2]])</f>
        <v>1500</v>
      </c>
      <c r="N322" s="195">
        <f>SEARCH("&gt;",LogEvent[[#This Row],[TextEvent2]],LogEvent[[#This Row],[HostCommandLocation]])+1</f>
        <v>1533</v>
      </c>
      <c r="O322" s="195">
        <f>SEARCH("&lt;/stl:HostCommand&gt;",LogEvent[[#This Row],[TextEvent2]],LogEvent[[#This Row],[HostCommandInit]])</f>
        <v>1557</v>
      </c>
      <c r="P322" s="195" t="str">
        <f>MID(LogEvent[[#This Row],[TextEvent2]],LogEvent[[#This Row],[HostCommandInit]],LogEvent[[#This Row],[HCFinish]]-LogEvent[[#This Row],[HostCommandInit]])</f>
        <v>RDBOGCUN23SEPZZF14TCO-AV</v>
      </c>
    </row>
    <row r="323" spans="1:16" x14ac:dyDescent="0.25">
      <c r="A323" s="195" t="s">
        <v>458</v>
      </c>
      <c r="B323" s="195" t="s">
        <v>459</v>
      </c>
      <c r="C323" s="195" t="s">
        <v>781</v>
      </c>
      <c r="D323" s="195" t="e">
        <f>SEARCH("&lt;Rule&gt;",LogEvent[[#This Row],[TextEvent2]])+6</f>
        <v>#VALUE!</v>
      </c>
      <c r="E323" s="195" t="e">
        <f>SEARCH("&lt;/Rule&gt;",LogEvent[[#This Row],[TextEvent2]],LogEvent[[#This Row],[RuleLocation]])</f>
        <v>#VALUE!</v>
      </c>
      <c r="F323" s="195" t="e">
        <f>MID(LogEvent[[#This Row],[TextEvent2]],LogEvent[[#This Row],[RuleLocation]],LogEvent[[#This Row],[RuleFinish]]-LogEvent[[#This Row],[RuleLocation]])</f>
        <v>#VALUE!</v>
      </c>
      <c r="G323" s="195" t="e">
        <f>SEARCH("&lt;TariffDescriptionNumber&gt;",LogEvent[[#This Row],[TextEvent2]],LogEvent[[#This Row],[RuleFinish]])+25</f>
        <v>#VALUE!</v>
      </c>
      <c r="H323" s="195" t="e">
        <f>SEARCH("&lt;/TariffDescriptionNumber&gt;",LogEvent[[#This Row],[TextEvent2]],LogEvent[[#This Row],[RuleFinish]])</f>
        <v>#VALUE!</v>
      </c>
      <c r="I323" s="195" t="e">
        <f>MID(LogEvent[[#This Row],[TextEvent2]],LogEvent[[#This Row],[TariffLocation]],(LogEvent[[#This Row],[TariffFinish]]-LogEvent[[#This Row],[TariffLocation]]))</f>
        <v>#VALUE!</v>
      </c>
      <c r="J323" s="195" t="e">
        <f>SEARCH(CONCATENATE("Title=",Calculos!$A$72,"PENALTIES"),LogEvent[[#This Row],[TextEvent2]],LogEvent[[#This Row],[TariffLocation]])+29</f>
        <v>#VALUE!</v>
      </c>
      <c r="K323" s="195" t="e">
        <f>SEARCH("&lt;/Paragraph&gt;",LogEvent[[#This Row],[TextEvent2]],LogEvent[[#This Row],[PenaltiesLocation]])</f>
        <v>#VALUE!</v>
      </c>
      <c r="L323" s="195" t="e">
        <f>MID(LogEvent[[#This Row],[TextEvent2]],LogEvent[[#This Row],[PenaltiesLocation]],(LogEvent[[#This Row],[PenaltiesFinish]]-LogEvent[[#This Row],[PenaltiesLocation]]))</f>
        <v>#VALUE!</v>
      </c>
      <c r="M323" s="195">
        <f>SEARCH("&lt;stl:HostCommand",LogEvent[[#This Row],[TextEvent2]])</f>
        <v>1523</v>
      </c>
      <c r="N323" s="195">
        <f>SEARCH("&gt;",LogEvent[[#This Row],[TextEvent2]],LogEvent[[#This Row],[HostCommandLocation]])+1</f>
        <v>1556</v>
      </c>
      <c r="O323" s="195">
        <f>SEARCH("&lt;/stl:HostCommand&gt;",LogEvent[[#This Row],[TextEvent2]],LogEvent[[#This Row],[HostCommandInit]])</f>
        <v>1580</v>
      </c>
      <c r="P323" s="195" t="str">
        <f>MID(LogEvent[[#This Row],[TextEvent2]],LogEvent[[#This Row],[HostCommandInit]],LogEvent[[#This Row],[HCFinish]]-LogEvent[[#This Row],[HostCommandInit]])</f>
        <v>RDPEIBOG14MARAON0NQM3-AV</v>
      </c>
    </row>
    <row r="324" spans="1:16" x14ac:dyDescent="0.25">
      <c r="A324" s="195" t="s">
        <v>458</v>
      </c>
      <c r="B324" s="195" t="s">
        <v>459</v>
      </c>
      <c r="C324" s="195" t="s">
        <v>782</v>
      </c>
      <c r="D324" s="195" t="e">
        <f>SEARCH("&lt;Rule&gt;",LogEvent[[#This Row],[TextEvent2]])+6</f>
        <v>#VALUE!</v>
      </c>
      <c r="E324" s="195" t="e">
        <f>SEARCH("&lt;/Rule&gt;",LogEvent[[#This Row],[TextEvent2]],LogEvent[[#This Row],[RuleLocation]])</f>
        <v>#VALUE!</v>
      </c>
      <c r="F324" s="195" t="e">
        <f>MID(LogEvent[[#This Row],[TextEvent2]],LogEvent[[#This Row],[RuleLocation]],LogEvent[[#This Row],[RuleFinish]]-LogEvent[[#This Row],[RuleLocation]])</f>
        <v>#VALUE!</v>
      </c>
      <c r="G324" s="195" t="e">
        <f>SEARCH("&lt;TariffDescriptionNumber&gt;",LogEvent[[#This Row],[TextEvent2]],LogEvent[[#This Row],[RuleFinish]])+25</f>
        <v>#VALUE!</v>
      </c>
      <c r="H324" s="195" t="e">
        <f>SEARCH("&lt;/TariffDescriptionNumber&gt;",LogEvent[[#This Row],[TextEvent2]],LogEvent[[#This Row],[RuleFinish]])</f>
        <v>#VALUE!</v>
      </c>
      <c r="I324" s="195" t="e">
        <f>MID(LogEvent[[#This Row],[TextEvent2]],LogEvent[[#This Row],[TariffLocation]],(LogEvent[[#This Row],[TariffFinish]]-LogEvent[[#This Row],[TariffLocation]]))</f>
        <v>#VALUE!</v>
      </c>
      <c r="J324" s="195" t="e">
        <f>SEARCH(CONCATENATE("Title=",Calculos!$A$72,"PENALTIES"),LogEvent[[#This Row],[TextEvent2]],LogEvent[[#This Row],[TariffLocation]])+29</f>
        <v>#VALUE!</v>
      </c>
      <c r="K324" s="195" t="e">
        <f>SEARCH("&lt;/Paragraph&gt;",LogEvent[[#This Row],[TextEvent2]],LogEvent[[#This Row],[PenaltiesLocation]])</f>
        <v>#VALUE!</v>
      </c>
      <c r="L324" s="195" t="e">
        <f>MID(LogEvent[[#This Row],[TextEvent2]],LogEvent[[#This Row],[PenaltiesLocation]],(LogEvent[[#This Row],[PenaltiesFinish]]-LogEvent[[#This Row],[PenaltiesLocation]]))</f>
        <v>#VALUE!</v>
      </c>
      <c r="M324" s="195">
        <f>SEARCH("&lt;stl:HostCommand",LogEvent[[#This Row],[TextEvent2]])</f>
        <v>1523</v>
      </c>
      <c r="N324" s="195">
        <f>SEARCH("&gt;",LogEvent[[#This Row],[TextEvent2]],LogEvent[[#This Row],[HostCommandLocation]])+1</f>
        <v>1556</v>
      </c>
      <c r="O324" s="195">
        <f>SEARCH("&lt;/stl:HostCommand&gt;",LogEvent[[#This Row],[TextEvent2]],LogEvent[[#This Row],[HostCommandInit]])</f>
        <v>1584</v>
      </c>
      <c r="P324" s="195" t="str">
        <f>MID(LogEvent[[#This Row],[TextEvent2]],LogEvent[[#This Row],[HostCommandInit]],LogEvent[[#This Row],[HCFinish]]-LogEvent[[#This Row],[HostCommandInit]])</f>
        <v>RDCLOBOG29SEPSDL0NNM3U/TO-AV</v>
      </c>
    </row>
    <row r="325" spans="1:16" x14ac:dyDescent="0.25">
      <c r="A325" s="195" t="s">
        <v>458</v>
      </c>
      <c r="B325" s="195" t="s">
        <v>459</v>
      </c>
      <c r="C325" s="195" t="s">
        <v>783</v>
      </c>
      <c r="D325" s="195" t="e">
        <f>SEARCH("&lt;Rule&gt;",LogEvent[[#This Row],[TextEvent2]])+6</f>
        <v>#VALUE!</v>
      </c>
      <c r="E325" s="195" t="e">
        <f>SEARCH("&lt;/Rule&gt;",LogEvent[[#This Row],[TextEvent2]],LogEvent[[#This Row],[RuleLocation]])</f>
        <v>#VALUE!</v>
      </c>
      <c r="F325" s="195" t="e">
        <f>MID(LogEvent[[#This Row],[TextEvent2]],LogEvent[[#This Row],[RuleLocation]],LogEvent[[#This Row],[RuleFinish]]-LogEvent[[#This Row],[RuleLocation]])</f>
        <v>#VALUE!</v>
      </c>
      <c r="G325" s="195" t="e">
        <f>SEARCH("&lt;TariffDescriptionNumber&gt;",LogEvent[[#This Row],[TextEvent2]],LogEvent[[#This Row],[RuleFinish]])+25</f>
        <v>#VALUE!</v>
      </c>
      <c r="H325" s="195" t="e">
        <f>SEARCH("&lt;/TariffDescriptionNumber&gt;",LogEvent[[#This Row],[TextEvent2]],LogEvent[[#This Row],[RuleFinish]])</f>
        <v>#VALUE!</v>
      </c>
      <c r="I325" s="195" t="e">
        <f>MID(LogEvent[[#This Row],[TextEvent2]],LogEvent[[#This Row],[TariffLocation]],(LogEvent[[#This Row],[TariffFinish]]-LogEvent[[#This Row],[TariffLocation]]))</f>
        <v>#VALUE!</v>
      </c>
      <c r="J325" s="195" t="e">
        <f>SEARCH(CONCATENATE("Title=",Calculos!$A$72,"PENALTIES"),LogEvent[[#This Row],[TextEvent2]],LogEvent[[#This Row],[TariffLocation]])+29</f>
        <v>#VALUE!</v>
      </c>
      <c r="K325" s="195" t="e">
        <f>SEARCH("&lt;/Paragraph&gt;",LogEvent[[#This Row],[TextEvent2]],LogEvent[[#This Row],[PenaltiesLocation]])</f>
        <v>#VALUE!</v>
      </c>
      <c r="L325" s="195" t="e">
        <f>MID(LogEvent[[#This Row],[TextEvent2]],LogEvent[[#This Row],[PenaltiesLocation]],(LogEvent[[#This Row],[PenaltiesFinish]]-LogEvent[[#This Row],[PenaltiesLocation]]))</f>
        <v>#VALUE!</v>
      </c>
      <c r="M325" s="195">
        <f>SEARCH("&lt;stl:HostCommand",LogEvent[[#This Row],[TextEvent2]])</f>
        <v>1523</v>
      </c>
      <c r="N325" s="195">
        <f>SEARCH("&gt;",LogEvent[[#This Row],[TextEvent2]],LogEvent[[#This Row],[HostCommandLocation]])+1</f>
        <v>1556</v>
      </c>
      <c r="O325" s="195">
        <f>SEARCH("&lt;/stl:HostCommand&gt;",LogEvent[[#This Row],[TextEvent2]],LogEvent[[#This Row],[HostCommandInit]])</f>
        <v>1584</v>
      </c>
      <c r="P325" s="195" t="str">
        <f>MID(LogEvent[[#This Row],[TextEvent2]],LogEvent[[#This Row],[HostCommandInit]],LogEvent[[#This Row],[HCFinish]]-LogEvent[[#This Row],[HostCommandInit]])</f>
        <v>RDMADPTY09OCTAON0NQM3U/TO-AV</v>
      </c>
    </row>
    <row r="326" spans="1:16" x14ac:dyDescent="0.25">
      <c r="A326" s="195" t="s">
        <v>458</v>
      </c>
      <c r="B326" s="195" t="s">
        <v>459</v>
      </c>
      <c r="C326" s="195" t="s">
        <v>784</v>
      </c>
      <c r="D326" s="195" t="e">
        <f>SEARCH("&lt;Rule&gt;",LogEvent[[#This Row],[TextEvent2]])+6</f>
        <v>#VALUE!</v>
      </c>
      <c r="E326" s="195" t="e">
        <f>SEARCH("&lt;/Rule&gt;",LogEvent[[#This Row],[TextEvent2]],LogEvent[[#This Row],[RuleLocation]])</f>
        <v>#VALUE!</v>
      </c>
      <c r="F326" s="195" t="e">
        <f>MID(LogEvent[[#This Row],[TextEvent2]],LogEvent[[#This Row],[RuleLocation]],LogEvent[[#This Row],[RuleFinish]]-LogEvent[[#This Row],[RuleLocation]])</f>
        <v>#VALUE!</v>
      </c>
      <c r="G326" s="195" t="e">
        <f>SEARCH("&lt;TariffDescriptionNumber&gt;",LogEvent[[#This Row],[TextEvent2]],LogEvent[[#This Row],[RuleFinish]])+25</f>
        <v>#VALUE!</v>
      </c>
      <c r="H326" s="195" t="e">
        <f>SEARCH("&lt;/TariffDescriptionNumber&gt;",LogEvent[[#This Row],[TextEvent2]],LogEvent[[#This Row],[RuleFinish]])</f>
        <v>#VALUE!</v>
      </c>
      <c r="I326" s="195" t="e">
        <f>MID(LogEvent[[#This Row],[TextEvent2]],LogEvent[[#This Row],[TariffLocation]],(LogEvent[[#This Row],[TariffFinish]]-LogEvent[[#This Row],[TariffLocation]]))</f>
        <v>#VALUE!</v>
      </c>
      <c r="J326" s="195" t="e">
        <f>SEARCH(CONCATENATE("Title=",Calculos!$A$72,"PENALTIES"),LogEvent[[#This Row],[TextEvent2]],LogEvent[[#This Row],[TariffLocation]])+29</f>
        <v>#VALUE!</v>
      </c>
      <c r="K326" s="195" t="e">
        <f>SEARCH("&lt;/Paragraph&gt;",LogEvent[[#This Row],[TextEvent2]],LogEvent[[#This Row],[PenaltiesLocation]])</f>
        <v>#VALUE!</v>
      </c>
      <c r="L326" s="195" t="e">
        <f>MID(LogEvent[[#This Row],[TextEvent2]],LogEvent[[#This Row],[PenaltiesLocation]],(LogEvent[[#This Row],[PenaltiesFinish]]-LogEvent[[#This Row],[PenaltiesLocation]]))</f>
        <v>#VALUE!</v>
      </c>
      <c r="M326" s="195">
        <f>SEARCH("&lt;stl:HostCommand",LogEvent[[#This Row],[TextEvent2]])</f>
        <v>1524</v>
      </c>
      <c r="N326" s="195">
        <f>SEARCH("&gt;",LogEvent[[#This Row],[TextEvent2]],LogEvent[[#This Row],[HostCommandLocation]])+1</f>
        <v>1557</v>
      </c>
      <c r="O326" s="195">
        <f>SEARCH("&lt;/stl:HostCommand&gt;",LogEvent[[#This Row],[TextEvent2]],LogEvent[[#This Row],[HostCommandInit]])</f>
        <v>1581</v>
      </c>
      <c r="P326" s="195" t="str">
        <f>MID(LogEvent[[#This Row],[TextEvent2]],LogEvent[[#This Row],[HostCommandInit]],LogEvent[[#This Row],[HCFinish]]-LogEvent[[#This Row],[HostCommandInit]])</f>
        <v>RDBGABOG17SEPOSXQP5ZJ-LA</v>
      </c>
    </row>
    <row r="327" spans="1:16" x14ac:dyDescent="0.25">
      <c r="A327" s="195" t="s">
        <v>458</v>
      </c>
      <c r="B327" s="195" t="s">
        <v>459</v>
      </c>
      <c r="C327" s="195" t="s">
        <v>785</v>
      </c>
      <c r="D327" s="195" t="e">
        <f>SEARCH("&lt;Rule&gt;",LogEvent[[#This Row],[TextEvent2]])+6</f>
        <v>#VALUE!</v>
      </c>
      <c r="E327" s="195" t="e">
        <f>SEARCH("&lt;/Rule&gt;",LogEvent[[#This Row],[TextEvent2]],LogEvent[[#This Row],[RuleLocation]])</f>
        <v>#VALUE!</v>
      </c>
      <c r="F327" s="195" t="e">
        <f>MID(LogEvent[[#This Row],[TextEvent2]],LogEvent[[#This Row],[RuleLocation]],LogEvent[[#This Row],[RuleFinish]]-LogEvent[[#This Row],[RuleLocation]])</f>
        <v>#VALUE!</v>
      </c>
      <c r="G327" s="195" t="e">
        <f>SEARCH("&lt;TariffDescriptionNumber&gt;",LogEvent[[#This Row],[TextEvent2]],LogEvent[[#This Row],[RuleFinish]])+25</f>
        <v>#VALUE!</v>
      </c>
      <c r="H327" s="195" t="e">
        <f>SEARCH("&lt;/TariffDescriptionNumber&gt;",LogEvent[[#This Row],[TextEvent2]],LogEvent[[#This Row],[RuleFinish]])</f>
        <v>#VALUE!</v>
      </c>
      <c r="I327" s="195" t="e">
        <f>MID(LogEvent[[#This Row],[TextEvent2]],LogEvent[[#This Row],[TariffLocation]],(LogEvent[[#This Row],[TariffFinish]]-LogEvent[[#This Row],[TariffLocation]]))</f>
        <v>#VALUE!</v>
      </c>
      <c r="J327" s="195" t="e">
        <f>SEARCH(CONCATENATE("Title=",Calculos!$A$72,"PENALTIES"),LogEvent[[#This Row],[TextEvent2]],LogEvent[[#This Row],[TariffLocation]])+29</f>
        <v>#VALUE!</v>
      </c>
      <c r="K327" s="195" t="e">
        <f>SEARCH("&lt;/Paragraph&gt;",LogEvent[[#This Row],[TextEvent2]],LogEvent[[#This Row],[PenaltiesLocation]])</f>
        <v>#VALUE!</v>
      </c>
      <c r="L327" s="195" t="e">
        <f>MID(LogEvent[[#This Row],[TextEvent2]],LogEvent[[#This Row],[PenaltiesLocation]],(LogEvent[[#This Row],[PenaltiesFinish]]-LogEvent[[#This Row],[PenaltiesLocation]]))</f>
        <v>#VALUE!</v>
      </c>
      <c r="M327" s="195">
        <f>SEARCH("&lt;stl:HostCommand",LogEvent[[#This Row],[TextEvent2]])</f>
        <v>1524</v>
      </c>
      <c r="N327" s="195">
        <f>SEARCH("&gt;",LogEvent[[#This Row],[TextEvent2]],LogEvent[[#This Row],[HostCommandLocation]])+1</f>
        <v>1557</v>
      </c>
      <c r="O327" s="195">
        <f>SEARCH("&lt;/stl:HostCommand&gt;",LogEvent[[#This Row],[TextEvent2]],LogEvent[[#This Row],[HostCommandInit]])</f>
        <v>1581</v>
      </c>
      <c r="P327" s="195" t="str">
        <f>MID(LogEvent[[#This Row],[TextEvent2]],LogEvent[[#This Row],[HostCommandInit]],LogEvent[[#This Row],[HCFinish]]-LogEvent[[#This Row],[HostCommandInit]])</f>
        <v>RDCLOBOG21SEPGSXQP5ZJ-LA</v>
      </c>
    </row>
    <row r="328" spans="1:16" x14ac:dyDescent="0.25">
      <c r="A328" s="195" t="s">
        <v>458</v>
      </c>
      <c r="B328" s="195" t="s">
        <v>459</v>
      </c>
      <c r="C328" s="195" t="s">
        <v>786</v>
      </c>
      <c r="D328" s="195">
        <f>SEARCH("&lt;Rule&gt;",LogEvent[[#This Row],[TextEvent2]])+6</f>
        <v>3691</v>
      </c>
      <c r="E328" s="195">
        <f>SEARCH("&lt;/Rule&gt;",LogEvent[[#This Row],[TextEvent2]],LogEvent[[#This Row],[RuleLocation]])</f>
        <v>3695</v>
      </c>
      <c r="F328" s="195" t="str">
        <f>MID(LogEvent[[#This Row],[TextEvent2]],LogEvent[[#This Row],[RuleLocation]],LogEvent[[#This Row],[RuleFinish]]-LogEvent[[#This Row],[RuleLocation]])</f>
        <v>APCO</v>
      </c>
      <c r="G328" s="195">
        <f>SEARCH("&lt;TariffDescriptionNumber&gt;",LogEvent[[#This Row],[TextEvent2]],LogEvent[[#This Row],[RuleFinish]])+25</f>
        <v>3733</v>
      </c>
      <c r="H328" s="195">
        <f>SEARCH("&lt;/TariffDescriptionNumber&gt;",LogEvent[[#This Row],[TextEvent2]],LogEvent[[#This Row],[RuleFinish]])</f>
        <v>3743</v>
      </c>
      <c r="I328" s="195" t="str">
        <f>MID(LogEvent[[#This Row],[TextEvent2]],LogEvent[[#This Row],[TariffLocation]],(LogEvent[[#This Row],[TariffFinish]]-LogEvent[[#This Row],[TariffLocation]]))</f>
        <v>IPRSAA2/27</v>
      </c>
      <c r="J328" s="195">
        <f>SEARCH(CONCATENATE("Title=",Calculos!$A$72,"PENALTIES"),LogEvent[[#This Row],[TextEvent2]],LogEvent[[#This Row],[TariffLocation]])+29</f>
        <v>13477</v>
      </c>
      <c r="K328" s="195">
        <f>SEARCH("&lt;/Paragraph&gt;",LogEvent[[#This Row],[TextEvent2]],LogEvent[[#This Row],[PenaltiesLocation]])</f>
        <v>18915</v>
      </c>
      <c r="L328" s="195" t="str">
        <f>MID(LogEvent[[#This Row],[TextEvent2]],LogEvent[[#This Row],[PenaltiesLocation]],(LogEvent[[#This Row],[PenaltiesFinish]]-LogEvent[[#This Row],[PenaltiesLocation]]))</f>
        <v xml:space="preserve">CANCELLATIONS
ANY TIME
TICKET IS NON-REFUNDABLE.
WAIVED FOR DEATH OF PASSENGER OR FAMILY MEMBER.
NOTE - TEXT BELOW NOT VALIDATED FOR AUTOPRICING.
WAIVERS MUST BE EVIDENCED BY DEATH CERTIFICATE
-----------------------------------------------
REFUND PERMITTED BEFORE DEPARTURE IN CASE OF
REJECTION OF VISA. EMBASSY STATEMENT REQUIRED.
-----------------------------------------------
REFUND RULES APPLY PER PRICING UNIT.
-----------------------------------------------
WHEN COMBINING NON-REFUNDABLE FARES WITH
REFUNDABLE FARES -
1. THE MOST RESTRICTIVE CANCELLATION CONDITION
APPLIES TO THE ENTIRE PRICING UNIT.
2. THE HIGHEST CANCELLATION PENALTY WITHIN THE
PRICING UNIT WILL BE CHARGED.
-----------------------------------------------
REFUND FOR PARTLY USED TICKET -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NOT PERMITTED.
-----------------------------------------------
GERMAN AVIATION SECURITY CHARGE IS POTENTIALLY
REFUNDABLE FOR TRANSFER PASSENGERS ARRIVING FROM
COUNTRIES US/CA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328" s="195">
        <f>SEARCH("&lt;stl:HostCommand",LogEvent[[#This Row],[TextEvent2]])</f>
        <v>1500</v>
      </c>
      <c r="N328" s="195">
        <f>SEARCH("&gt;",LogEvent[[#This Row],[TextEvent2]],LogEvent[[#This Row],[HostCommandLocation]])+1</f>
        <v>1533</v>
      </c>
      <c r="O328" s="195">
        <f>SEARCH("&lt;/stl:HostCommand&gt;",LogEvent[[#This Row],[TextEvent2]],LogEvent[[#This Row],[HostCommandInit]])</f>
        <v>1555</v>
      </c>
      <c r="P328" s="195" t="str">
        <f>MID(LogEvent[[#This Row],[TextEvent2]],LogEvent[[#This Row],[HostCommandInit]],LogEvent[[#This Row],[HCFinish]]-LogEvent[[#This Row],[HostCommandInit]])</f>
        <v>RDBOGFRA13OCTKNCZKO-LH</v>
      </c>
    </row>
    <row r="329" spans="1:16" x14ac:dyDescent="0.25">
      <c r="A329" s="195" t="s">
        <v>458</v>
      </c>
      <c r="B329" s="195" t="s">
        <v>459</v>
      </c>
      <c r="C329" s="195" t="s">
        <v>787</v>
      </c>
      <c r="D329" s="195" t="e">
        <f>SEARCH("&lt;Rule&gt;",LogEvent[[#This Row],[TextEvent2]])+6</f>
        <v>#VALUE!</v>
      </c>
      <c r="E329" s="195" t="e">
        <f>SEARCH("&lt;/Rule&gt;",LogEvent[[#This Row],[TextEvent2]],LogEvent[[#This Row],[RuleLocation]])</f>
        <v>#VALUE!</v>
      </c>
      <c r="F329" s="195" t="e">
        <f>MID(LogEvent[[#This Row],[TextEvent2]],LogEvent[[#This Row],[RuleLocation]],LogEvent[[#This Row],[RuleFinish]]-LogEvent[[#This Row],[RuleLocation]])</f>
        <v>#VALUE!</v>
      </c>
      <c r="G329" s="195" t="e">
        <f>SEARCH("&lt;TariffDescriptionNumber&gt;",LogEvent[[#This Row],[TextEvent2]],LogEvent[[#This Row],[RuleFinish]])+25</f>
        <v>#VALUE!</v>
      </c>
      <c r="H329" s="195" t="e">
        <f>SEARCH("&lt;/TariffDescriptionNumber&gt;",LogEvent[[#This Row],[TextEvent2]],LogEvent[[#This Row],[RuleFinish]])</f>
        <v>#VALUE!</v>
      </c>
      <c r="I329" s="195" t="e">
        <f>MID(LogEvent[[#This Row],[TextEvent2]],LogEvent[[#This Row],[TariffLocation]],(LogEvent[[#This Row],[TariffFinish]]-LogEvent[[#This Row],[TariffLocation]]))</f>
        <v>#VALUE!</v>
      </c>
      <c r="J329" s="195" t="e">
        <f>SEARCH(CONCATENATE("Title=",Calculos!$A$72,"PENALTIES"),LogEvent[[#This Row],[TextEvent2]],LogEvent[[#This Row],[TariffLocation]])+29</f>
        <v>#VALUE!</v>
      </c>
      <c r="K329" s="195" t="e">
        <f>SEARCH("&lt;/Paragraph&gt;",LogEvent[[#This Row],[TextEvent2]],LogEvent[[#This Row],[PenaltiesLocation]])</f>
        <v>#VALUE!</v>
      </c>
      <c r="L329" s="195" t="e">
        <f>MID(LogEvent[[#This Row],[TextEvent2]],LogEvent[[#This Row],[PenaltiesLocation]],(LogEvent[[#This Row],[PenaltiesFinish]]-LogEvent[[#This Row],[PenaltiesLocation]]))</f>
        <v>#VALUE!</v>
      </c>
      <c r="M329" s="195">
        <f>SEARCH("&lt;stl:HostCommand",LogEvent[[#This Row],[TextEvent2]])</f>
        <v>1524</v>
      </c>
      <c r="N329" s="195">
        <f>SEARCH("&gt;",LogEvent[[#This Row],[TextEvent2]],LogEvent[[#This Row],[HostCommandLocation]])+1</f>
        <v>1557</v>
      </c>
      <c r="O329" s="195">
        <f>SEARCH("&lt;/stl:HostCommand&gt;",LogEvent[[#This Row],[TextEvent2]],LogEvent[[#This Row],[HostCommandInit]])</f>
        <v>1581</v>
      </c>
      <c r="P329" s="195" t="str">
        <f>MID(LogEvent[[#This Row],[TextEvent2]],LogEvent[[#This Row],[HostCommandInit]],LogEvent[[#This Row],[HCFinish]]-LogEvent[[#This Row],[HostCommandInit]])</f>
        <v>RDBGABOG17SEPOSXQP5ZJ-LA</v>
      </c>
    </row>
    <row r="330" spans="1:16" x14ac:dyDescent="0.25">
      <c r="A330" s="195" t="s">
        <v>458</v>
      </c>
      <c r="B330" s="195" t="s">
        <v>459</v>
      </c>
      <c r="C330" s="195" t="s">
        <v>788</v>
      </c>
      <c r="D330" s="195" t="e">
        <f>SEARCH("&lt;Rule&gt;",LogEvent[[#This Row],[TextEvent2]])+6</f>
        <v>#VALUE!</v>
      </c>
      <c r="E330" s="195" t="e">
        <f>SEARCH("&lt;/Rule&gt;",LogEvent[[#This Row],[TextEvent2]],LogEvent[[#This Row],[RuleLocation]])</f>
        <v>#VALUE!</v>
      </c>
      <c r="F330" s="195" t="e">
        <f>MID(LogEvent[[#This Row],[TextEvent2]],LogEvent[[#This Row],[RuleLocation]],LogEvent[[#This Row],[RuleFinish]]-LogEvent[[#This Row],[RuleLocation]])</f>
        <v>#VALUE!</v>
      </c>
      <c r="G330" s="195" t="e">
        <f>SEARCH("&lt;TariffDescriptionNumber&gt;",LogEvent[[#This Row],[TextEvent2]],LogEvent[[#This Row],[RuleFinish]])+25</f>
        <v>#VALUE!</v>
      </c>
      <c r="H330" s="195" t="e">
        <f>SEARCH("&lt;/TariffDescriptionNumber&gt;",LogEvent[[#This Row],[TextEvent2]],LogEvent[[#This Row],[RuleFinish]])</f>
        <v>#VALUE!</v>
      </c>
      <c r="I330" s="195" t="e">
        <f>MID(LogEvent[[#This Row],[TextEvent2]],LogEvent[[#This Row],[TariffLocation]],(LogEvent[[#This Row],[TariffFinish]]-LogEvent[[#This Row],[TariffLocation]]))</f>
        <v>#VALUE!</v>
      </c>
      <c r="J330" s="195" t="e">
        <f>SEARCH(CONCATENATE("Title=",Calculos!$A$72,"PENALTIES"),LogEvent[[#This Row],[TextEvent2]],LogEvent[[#This Row],[TariffLocation]])+29</f>
        <v>#VALUE!</v>
      </c>
      <c r="K330" s="195" t="e">
        <f>SEARCH("&lt;/Paragraph&gt;",LogEvent[[#This Row],[TextEvent2]],LogEvent[[#This Row],[PenaltiesLocation]])</f>
        <v>#VALUE!</v>
      </c>
      <c r="L330" s="195" t="e">
        <f>MID(LogEvent[[#This Row],[TextEvent2]],LogEvent[[#This Row],[PenaltiesLocation]],(LogEvent[[#This Row],[PenaltiesFinish]]-LogEvent[[#This Row],[PenaltiesLocation]]))</f>
        <v>#VALUE!</v>
      </c>
      <c r="M330" s="195">
        <f>SEARCH("&lt;stl:HostCommand",LogEvent[[#This Row],[TextEvent2]])</f>
        <v>1524</v>
      </c>
      <c r="N330" s="195">
        <f>SEARCH("&gt;",LogEvent[[#This Row],[TextEvent2]],LogEvent[[#This Row],[HostCommandLocation]])+1</f>
        <v>1557</v>
      </c>
      <c r="O330" s="195">
        <f>SEARCH("&lt;/stl:HostCommand&gt;",LogEvent[[#This Row],[TextEvent2]],LogEvent[[#This Row],[HostCommandInit]])</f>
        <v>1581</v>
      </c>
      <c r="P330" s="195" t="str">
        <f>MID(LogEvent[[#This Row],[TextEvent2]],LogEvent[[#This Row],[HostCommandInit]],LogEvent[[#This Row],[HCFinish]]-LogEvent[[#This Row],[HostCommandInit]])</f>
        <v>RDCLOBOG21SEPGSXQP5ZJ-LA</v>
      </c>
    </row>
    <row r="331" spans="1:16" x14ac:dyDescent="0.25">
      <c r="A331" s="195" t="s">
        <v>458</v>
      </c>
      <c r="B331" s="195" t="s">
        <v>459</v>
      </c>
      <c r="C331" s="195" t="s">
        <v>789</v>
      </c>
      <c r="D331" s="195">
        <f>SEARCH("&lt;Rule&gt;",LogEvent[[#This Row],[TextEvent2]])+6</f>
        <v>3384</v>
      </c>
      <c r="E331" s="195">
        <f>SEARCH("&lt;/Rule&gt;",LogEvent[[#This Row],[TextEvent2]],LogEvent[[#This Row],[RuleLocation]])</f>
        <v>3388</v>
      </c>
      <c r="F331" s="195" t="str">
        <f>MID(LogEvent[[#This Row],[TextEvent2]],LogEvent[[#This Row],[RuleLocation]],LogEvent[[#This Row],[RuleFinish]]-LogEvent[[#This Row],[RuleLocation]])</f>
        <v>9660</v>
      </c>
      <c r="G331" s="195">
        <f>SEARCH("&lt;TariffDescriptionNumber&gt;",LogEvent[[#This Row],[TextEvent2]],LogEvent[[#This Row],[RuleFinish]])+25</f>
        <v>3426</v>
      </c>
      <c r="H331" s="195">
        <f>SEARCH("&lt;/TariffDescriptionNumber&gt;",LogEvent[[#This Row],[TextEvent2]],LogEvent[[#This Row],[RuleFinish]])</f>
        <v>3435</v>
      </c>
      <c r="I331" s="195" t="str">
        <f>MID(LogEvent[[#This Row],[TextEvent2]],LogEvent[[#This Row],[TariffLocation]],(LogEvent[[#This Row],[TariffFinish]]-LogEvent[[#This Row],[TariffLocation]]))</f>
        <v>IPRWI/303</v>
      </c>
      <c r="J331" s="195">
        <f>SEARCH(CONCATENATE("Title=",Calculos!$A$72,"PENALTIES"),LogEvent[[#This Row],[TextEvent2]],LogEvent[[#This Row],[TariffLocation]])+29</f>
        <v>7586</v>
      </c>
      <c r="K331" s="195">
        <f>SEARCH("&lt;/Paragraph&gt;",LogEvent[[#This Row],[TextEvent2]],LogEvent[[#This Row],[PenaltiesLocation]])</f>
        <v>10538</v>
      </c>
      <c r="L331"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331" s="195">
        <f>SEARCH("&lt;stl:HostCommand",LogEvent[[#This Row],[TextEvent2]])</f>
        <v>1501</v>
      </c>
      <c r="N331" s="195">
        <f>SEARCH("&gt;",LogEvent[[#This Row],[TextEvent2]],LogEvent[[#This Row],[HostCommandLocation]])+1</f>
        <v>1534</v>
      </c>
      <c r="O331" s="195">
        <f>SEARCH("&lt;/stl:HostCommand&gt;",LogEvent[[#This Row],[TextEvent2]],LogEvent[[#This Row],[HostCommandInit]])</f>
        <v>1553</v>
      </c>
      <c r="P331" s="195" t="str">
        <f>MID(LogEvent[[#This Row],[TextEvent2]],LogEvent[[#This Row],[HostCommandInit]],LogEvent[[#This Row],[HCFinish]]-LogEvent[[#This Row],[HostCommandInit]])</f>
        <v>RDMDEMEX08DECTUL-4O</v>
      </c>
    </row>
    <row r="332" spans="1:16" x14ac:dyDescent="0.25">
      <c r="A332" s="195" t="s">
        <v>458</v>
      </c>
      <c r="B332" s="195" t="s">
        <v>459</v>
      </c>
      <c r="C332" s="195" t="s">
        <v>790</v>
      </c>
      <c r="D332" s="195" t="e">
        <f>SEARCH("&lt;Rule&gt;",LogEvent[[#This Row],[TextEvent2]])+6</f>
        <v>#VALUE!</v>
      </c>
      <c r="E332" s="195" t="e">
        <f>SEARCH("&lt;/Rule&gt;",LogEvent[[#This Row],[TextEvent2]],LogEvent[[#This Row],[RuleLocation]])</f>
        <v>#VALUE!</v>
      </c>
      <c r="F332" s="195" t="e">
        <f>MID(LogEvent[[#This Row],[TextEvent2]],LogEvent[[#This Row],[RuleLocation]],LogEvent[[#This Row],[RuleFinish]]-LogEvent[[#This Row],[RuleLocation]])</f>
        <v>#VALUE!</v>
      </c>
      <c r="G332" s="195" t="e">
        <f>SEARCH("&lt;TariffDescriptionNumber&gt;",LogEvent[[#This Row],[TextEvent2]],LogEvent[[#This Row],[RuleFinish]])+25</f>
        <v>#VALUE!</v>
      </c>
      <c r="H332" s="195" t="e">
        <f>SEARCH("&lt;/TariffDescriptionNumber&gt;",LogEvent[[#This Row],[TextEvent2]],LogEvent[[#This Row],[RuleFinish]])</f>
        <v>#VALUE!</v>
      </c>
      <c r="I332" s="195" t="e">
        <f>MID(LogEvent[[#This Row],[TextEvent2]],LogEvent[[#This Row],[TariffLocation]],(LogEvent[[#This Row],[TariffFinish]]-LogEvent[[#This Row],[TariffLocation]]))</f>
        <v>#VALUE!</v>
      </c>
      <c r="J332" s="195" t="e">
        <f>SEARCH(CONCATENATE("Title=",Calculos!$A$72,"PENALTIES"),LogEvent[[#This Row],[TextEvent2]],LogEvent[[#This Row],[TariffLocation]])+29</f>
        <v>#VALUE!</v>
      </c>
      <c r="K332" s="195" t="e">
        <f>SEARCH("&lt;/Paragraph&gt;",LogEvent[[#This Row],[TextEvent2]],LogEvent[[#This Row],[PenaltiesLocation]])</f>
        <v>#VALUE!</v>
      </c>
      <c r="L332" s="195" t="e">
        <f>MID(LogEvent[[#This Row],[TextEvent2]],LogEvent[[#This Row],[PenaltiesLocation]],(LogEvent[[#This Row],[PenaltiesFinish]]-LogEvent[[#This Row],[PenaltiesLocation]]))</f>
        <v>#VALUE!</v>
      </c>
      <c r="M332" s="195">
        <f>SEARCH("&lt;stl:HostCommand",LogEvent[[#This Row],[TextEvent2]])</f>
        <v>1501</v>
      </c>
      <c r="N332" s="195">
        <f>SEARCH("&gt;",LogEvent[[#This Row],[TextEvent2]],LogEvent[[#This Row],[HostCommandLocation]])+1</f>
        <v>1534</v>
      </c>
      <c r="O332" s="195">
        <f>SEARCH("&lt;/stl:HostCommand&gt;",LogEvent[[#This Row],[TextEvent2]],LogEvent[[#This Row],[HostCommandInit]])</f>
        <v>1554</v>
      </c>
      <c r="P332" s="195" t="str">
        <f>MID(LogEvent[[#This Row],[TextEvent2]],LogEvent[[#This Row],[HostCommandInit]],LogEvent[[#This Row],[HCFinish]]-LogEvent[[#This Row],[HostCommandInit]])</f>
        <v>RDMEXGDL09DECFUUL-4O</v>
      </c>
    </row>
    <row r="333" spans="1:16" x14ac:dyDescent="0.25">
      <c r="A333" s="195" t="s">
        <v>458</v>
      </c>
      <c r="B333" s="195" t="s">
        <v>459</v>
      </c>
      <c r="C333" s="195" t="s">
        <v>791</v>
      </c>
      <c r="D333" s="195">
        <f>SEARCH("&lt;Rule&gt;",LogEvent[[#This Row],[TextEvent2]])+6</f>
        <v>3421</v>
      </c>
      <c r="E333" s="195">
        <f>SEARCH("&lt;/Rule&gt;",LogEvent[[#This Row],[TextEvent2]],LogEvent[[#This Row],[RuleLocation]])</f>
        <v>3425</v>
      </c>
      <c r="F333" s="195" t="str">
        <f>MID(LogEvent[[#This Row],[TextEvent2]],LogEvent[[#This Row],[RuleLocation]],LogEvent[[#This Row],[RuleFinish]]-LogEvent[[#This Row],[RuleLocation]])</f>
        <v>9440</v>
      </c>
      <c r="G333" s="195">
        <f>SEARCH("&lt;TariffDescriptionNumber&gt;",LogEvent[[#This Row],[TextEvent2]],LogEvent[[#This Row],[RuleFinish]])+25</f>
        <v>3463</v>
      </c>
      <c r="H333" s="195">
        <f>SEARCH("&lt;/TariffDescriptionNumber&gt;",LogEvent[[#This Row],[TextEvent2]],LogEvent[[#This Row],[RuleFinish]])</f>
        <v>3472</v>
      </c>
      <c r="I333" s="195" t="str">
        <f>MID(LogEvent[[#This Row],[TextEvent2]],LogEvent[[#This Row],[TariffLocation]],(LogEvent[[#This Row],[TariffFinish]]-LogEvent[[#This Row],[TariffLocation]]))</f>
        <v>IPRWI/303</v>
      </c>
      <c r="J333" s="195">
        <f>SEARCH(CONCATENATE("Title=",Calculos!$A$72,"PENALTIES"),LogEvent[[#This Row],[TextEvent2]],LogEvent[[#This Row],[TariffLocation]])+29</f>
        <v>7657</v>
      </c>
      <c r="K333" s="195">
        <f>SEARCH("&lt;/Paragraph&gt;",LogEvent[[#This Row],[TextEvent2]],LogEvent[[#This Row],[PenaltiesLocation]])</f>
        <v>9331</v>
      </c>
      <c r="L333" s="195" t="str">
        <f>MID(LogEvent[[#This Row],[TextEvent2]],LogEvent[[#This Row],[PenaltiesLocation]],(LogEvent[[#This Row],[PenaltiesFinish]]-LogEvent[[#This Row],[PenaltiesLocation]]))</f>
        <v xml:space="preserve">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333" s="195">
        <f>SEARCH("&lt;stl:HostCommand",LogEvent[[#This Row],[TextEvent2]])</f>
        <v>1501</v>
      </c>
      <c r="N333" s="195">
        <f>SEARCH("&gt;",LogEvent[[#This Row],[TextEvent2]],LogEvent[[#This Row],[HostCommandLocation]])+1</f>
        <v>1534</v>
      </c>
      <c r="O333" s="195">
        <f>SEARCH("&lt;/stl:HostCommand&gt;",LogEvent[[#This Row],[TextEvent2]],LogEvent[[#This Row],[HostCommandInit]])</f>
        <v>1554</v>
      </c>
      <c r="P333" s="195" t="str">
        <f>MID(LogEvent[[#This Row],[TextEvent2]],LogEvent[[#This Row],[HostCommandInit]],LogEvent[[#This Row],[HCFinish]]-LogEvent[[#This Row],[HostCommandInit]])</f>
        <v>RDMEXBOG16DECOHLL-4O</v>
      </c>
    </row>
    <row r="334" spans="1:16" x14ac:dyDescent="0.25">
      <c r="A334" s="195" t="s">
        <v>458</v>
      </c>
      <c r="B334" s="195" t="s">
        <v>459</v>
      </c>
      <c r="C334" s="195" t="s">
        <v>792</v>
      </c>
      <c r="D334" s="195" t="e">
        <f>SEARCH("&lt;Rule&gt;",LogEvent[[#This Row],[TextEvent2]])+6</f>
        <v>#VALUE!</v>
      </c>
      <c r="E334" s="195" t="e">
        <f>SEARCH("&lt;/Rule&gt;",LogEvent[[#This Row],[TextEvent2]],LogEvent[[#This Row],[RuleLocation]])</f>
        <v>#VALUE!</v>
      </c>
      <c r="F334" s="195" t="e">
        <f>MID(LogEvent[[#This Row],[TextEvent2]],LogEvent[[#This Row],[RuleLocation]],LogEvent[[#This Row],[RuleFinish]]-LogEvent[[#This Row],[RuleLocation]])</f>
        <v>#VALUE!</v>
      </c>
      <c r="G334" s="195" t="e">
        <f>SEARCH("&lt;TariffDescriptionNumber&gt;",LogEvent[[#This Row],[TextEvent2]],LogEvent[[#This Row],[RuleFinish]])+25</f>
        <v>#VALUE!</v>
      </c>
      <c r="H334" s="195" t="e">
        <f>SEARCH("&lt;/TariffDescriptionNumber&gt;",LogEvent[[#This Row],[TextEvent2]],LogEvent[[#This Row],[RuleFinish]])</f>
        <v>#VALUE!</v>
      </c>
      <c r="I334" s="195" t="e">
        <f>MID(LogEvent[[#This Row],[TextEvent2]],LogEvent[[#This Row],[TariffLocation]],(LogEvent[[#This Row],[TariffFinish]]-LogEvent[[#This Row],[TariffLocation]]))</f>
        <v>#VALUE!</v>
      </c>
      <c r="J334" s="195" t="e">
        <f>SEARCH(CONCATENATE("Title=",Calculos!$A$72,"PENALTIES"),LogEvent[[#This Row],[TextEvent2]],LogEvent[[#This Row],[TariffLocation]])+29</f>
        <v>#VALUE!</v>
      </c>
      <c r="K334" s="195" t="e">
        <f>SEARCH("&lt;/Paragraph&gt;",LogEvent[[#This Row],[TextEvent2]],LogEvent[[#This Row],[PenaltiesLocation]])</f>
        <v>#VALUE!</v>
      </c>
      <c r="L334" s="195" t="e">
        <f>MID(LogEvent[[#This Row],[TextEvent2]],LogEvent[[#This Row],[PenaltiesLocation]],(LogEvent[[#This Row],[PenaltiesFinish]]-LogEvent[[#This Row],[PenaltiesLocation]]))</f>
        <v>#VALUE!</v>
      </c>
      <c r="M334" s="195" t="e">
        <f>SEARCH("&lt;stl:HostCommand",LogEvent[[#This Row],[TextEvent2]])</f>
        <v>#VALUE!</v>
      </c>
      <c r="N334" s="195" t="e">
        <f>SEARCH("&gt;",LogEvent[[#This Row],[TextEvent2]],LogEvent[[#This Row],[HostCommandLocation]])+1</f>
        <v>#VALUE!</v>
      </c>
      <c r="O334" s="195" t="e">
        <f>SEARCH("&lt;/stl:HostCommand&gt;",LogEvent[[#This Row],[TextEvent2]],LogEvent[[#This Row],[HostCommandInit]])</f>
        <v>#VALUE!</v>
      </c>
      <c r="P334" s="195" t="e">
        <f>MID(LogEvent[[#This Row],[TextEvent2]],LogEvent[[#This Row],[HostCommandInit]],LogEvent[[#This Row],[HCFinish]]-LogEvent[[#This Row],[HostCommandInit]])</f>
        <v>#VALUE!</v>
      </c>
    </row>
    <row r="335" spans="1:16" x14ac:dyDescent="0.25">
      <c r="A335" s="195" t="s">
        <v>458</v>
      </c>
      <c r="B335" s="195" t="s">
        <v>459</v>
      </c>
      <c r="C335" s="195" t="s">
        <v>793</v>
      </c>
      <c r="D335" s="195">
        <f>SEARCH("&lt;Rule&gt;",LogEvent[[#This Row],[TextEvent2]])+6</f>
        <v>3405</v>
      </c>
      <c r="E335" s="195">
        <f>SEARCH("&lt;/Rule&gt;",LogEvent[[#This Row],[TextEvent2]],LogEvent[[#This Row],[RuleLocation]])</f>
        <v>3409</v>
      </c>
      <c r="F335" s="195" t="str">
        <f>MID(LogEvent[[#This Row],[TextEvent2]],LogEvent[[#This Row],[RuleLocation]],LogEvent[[#This Row],[RuleFinish]]-LogEvent[[#This Row],[RuleLocation]])</f>
        <v>QPDM</v>
      </c>
      <c r="G335" s="195">
        <f>SEARCH("&lt;TariffDescriptionNumber&gt;",LogEvent[[#This Row],[TextEvent2]],LogEvent[[#This Row],[RuleFinish]])+25</f>
        <v>3447</v>
      </c>
      <c r="H335" s="195">
        <f>SEARCH("&lt;/TariffDescriptionNumber&gt;",LogEvent[[#This Row],[TextEvent2]],LogEvent[[#This Row],[RuleFinish]])</f>
        <v>3455</v>
      </c>
      <c r="I335" s="195" t="str">
        <f>MID(LogEvent[[#This Row],[TextEvent2]],LogEvent[[#This Row],[TariffLocation]],(LogEvent[[#This Row],[TariffFinish]]-LogEvent[[#This Row],[TariffLocation]]))</f>
        <v>IPRWD/17</v>
      </c>
      <c r="J335" s="195">
        <f>SEARCH(CONCATENATE("Title=",Calculos!$A$72,"PENALTIES"),LogEvent[[#This Row],[TextEvent2]],LogEvent[[#This Row],[TariffLocation]])+29</f>
        <v>7860</v>
      </c>
      <c r="K335" s="195">
        <f>SEARCH("&lt;/Paragraph&gt;",LogEvent[[#This Row],[TextEvent2]],LogEvent[[#This Row],[PenaltiesLocation]])</f>
        <v>10470</v>
      </c>
      <c r="L335"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335" s="195">
        <f>SEARCH("&lt;stl:HostCommand",LogEvent[[#This Row],[TextEvent2]])</f>
        <v>1501</v>
      </c>
      <c r="N335" s="195">
        <f>SEARCH("&gt;",LogEvent[[#This Row],[TextEvent2]],LogEvent[[#This Row],[HostCommandLocation]])+1</f>
        <v>1534</v>
      </c>
      <c r="O335" s="195">
        <f>SEARCH("&lt;/stl:HostCommand&gt;",LogEvent[[#This Row],[TextEvent2]],LogEvent[[#This Row],[HostCommandInit]])</f>
        <v>1558</v>
      </c>
      <c r="P335" s="195" t="str">
        <f>MID(LogEvent[[#This Row],[TextEvent2]],LogEvent[[#This Row],[HostCommandInit]],LogEvent[[#This Row],[HCFinish]]-LogEvent[[#This Row],[HostCommandInit]])</f>
        <v>RDBOGCLO06SEPQ00QP5ZJ-LA</v>
      </c>
    </row>
    <row r="336" spans="1:16" x14ac:dyDescent="0.25">
      <c r="A336" s="195" t="s">
        <v>458</v>
      </c>
      <c r="B336" s="195" t="s">
        <v>459</v>
      </c>
      <c r="C336" s="195" t="s">
        <v>794</v>
      </c>
      <c r="D336" s="195">
        <f>SEARCH("&lt;Rule&gt;",LogEvent[[#This Row],[TextEvent2]])+6</f>
        <v>3405</v>
      </c>
      <c r="E336" s="195">
        <f>SEARCH("&lt;/Rule&gt;",LogEvent[[#This Row],[TextEvent2]],LogEvent[[#This Row],[RuleLocation]])</f>
        <v>3409</v>
      </c>
      <c r="F336" s="195" t="str">
        <f>MID(LogEvent[[#This Row],[TextEvent2]],LogEvent[[#This Row],[RuleLocation]],LogEvent[[#This Row],[RuleFinish]]-LogEvent[[#This Row],[RuleLocation]])</f>
        <v>QPDM</v>
      </c>
      <c r="G336" s="195">
        <f>SEARCH("&lt;TariffDescriptionNumber&gt;",LogEvent[[#This Row],[TextEvent2]],LogEvent[[#This Row],[RuleFinish]])+25</f>
        <v>3447</v>
      </c>
      <c r="H336" s="195">
        <f>SEARCH("&lt;/TariffDescriptionNumber&gt;",LogEvent[[#This Row],[TextEvent2]],LogEvent[[#This Row],[RuleFinish]])</f>
        <v>3455</v>
      </c>
      <c r="I336" s="195" t="str">
        <f>MID(LogEvent[[#This Row],[TextEvent2]],LogEvent[[#This Row],[TariffLocation]],(LogEvent[[#This Row],[TariffFinish]]-LogEvent[[#This Row],[TariffLocation]]))</f>
        <v>IPRWD/17</v>
      </c>
      <c r="J336" s="195">
        <f>SEARCH(CONCATENATE("Title=",Calculos!$A$72,"PENALTIES"),LogEvent[[#This Row],[TextEvent2]],LogEvent[[#This Row],[TariffLocation]])+29</f>
        <v>8024</v>
      </c>
      <c r="K336" s="195">
        <f>SEARCH("&lt;/Paragraph&gt;",LogEvent[[#This Row],[TextEvent2]],LogEvent[[#This Row],[PenaltiesLocation]])</f>
        <v>10634</v>
      </c>
      <c r="L336"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336" s="195">
        <f>SEARCH("&lt;stl:HostCommand",LogEvent[[#This Row],[TextEvent2]])</f>
        <v>1501</v>
      </c>
      <c r="N336" s="195">
        <f>SEARCH("&gt;",LogEvent[[#This Row],[TextEvent2]],LogEvent[[#This Row],[HostCommandLocation]])+1</f>
        <v>1534</v>
      </c>
      <c r="O336" s="195">
        <f>SEARCH("&lt;/stl:HostCommand&gt;",LogEvent[[#This Row],[TextEvent2]],LogEvent[[#This Row],[HostCommandInit]])</f>
        <v>1558</v>
      </c>
      <c r="P336" s="195" t="str">
        <f>MID(LogEvent[[#This Row],[TextEvent2]],LogEvent[[#This Row],[HostCommandInit]],LogEvent[[#This Row],[HCFinish]]-LogEvent[[#This Row],[HostCommandInit]])</f>
        <v>RDCLOBOG09SEPO00QP8ZJ-LA</v>
      </c>
    </row>
    <row r="337" spans="1:16" x14ac:dyDescent="0.25">
      <c r="A337" s="195" t="s">
        <v>458</v>
      </c>
      <c r="B337" s="195" t="s">
        <v>459</v>
      </c>
      <c r="C337" s="195" t="s">
        <v>795</v>
      </c>
      <c r="D337" s="195">
        <f>SEARCH("&lt;Rule&gt;",LogEvent[[#This Row],[TextEvent2]])+6</f>
        <v>3404</v>
      </c>
      <c r="E337" s="195">
        <f>SEARCH("&lt;/Rule&gt;",LogEvent[[#This Row],[TextEvent2]],LogEvent[[#This Row],[RuleLocation]])</f>
        <v>3408</v>
      </c>
      <c r="F337" s="195" t="str">
        <f>MID(LogEvent[[#This Row],[TextEvent2]],LogEvent[[#This Row],[RuleLocation]],LogEvent[[#This Row],[RuleFinish]]-LogEvent[[#This Row],[RuleLocation]])</f>
        <v>QPDM</v>
      </c>
      <c r="G337" s="195">
        <f>SEARCH("&lt;TariffDescriptionNumber&gt;",LogEvent[[#This Row],[TextEvent2]],LogEvent[[#This Row],[RuleFinish]])+25</f>
        <v>3446</v>
      </c>
      <c r="H337" s="195">
        <f>SEARCH("&lt;/TariffDescriptionNumber&gt;",LogEvent[[#This Row],[TextEvent2]],LogEvent[[#This Row],[RuleFinish]])</f>
        <v>3454</v>
      </c>
      <c r="I337" s="195" t="str">
        <f>MID(LogEvent[[#This Row],[TextEvent2]],LogEvent[[#This Row],[TariffLocation]],(LogEvent[[#This Row],[TariffFinish]]-LogEvent[[#This Row],[TariffLocation]]))</f>
        <v>IPRWD/17</v>
      </c>
      <c r="J337" s="195">
        <f>SEARCH(CONCATENATE("Title=",Calculos!$A$72,"PENALTIES"),LogEvent[[#This Row],[TextEvent2]],LogEvent[[#This Row],[TariffLocation]])+29</f>
        <v>7859</v>
      </c>
      <c r="K337" s="195">
        <f>SEARCH("&lt;/Paragraph&gt;",LogEvent[[#This Row],[TextEvent2]],LogEvent[[#This Row],[PenaltiesLocation]])</f>
        <v>10469</v>
      </c>
      <c r="L337"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337" s="195">
        <f>SEARCH("&lt;stl:HostCommand",LogEvent[[#This Row],[TextEvent2]])</f>
        <v>1500</v>
      </c>
      <c r="N337" s="195">
        <f>SEARCH("&gt;",LogEvent[[#This Row],[TextEvent2]],LogEvent[[#This Row],[HostCommandLocation]])+1</f>
        <v>1533</v>
      </c>
      <c r="O337" s="195">
        <f>SEARCH("&lt;/stl:HostCommand&gt;",LogEvent[[#This Row],[TextEvent2]],LogEvent[[#This Row],[HostCommandInit]])</f>
        <v>1557</v>
      </c>
      <c r="P337" s="195" t="str">
        <f>MID(LogEvent[[#This Row],[TextEvent2]],LogEvent[[#This Row],[HostCommandInit]],LogEvent[[#This Row],[HCFinish]]-LogEvent[[#This Row],[HostCommandInit]])</f>
        <v>RDBOGCLO06SEPQ00QP5ZJ-LA</v>
      </c>
    </row>
    <row r="338" spans="1:16" x14ac:dyDescent="0.25">
      <c r="A338" s="195" t="s">
        <v>458</v>
      </c>
      <c r="B338" s="195" t="s">
        <v>459</v>
      </c>
      <c r="C338" s="195" t="s">
        <v>796</v>
      </c>
      <c r="D338" s="195">
        <f>SEARCH("&lt;Rule&gt;",LogEvent[[#This Row],[TextEvent2]])+6</f>
        <v>3404</v>
      </c>
      <c r="E338" s="195">
        <f>SEARCH("&lt;/Rule&gt;",LogEvent[[#This Row],[TextEvent2]],LogEvent[[#This Row],[RuleLocation]])</f>
        <v>3408</v>
      </c>
      <c r="F338" s="195" t="str">
        <f>MID(LogEvent[[#This Row],[TextEvent2]],LogEvent[[#This Row],[RuleLocation]],LogEvent[[#This Row],[RuleFinish]]-LogEvent[[#This Row],[RuleLocation]])</f>
        <v>QPDM</v>
      </c>
      <c r="G338" s="195">
        <f>SEARCH("&lt;TariffDescriptionNumber&gt;",LogEvent[[#This Row],[TextEvent2]],LogEvent[[#This Row],[RuleFinish]])+25</f>
        <v>3446</v>
      </c>
      <c r="H338" s="195">
        <f>SEARCH("&lt;/TariffDescriptionNumber&gt;",LogEvent[[#This Row],[TextEvent2]],LogEvent[[#This Row],[RuleFinish]])</f>
        <v>3454</v>
      </c>
      <c r="I338" s="195" t="str">
        <f>MID(LogEvent[[#This Row],[TextEvent2]],LogEvent[[#This Row],[TariffLocation]],(LogEvent[[#This Row],[TariffFinish]]-LogEvent[[#This Row],[TariffLocation]]))</f>
        <v>IPRWD/17</v>
      </c>
      <c r="J338" s="195">
        <f>SEARCH(CONCATENATE("Title=",Calculos!$A$72,"PENALTIES"),LogEvent[[#This Row],[TextEvent2]],LogEvent[[#This Row],[TariffLocation]])+29</f>
        <v>8023</v>
      </c>
      <c r="K338" s="195">
        <f>SEARCH("&lt;/Paragraph&gt;",LogEvent[[#This Row],[TextEvent2]],LogEvent[[#This Row],[PenaltiesLocation]])</f>
        <v>10633</v>
      </c>
      <c r="L338"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338" s="195">
        <f>SEARCH("&lt;stl:HostCommand",LogEvent[[#This Row],[TextEvent2]])</f>
        <v>1500</v>
      </c>
      <c r="N338" s="195">
        <f>SEARCH("&gt;",LogEvent[[#This Row],[TextEvent2]],LogEvent[[#This Row],[HostCommandLocation]])+1</f>
        <v>1533</v>
      </c>
      <c r="O338" s="195">
        <f>SEARCH("&lt;/stl:HostCommand&gt;",LogEvent[[#This Row],[TextEvent2]],LogEvent[[#This Row],[HostCommandInit]])</f>
        <v>1557</v>
      </c>
      <c r="P338" s="195" t="str">
        <f>MID(LogEvent[[#This Row],[TextEvent2]],LogEvent[[#This Row],[HostCommandInit]],LogEvent[[#This Row],[HCFinish]]-LogEvent[[#This Row],[HostCommandInit]])</f>
        <v>RDCLOBOG09SEPO00QP8ZJ-LA</v>
      </c>
    </row>
    <row r="339" spans="1:16" x14ac:dyDescent="0.25">
      <c r="A339" s="195" t="s">
        <v>458</v>
      </c>
      <c r="B339" s="195" t="s">
        <v>459</v>
      </c>
      <c r="C339" s="195" t="s">
        <v>797</v>
      </c>
      <c r="D339" s="195">
        <f>SEARCH("&lt;Rule&gt;",LogEvent[[#This Row],[TextEvent2]])+6</f>
        <v>3404</v>
      </c>
      <c r="E339" s="195">
        <f>SEARCH("&lt;/Rule&gt;",LogEvent[[#This Row],[TextEvent2]],LogEvent[[#This Row],[RuleLocation]])</f>
        <v>3408</v>
      </c>
      <c r="F339" s="195" t="str">
        <f>MID(LogEvent[[#This Row],[TextEvent2]],LogEvent[[#This Row],[RuleLocation]],LogEvent[[#This Row],[RuleFinish]]-LogEvent[[#This Row],[RuleLocation]])</f>
        <v>QPDM</v>
      </c>
      <c r="G339" s="195">
        <f>SEARCH("&lt;TariffDescriptionNumber&gt;",LogEvent[[#This Row],[TextEvent2]],LogEvent[[#This Row],[RuleFinish]])+25</f>
        <v>3446</v>
      </c>
      <c r="H339" s="195">
        <f>SEARCH("&lt;/TariffDescriptionNumber&gt;",LogEvent[[#This Row],[TextEvent2]],LogEvent[[#This Row],[RuleFinish]])</f>
        <v>3454</v>
      </c>
      <c r="I339" s="195" t="str">
        <f>MID(LogEvent[[#This Row],[TextEvent2]],LogEvent[[#This Row],[TariffLocation]],(LogEvent[[#This Row],[TariffFinish]]-LogEvent[[#This Row],[TariffLocation]]))</f>
        <v>IPRWD/17</v>
      </c>
      <c r="J339" s="195">
        <f>SEARCH(CONCATENATE("Title=",Calculos!$A$72,"PENALTIES"),LogEvent[[#This Row],[TextEvent2]],LogEvent[[#This Row],[TariffLocation]])+29</f>
        <v>7859</v>
      </c>
      <c r="K339" s="195">
        <f>SEARCH("&lt;/Paragraph&gt;",LogEvent[[#This Row],[TextEvent2]],LogEvent[[#This Row],[PenaltiesLocation]])</f>
        <v>10469</v>
      </c>
      <c r="L339"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339" s="195">
        <f>SEARCH("&lt;stl:HostCommand",LogEvent[[#This Row],[TextEvent2]])</f>
        <v>1500</v>
      </c>
      <c r="N339" s="195">
        <f>SEARCH("&gt;",LogEvent[[#This Row],[TextEvent2]],LogEvent[[#This Row],[HostCommandLocation]])+1</f>
        <v>1533</v>
      </c>
      <c r="O339" s="195">
        <f>SEARCH("&lt;/stl:HostCommand&gt;",LogEvent[[#This Row],[TextEvent2]],LogEvent[[#This Row],[HostCommandInit]])</f>
        <v>1557</v>
      </c>
      <c r="P339" s="195" t="str">
        <f>MID(LogEvent[[#This Row],[TextEvent2]],LogEvent[[#This Row],[HostCommandInit]],LogEvent[[#This Row],[HCFinish]]-LogEvent[[#This Row],[HostCommandInit]])</f>
        <v>RDBOGCLO06SEPQ00QP5ZJ-LA</v>
      </c>
    </row>
    <row r="340" spans="1:16" x14ac:dyDescent="0.25">
      <c r="A340" s="195" t="s">
        <v>458</v>
      </c>
      <c r="B340" s="195" t="s">
        <v>459</v>
      </c>
      <c r="C340" s="195" t="s">
        <v>798</v>
      </c>
      <c r="D340" s="195">
        <f>SEARCH("&lt;Rule&gt;",LogEvent[[#This Row],[TextEvent2]])+6</f>
        <v>3404</v>
      </c>
      <c r="E340" s="195">
        <f>SEARCH("&lt;/Rule&gt;",LogEvent[[#This Row],[TextEvent2]],LogEvent[[#This Row],[RuleLocation]])</f>
        <v>3408</v>
      </c>
      <c r="F340" s="195" t="str">
        <f>MID(LogEvent[[#This Row],[TextEvent2]],LogEvent[[#This Row],[RuleLocation]],LogEvent[[#This Row],[RuleFinish]]-LogEvent[[#This Row],[RuleLocation]])</f>
        <v>QPDM</v>
      </c>
      <c r="G340" s="195">
        <f>SEARCH("&lt;TariffDescriptionNumber&gt;",LogEvent[[#This Row],[TextEvent2]],LogEvent[[#This Row],[RuleFinish]])+25</f>
        <v>3446</v>
      </c>
      <c r="H340" s="195">
        <f>SEARCH("&lt;/TariffDescriptionNumber&gt;",LogEvent[[#This Row],[TextEvent2]],LogEvent[[#This Row],[RuleFinish]])</f>
        <v>3454</v>
      </c>
      <c r="I340" s="195" t="str">
        <f>MID(LogEvent[[#This Row],[TextEvent2]],LogEvent[[#This Row],[TariffLocation]],(LogEvent[[#This Row],[TariffFinish]]-LogEvent[[#This Row],[TariffLocation]]))</f>
        <v>IPRWD/17</v>
      </c>
      <c r="J340" s="195">
        <f>SEARCH(CONCATENATE("Title=",Calculos!$A$72,"PENALTIES"),LogEvent[[#This Row],[TextEvent2]],LogEvent[[#This Row],[TariffLocation]])+29</f>
        <v>8023</v>
      </c>
      <c r="K340" s="195">
        <f>SEARCH("&lt;/Paragraph&gt;",LogEvent[[#This Row],[TextEvent2]],LogEvent[[#This Row],[PenaltiesLocation]])</f>
        <v>10633</v>
      </c>
      <c r="L340"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340" s="195">
        <f>SEARCH("&lt;stl:HostCommand",LogEvent[[#This Row],[TextEvent2]])</f>
        <v>1500</v>
      </c>
      <c r="N340" s="195">
        <f>SEARCH("&gt;",LogEvent[[#This Row],[TextEvent2]],LogEvent[[#This Row],[HostCommandLocation]])+1</f>
        <v>1533</v>
      </c>
      <c r="O340" s="195">
        <f>SEARCH("&lt;/stl:HostCommand&gt;",LogEvent[[#This Row],[TextEvent2]],LogEvent[[#This Row],[HostCommandInit]])</f>
        <v>1557</v>
      </c>
      <c r="P340" s="195" t="str">
        <f>MID(LogEvent[[#This Row],[TextEvent2]],LogEvent[[#This Row],[HostCommandInit]],LogEvent[[#This Row],[HCFinish]]-LogEvent[[#This Row],[HostCommandInit]])</f>
        <v>RDCLOBOG09SEPO00QP8ZJ-LA</v>
      </c>
    </row>
    <row r="341" spans="1:16" x14ac:dyDescent="0.25">
      <c r="A341" s="195" t="s">
        <v>458</v>
      </c>
      <c r="B341" s="195" t="s">
        <v>459</v>
      </c>
      <c r="C341" s="195" t="s">
        <v>799</v>
      </c>
      <c r="D341" s="195" t="e">
        <f>SEARCH("&lt;Rule&gt;",LogEvent[[#This Row],[TextEvent2]])+6</f>
        <v>#VALUE!</v>
      </c>
      <c r="E341" s="195" t="e">
        <f>SEARCH("&lt;/Rule&gt;",LogEvent[[#This Row],[TextEvent2]],LogEvent[[#This Row],[RuleLocation]])</f>
        <v>#VALUE!</v>
      </c>
      <c r="F341" s="195" t="e">
        <f>MID(LogEvent[[#This Row],[TextEvent2]],LogEvent[[#This Row],[RuleLocation]],LogEvent[[#This Row],[RuleFinish]]-LogEvent[[#This Row],[RuleLocation]])</f>
        <v>#VALUE!</v>
      </c>
      <c r="G341" s="195" t="e">
        <f>SEARCH("&lt;TariffDescriptionNumber&gt;",LogEvent[[#This Row],[TextEvent2]],LogEvent[[#This Row],[RuleFinish]])+25</f>
        <v>#VALUE!</v>
      </c>
      <c r="H341" s="195" t="e">
        <f>SEARCH("&lt;/TariffDescriptionNumber&gt;",LogEvent[[#This Row],[TextEvent2]],LogEvent[[#This Row],[RuleFinish]])</f>
        <v>#VALUE!</v>
      </c>
      <c r="I341" s="195" t="e">
        <f>MID(LogEvent[[#This Row],[TextEvent2]],LogEvent[[#This Row],[TariffLocation]],(LogEvent[[#This Row],[TariffFinish]]-LogEvent[[#This Row],[TariffLocation]]))</f>
        <v>#VALUE!</v>
      </c>
      <c r="J341" s="195" t="e">
        <f>SEARCH(CONCATENATE("Title=",Calculos!$A$72,"PENALTIES"),LogEvent[[#This Row],[TextEvent2]],LogEvent[[#This Row],[TariffLocation]])+29</f>
        <v>#VALUE!</v>
      </c>
      <c r="K341" s="195" t="e">
        <f>SEARCH("&lt;/Paragraph&gt;",LogEvent[[#This Row],[TextEvent2]],LogEvent[[#This Row],[PenaltiesLocation]])</f>
        <v>#VALUE!</v>
      </c>
      <c r="L341" s="195" t="e">
        <f>MID(LogEvent[[#This Row],[TextEvent2]],LogEvent[[#This Row],[PenaltiesLocation]],(LogEvent[[#This Row],[PenaltiesFinish]]-LogEvent[[#This Row],[PenaltiesLocation]]))</f>
        <v>#VALUE!</v>
      </c>
      <c r="M341" s="195" t="e">
        <f>SEARCH("&lt;stl:HostCommand",LogEvent[[#This Row],[TextEvent2]])</f>
        <v>#VALUE!</v>
      </c>
      <c r="N341" s="195" t="e">
        <f>SEARCH("&gt;",LogEvent[[#This Row],[TextEvent2]],LogEvent[[#This Row],[HostCommandLocation]])+1</f>
        <v>#VALUE!</v>
      </c>
      <c r="O341" s="195" t="e">
        <f>SEARCH("&lt;/stl:HostCommand&gt;",LogEvent[[#This Row],[TextEvent2]],LogEvent[[#This Row],[HostCommandInit]])</f>
        <v>#VALUE!</v>
      </c>
      <c r="P341" s="195" t="e">
        <f>MID(LogEvent[[#This Row],[TextEvent2]],LogEvent[[#This Row],[HostCommandInit]],LogEvent[[#This Row],[HCFinish]]-LogEvent[[#This Row],[HostCommandInit]])</f>
        <v>#VALUE!</v>
      </c>
    </row>
    <row r="342" spans="1:16" x14ac:dyDescent="0.25">
      <c r="A342" s="195" t="s">
        <v>458</v>
      </c>
      <c r="B342" s="195" t="s">
        <v>459</v>
      </c>
      <c r="C342" s="195" t="s">
        <v>800</v>
      </c>
      <c r="D342" s="195">
        <f>SEARCH("&lt;Rule&gt;",LogEvent[[#This Row],[TextEvent2]])+6</f>
        <v>3387</v>
      </c>
      <c r="E342" s="195">
        <f>SEARCH("&lt;/Rule&gt;",LogEvent[[#This Row],[TextEvent2]],LogEvent[[#This Row],[RuleLocation]])</f>
        <v>3391</v>
      </c>
      <c r="F342" s="195" t="str">
        <f>MID(LogEvent[[#This Row],[TextEvent2]],LogEvent[[#This Row],[RuleLocation]],LogEvent[[#This Row],[RuleFinish]]-LogEvent[[#This Row],[RuleLocation]])</f>
        <v>DOEC</v>
      </c>
      <c r="G342" s="195">
        <f>SEARCH("&lt;TariffDescriptionNumber&gt;",LogEvent[[#This Row],[TextEvent2]],LogEvent[[#This Row],[RuleFinish]])+25</f>
        <v>3429</v>
      </c>
      <c r="H342" s="195">
        <f>SEARCH("&lt;/TariffDescriptionNumber&gt;",LogEvent[[#This Row],[TextEvent2]],LogEvent[[#This Row],[RuleFinish]])</f>
        <v>3437</v>
      </c>
      <c r="I342" s="195" t="str">
        <f>MID(LogEvent[[#This Row],[TextEvent2]],LogEvent[[#This Row],[TariffLocation]],(LogEvent[[#This Row],[TariffFinish]]-LogEvent[[#This Row],[TariffLocation]]))</f>
        <v>IPRWD/17</v>
      </c>
      <c r="J342" s="195">
        <f>SEARCH(CONCATENATE("Title=",Calculos!$A$72,"PENALTIES"),LogEvent[[#This Row],[TextEvent2]],LogEvent[[#This Row],[TariffLocation]])+29</f>
        <v>9986</v>
      </c>
      <c r="K342" s="195">
        <f>SEARCH("&lt;/Paragraph&gt;",LogEvent[[#This Row],[TextEvent2]],LogEvent[[#This Row],[PenaltiesLocation]])</f>
        <v>10521</v>
      </c>
      <c r="L342"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342" s="195">
        <f>SEARCH("&lt;stl:HostCommand",LogEvent[[#This Row],[TextEvent2]])</f>
        <v>1500</v>
      </c>
      <c r="N342" s="195">
        <f>SEARCH("&gt;",LogEvent[[#This Row],[TextEvent2]],LogEvent[[#This Row],[HostCommandLocation]])+1</f>
        <v>1533</v>
      </c>
      <c r="O342" s="195">
        <f>SEARCH("&lt;/stl:HostCommand&gt;",LogEvent[[#This Row],[TextEvent2]],LogEvent[[#This Row],[HostCommandInit]])</f>
        <v>1557</v>
      </c>
      <c r="P342" s="195" t="str">
        <f>MID(LogEvent[[#This Row],[TextEvent2]],LogEvent[[#This Row],[HostCommandInit]],LogEvent[[#This Row],[HCFinish]]-LogEvent[[#This Row],[HostCommandInit]])</f>
        <v>RDBOGBAQ06SEPZES00RIQ-AV</v>
      </c>
    </row>
    <row r="343" spans="1:16" x14ac:dyDescent="0.25">
      <c r="A343" s="195" t="s">
        <v>458</v>
      </c>
      <c r="B343" s="195" t="s">
        <v>459</v>
      </c>
      <c r="C343" s="195" t="s">
        <v>801</v>
      </c>
      <c r="D343" s="195">
        <f>SEARCH("&lt;Rule&gt;",LogEvent[[#This Row],[TextEvent2]])+6</f>
        <v>3384</v>
      </c>
      <c r="E343" s="195">
        <f>SEARCH("&lt;/Rule&gt;",LogEvent[[#This Row],[TextEvent2]],LogEvent[[#This Row],[RuleLocation]])</f>
        <v>3388</v>
      </c>
      <c r="F343" s="195" t="str">
        <f>MID(LogEvent[[#This Row],[TextEvent2]],LogEvent[[#This Row],[RuleLocation]],LogEvent[[#This Row],[RuleFinish]]-LogEvent[[#This Row],[RuleLocation]])</f>
        <v>DOSP</v>
      </c>
      <c r="G343" s="195">
        <f>SEARCH("&lt;TariffDescriptionNumber&gt;",LogEvent[[#This Row],[TextEvent2]],LogEvent[[#This Row],[RuleFinish]])+25</f>
        <v>3426</v>
      </c>
      <c r="H343" s="195">
        <f>SEARCH("&lt;/TariffDescriptionNumber&gt;",LogEvent[[#This Row],[TextEvent2]],LogEvent[[#This Row],[RuleFinish]])</f>
        <v>3434</v>
      </c>
      <c r="I343" s="195" t="str">
        <f>MID(LogEvent[[#This Row],[TextEvent2]],LogEvent[[#This Row],[TariffLocation]],(LogEvent[[#This Row],[TariffFinish]]-LogEvent[[#This Row],[TariffLocation]]))</f>
        <v>IPRWD/17</v>
      </c>
      <c r="J343" s="195">
        <f>SEARCH(CONCATENATE("Title=",Calculos!$A$72,"PENALTIES"),LogEvent[[#This Row],[TextEvent2]],LogEvent[[#This Row],[TariffLocation]])+29</f>
        <v>10266</v>
      </c>
      <c r="K343" s="195">
        <f>SEARCH("&lt;/Paragraph&gt;",LogEvent[[#This Row],[TextEvent2]],LogEvent[[#This Row],[PenaltiesLocation]])</f>
        <v>10875</v>
      </c>
      <c r="L343"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343" s="195">
        <f>SEARCH("&lt;stl:HostCommand",LogEvent[[#This Row],[TextEvent2]])</f>
        <v>1500</v>
      </c>
      <c r="N343" s="195">
        <f>SEARCH("&gt;",LogEvent[[#This Row],[TextEvent2]],LogEvent[[#This Row],[HostCommandLocation]])+1</f>
        <v>1533</v>
      </c>
      <c r="O343" s="195">
        <f>SEARCH("&lt;/stl:HostCommand&gt;",LogEvent[[#This Row],[TextEvent2]],LogEvent[[#This Row],[HostCommandInit]])</f>
        <v>1557</v>
      </c>
      <c r="P343" s="195" t="str">
        <f>MID(LogEvent[[#This Row],[TextEvent2]],LogEvent[[#This Row],[HostCommandInit]],LogEvent[[#This Row],[HCFinish]]-LogEvent[[#This Row],[HostCommandInit]])</f>
        <v>RDBAQBOG08SEPSZS00RIQ-AV</v>
      </c>
    </row>
    <row r="344" spans="1:16" x14ac:dyDescent="0.25">
      <c r="A344" s="195" t="s">
        <v>458</v>
      </c>
      <c r="B344" s="195" t="s">
        <v>459</v>
      </c>
      <c r="C344" s="195" t="s">
        <v>802</v>
      </c>
      <c r="D344" s="195" t="e">
        <f>SEARCH("&lt;Rule&gt;",LogEvent[[#This Row],[TextEvent2]])+6</f>
        <v>#VALUE!</v>
      </c>
      <c r="E344" s="195" t="e">
        <f>SEARCH("&lt;/Rule&gt;",LogEvent[[#This Row],[TextEvent2]],LogEvent[[#This Row],[RuleLocation]])</f>
        <v>#VALUE!</v>
      </c>
      <c r="F344" s="195" t="e">
        <f>MID(LogEvent[[#This Row],[TextEvent2]],LogEvent[[#This Row],[RuleLocation]],LogEvent[[#This Row],[RuleFinish]]-LogEvent[[#This Row],[RuleLocation]])</f>
        <v>#VALUE!</v>
      </c>
      <c r="G344" s="195" t="e">
        <f>SEARCH("&lt;TariffDescriptionNumber&gt;",LogEvent[[#This Row],[TextEvent2]],LogEvent[[#This Row],[RuleFinish]])+25</f>
        <v>#VALUE!</v>
      </c>
      <c r="H344" s="195" t="e">
        <f>SEARCH("&lt;/TariffDescriptionNumber&gt;",LogEvent[[#This Row],[TextEvent2]],LogEvent[[#This Row],[RuleFinish]])</f>
        <v>#VALUE!</v>
      </c>
      <c r="I344" s="195" t="e">
        <f>MID(LogEvent[[#This Row],[TextEvent2]],LogEvent[[#This Row],[TariffLocation]],(LogEvent[[#This Row],[TariffFinish]]-LogEvent[[#This Row],[TariffLocation]]))</f>
        <v>#VALUE!</v>
      </c>
      <c r="J344" s="195" t="e">
        <f>SEARCH(CONCATENATE("Title=",Calculos!$A$72,"PENALTIES"),LogEvent[[#This Row],[TextEvent2]],LogEvent[[#This Row],[TariffLocation]])+29</f>
        <v>#VALUE!</v>
      </c>
      <c r="K344" s="195" t="e">
        <f>SEARCH("&lt;/Paragraph&gt;",LogEvent[[#This Row],[TextEvent2]],LogEvent[[#This Row],[PenaltiesLocation]])</f>
        <v>#VALUE!</v>
      </c>
      <c r="L344" s="195" t="e">
        <f>MID(LogEvent[[#This Row],[TextEvent2]],LogEvent[[#This Row],[PenaltiesLocation]],(LogEvent[[#This Row],[PenaltiesFinish]]-LogEvent[[#This Row],[PenaltiesLocation]]))</f>
        <v>#VALUE!</v>
      </c>
      <c r="M344" s="195" t="e">
        <f>SEARCH("&lt;stl:HostCommand",LogEvent[[#This Row],[TextEvent2]])</f>
        <v>#VALUE!</v>
      </c>
      <c r="N344" s="195" t="e">
        <f>SEARCH("&gt;",LogEvent[[#This Row],[TextEvent2]],LogEvent[[#This Row],[HostCommandLocation]])+1</f>
        <v>#VALUE!</v>
      </c>
      <c r="O344" s="195" t="e">
        <f>SEARCH("&lt;/stl:HostCommand&gt;",LogEvent[[#This Row],[TextEvent2]],LogEvent[[#This Row],[HostCommandInit]])</f>
        <v>#VALUE!</v>
      </c>
      <c r="P344" s="195" t="e">
        <f>MID(LogEvent[[#This Row],[TextEvent2]],LogEvent[[#This Row],[HostCommandInit]],LogEvent[[#This Row],[HCFinish]]-LogEvent[[#This Row],[HostCommandInit]])</f>
        <v>#VALUE!</v>
      </c>
    </row>
    <row r="345" spans="1:16" x14ac:dyDescent="0.25">
      <c r="A345" s="195" t="s">
        <v>458</v>
      </c>
      <c r="B345" s="195" t="s">
        <v>459</v>
      </c>
      <c r="C345" s="195" t="s">
        <v>803</v>
      </c>
      <c r="D345" s="195">
        <f>SEARCH("&lt;Rule&gt;",LogEvent[[#This Row],[TextEvent2]])+6</f>
        <v>3411</v>
      </c>
      <c r="E345" s="195">
        <f>SEARCH("&lt;/Rule&gt;",LogEvent[[#This Row],[TextEvent2]],LogEvent[[#This Row],[RuleLocation]])</f>
        <v>3415</v>
      </c>
      <c r="F345" s="195" t="str">
        <f>MID(LogEvent[[#This Row],[TextEvent2]],LogEvent[[#This Row],[RuleLocation]],LogEvent[[#This Row],[RuleFinish]]-LogEvent[[#This Row],[RuleLocation]])</f>
        <v>8YWW</v>
      </c>
      <c r="G345" s="195">
        <f>SEARCH("&lt;TariffDescriptionNumber&gt;",LogEvent[[#This Row],[TextEvent2]],LogEvent[[#This Row],[RuleFinish]])+25</f>
        <v>3453</v>
      </c>
      <c r="H345" s="195">
        <f>SEARCH("&lt;/TariffDescriptionNumber&gt;",LogEvent[[#This Row],[TextEvent2]],LogEvent[[#This Row],[RuleFinish]])</f>
        <v>3464</v>
      </c>
      <c r="I345" s="195" t="str">
        <f>MID(LogEvent[[#This Row],[TextEvent2]],LogEvent[[#This Row],[TariffLocation]],(LogEvent[[#This Row],[TariffFinish]]-LogEvent[[#This Row],[TariffLocation]]))</f>
        <v>WHFIPVR/939</v>
      </c>
      <c r="J345" s="195">
        <f>SEARCH(CONCATENATE("Title=",Calculos!$A$72,"PENALTIES"),LogEvent[[#This Row],[TextEvent2]],LogEvent[[#This Row],[TariffLocation]])+29</f>
        <v>12429</v>
      </c>
      <c r="K345" s="195">
        <f>SEARCH("&lt;/Paragraph&gt;",LogEvent[[#This Row],[TextEvent2]],LogEvent[[#This Row],[PenaltiesLocation]])</f>
        <v>13366</v>
      </c>
      <c r="L345"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45" s="195">
        <f>SEARCH("&lt;stl:HostCommand",LogEvent[[#This Row],[TextEvent2]])</f>
        <v>1499</v>
      </c>
      <c r="N345" s="195">
        <f>SEARCH("&gt;",LogEvent[[#This Row],[TextEvent2]],LogEvent[[#This Row],[HostCommandLocation]])+1</f>
        <v>1532</v>
      </c>
      <c r="O345" s="195">
        <f>SEARCH("&lt;/stl:HostCommand&gt;",LogEvent[[#This Row],[TextEvent2]],LogEvent[[#This Row],[HostCommandInit]])</f>
        <v>1556</v>
      </c>
      <c r="P345" s="195" t="str">
        <f>MID(LogEvent[[#This Row],[TextEvent2]],LogEvent[[#This Row],[HostCommandInit]],LogEvent[[#This Row],[HCFinish]]-LogEvent[[#This Row],[HostCommandInit]])</f>
        <v>RDBOGHAV08OCTZEF07TCO-AV</v>
      </c>
    </row>
    <row r="346" spans="1:16" x14ac:dyDescent="0.25">
      <c r="A346" s="195" t="s">
        <v>458</v>
      </c>
      <c r="B346" s="195" t="s">
        <v>459</v>
      </c>
      <c r="C346" s="195" t="s">
        <v>804</v>
      </c>
      <c r="D346" s="195" t="e">
        <f>SEARCH("&lt;Rule&gt;",LogEvent[[#This Row],[TextEvent2]])+6</f>
        <v>#VALUE!</v>
      </c>
      <c r="E346" s="195" t="e">
        <f>SEARCH("&lt;/Rule&gt;",LogEvent[[#This Row],[TextEvent2]],LogEvent[[#This Row],[RuleLocation]])</f>
        <v>#VALUE!</v>
      </c>
      <c r="F346" s="195" t="e">
        <f>MID(LogEvent[[#This Row],[TextEvent2]],LogEvent[[#This Row],[RuleLocation]],LogEvent[[#This Row],[RuleFinish]]-LogEvent[[#This Row],[RuleLocation]])</f>
        <v>#VALUE!</v>
      </c>
      <c r="G346" s="195" t="e">
        <f>SEARCH("&lt;TariffDescriptionNumber&gt;",LogEvent[[#This Row],[TextEvent2]],LogEvent[[#This Row],[RuleFinish]])+25</f>
        <v>#VALUE!</v>
      </c>
      <c r="H346" s="195" t="e">
        <f>SEARCH("&lt;/TariffDescriptionNumber&gt;",LogEvent[[#This Row],[TextEvent2]],LogEvent[[#This Row],[RuleFinish]])</f>
        <v>#VALUE!</v>
      </c>
      <c r="I346" s="195" t="e">
        <f>MID(LogEvent[[#This Row],[TextEvent2]],LogEvent[[#This Row],[TariffLocation]],(LogEvent[[#This Row],[TariffFinish]]-LogEvent[[#This Row],[TariffLocation]]))</f>
        <v>#VALUE!</v>
      </c>
      <c r="J346" s="195" t="e">
        <f>SEARCH(CONCATENATE("Title=",Calculos!$A$72,"PENALTIES"),LogEvent[[#This Row],[TextEvent2]],LogEvent[[#This Row],[TariffLocation]])+29</f>
        <v>#VALUE!</v>
      </c>
      <c r="K346" s="195" t="e">
        <f>SEARCH("&lt;/Paragraph&gt;",LogEvent[[#This Row],[TextEvent2]],LogEvent[[#This Row],[PenaltiesLocation]])</f>
        <v>#VALUE!</v>
      </c>
      <c r="L346" s="195" t="e">
        <f>MID(LogEvent[[#This Row],[TextEvent2]],LogEvent[[#This Row],[PenaltiesLocation]],(LogEvent[[#This Row],[PenaltiesFinish]]-LogEvent[[#This Row],[PenaltiesLocation]]))</f>
        <v>#VALUE!</v>
      </c>
      <c r="M346" s="195">
        <f>SEARCH("&lt;stl:HostCommand",LogEvent[[#This Row],[TextEvent2]])</f>
        <v>1522</v>
      </c>
      <c r="N346" s="195">
        <f>SEARCH("&gt;",LogEvent[[#This Row],[TextEvent2]],LogEvent[[#This Row],[HostCommandLocation]])+1</f>
        <v>1555</v>
      </c>
      <c r="O346" s="195">
        <f>SEARCH("&lt;/stl:HostCommand&gt;",LogEvent[[#This Row],[TextEvent2]],LogEvent[[#This Row],[HostCommandInit]])</f>
        <v>1579</v>
      </c>
      <c r="P346" s="195" t="str">
        <f>MID(LogEvent[[#This Row],[TextEvent2]],LogEvent[[#This Row],[HostCommandInit]],LogEvent[[#This Row],[HCFinish]]-LogEvent[[#This Row],[HostCommandInit]])</f>
        <v>RDHAVBOG13OCTOEF00TCO-AV</v>
      </c>
    </row>
    <row r="347" spans="1:16" x14ac:dyDescent="0.25">
      <c r="A347" s="195" t="s">
        <v>458</v>
      </c>
      <c r="B347" s="195" t="s">
        <v>459</v>
      </c>
      <c r="C347" s="195" t="s">
        <v>805</v>
      </c>
      <c r="D347" s="195">
        <f>SEARCH("&lt;Rule&gt;",LogEvent[[#This Row],[TextEvent2]])+6</f>
        <v>3410</v>
      </c>
      <c r="E347" s="195">
        <f>SEARCH("&lt;/Rule&gt;",LogEvent[[#This Row],[TextEvent2]],LogEvent[[#This Row],[RuleLocation]])</f>
        <v>3414</v>
      </c>
      <c r="F347" s="195" t="str">
        <f>MID(LogEvent[[#This Row],[TextEvent2]],LogEvent[[#This Row],[RuleLocation]],LogEvent[[#This Row],[RuleFinish]]-LogEvent[[#This Row],[RuleLocation]])</f>
        <v>8YWW</v>
      </c>
      <c r="G347" s="195">
        <f>SEARCH("&lt;TariffDescriptionNumber&gt;",LogEvent[[#This Row],[TextEvent2]],LogEvent[[#This Row],[RuleFinish]])+25</f>
        <v>3452</v>
      </c>
      <c r="H347" s="195">
        <f>SEARCH("&lt;/TariffDescriptionNumber&gt;",LogEvent[[#This Row],[TextEvent2]],LogEvent[[#This Row],[RuleFinish]])</f>
        <v>3463</v>
      </c>
      <c r="I347" s="195" t="str">
        <f>MID(LogEvent[[#This Row],[TextEvent2]],LogEvent[[#This Row],[TariffLocation]],(LogEvent[[#This Row],[TariffFinish]]-LogEvent[[#This Row],[TariffLocation]]))</f>
        <v>WHFIPVR/939</v>
      </c>
      <c r="J347" s="195">
        <f>SEARCH(CONCATENATE("Title=",Calculos!$A$72,"PENALTIES"),LogEvent[[#This Row],[TextEvent2]],LogEvent[[#This Row],[TariffLocation]])+29</f>
        <v>12428</v>
      </c>
      <c r="K347" s="195">
        <f>SEARCH("&lt;/Paragraph&gt;",LogEvent[[#This Row],[TextEvent2]],LogEvent[[#This Row],[PenaltiesLocation]])</f>
        <v>13365</v>
      </c>
      <c r="L347"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47" s="195">
        <f>SEARCH("&lt;stl:HostCommand",LogEvent[[#This Row],[TextEvent2]])</f>
        <v>1498</v>
      </c>
      <c r="N347" s="195">
        <f>SEARCH("&gt;",LogEvent[[#This Row],[TextEvent2]],LogEvent[[#This Row],[HostCommandLocation]])+1</f>
        <v>1531</v>
      </c>
      <c r="O347" s="195">
        <f>SEARCH("&lt;/stl:HostCommand&gt;",LogEvent[[#This Row],[TextEvent2]],LogEvent[[#This Row],[HostCommandInit]])</f>
        <v>1555</v>
      </c>
      <c r="P347" s="195" t="str">
        <f>MID(LogEvent[[#This Row],[TextEvent2]],LogEvent[[#This Row],[HostCommandInit]],LogEvent[[#This Row],[HCFinish]]-LogEvent[[#This Row],[HostCommandInit]])</f>
        <v>RDBOGHAV08OCTZEF07TCO-AV</v>
      </c>
    </row>
    <row r="348" spans="1:16" x14ac:dyDescent="0.25">
      <c r="A348" s="195" t="s">
        <v>458</v>
      </c>
      <c r="B348" s="195" t="s">
        <v>459</v>
      </c>
      <c r="C348" s="195" t="s">
        <v>806</v>
      </c>
      <c r="D348" s="195" t="e">
        <f>SEARCH("&lt;Rule&gt;",LogEvent[[#This Row],[TextEvent2]])+6</f>
        <v>#VALUE!</v>
      </c>
      <c r="E348" s="195" t="e">
        <f>SEARCH("&lt;/Rule&gt;",LogEvent[[#This Row],[TextEvent2]],LogEvent[[#This Row],[RuleLocation]])</f>
        <v>#VALUE!</v>
      </c>
      <c r="F348" s="195" t="e">
        <f>MID(LogEvent[[#This Row],[TextEvent2]],LogEvent[[#This Row],[RuleLocation]],LogEvent[[#This Row],[RuleFinish]]-LogEvent[[#This Row],[RuleLocation]])</f>
        <v>#VALUE!</v>
      </c>
      <c r="G348" s="195" t="e">
        <f>SEARCH("&lt;TariffDescriptionNumber&gt;",LogEvent[[#This Row],[TextEvent2]],LogEvent[[#This Row],[RuleFinish]])+25</f>
        <v>#VALUE!</v>
      </c>
      <c r="H348" s="195" t="e">
        <f>SEARCH("&lt;/TariffDescriptionNumber&gt;",LogEvent[[#This Row],[TextEvent2]],LogEvent[[#This Row],[RuleFinish]])</f>
        <v>#VALUE!</v>
      </c>
      <c r="I348" s="195" t="e">
        <f>MID(LogEvent[[#This Row],[TextEvent2]],LogEvent[[#This Row],[TariffLocation]],(LogEvent[[#This Row],[TariffFinish]]-LogEvent[[#This Row],[TariffLocation]]))</f>
        <v>#VALUE!</v>
      </c>
      <c r="J348" s="195" t="e">
        <f>SEARCH(CONCATENATE("Title=",Calculos!$A$72,"PENALTIES"),LogEvent[[#This Row],[TextEvent2]],LogEvent[[#This Row],[TariffLocation]])+29</f>
        <v>#VALUE!</v>
      </c>
      <c r="K348" s="195" t="e">
        <f>SEARCH("&lt;/Paragraph&gt;",LogEvent[[#This Row],[TextEvent2]],LogEvent[[#This Row],[PenaltiesLocation]])</f>
        <v>#VALUE!</v>
      </c>
      <c r="L348" s="195" t="e">
        <f>MID(LogEvent[[#This Row],[TextEvent2]],LogEvent[[#This Row],[PenaltiesLocation]],(LogEvent[[#This Row],[PenaltiesFinish]]-LogEvent[[#This Row],[PenaltiesLocation]]))</f>
        <v>#VALUE!</v>
      </c>
      <c r="M348" s="195">
        <f>SEARCH("&lt;stl:HostCommand",LogEvent[[#This Row],[TextEvent2]])</f>
        <v>1521</v>
      </c>
      <c r="N348" s="195">
        <f>SEARCH("&gt;",LogEvent[[#This Row],[TextEvent2]],LogEvent[[#This Row],[HostCommandLocation]])+1</f>
        <v>1554</v>
      </c>
      <c r="O348" s="195">
        <f>SEARCH("&lt;/stl:HostCommand&gt;",LogEvent[[#This Row],[TextEvent2]],LogEvent[[#This Row],[HostCommandInit]])</f>
        <v>1578</v>
      </c>
      <c r="P348" s="195" t="str">
        <f>MID(LogEvent[[#This Row],[TextEvent2]],LogEvent[[#This Row],[HostCommandInit]],LogEvent[[#This Row],[HCFinish]]-LogEvent[[#This Row],[HostCommandInit]])</f>
        <v>RDHAVBOG13OCTOEF00TCO-AV</v>
      </c>
    </row>
    <row r="349" spans="1:16" x14ac:dyDescent="0.25">
      <c r="A349" s="195" t="s">
        <v>458</v>
      </c>
      <c r="B349" s="195" t="s">
        <v>459</v>
      </c>
      <c r="C349" s="195" t="s">
        <v>807</v>
      </c>
      <c r="D349" s="195">
        <f>SEARCH("&lt;Rule&gt;",LogEvent[[#This Row],[TextEvent2]])+6</f>
        <v>3412</v>
      </c>
      <c r="E349" s="195">
        <f>SEARCH("&lt;/Rule&gt;",LogEvent[[#This Row],[TextEvent2]],LogEvent[[#This Row],[RuleLocation]])</f>
        <v>3416</v>
      </c>
      <c r="F349" s="195" t="str">
        <f>MID(LogEvent[[#This Row],[TextEvent2]],LogEvent[[#This Row],[RuleLocation]],LogEvent[[#This Row],[RuleFinish]]-LogEvent[[#This Row],[RuleLocation]])</f>
        <v>8YWW</v>
      </c>
      <c r="G349" s="195">
        <f>SEARCH("&lt;TariffDescriptionNumber&gt;",LogEvent[[#This Row],[TextEvent2]],LogEvent[[#This Row],[RuleFinish]])+25</f>
        <v>3454</v>
      </c>
      <c r="H349" s="195">
        <f>SEARCH("&lt;/TariffDescriptionNumber&gt;",LogEvent[[#This Row],[TextEvent2]],LogEvent[[#This Row],[RuleFinish]])</f>
        <v>3465</v>
      </c>
      <c r="I349" s="195" t="str">
        <f>MID(LogEvent[[#This Row],[TextEvent2]],LogEvent[[#This Row],[TariffLocation]],(LogEvent[[#This Row],[TariffFinish]]-LogEvent[[#This Row],[TariffLocation]]))</f>
        <v>WHFIPVR/939</v>
      </c>
      <c r="J349" s="195">
        <f>SEARCH(CONCATENATE("Title=",Calculos!$A$72,"PENALTIES"),LogEvent[[#This Row],[TextEvent2]],LogEvent[[#This Row],[TariffLocation]])+29</f>
        <v>12430</v>
      </c>
      <c r="K349" s="195">
        <f>SEARCH("&lt;/Paragraph&gt;",LogEvent[[#This Row],[TextEvent2]],LogEvent[[#This Row],[PenaltiesLocation]])</f>
        <v>13367</v>
      </c>
      <c r="L349"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100.00.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49" s="195">
        <f>SEARCH("&lt;stl:HostCommand",LogEvent[[#This Row],[TextEvent2]])</f>
        <v>1500</v>
      </c>
      <c r="N349" s="195">
        <f>SEARCH("&gt;",LogEvent[[#This Row],[TextEvent2]],LogEvent[[#This Row],[HostCommandLocation]])+1</f>
        <v>1533</v>
      </c>
      <c r="O349" s="195">
        <f>SEARCH("&lt;/stl:HostCommand&gt;",LogEvent[[#This Row],[TextEvent2]],LogEvent[[#This Row],[HostCommandInit]])</f>
        <v>1557</v>
      </c>
      <c r="P349" s="195" t="str">
        <f>MID(LogEvent[[#This Row],[TextEvent2]],LogEvent[[#This Row],[HostCommandInit]],LogEvent[[#This Row],[HCFinish]]-LogEvent[[#This Row],[HostCommandInit]])</f>
        <v>RDBOGHAV08OCTZEF07TCO-AV</v>
      </c>
    </row>
    <row r="350" spans="1:16" x14ac:dyDescent="0.25">
      <c r="A350" s="195" t="s">
        <v>458</v>
      </c>
      <c r="B350" s="195" t="s">
        <v>459</v>
      </c>
      <c r="C350" s="195" t="s">
        <v>808</v>
      </c>
      <c r="D350" s="195" t="e">
        <f>SEARCH("&lt;Rule&gt;",LogEvent[[#This Row],[TextEvent2]])+6</f>
        <v>#VALUE!</v>
      </c>
      <c r="E350" s="195" t="e">
        <f>SEARCH("&lt;/Rule&gt;",LogEvent[[#This Row],[TextEvent2]],LogEvent[[#This Row],[RuleLocation]])</f>
        <v>#VALUE!</v>
      </c>
      <c r="F350" s="195" t="e">
        <f>MID(LogEvent[[#This Row],[TextEvent2]],LogEvent[[#This Row],[RuleLocation]],LogEvent[[#This Row],[RuleFinish]]-LogEvent[[#This Row],[RuleLocation]])</f>
        <v>#VALUE!</v>
      </c>
      <c r="G350" s="195" t="e">
        <f>SEARCH("&lt;TariffDescriptionNumber&gt;",LogEvent[[#This Row],[TextEvent2]],LogEvent[[#This Row],[RuleFinish]])+25</f>
        <v>#VALUE!</v>
      </c>
      <c r="H350" s="195" t="e">
        <f>SEARCH("&lt;/TariffDescriptionNumber&gt;",LogEvent[[#This Row],[TextEvent2]],LogEvent[[#This Row],[RuleFinish]])</f>
        <v>#VALUE!</v>
      </c>
      <c r="I350" s="195" t="e">
        <f>MID(LogEvent[[#This Row],[TextEvent2]],LogEvent[[#This Row],[TariffLocation]],(LogEvent[[#This Row],[TariffFinish]]-LogEvent[[#This Row],[TariffLocation]]))</f>
        <v>#VALUE!</v>
      </c>
      <c r="J350" s="195" t="e">
        <f>SEARCH(CONCATENATE("Title=",Calculos!$A$72,"PENALTIES"),LogEvent[[#This Row],[TextEvent2]],LogEvent[[#This Row],[TariffLocation]])+29</f>
        <v>#VALUE!</v>
      </c>
      <c r="K350" s="195" t="e">
        <f>SEARCH("&lt;/Paragraph&gt;",LogEvent[[#This Row],[TextEvent2]],LogEvent[[#This Row],[PenaltiesLocation]])</f>
        <v>#VALUE!</v>
      </c>
      <c r="L350" s="195" t="e">
        <f>MID(LogEvent[[#This Row],[TextEvent2]],LogEvent[[#This Row],[PenaltiesLocation]],(LogEvent[[#This Row],[PenaltiesFinish]]-LogEvent[[#This Row],[PenaltiesLocation]]))</f>
        <v>#VALUE!</v>
      </c>
      <c r="M350" s="195">
        <f>SEARCH("&lt;stl:HostCommand",LogEvent[[#This Row],[TextEvent2]])</f>
        <v>1523</v>
      </c>
      <c r="N350" s="195">
        <f>SEARCH("&gt;",LogEvent[[#This Row],[TextEvent2]],LogEvent[[#This Row],[HostCommandLocation]])+1</f>
        <v>1556</v>
      </c>
      <c r="O350" s="195">
        <f>SEARCH("&lt;/stl:HostCommand&gt;",LogEvent[[#This Row],[TextEvent2]],LogEvent[[#This Row],[HostCommandInit]])</f>
        <v>1580</v>
      </c>
      <c r="P350" s="195" t="str">
        <f>MID(LogEvent[[#This Row],[TextEvent2]],LogEvent[[#This Row],[HostCommandInit]],LogEvent[[#This Row],[HCFinish]]-LogEvent[[#This Row],[HostCommandInit]])</f>
        <v>RDHAVBOG13OCTOEF00TCO-AV</v>
      </c>
    </row>
    <row r="351" spans="1:16" x14ac:dyDescent="0.25">
      <c r="A351" s="195" t="s">
        <v>458</v>
      </c>
      <c r="B351" s="195" t="s">
        <v>459</v>
      </c>
      <c r="C351" s="195" t="s">
        <v>809</v>
      </c>
      <c r="D351" s="195" t="e">
        <f>SEARCH("&lt;Rule&gt;",LogEvent[[#This Row],[TextEvent2]])+6</f>
        <v>#VALUE!</v>
      </c>
      <c r="E351" s="195" t="e">
        <f>SEARCH("&lt;/Rule&gt;",LogEvent[[#This Row],[TextEvent2]],LogEvent[[#This Row],[RuleLocation]])</f>
        <v>#VALUE!</v>
      </c>
      <c r="F351" s="195" t="e">
        <f>MID(LogEvent[[#This Row],[TextEvent2]],LogEvent[[#This Row],[RuleLocation]],LogEvent[[#This Row],[RuleFinish]]-LogEvent[[#This Row],[RuleLocation]])</f>
        <v>#VALUE!</v>
      </c>
      <c r="G351" s="195" t="e">
        <f>SEARCH("&lt;TariffDescriptionNumber&gt;",LogEvent[[#This Row],[TextEvent2]],LogEvent[[#This Row],[RuleFinish]])+25</f>
        <v>#VALUE!</v>
      </c>
      <c r="H351" s="195" t="e">
        <f>SEARCH("&lt;/TariffDescriptionNumber&gt;",LogEvent[[#This Row],[TextEvent2]],LogEvent[[#This Row],[RuleFinish]])</f>
        <v>#VALUE!</v>
      </c>
      <c r="I351" s="195" t="e">
        <f>MID(LogEvent[[#This Row],[TextEvent2]],LogEvent[[#This Row],[TariffLocation]],(LogEvent[[#This Row],[TariffFinish]]-LogEvent[[#This Row],[TariffLocation]]))</f>
        <v>#VALUE!</v>
      </c>
      <c r="J351" s="195" t="e">
        <f>SEARCH(CONCATENATE("Title=",Calculos!$A$72,"PENALTIES"),LogEvent[[#This Row],[TextEvent2]],LogEvent[[#This Row],[TariffLocation]])+29</f>
        <v>#VALUE!</v>
      </c>
      <c r="K351" s="195" t="e">
        <f>SEARCH("&lt;/Paragraph&gt;",LogEvent[[#This Row],[TextEvent2]],LogEvent[[#This Row],[PenaltiesLocation]])</f>
        <v>#VALUE!</v>
      </c>
      <c r="L351" s="195" t="e">
        <f>MID(LogEvent[[#This Row],[TextEvent2]],LogEvent[[#This Row],[PenaltiesLocation]],(LogEvent[[#This Row],[PenaltiesFinish]]-LogEvent[[#This Row],[PenaltiesLocation]]))</f>
        <v>#VALUE!</v>
      </c>
      <c r="M351" s="195" t="e">
        <f>SEARCH("&lt;stl:HostCommand",LogEvent[[#This Row],[TextEvent2]])</f>
        <v>#VALUE!</v>
      </c>
      <c r="N351" s="195" t="e">
        <f>SEARCH("&gt;",LogEvent[[#This Row],[TextEvent2]],LogEvent[[#This Row],[HostCommandLocation]])+1</f>
        <v>#VALUE!</v>
      </c>
      <c r="O351" s="195" t="e">
        <f>SEARCH("&lt;/stl:HostCommand&gt;",LogEvent[[#This Row],[TextEvent2]],LogEvent[[#This Row],[HostCommandInit]])</f>
        <v>#VALUE!</v>
      </c>
      <c r="P351" s="195" t="e">
        <f>MID(LogEvent[[#This Row],[TextEvent2]],LogEvent[[#This Row],[HostCommandInit]],LogEvent[[#This Row],[HCFinish]]-LogEvent[[#This Row],[HostCommandInit]])</f>
        <v>#VALUE!</v>
      </c>
    </row>
    <row r="352" spans="1:16" x14ac:dyDescent="0.25">
      <c r="A352" s="195" t="s">
        <v>458</v>
      </c>
      <c r="B352" s="195" t="s">
        <v>459</v>
      </c>
      <c r="C352" s="195" t="s">
        <v>810</v>
      </c>
      <c r="D352" s="195" t="e">
        <f>SEARCH("&lt;Rule&gt;",LogEvent[[#This Row],[TextEvent2]])+6</f>
        <v>#VALUE!</v>
      </c>
      <c r="E352" s="195" t="e">
        <f>SEARCH("&lt;/Rule&gt;",LogEvent[[#This Row],[TextEvent2]],LogEvent[[#This Row],[RuleLocation]])</f>
        <v>#VALUE!</v>
      </c>
      <c r="F352" s="195" t="e">
        <f>MID(LogEvent[[#This Row],[TextEvent2]],LogEvent[[#This Row],[RuleLocation]],LogEvent[[#This Row],[RuleFinish]]-LogEvent[[#This Row],[RuleLocation]])</f>
        <v>#VALUE!</v>
      </c>
      <c r="G352" s="195" t="e">
        <f>SEARCH("&lt;TariffDescriptionNumber&gt;",LogEvent[[#This Row],[TextEvent2]],LogEvent[[#This Row],[RuleFinish]])+25</f>
        <v>#VALUE!</v>
      </c>
      <c r="H352" s="195" t="e">
        <f>SEARCH("&lt;/TariffDescriptionNumber&gt;",LogEvent[[#This Row],[TextEvent2]],LogEvent[[#This Row],[RuleFinish]])</f>
        <v>#VALUE!</v>
      </c>
      <c r="I352" s="195" t="e">
        <f>MID(LogEvent[[#This Row],[TextEvent2]],LogEvent[[#This Row],[TariffLocation]],(LogEvent[[#This Row],[TariffFinish]]-LogEvent[[#This Row],[TariffLocation]]))</f>
        <v>#VALUE!</v>
      </c>
      <c r="J352" s="195" t="e">
        <f>SEARCH(CONCATENATE("Title=",Calculos!$A$72,"PENALTIES"),LogEvent[[#This Row],[TextEvent2]],LogEvent[[#This Row],[TariffLocation]])+29</f>
        <v>#VALUE!</v>
      </c>
      <c r="K352" s="195" t="e">
        <f>SEARCH("&lt;/Paragraph&gt;",LogEvent[[#This Row],[TextEvent2]],LogEvent[[#This Row],[PenaltiesLocation]])</f>
        <v>#VALUE!</v>
      </c>
      <c r="L352" s="195" t="e">
        <f>MID(LogEvent[[#This Row],[TextEvent2]],LogEvent[[#This Row],[PenaltiesLocation]],(LogEvent[[#This Row],[PenaltiesFinish]]-LogEvent[[#This Row],[PenaltiesLocation]]))</f>
        <v>#VALUE!</v>
      </c>
      <c r="M352" s="195">
        <f>SEARCH("&lt;stl:HostCommand",LogEvent[[#This Row],[TextEvent2]])</f>
        <v>1523</v>
      </c>
      <c r="N352" s="195">
        <f>SEARCH("&gt;",LogEvent[[#This Row],[TextEvent2]],LogEvent[[#This Row],[HostCommandLocation]])+1</f>
        <v>1556</v>
      </c>
      <c r="O352" s="195">
        <f>SEARCH("&lt;/stl:HostCommand&gt;",LogEvent[[#This Row],[TextEvent2]],LogEvent[[#This Row],[HostCommandInit]])</f>
        <v>1580</v>
      </c>
      <c r="P352" s="195" t="str">
        <f>MID(LogEvent[[#This Row],[TextEvent2]],LogEvent[[#This Row],[HostCommandInit]],LogEvent[[#This Row],[HCFinish]]-LogEvent[[#This Row],[HostCommandInit]])</f>
        <v>RDCLOMAD08OCTSZP2MKIR-AV</v>
      </c>
    </row>
    <row r="353" spans="1:16" x14ac:dyDescent="0.25">
      <c r="A353" s="195" t="s">
        <v>458</v>
      </c>
      <c r="B353" s="195" t="s">
        <v>459</v>
      </c>
      <c r="C353" s="195" t="s">
        <v>811</v>
      </c>
      <c r="D353" s="195" t="e">
        <f>SEARCH("&lt;Rule&gt;",LogEvent[[#This Row],[TextEvent2]])+6</f>
        <v>#VALUE!</v>
      </c>
      <c r="E353" s="195" t="e">
        <f>SEARCH("&lt;/Rule&gt;",LogEvent[[#This Row],[TextEvent2]],LogEvent[[#This Row],[RuleLocation]])</f>
        <v>#VALUE!</v>
      </c>
      <c r="F353" s="195" t="e">
        <f>MID(LogEvent[[#This Row],[TextEvent2]],LogEvent[[#This Row],[RuleLocation]],LogEvent[[#This Row],[RuleFinish]]-LogEvent[[#This Row],[RuleLocation]])</f>
        <v>#VALUE!</v>
      </c>
      <c r="G353" s="195" t="e">
        <f>SEARCH("&lt;TariffDescriptionNumber&gt;",LogEvent[[#This Row],[TextEvent2]],LogEvent[[#This Row],[RuleFinish]])+25</f>
        <v>#VALUE!</v>
      </c>
      <c r="H353" s="195" t="e">
        <f>SEARCH("&lt;/TariffDescriptionNumber&gt;",LogEvent[[#This Row],[TextEvent2]],LogEvent[[#This Row],[RuleFinish]])</f>
        <v>#VALUE!</v>
      </c>
      <c r="I353" s="195" t="e">
        <f>MID(LogEvent[[#This Row],[TextEvent2]],LogEvent[[#This Row],[TariffLocation]],(LogEvent[[#This Row],[TariffFinish]]-LogEvent[[#This Row],[TariffLocation]]))</f>
        <v>#VALUE!</v>
      </c>
      <c r="J353" s="195" t="e">
        <f>SEARCH(CONCATENATE("Title=",Calculos!$A$72,"PENALTIES"),LogEvent[[#This Row],[TextEvent2]],LogEvent[[#This Row],[TariffLocation]])+29</f>
        <v>#VALUE!</v>
      </c>
      <c r="K353" s="195" t="e">
        <f>SEARCH("&lt;/Paragraph&gt;",LogEvent[[#This Row],[TextEvent2]],LogEvent[[#This Row],[PenaltiesLocation]])</f>
        <v>#VALUE!</v>
      </c>
      <c r="L353" s="195" t="e">
        <f>MID(LogEvent[[#This Row],[TextEvent2]],LogEvent[[#This Row],[PenaltiesLocation]],(LogEvent[[#This Row],[PenaltiesFinish]]-LogEvent[[#This Row],[PenaltiesLocation]]))</f>
        <v>#VALUE!</v>
      </c>
      <c r="M353" s="195">
        <f>SEARCH("&lt;stl:HostCommand",LogEvent[[#This Row],[TextEvent2]])</f>
        <v>1523</v>
      </c>
      <c r="N353" s="195">
        <f>SEARCH("&gt;",LogEvent[[#This Row],[TextEvent2]],LogEvent[[#This Row],[HostCommandLocation]])+1</f>
        <v>1556</v>
      </c>
      <c r="O353" s="195">
        <f>SEARCH("&lt;/stl:HostCommand&gt;",LogEvent[[#This Row],[TextEvent2]],LogEvent[[#This Row],[HostCommandInit]])</f>
        <v>1580</v>
      </c>
      <c r="P353" s="195" t="str">
        <f>MID(LogEvent[[#This Row],[TextEvent2]],LogEvent[[#This Row],[HostCommandInit]],LogEvent[[#This Row],[HCFinish]]-LogEvent[[#This Row],[HostCommandInit]])</f>
        <v>RDMADCLO31OCTUZP2MZGR-AV</v>
      </c>
    </row>
    <row r="354" spans="1:16" x14ac:dyDescent="0.25">
      <c r="A354" s="195" t="s">
        <v>458</v>
      </c>
      <c r="B354" s="195" t="s">
        <v>459</v>
      </c>
      <c r="C354" s="195" t="s">
        <v>812</v>
      </c>
      <c r="D354" s="195">
        <f>SEARCH("&lt;Rule&gt;",LogEvent[[#This Row],[TextEvent2]])+6</f>
        <v>3667</v>
      </c>
      <c r="E354" s="195">
        <f>SEARCH("&lt;/Rule&gt;",LogEvent[[#This Row],[TextEvent2]],LogEvent[[#This Row],[RuleLocation]])</f>
        <v>3671</v>
      </c>
      <c r="F354" s="195" t="str">
        <f>MID(LogEvent[[#This Row],[TextEvent2]],LogEvent[[#This Row],[RuleLocation]],LogEvent[[#This Row],[RuleFinish]]-LogEvent[[#This Row],[RuleLocation]])</f>
        <v>OF01</v>
      </c>
      <c r="G354" s="195">
        <f>SEARCH("&lt;TariffDescriptionNumber&gt;",LogEvent[[#This Row],[TextEvent2]],LogEvent[[#This Row],[RuleFinish]])+25</f>
        <v>3709</v>
      </c>
      <c r="H354" s="195">
        <f>SEARCH("&lt;/TariffDescriptionNumber&gt;",LogEvent[[#This Row],[TextEvent2]],LogEvent[[#This Row],[RuleFinish]])</f>
        <v>3719</v>
      </c>
      <c r="I354" s="195" t="str">
        <f>MID(LogEvent[[#This Row],[TextEvent2]],LogEvent[[#This Row],[TariffLocation]],(LogEvent[[#This Row],[TariffFinish]]-LogEvent[[#This Row],[TariffLocation]]))</f>
        <v>IPRSAA2/27</v>
      </c>
      <c r="J354" s="195">
        <f>SEARCH(CONCATENATE("Title=",Calculos!$A$72,"PENALTIES"),LogEvent[[#This Row],[TextEvent2]],LogEvent[[#This Row],[TariffLocation]])+29</f>
        <v>15587</v>
      </c>
      <c r="K354" s="195">
        <f>SEARCH("&lt;/Paragraph&gt;",LogEvent[[#This Row],[TextEvent2]],LogEvent[[#This Row],[PenaltiesLocation]])</f>
        <v>20399</v>
      </c>
      <c r="L354" s="195" t="str">
        <f>MID(LogEvent[[#This Row],[TextEvent2]],LogEvent[[#This Row],[PenaltiesLocation]],(LogEvent[[#This Row],[PenaltiesFinish]]-LogEvent[[#This Row],[PenaltiesLocation]]))</f>
        <v xml:space="preserve">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v>
      </c>
      <c r="M354" s="195">
        <f>SEARCH("&lt;stl:HostCommand",LogEvent[[#This Row],[TextEvent2]])</f>
        <v>1500</v>
      </c>
      <c r="N354" s="195">
        <f>SEARCH("&gt;",LogEvent[[#This Row],[TextEvent2]],LogEvent[[#This Row],[HostCommandLocation]])+1</f>
        <v>1533</v>
      </c>
      <c r="O354" s="195">
        <f>SEARCH("&lt;/stl:HostCommand&gt;",LogEvent[[#This Row],[TextEvent2]],LogEvent[[#This Row],[HostCommandInit]])</f>
        <v>1555</v>
      </c>
      <c r="P354" s="195" t="str">
        <f>MID(LogEvent[[#This Row],[TextEvent2]],LogEvent[[#This Row],[HostCommandInit]],LogEvent[[#This Row],[HCFinish]]-LogEvent[[#This Row],[HostCommandInit]])</f>
        <v>RDBOGMAD10NOVZVUELA-UX</v>
      </c>
    </row>
    <row r="355" spans="1:16" x14ac:dyDescent="0.25">
      <c r="A355" s="195" t="s">
        <v>458</v>
      </c>
      <c r="B355" s="195" t="s">
        <v>459</v>
      </c>
      <c r="C355" s="195" t="s">
        <v>813</v>
      </c>
      <c r="D355" s="195">
        <f>SEARCH("&lt;Rule&gt;",LogEvent[[#This Row],[TextEvent2]])+6</f>
        <v>3667</v>
      </c>
      <c r="E355" s="195">
        <f>SEARCH("&lt;/Rule&gt;",LogEvent[[#This Row],[TextEvent2]],LogEvent[[#This Row],[RuleLocation]])</f>
        <v>3671</v>
      </c>
      <c r="F355" s="195" t="str">
        <f>MID(LogEvent[[#This Row],[TextEvent2]],LogEvent[[#This Row],[RuleLocation]],LogEvent[[#This Row],[RuleFinish]]-LogEvent[[#This Row],[RuleLocation]])</f>
        <v>OF01</v>
      </c>
      <c r="G355" s="195">
        <f>SEARCH("&lt;TariffDescriptionNumber&gt;",LogEvent[[#This Row],[TextEvent2]],LogEvent[[#This Row],[RuleFinish]])+25</f>
        <v>3709</v>
      </c>
      <c r="H355" s="195">
        <f>SEARCH("&lt;/TariffDescriptionNumber&gt;",LogEvent[[#This Row],[TextEvent2]],LogEvent[[#This Row],[RuleFinish]])</f>
        <v>3719</v>
      </c>
      <c r="I355" s="195" t="str">
        <f>MID(LogEvent[[#This Row],[TextEvent2]],LogEvent[[#This Row],[TariffLocation]],(LogEvent[[#This Row],[TariffFinish]]-LogEvent[[#This Row],[TariffLocation]]))</f>
        <v>IPRSAA2/27</v>
      </c>
      <c r="J355" s="195">
        <f>SEARCH(CONCATENATE("Title=",Calculos!$A$72,"PENALTIES"),LogEvent[[#This Row],[TextEvent2]],LogEvent[[#This Row],[TariffLocation]])+29</f>
        <v>15587</v>
      </c>
      <c r="K355" s="195">
        <f>SEARCH("&lt;/Paragraph&gt;",LogEvent[[#This Row],[TextEvent2]],LogEvent[[#This Row],[PenaltiesLocation]])</f>
        <v>20399</v>
      </c>
      <c r="L355" s="195" t="str">
        <f>MID(LogEvent[[#This Row],[TextEvent2]],LogEvent[[#This Row],[PenaltiesLocation]],(LogEvent[[#This Row],[PenaltiesFinish]]-LogEvent[[#This Row],[PenaltiesLocation]]))</f>
        <v xml:space="preserve">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v>
      </c>
      <c r="M355" s="195">
        <f>SEARCH("&lt;stl:HostCommand",LogEvent[[#This Row],[TextEvent2]])</f>
        <v>1500</v>
      </c>
      <c r="N355" s="195">
        <f>SEARCH("&gt;",LogEvent[[#This Row],[TextEvent2]],LogEvent[[#This Row],[HostCommandLocation]])+1</f>
        <v>1533</v>
      </c>
      <c r="O355" s="195">
        <f>SEARCH("&lt;/stl:HostCommand&gt;",LogEvent[[#This Row],[TextEvent2]],LogEvent[[#This Row],[HostCommandInit]])</f>
        <v>1555</v>
      </c>
      <c r="P355" s="195" t="str">
        <f>MID(LogEvent[[#This Row],[TextEvent2]],LogEvent[[#This Row],[HostCommandInit]],LogEvent[[#This Row],[HCFinish]]-LogEvent[[#This Row],[HostCommandInit]])</f>
        <v>RDMADBOG21NOVNVUELA-UX</v>
      </c>
    </row>
    <row r="356" spans="1:16" x14ac:dyDescent="0.25">
      <c r="A356" s="195" t="s">
        <v>458</v>
      </c>
      <c r="B356" s="195" t="s">
        <v>459</v>
      </c>
      <c r="C356" s="195" t="s">
        <v>814</v>
      </c>
      <c r="D356" s="195" t="e">
        <f>SEARCH("&lt;Rule&gt;",LogEvent[[#This Row],[TextEvent2]])+6</f>
        <v>#VALUE!</v>
      </c>
      <c r="E356" s="195" t="e">
        <f>SEARCH("&lt;/Rule&gt;",LogEvent[[#This Row],[TextEvent2]],LogEvent[[#This Row],[RuleLocation]])</f>
        <v>#VALUE!</v>
      </c>
      <c r="F356" s="195" t="e">
        <f>MID(LogEvent[[#This Row],[TextEvent2]],LogEvent[[#This Row],[RuleLocation]],LogEvent[[#This Row],[RuleFinish]]-LogEvent[[#This Row],[RuleLocation]])</f>
        <v>#VALUE!</v>
      </c>
      <c r="G356" s="195" t="e">
        <f>SEARCH("&lt;TariffDescriptionNumber&gt;",LogEvent[[#This Row],[TextEvent2]],LogEvent[[#This Row],[RuleFinish]])+25</f>
        <v>#VALUE!</v>
      </c>
      <c r="H356" s="195" t="e">
        <f>SEARCH("&lt;/TariffDescriptionNumber&gt;",LogEvent[[#This Row],[TextEvent2]],LogEvent[[#This Row],[RuleFinish]])</f>
        <v>#VALUE!</v>
      </c>
      <c r="I356" s="195" t="e">
        <f>MID(LogEvent[[#This Row],[TextEvent2]],LogEvent[[#This Row],[TariffLocation]],(LogEvent[[#This Row],[TariffFinish]]-LogEvent[[#This Row],[TariffLocation]]))</f>
        <v>#VALUE!</v>
      </c>
      <c r="J356" s="195" t="e">
        <f>SEARCH(CONCATENATE("Title=",Calculos!$A$72,"PENALTIES"),LogEvent[[#This Row],[TextEvent2]],LogEvent[[#This Row],[TariffLocation]])+29</f>
        <v>#VALUE!</v>
      </c>
      <c r="K356" s="195" t="e">
        <f>SEARCH("&lt;/Paragraph&gt;",LogEvent[[#This Row],[TextEvent2]],LogEvent[[#This Row],[PenaltiesLocation]])</f>
        <v>#VALUE!</v>
      </c>
      <c r="L356" s="195" t="e">
        <f>MID(LogEvent[[#This Row],[TextEvent2]],LogEvent[[#This Row],[PenaltiesLocation]],(LogEvent[[#This Row],[PenaltiesFinish]]-LogEvent[[#This Row],[PenaltiesLocation]]))</f>
        <v>#VALUE!</v>
      </c>
      <c r="M356" s="195" t="e">
        <f>SEARCH("&lt;stl:HostCommand",LogEvent[[#This Row],[TextEvent2]])</f>
        <v>#VALUE!</v>
      </c>
      <c r="N356" s="195" t="e">
        <f>SEARCH("&gt;",LogEvent[[#This Row],[TextEvent2]],LogEvent[[#This Row],[HostCommandLocation]])+1</f>
        <v>#VALUE!</v>
      </c>
      <c r="O356" s="195" t="e">
        <f>SEARCH("&lt;/stl:HostCommand&gt;",LogEvent[[#This Row],[TextEvent2]],LogEvent[[#This Row],[HostCommandInit]])</f>
        <v>#VALUE!</v>
      </c>
      <c r="P356" s="195" t="e">
        <f>MID(LogEvent[[#This Row],[TextEvent2]],LogEvent[[#This Row],[HostCommandInit]],LogEvent[[#This Row],[HCFinish]]-LogEvent[[#This Row],[HostCommandInit]])</f>
        <v>#VALUE!</v>
      </c>
    </row>
    <row r="357" spans="1:16" x14ac:dyDescent="0.25">
      <c r="A357" s="195" t="s">
        <v>458</v>
      </c>
      <c r="B357" s="195" t="s">
        <v>459</v>
      </c>
      <c r="C357" s="195" t="s">
        <v>815</v>
      </c>
      <c r="D357" s="195">
        <f>SEARCH("&lt;Rule&gt;",LogEvent[[#This Row],[TextEvent2]])+6</f>
        <v>3388</v>
      </c>
      <c r="E357" s="195">
        <f>SEARCH("&lt;/Rule&gt;",LogEvent[[#This Row],[TextEvent2]],LogEvent[[#This Row],[RuleLocation]])</f>
        <v>3392</v>
      </c>
      <c r="F357" s="195" t="str">
        <f>MID(LogEvent[[#This Row],[TextEvent2]],LogEvent[[#This Row],[RuleLocation]],LogEvent[[#This Row],[RuleFinish]]-LogEvent[[#This Row],[RuleLocation]])</f>
        <v>DOEC</v>
      </c>
      <c r="G357" s="195">
        <f>SEARCH("&lt;TariffDescriptionNumber&gt;",LogEvent[[#This Row],[TextEvent2]],LogEvent[[#This Row],[RuleFinish]])+25</f>
        <v>3430</v>
      </c>
      <c r="H357" s="195">
        <f>SEARCH("&lt;/TariffDescriptionNumber&gt;",LogEvent[[#This Row],[TextEvent2]],LogEvent[[#This Row],[RuleFinish]])</f>
        <v>3438</v>
      </c>
      <c r="I357" s="195" t="str">
        <f>MID(LogEvent[[#This Row],[TextEvent2]],LogEvent[[#This Row],[TariffLocation]],(LogEvent[[#This Row],[TariffFinish]]-LogEvent[[#This Row],[TariffLocation]]))</f>
        <v>IPRWD/17</v>
      </c>
      <c r="J357" s="195">
        <f>SEARCH(CONCATENATE("Title=",Calculos!$A$72,"PENALTIES"),LogEvent[[#This Row],[TextEvent2]],LogEvent[[#This Row],[TariffLocation]])+29</f>
        <v>10529</v>
      </c>
      <c r="K357" s="195">
        <f>SEARCH("&lt;/Paragraph&gt;",LogEvent[[#This Row],[TextEvent2]],LogEvent[[#This Row],[PenaltiesLocation]])</f>
        <v>11064</v>
      </c>
      <c r="L357"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357" s="195">
        <f>SEARCH("&lt;stl:HostCommand",LogEvent[[#This Row],[TextEvent2]])</f>
        <v>1501</v>
      </c>
      <c r="N357" s="195">
        <f>SEARCH("&gt;",LogEvent[[#This Row],[TextEvent2]],LogEvent[[#This Row],[HostCommandLocation]])+1</f>
        <v>1534</v>
      </c>
      <c r="O357" s="195">
        <f>SEARCH("&lt;/stl:HostCommand&gt;",LogEvent[[#This Row],[TextEvent2]],LogEvent[[#This Row],[HostCommandInit]])</f>
        <v>1558</v>
      </c>
      <c r="P357" s="195" t="str">
        <f>MID(LogEvent[[#This Row],[TextEvent2]],LogEvent[[#This Row],[HostCommandInit]],LogEvent[[#This Row],[HCFinish]]-LogEvent[[#This Row],[HostCommandInit]])</f>
        <v>RDBOGPEI06SEPZES00RIQ-AV</v>
      </c>
    </row>
    <row r="358" spans="1:16" x14ac:dyDescent="0.25">
      <c r="A358" s="195" t="s">
        <v>458</v>
      </c>
      <c r="B358" s="195" t="s">
        <v>459</v>
      </c>
      <c r="C358" s="195" t="s">
        <v>816</v>
      </c>
      <c r="D358" s="195">
        <f>SEARCH("&lt;Rule&gt;",LogEvent[[#This Row],[TextEvent2]])+6</f>
        <v>3388</v>
      </c>
      <c r="E358" s="195">
        <f>SEARCH("&lt;/Rule&gt;",LogEvent[[#This Row],[TextEvent2]],LogEvent[[#This Row],[RuleLocation]])</f>
        <v>3392</v>
      </c>
      <c r="F358" s="195" t="str">
        <f>MID(LogEvent[[#This Row],[TextEvent2]],LogEvent[[#This Row],[RuleLocation]],LogEvent[[#This Row],[RuleFinish]]-LogEvent[[#This Row],[RuleLocation]])</f>
        <v>DOEC</v>
      </c>
      <c r="G358" s="195">
        <f>SEARCH("&lt;TariffDescriptionNumber&gt;",LogEvent[[#This Row],[TextEvent2]],LogEvent[[#This Row],[RuleFinish]])+25</f>
        <v>3430</v>
      </c>
      <c r="H358" s="195">
        <f>SEARCH("&lt;/TariffDescriptionNumber&gt;",LogEvent[[#This Row],[TextEvent2]],LogEvent[[#This Row],[RuleFinish]])</f>
        <v>3438</v>
      </c>
      <c r="I358" s="195" t="str">
        <f>MID(LogEvent[[#This Row],[TextEvent2]],LogEvent[[#This Row],[TariffLocation]],(LogEvent[[#This Row],[TariffFinish]]-LogEvent[[#This Row],[TariffLocation]]))</f>
        <v>IPRWD/17</v>
      </c>
      <c r="J358" s="195">
        <f>SEARCH(CONCATENATE("Title=",Calculos!$A$72,"PENALTIES"),LogEvent[[#This Row],[TextEvent2]],LogEvent[[#This Row],[TariffLocation]])+29</f>
        <v>10529</v>
      </c>
      <c r="K358" s="195">
        <f>SEARCH("&lt;/Paragraph&gt;",LogEvent[[#This Row],[TextEvent2]],LogEvent[[#This Row],[PenaltiesLocation]])</f>
        <v>11064</v>
      </c>
      <c r="L358"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358" s="195">
        <f>SEARCH("&lt;stl:HostCommand",LogEvent[[#This Row],[TextEvent2]])</f>
        <v>1501</v>
      </c>
      <c r="N358" s="195">
        <f>SEARCH("&gt;",LogEvent[[#This Row],[TextEvent2]],LogEvent[[#This Row],[HostCommandLocation]])+1</f>
        <v>1534</v>
      </c>
      <c r="O358" s="195">
        <f>SEARCH("&lt;/stl:HostCommand&gt;",LogEvent[[#This Row],[TextEvent2]],LogEvent[[#This Row],[HostCommandInit]])</f>
        <v>1558</v>
      </c>
      <c r="P358" s="195" t="str">
        <f>MID(LogEvent[[#This Row],[TextEvent2]],LogEvent[[#This Row],[HostCommandInit]],LogEvent[[#This Row],[HCFinish]]-LogEvent[[#This Row],[HostCommandInit]])</f>
        <v>RDBOGPEI06SEPZES00RIQ-AV</v>
      </c>
    </row>
    <row r="359" spans="1:16" x14ac:dyDescent="0.25">
      <c r="A359" s="195" t="s">
        <v>458</v>
      </c>
      <c r="B359" s="195" t="s">
        <v>459</v>
      </c>
      <c r="C359" s="195" t="s">
        <v>817</v>
      </c>
      <c r="D359" s="195">
        <f>SEARCH("&lt;Rule&gt;",LogEvent[[#This Row],[TextEvent2]])+6</f>
        <v>3388</v>
      </c>
      <c r="E359" s="195">
        <f>SEARCH("&lt;/Rule&gt;",LogEvent[[#This Row],[TextEvent2]],LogEvent[[#This Row],[RuleLocation]])</f>
        <v>3392</v>
      </c>
      <c r="F359" s="195" t="str">
        <f>MID(LogEvent[[#This Row],[TextEvent2]],LogEvent[[#This Row],[RuleLocation]],LogEvent[[#This Row],[RuleFinish]]-LogEvent[[#This Row],[RuleLocation]])</f>
        <v>DOEC</v>
      </c>
      <c r="G359" s="195">
        <f>SEARCH("&lt;TariffDescriptionNumber&gt;",LogEvent[[#This Row],[TextEvent2]],LogEvent[[#This Row],[RuleFinish]])+25</f>
        <v>3430</v>
      </c>
      <c r="H359" s="195">
        <f>SEARCH("&lt;/TariffDescriptionNumber&gt;",LogEvent[[#This Row],[TextEvent2]],LogEvent[[#This Row],[RuleFinish]])</f>
        <v>3438</v>
      </c>
      <c r="I359" s="195" t="str">
        <f>MID(LogEvent[[#This Row],[TextEvent2]],LogEvent[[#This Row],[TariffLocation]],(LogEvent[[#This Row],[TariffFinish]]-LogEvent[[#This Row],[TariffLocation]]))</f>
        <v>IPRWD/17</v>
      </c>
      <c r="J359" s="195">
        <f>SEARCH(CONCATENATE("Title=",Calculos!$A$72,"PENALTIES"),LogEvent[[#This Row],[TextEvent2]],LogEvent[[#This Row],[TariffLocation]])+29</f>
        <v>10529</v>
      </c>
      <c r="K359" s="195">
        <f>SEARCH("&lt;/Paragraph&gt;",LogEvent[[#This Row],[TextEvent2]],LogEvent[[#This Row],[PenaltiesLocation]])</f>
        <v>11064</v>
      </c>
      <c r="L359"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359" s="195">
        <f>SEARCH("&lt;stl:HostCommand",LogEvent[[#This Row],[TextEvent2]])</f>
        <v>1501</v>
      </c>
      <c r="N359" s="195">
        <f>SEARCH("&gt;",LogEvent[[#This Row],[TextEvent2]],LogEvent[[#This Row],[HostCommandLocation]])+1</f>
        <v>1534</v>
      </c>
      <c r="O359" s="195">
        <f>SEARCH("&lt;/stl:HostCommand&gt;",LogEvent[[#This Row],[TextEvent2]],LogEvent[[#This Row],[HostCommandInit]])</f>
        <v>1558</v>
      </c>
      <c r="P359" s="195" t="str">
        <f>MID(LogEvent[[#This Row],[TextEvent2]],LogEvent[[#This Row],[HostCommandInit]],LogEvent[[#This Row],[HCFinish]]-LogEvent[[#This Row],[HostCommandInit]])</f>
        <v>RDBOGPEI06SEPZES00RIQ-AV</v>
      </c>
    </row>
    <row r="360" spans="1:16" x14ac:dyDescent="0.25">
      <c r="A360" s="195" t="s">
        <v>458</v>
      </c>
      <c r="B360" s="195" t="s">
        <v>459</v>
      </c>
      <c r="C360" s="195" t="s">
        <v>818</v>
      </c>
      <c r="D360" s="195">
        <f>SEARCH("&lt;Rule&gt;",LogEvent[[#This Row],[TextEvent2]])+6</f>
        <v>3387</v>
      </c>
      <c r="E360" s="195">
        <f>SEARCH("&lt;/Rule&gt;",LogEvent[[#This Row],[TextEvent2]],LogEvent[[#This Row],[RuleLocation]])</f>
        <v>3391</v>
      </c>
      <c r="F360" s="195" t="str">
        <f>MID(LogEvent[[#This Row],[TextEvent2]],LogEvent[[#This Row],[RuleLocation]],LogEvent[[#This Row],[RuleFinish]]-LogEvent[[#This Row],[RuleLocation]])</f>
        <v>DOEC</v>
      </c>
      <c r="G360" s="195">
        <f>SEARCH("&lt;TariffDescriptionNumber&gt;",LogEvent[[#This Row],[TextEvent2]],LogEvent[[#This Row],[RuleFinish]])+25</f>
        <v>3429</v>
      </c>
      <c r="H360" s="195">
        <f>SEARCH("&lt;/TariffDescriptionNumber&gt;",LogEvent[[#This Row],[TextEvent2]],LogEvent[[#This Row],[RuleFinish]])</f>
        <v>3437</v>
      </c>
      <c r="I360" s="195" t="str">
        <f>MID(LogEvent[[#This Row],[TextEvent2]],LogEvent[[#This Row],[TariffLocation]],(LogEvent[[#This Row],[TariffFinish]]-LogEvent[[#This Row],[TariffLocation]]))</f>
        <v>IPRWD/17</v>
      </c>
      <c r="J360" s="195">
        <f>SEARCH(CONCATENATE("Title=",Calculos!$A$72,"PENALTIES"),LogEvent[[#This Row],[TextEvent2]],LogEvent[[#This Row],[TariffLocation]])+29</f>
        <v>10528</v>
      </c>
      <c r="K360" s="195">
        <f>SEARCH("&lt;/Paragraph&gt;",LogEvent[[#This Row],[TextEvent2]],LogEvent[[#This Row],[PenaltiesLocation]])</f>
        <v>11063</v>
      </c>
      <c r="L360"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360" s="195">
        <f>SEARCH("&lt;stl:HostCommand",LogEvent[[#This Row],[TextEvent2]])</f>
        <v>1500</v>
      </c>
      <c r="N360" s="195">
        <f>SEARCH("&gt;",LogEvent[[#This Row],[TextEvent2]],LogEvent[[#This Row],[HostCommandLocation]])+1</f>
        <v>1533</v>
      </c>
      <c r="O360" s="195">
        <f>SEARCH("&lt;/stl:HostCommand&gt;",LogEvent[[#This Row],[TextEvent2]],LogEvent[[#This Row],[HostCommandInit]])</f>
        <v>1557</v>
      </c>
      <c r="P360" s="195" t="str">
        <f>MID(LogEvent[[#This Row],[TextEvent2]],LogEvent[[#This Row],[HostCommandInit]],LogEvent[[#This Row],[HCFinish]]-LogEvent[[#This Row],[HostCommandInit]])</f>
        <v>RDBOGPEI06SEPZES00RIQ-AV</v>
      </c>
    </row>
    <row r="361" spans="1:16" x14ac:dyDescent="0.25">
      <c r="A361" s="195" t="s">
        <v>458</v>
      </c>
      <c r="B361" s="195" t="s">
        <v>459</v>
      </c>
      <c r="C361" s="195" t="s">
        <v>819</v>
      </c>
      <c r="D361" s="195">
        <f>SEARCH("&lt;Rule&gt;",LogEvent[[#This Row],[TextEvent2]])+6</f>
        <v>3387</v>
      </c>
      <c r="E361" s="195">
        <f>SEARCH("&lt;/Rule&gt;",LogEvent[[#This Row],[TextEvent2]],LogEvent[[#This Row],[RuleLocation]])</f>
        <v>3391</v>
      </c>
      <c r="F361" s="195" t="str">
        <f>MID(LogEvent[[#This Row],[TextEvent2]],LogEvent[[#This Row],[RuleLocation]],LogEvent[[#This Row],[RuleFinish]]-LogEvent[[#This Row],[RuleLocation]])</f>
        <v>DOEC</v>
      </c>
      <c r="G361" s="195">
        <f>SEARCH("&lt;TariffDescriptionNumber&gt;",LogEvent[[#This Row],[TextEvent2]],LogEvent[[#This Row],[RuleFinish]])+25</f>
        <v>3429</v>
      </c>
      <c r="H361" s="195">
        <f>SEARCH("&lt;/TariffDescriptionNumber&gt;",LogEvent[[#This Row],[TextEvent2]],LogEvent[[#This Row],[RuleFinish]])</f>
        <v>3437</v>
      </c>
      <c r="I361" s="195" t="str">
        <f>MID(LogEvent[[#This Row],[TextEvent2]],LogEvent[[#This Row],[TariffLocation]],(LogEvent[[#This Row],[TariffFinish]]-LogEvent[[#This Row],[TariffLocation]]))</f>
        <v>IPRWD/17</v>
      </c>
      <c r="J361" s="195">
        <f>SEARCH(CONCATENATE("Title=",Calculos!$A$72,"PENALTIES"),LogEvent[[#This Row],[TextEvent2]],LogEvent[[#This Row],[TariffLocation]])+29</f>
        <v>10528</v>
      </c>
      <c r="K361" s="195">
        <f>SEARCH("&lt;/Paragraph&gt;",LogEvent[[#This Row],[TextEvent2]],LogEvent[[#This Row],[PenaltiesLocation]])</f>
        <v>11063</v>
      </c>
      <c r="L361"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361" s="195">
        <f>SEARCH("&lt;stl:HostCommand",LogEvent[[#This Row],[TextEvent2]])</f>
        <v>1500</v>
      </c>
      <c r="N361" s="195">
        <f>SEARCH("&gt;",LogEvent[[#This Row],[TextEvent2]],LogEvent[[#This Row],[HostCommandLocation]])+1</f>
        <v>1533</v>
      </c>
      <c r="O361" s="195">
        <f>SEARCH("&lt;/stl:HostCommand&gt;",LogEvent[[#This Row],[TextEvent2]],LogEvent[[#This Row],[HostCommandInit]])</f>
        <v>1557</v>
      </c>
      <c r="P361" s="195" t="str">
        <f>MID(LogEvent[[#This Row],[TextEvent2]],LogEvent[[#This Row],[HostCommandInit]],LogEvent[[#This Row],[HCFinish]]-LogEvent[[#This Row],[HostCommandInit]])</f>
        <v>RDBOGPEI06SEPZES00RIQ-AV</v>
      </c>
    </row>
    <row r="362" spans="1:16" x14ac:dyDescent="0.25">
      <c r="A362" s="195" t="s">
        <v>458</v>
      </c>
      <c r="B362" s="195" t="s">
        <v>459</v>
      </c>
      <c r="C362" s="195" t="s">
        <v>820</v>
      </c>
      <c r="D362" s="195">
        <f>SEARCH("&lt;Rule&gt;",LogEvent[[#This Row],[TextEvent2]])+6</f>
        <v>3425</v>
      </c>
      <c r="E362" s="195">
        <f>SEARCH("&lt;/Rule&gt;",LogEvent[[#This Row],[TextEvent2]],LogEvent[[#This Row],[RuleLocation]])</f>
        <v>3429</v>
      </c>
      <c r="F362" s="195" t="str">
        <f>MID(LogEvent[[#This Row],[TextEvent2]],LogEvent[[#This Row],[RuleLocation]],LogEvent[[#This Row],[RuleFinish]]-LogEvent[[#This Row],[RuleLocation]])</f>
        <v>8YWW</v>
      </c>
      <c r="G362" s="195">
        <f>SEARCH("&lt;TariffDescriptionNumber&gt;",LogEvent[[#This Row],[TextEvent2]],LogEvent[[#This Row],[RuleFinish]])+25</f>
        <v>3467</v>
      </c>
      <c r="H362" s="195">
        <f>SEARCH("&lt;/TariffDescriptionNumber&gt;",LogEvent[[#This Row],[TextEvent2]],LogEvent[[#This Row],[RuleFinish]])</f>
        <v>3478</v>
      </c>
      <c r="I362" s="195" t="str">
        <f>MID(LogEvent[[#This Row],[TextEvent2]],LogEvent[[#This Row],[TariffLocation]],(LogEvent[[#This Row],[TariffFinish]]-LogEvent[[#This Row],[TariffLocation]]))</f>
        <v>FBRA12P/878</v>
      </c>
      <c r="J362" s="195">
        <f>SEARCH(CONCATENATE("Title=",Calculos!$A$72,"PENALTIES"),LogEvent[[#This Row],[TextEvent2]],LogEvent[[#This Row],[TariffLocation]])+29</f>
        <v>15235</v>
      </c>
      <c r="K362" s="195">
        <f>SEARCH("&lt;/Paragraph&gt;",LogEvent[[#This Row],[TextEvent2]],LogEvent[[#This Row],[PenaltiesLocation]])</f>
        <v>17131</v>
      </c>
      <c r="L362"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62" s="195">
        <f>SEARCH("&lt;stl:HostCommand",LogEvent[[#This Row],[TextEvent2]])</f>
        <v>1501</v>
      </c>
      <c r="N362" s="195">
        <f>SEARCH("&gt;",LogEvent[[#This Row],[TextEvent2]],LogEvent[[#This Row],[HostCommandLocation]])+1</f>
        <v>1534</v>
      </c>
      <c r="O362" s="195">
        <f>SEARCH("&lt;/stl:HostCommand&gt;",LogEvent[[#This Row],[TextEvent2]],LogEvent[[#This Row],[HostCommandInit]])</f>
        <v>1562</v>
      </c>
      <c r="P362" s="195" t="str">
        <f>MID(LogEvent[[#This Row],[TextEvent2]],LogEvent[[#This Row],[HostCommandInit]],LogEvent[[#This Row],[HCFinish]]-LogEvent[[#This Row],[HostCommandInit]])</f>
        <v>RDBOGMAD04NOVTZA00ZGR/TAV-AV</v>
      </c>
    </row>
    <row r="363" spans="1:16" x14ac:dyDescent="0.25">
      <c r="A363" s="195" t="s">
        <v>458</v>
      </c>
      <c r="B363" s="195" t="s">
        <v>459</v>
      </c>
      <c r="C363" s="195" t="s">
        <v>821</v>
      </c>
      <c r="D363" s="195">
        <f>SEARCH("&lt;Rule&gt;",LogEvent[[#This Row],[TextEvent2]])+6</f>
        <v>3425</v>
      </c>
      <c r="E363" s="195">
        <f>SEARCH("&lt;/Rule&gt;",LogEvent[[#This Row],[TextEvent2]],LogEvent[[#This Row],[RuleLocation]])</f>
        <v>3429</v>
      </c>
      <c r="F363" s="195" t="str">
        <f>MID(LogEvent[[#This Row],[TextEvent2]],LogEvent[[#This Row],[RuleLocation]],LogEvent[[#This Row],[RuleFinish]]-LogEvent[[#This Row],[RuleLocation]])</f>
        <v>8YWW</v>
      </c>
      <c r="G363" s="195">
        <f>SEARCH("&lt;TariffDescriptionNumber&gt;",LogEvent[[#This Row],[TextEvent2]],LogEvent[[#This Row],[RuleFinish]])+25</f>
        <v>3467</v>
      </c>
      <c r="H363" s="195">
        <f>SEARCH("&lt;/TariffDescriptionNumber&gt;",LogEvent[[#This Row],[TextEvent2]],LogEvent[[#This Row],[RuleFinish]])</f>
        <v>3478</v>
      </c>
      <c r="I363" s="195" t="str">
        <f>MID(LogEvent[[#This Row],[TextEvent2]],LogEvent[[#This Row],[TariffLocation]],(LogEvent[[#This Row],[TariffFinish]]-LogEvent[[#This Row],[TariffLocation]]))</f>
        <v>FBRA12P/878</v>
      </c>
      <c r="J363" s="195">
        <f>SEARCH(CONCATENATE("Title=",Calculos!$A$72,"PENALTIES"),LogEvent[[#This Row],[TextEvent2]],LogEvent[[#This Row],[TariffLocation]])+29</f>
        <v>15235</v>
      </c>
      <c r="K363" s="195">
        <f>SEARCH("&lt;/Paragraph&gt;",LogEvent[[#This Row],[TextEvent2]],LogEvent[[#This Row],[PenaltiesLocation]])</f>
        <v>17131</v>
      </c>
      <c r="L363"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63" s="195">
        <f>SEARCH("&lt;stl:HostCommand",LogEvent[[#This Row],[TextEvent2]])</f>
        <v>1501</v>
      </c>
      <c r="N363" s="195">
        <f>SEARCH("&gt;",LogEvent[[#This Row],[TextEvent2]],LogEvent[[#This Row],[HostCommandLocation]])+1</f>
        <v>1534</v>
      </c>
      <c r="O363" s="195">
        <f>SEARCH("&lt;/stl:HostCommand&gt;",LogEvent[[#This Row],[TextEvent2]],LogEvent[[#This Row],[HostCommandInit]])</f>
        <v>1562</v>
      </c>
      <c r="P363" s="195" t="str">
        <f>MID(LogEvent[[#This Row],[TextEvent2]],LogEvent[[#This Row],[HostCommandInit]],LogEvent[[#This Row],[HCFinish]]-LogEvent[[#This Row],[HostCommandInit]])</f>
        <v>RDBOGMAD04NOVTZA00ZGR/TAV-AV</v>
      </c>
    </row>
    <row r="364" spans="1:16" x14ac:dyDescent="0.25">
      <c r="A364" s="195" t="s">
        <v>458</v>
      </c>
      <c r="B364" s="195" t="s">
        <v>459</v>
      </c>
      <c r="C364" s="195" t="s">
        <v>822</v>
      </c>
      <c r="D364" s="195">
        <f>SEARCH("&lt;Rule&gt;",LogEvent[[#This Row],[TextEvent2]])+6</f>
        <v>3425</v>
      </c>
      <c r="E364" s="195">
        <f>SEARCH("&lt;/Rule&gt;",LogEvent[[#This Row],[TextEvent2]],LogEvent[[#This Row],[RuleLocation]])</f>
        <v>3429</v>
      </c>
      <c r="F364" s="195" t="str">
        <f>MID(LogEvent[[#This Row],[TextEvent2]],LogEvent[[#This Row],[RuleLocation]],LogEvent[[#This Row],[RuleFinish]]-LogEvent[[#This Row],[RuleLocation]])</f>
        <v>8YWW</v>
      </c>
      <c r="G364" s="195">
        <f>SEARCH("&lt;TariffDescriptionNumber&gt;",LogEvent[[#This Row],[TextEvent2]],LogEvent[[#This Row],[RuleFinish]])+25</f>
        <v>3467</v>
      </c>
      <c r="H364" s="195">
        <f>SEARCH("&lt;/TariffDescriptionNumber&gt;",LogEvent[[#This Row],[TextEvent2]],LogEvent[[#This Row],[RuleFinish]])</f>
        <v>3478</v>
      </c>
      <c r="I364" s="195" t="str">
        <f>MID(LogEvent[[#This Row],[TextEvent2]],LogEvent[[#This Row],[TariffLocation]],(LogEvent[[#This Row],[TariffFinish]]-LogEvent[[#This Row],[TariffLocation]]))</f>
        <v>FBRA12P/878</v>
      </c>
      <c r="J364" s="195">
        <f>SEARCH(CONCATENATE("Title=",Calculos!$A$72,"PENALTIES"),LogEvent[[#This Row],[TextEvent2]],LogEvent[[#This Row],[TariffLocation]])+29</f>
        <v>15235</v>
      </c>
      <c r="K364" s="195">
        <f>SEARCH("&lt;/Paragraph&gt;",LogEvent[[#This Row],[TextEvent2]],LogEvent[[#This Row],[PenaltiesLocation]])</f>
        <v>17131</v>
      </c>
      <c r="L364"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64" s="195">
        <f>SEARCH("&lt;stl:HostCommand",LogEvent[[#This Row],[TextEvent2]])</f>
        <v>1501</v>
      </c>
      <c r="N364" s="195">
        <f>SEARCH("&gt;",LogEvent[[#This Row],[TextEvent2]],LogEvent[[#This Row],[HostCommandLocation]])+1</f>
        <v>1534</v>
      </c>
      <c r="O364" s="195">
        <f>SEARCH("&lt;/stl:HostCommand&gt;",LogEvent[[#This Row],[TextEvent2]],LogEvent[[#This Row],[HostCommandInit]])</f>
        <v>1562</v>
      </c>
      <c r="P364" s="195" t="str">
        <f>MID(LogEvent[[#This Row],[TextEvent2]],LogEvent[[#This Row],[HostCommandInit]],LogEvent[[#This Row],[HCFinish]]-LogEvent[[#This Row],[HostCommandInit]])</f>
        <v>RDBOGMAD04NOVTZA00ZGR/TAV-AV</v>
      </c>
    </row>
    <row r="365" spans="1:16" x14ac:dyDescent="0.25">
      <c r="A365" s="195" t="s">
        <v>458</v>
      </c>
      <c r="B365" s="195" t="s">
        <v>459</v>
      </c>
      <c r="C365" s="195" t="s">
        <v>823</v>
      </c>
      <c r="D365" s="195">
        <f>SEARCH("&lt;Rule&gt;",LogEvent[[#This Row],[TextEvent2]])+6</f>
        <v>3423</v>
      </c>
      <c r="E365" s="195">
        <f>SEARCH("&lt;/Rule&gt;",LogEvent[[#This Row],[TextEvent2]],LogEvent[[#This Row],[RuleLocation]])</f>
        <v>3427</v>
      </c>
      <c r="F365" s="195" t="str">
        <f>MID(LogEvent[[#This Row],[TextEvent2]],LogEvent[[#This Row],[RuleLocation]],LogEvent[[#This Row],[RuleFinish]]-LogEvent[[#This Row],[RuleLocation]])</f>
        <v>8YWW</v>
      </c>
      <c r="G365" s="195">
        <f>SEARCH("&lt;TariffDescriptionNumber&gt;",LogEvent[[#This Row],[TextEvent2]],LogEvent[[#This Row],[RuleFinish]])+25</f>
        <v>3465</v>
      </c>
      <c r="H365" s="195">
        <f>SEARCH("&lt;/TariffDescriptionNumber&gt;",LogEvent[[#This Row],[TextEvent2]],LogEvent[[#This Row],[RuleFinish]])</f>
        <v>3476</v>
      </c>
      <c r="I365" s="195" t="str">
        <f>MID(LogEvent[[#This Row],[TextEvent2]],LogEvent[[#This Row],[TariffLocation]],(LogEvent[[#This Row],[TariffFinish]]-LogEvent[[#This Row],[TariffLocation]]))</f>
        <v>FBRA12P/878</v>
      </c>
      <c r="J365" s="195">
        <f>SEARCH(CONCATENATE("Title=",Calculos!$A$72,"PENALTIES"),LogEvent[[#This Row],[TextEvent2]],LogEvent[[#This Row],[TariffLocation]])+29</f>
        <v>15233</v>
      </c>
      <c r="K365" s="195">
        <f>SEARCH("&lt;/Paragraph&gt;",LogEvent[[#This Row],[TextEvent2]],LogEvent[[#This Row],[PenaltiesLocation]])</f>
        <v>17129</v>
      </c>
      <c r="L365"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65" s="195">
        <f>SEARCH("&lt;stl:HostCommand",LogEvent[[#This Row],[TextEvent2]])</f>
        <v>1499</v>
      </c>
      <c r="N365" s="195">
        <f>SEARCH("&gt;",LogEvent[[#This Row],[TextEvent2]],LogEvent[[#This Row],[HostCommandLocation]])+1</f>
        <v>1532</v>
      </c>
      <c r="O365" s="195">
        <f>SEARCH("&lt;/stl:HostCommand&gt;",LogEvent[[#This Row],[TextEvent2]],LogEvent[[#This Row],[HostCommandInit]])</f>
        <v>1560</v>
      </c>
      <c r="P365" s="195" t="str">
        <f>MID(LogEvent[[#This Row],[TextEvent2]],LogEvent[[#This Row],[HostCommandInit]],LogEvent[[#This Row],[HCFinish]]-LogEvent[[#This Row],[HostCommandInit]])</f>
        <v>RDBOGMAD04NOVTZA00ZGR/TAV-AV</v>
      </c>
    </row>
    <row r="366" spans="1:16" x14ac:dyDescent="0.25">
      <c r="A366" s="195" t="s">
        <v>458</v>
      </c>
      <c r="B366" s="195" t="s">
        <v>459</v>
      </c>
      <c r="C366" s="195" t="s">
        <v>824</v>
      </c>
      <c r="D366" s="195">
        <f>SEARCH("&lt;Rule&gt;",LogEvent[[#This Row],[TextEvent2]])+6</f>
        <v>3425</v>
      </c>
      <c r="E366" s="195">
        <f>SEARCH("&lt;/Rule&gt;",LogEvent[[#This Row],[TextEvent2]],LogEvent[[#This Row],[RuleLocation]])</f>
        <v>3429</v>
      </c>
      <c r="F366" s="195" t="str">
        <f>MID(LogEvent[[#This Row],[TextEvent2]],LogEvent[[#This Row],[RuleLocation]],LogEvent[[#This Row],[RuleFinish]]-LogEvent[[#This Row],[RuleLocation]])</f>
        <v>8YWW</v>
      </c>
      <c r="G366" s="195">
        <f>SEARCH("&lt;TariffDescriptionNumber&gt;",LogEvent[[#This Row],[TextEvent2]],LogEvent[[#This Row],[RuleFinish]])+25</f>
        <v>3467</v>
      </c>
      <c r="H366" s="195">
        <f>SEARCH("&lt;/TariffDescriptionNumber&gt;",LogEvent[[#This Row],[TextEvent2]],LogEvent[[#This Row],[RuleFinish]])</f>
        <v>3478</v>
      </c>
      <c r="I366" s="195" t="str">
        <f>MID(LogEvent[[#This Row],[TextEvent2]],LogEvent[[#This Row],[TariffLocation]],(LogEvent[[#This Row],[TariffFinish]]-LogEvent[[#This Row],[TariffLocation]]))</f>
        <v>FBRA12P/878</v>
      </c>
      <c r="J366" s="195">
        <f>SEARCH(CONCATENATE("Title=",Calculos!$A$72,"PENALTIES"),LogEvent[[#This Row],[TextEvent2]],LogEvent[[#This Row],[TariffLocation]])+29</f>
        <v>15235</v>
      </c>
      <c r="K366" s="195">
        <f>SEARCH("&lt;/Paragraph&gt;",LogEvent[[#This Row],[TextEvent2]],LogEvent[[#This Row],[PenaltiesLocation]])</f>
        <v>17131</v>
      </c>
      <c r="L366"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66" s="195">
        <f>SEARCH("&lt;stl:HostCommand",LogEvent[[#This Row],[TextEvent2]])</f>
        <v>1501</v>
      </c>
      <c r="N366" s="195">
        <f>SEARCH("&gt;",LogEvent[[#This Row],[TextEvent2]],LogEvent[[#This Row],[HostCommandLocation]])+1</f>
        <v>1534</v>
      </c>
      <c r="O366" s="195">
        <f>SEARCH("&lt;/stl:HostCommand&gt;",LogEvent[[#This Row],[TextEvent2]],LogEvent[[#This Row],[HostCommandInit]])</f>
        <v>1562</v>
      </c>
      <c r="P366" s="195" t="str">
        <f>MID(LogEvent[[#This Row],[TextEvent2]],LogEvent[[#This Row],[HostCommandInit]],LogEvent[[#This Row],[HCFinish]]-LogEvent[[#This Row],[HostCommandInit]])</f>
        <v>RDBOGMAD04NOVTZA00ZGR/TAV-AV</v>
      </c>
    </row>
    <row r="367" spans="1:16" x14ac:dyDescent="0.25">
      <c r="A367" s="195" t="s">
        <v>458</v>
      </c>
      <c r="B367" s="195" t="s">
        <v>459</v>
      </c>
      <c r="C367" s="195" t="s">
        <v>825</v>
      </c>
      <c r="D367" s="195">
        <f>SEARCH("&lt;Rule&gt;",LogEvent[[#This Row],[TextEvent2]])+6</f>
        <v>3423</v>
      </c>
      <c r="E367" s="195">
        <f>SEARCH("&lt;/Rule&gt;",LogEvent[[#This Row],[TextEvent2]],LogEvent[[#This Row],[RuleLocation]])</f>
        <v>3427</v>
      </c>
      <c r="F367" s="195" t="str">
        <f>MID(LogEvent[[#This Row],[TextEvent2]],LogEvent[[#This Row],[RuleLocation]],LogEvent[[#This Row],[RuleFinish]]-LogEvent[[#This Row],[RuleLocation]])</f>
        <v>8YWW</v>
      </c>
      <c r="G367" s="195">
        <f>SEARCH("&lt;TariffDescriptionNumber&gt;",LogEvent[[#This Row],[TextEvent2]],LogEvent[[#This Row],[RuleFinish]])+25</f>
        <v>3465</v>
      </c>
      <c r="H367" s="195">
        <f>SEARCH("&lt;/TariffDescriptionNumber&gt;",LogEvent[[#This Row],[TextEvent2]],LogEvent[[#This Row],[RuleFinish]])</f>
        <v>3476</v>
      </c>
      <c r="I367" s="195" t="str">
        <f>MID(LogEvent[[#This Row],[TextEvent2]],LogEvent[[#This Row],[TariffLocation]],(LogEvent[[#This Row],[TariffFinish]]-LogEvent[[#This Row],[TariffLocation]]))</f>
        <v>FBRA12P/878</v>
      </c>
      <c r="J367" s="195">
        <f>SEARCH(CONCATENATE("Title=",Calculos!$A$72,"PENALTIES"),LogEvent[[#This Row],[TextEvent2]],LogEvent[[#This Row],[TariffLocation]])+29</f>
        <v>15233</v>
      </c>
      <c r="K367" s="195">
        <f>SEARCH("&lt;/Paragraph&gt;",LogEvent[[#This Row],[TextEvent2]],LogEvent[[#This Row],[PenaltiesLocation]])</f>
        <v>17129</v>
      </c>
      <c r="L367"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67" s="195">
        <f>SEARCH("&lt;stl:HostCommand",LogEvent[[#This Row],[TextEvent2]])</f>
        <v>1499</v>
      </c>
      <c r="N367" s="195">
        <f>SEARCH("&gt;",LogEvent[[#This Row],[TextEvent2]],LogEvent[[#This Row],[HostCommandLocation]])+1</f>
        <v>1532</v>
      </c>
      <c r="O367" s="195">
        <f>SEARCH("&lt;/stl:HostCommand&gt;",LogEvent[[#This Row],[TextEvent2]],LogEvent[[#This Row],[HostCommandInit]])</f>
        <v>1560</v>
      </c>
      <c r="P367" s="195" t="str">
        <f>MID(LogEvent[[#This Row],[TextEvent2]],LogEvent[[#This Row],[HostCommandInit]],LogEvent[[#This Row],[HCFinish]]-LogEvent[[#This Row],[HostCommandInit]])</f>
        <v>RDBOGMAD04NOVTZA00ZGR/TAV-AV</v>
      </c>
    </row>
    <row r="368" spans="1:16" x14ac:dyDescent="0.25">
      <c r="A368" s="195" t="s">
        <v>458</v>
      </c>
      <c r="B368" s="195" t="s">
        <v>459</v>
      </c>
      <c r="C368" s="195" t="s">
        <v>826</v>
      </c>
      <c r="D368" s="195">
        <f>SEARCH("&lt;Rule&gt;",LogEvent[[#This Row],[TextEvent2]])+6</f>
        <v>3425</v>
      </c>
      <c r="E368" s="195">
        <f>SEARCH("&lt;/Rule&gt;",LogEvent[[#This Row],[TextEvent2]],LogEvent[[#This Row],[RuleLocation]])</f>
        <v>3429</v>
      </c>
      <c r="F368" s="195" t="str">
        <f>MID(LogEvent[[#This Row],[TextEvent2]],LogEvent[[#This Row],[RuleLocation]],LogEvent[[#This Row],[RuleFinish]]-LogEvent[[#This Row],[RuleLocation]])</f>
        <v>8YWW</v>
      </c>
      <c r="G368" s="195">
        <f>SEARCH("&lt;TariffDescriptionNumber&gt;",LogEvent[[#This Row],[TextEvent2]],LogEvent[[#This Row],[RuleFinish]])+25</f>
        <v>3467</v>
      </c>
      <c r="H368" s="195">
        <f>SEARCH("&lt;/TariffDescriptionNumber&gt;",LogEvent[[#This Row],[TextEvent2]],LogEvent[[#This Row],[RuleFinish]])</f>
        <v>3478</v>
      </c>
      <c r="I368" s="195" t="str">
        <f>MID(LogEvent[[#This Row],[TextEvent2]],LogEvent[[#This Row],[TariffLocation]],(LogEvent[[#This Row],[TariffFinish]]-LogEvent[[#This Row],[TariffLocation]]))</f>
        <v>FBRA12P/878</v>
      </c>
      <c r="J368" s="195">
        <f>SEARCH(CONCATENATE("Title=",Calculos!$A$72,"PENALTIES"),LogEvent[[#This Row],[TextEvent2]],LogEvent[[#This Row],[TariffLocation]])+29</f>
        <v>15235</v>
      </c>
      <c r="K368" s="195">
        <f>SEARCH("&lt;/Paragraph&gt;",LogEvent[[#This Row],[TextEvent2]],LogEvent[[#This Row],[PenaltiesLocation]])</f>
        <v>17131</v>
      </c>
      <c r="L368"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68" s="195">
        <f>SEARCH("&lt;stl:HostCommand",LogEvent[[#This Row],[TextEvent2]])</f>
        <v>1501</v>
      </c>
      <c r="N368" s="195">
        <f>SEARCH("&gt;",LogEvent[[#This Row],[TextEvent2]],LogEvent[[#This Row],[HostCommandLocation]])+1</f>
        <v>1534</v>
      </c>
      <c r="O368" s="195">
        <f>SEARCH("&lt;/stl:HostCommand&gt;",LogEvent[[#This Row],[TextEvent2]],LogEvent[[#This Row],[HostCommandInit]])</f>
        <v>1562</v>
      </c>
      <c r="P368" s="195" t="str">
        <f>MID(LogEvent[[#This Row],[TextEvent2]],LogEvent[[#This Row],[HostCommandInit]],LogEvent[[#This Row],[HCFinish]]-LogEvent[[#This Row],[HostCommandInit]])</f>
        <v>RDBOGMAD04NOVTZA00ZGR/TAV-AV</v>
      </c>
    </row>
    <row r="369" spans="1:16" x14ac:dyDescent="0.25">
      <c r="A369" s="195" t="s">
        <v>458</v>
      </c>
      <c r="B369" s="195" t="s">
        <v>459</v>
      </c>
      <c r="C369" s="195" t="s">
        <v>827</v>
      </c>
      <c r="D369" s="195" t="e">
        <f>SEARCH("&lt;Rule&gt;",LogEvent[[#This Row],[TextEvent2]])+6</f>
        <v>#VALUE!</v>
      </c>
      <c r="E369" s="195" t="e">
        <f>SEARCH("&lt;/Rule&gt;",LogEvent[[#This Row],[TextEvent2]],LogEvent[[#This Row],[RuleLocation]])</f>
        <v>#VALUE!</v>
      </c>
      <c r="F369" s="195" t="e">
        <f>MID(LogEvent[[#This Row],[TextEvent2]],LogEvent[[#This Row],[RuleLocation]],LogEvent[[#This Row],[RuleFinish]]-LogEvent[[#This Row],[RuleLocation]])</f>
        <v>#VALUE!</v>
      </c>
      <c r="G369" s="195" t="e">
        <f>SEARCH("&lt;TariffDescriptionNumber&gt;",LogEvent[[#This Row],[TextEvent2]],LogEvent[[#This Row],[RuleFinish]])+25</f>
        <v>#VALUE!</v>
      </c>
      <c r="H369" s="195" t="e">
        <f>SEARCH("&lt;/TariffDescriptionNumber&gt;",LogEvent[[#This Row],[TextEvent2]],LogEvent[[#This Row],[RuleFinish]])</f>
        <v>#VALUE!</v>
      </c>
      <c r="I369" s="195" t="e">
        <f>MID(LogEvent[[#This Row],[TextEvent2]],LogEvent[[#This Row],[TariffLocation]],(LogEvent[[#This Row],[TariffFinish]]-LogEvent[[#This Row],[TariffLocation]]))</f>
        <v>#VALUE!</v>
      </c>
      <c r="J369" s="195" t="e">
        <f>SEARCH(CONCATENATE("Title=",Calculos!$A$72,"PENALTIES"),LogEvent[[#This Row],[TextEvent2]],LogEvent[[#This Row],[TariffLocation]])+29</f>
        <v>#VALUE!</v>
      </c>
      <c r="K369" s="195" t="e">
        <f>SEARCH("&lt;/Paragraph&gt;",LogEvent[[#This Row],[TextEvent2]],LogEvent[[#This Row],[PenaltiesLocation]])</f>
        <v>#VALUE!</v>
      </c>
      <c r="L369" s="195" t="e">
        <f>MID(LogEvent[[#This Row],[TextEvent2]],LogEvent[[#This Row],[PenaltiesLocation]],(LogEvent[[#This Row],[PenaltiesFinish]]-LogEvent[[#This Row],[PenaltiesLocation]]))</f>
        <v>#VALUE!</v>
      </c>
      <c r="M369" s="195">
        <f>SEARCH("&lt;stl:HostCommand",LogEvent[[#This Row],[TextEvent2]])</f>
        <v>1524</v>
      </c>
      <c r="N369" s="195">
        <f>SEARCH("&gt;",LogEvent[[#This Row],[TextEvent2]],LogEvent[[#This Row],[HostCommandLocation]])+1</f>
        <v>1557</v>
      </c>
      <c r="O369" s="195">
        <f>SEARCH("&lt;/stl:HostCommand&gt;",LogEvent[[#This Row],[TextEvent2]],LogEvent[[#This Row],[HostCommandInit]])</f>
        <v>1581</v>
      </c>
      <c r="P369" s="195" t="str">
        <f>MID(LogEvent[[#This Row],[TextEvent2]],LogEvent[[#This Row],[HostCommandInit]],LogEvent[[#This Row],[HCFinish]]-LogEvent[[#This Row],[HostCommandInit]])</f>
        <v>RDCLOBOG09OCTUZP2MZGR-AV</v>
      </c>
    </row>
    <row r="370" spans="1:16" x14ac:dyDescent="0.25">
      <c r="A370" s="195" t="s">
        <v>458</v>
      </c>
      <c r="B370" s="195" t="s">
        <v>459</v>
      </c>
      <c r="C370" s="195" t="s">
        <v>828</v>
      </c>
      <c r="D370" s="195" t="e">
        <f>SEARCH("&lt;Rule&gt;",LogEvent[[#This Row],[TextEvent2]])+6</f>
        <v>#VALUE!</v>
      </c>
      <c r="E370" s="195" t="e">
        <f>SEARCH("&lt;/Rule&gt;",LogEvent[[#This Row],[TextEvent2]],LogEvent[[#This Row],[RuleLocation]])</f>
        <v>#VALUE!</v>
      </c>
      <c r="F370" s="195" t="e">
        <f>MID(LogEvent[[#This Row],[TextEvent2]],LogEvent[[#This Row],[RuleLocation]],LogEvent[[#This Row],[RuleFinish]]-LogEvent[[#This Row],[RuleLocation]])</f>
        <v>#VALUE!</v>
      </c>
      <c r="G370" s="195" t="e">
        <f>SEARCH("&lt;TariffDescriptionNumber&gt;",LogEvent[[#This Row],[TextEvent2]],LogEvent[[#This Row],[RuleFinish]])+25</f>
        <v>#VALUE!</v>
      </c>
      <c r="H370" s="195" t="e">
        <f>SEARCH("&lt;/TariffDescriptionNumber&gt;",LogEvent[[#This Row],[TextEvent2]],LogEvent[[#This Row],[RuleFinish]])</f>
        <v>#VALUE!</v>
      </c>
      <c r="I370" s="195" t="e">
        <f>MID(LogEvent[[#This Row],[TextEvent2]],LogEvent[[#This Row],[TariffLocation]],(LogEvent[[#This Row],[TariffFinish]]-LogEvent[[#This Row],[TariffLocation]]))</f>
        <v>#VALUE!</v>
      </c>
      <c r="J370" s="195" t="e">
        <f>SEARCH(CONCATENATE("Title=",Calculos!$A$72,"PENALTIES"),LogEvent[[#This Row],[TextEvent2]],LogEvent[[#This Row],[TariffLocation]])+29</f>
        <v>#VALUE!</v>
      </c>
      <c r="K370" s="195" t="e">
        <f>SEARCH("&lt;/Paragraph&gt;",LogEvent[[#This Row],[TextEvent2]],LogEvent[[#This Row],[PenaltiesLocation]])</f>
        <v>#VALUE!</v>
      </c>
      <c r="L370" s="195" t="e">
        <f>MID(LogEvent[[#This Row],[TextEvent2]],LogEvent[[#This Row],[PenaltiesLocation]],(LogEvent[[#This Row],[PenaltiesFinish]]-LogEvent[[#This Row],[PenaltiesLocation]]))</f>
        <v>#VALUE!</v>
      </c>
      <c r="M370" s="195">
        <f>SEARCH("&lt;stl:HostCommand",LogEvent[[#This Row],[TextEvent2]])</f>
        <v>1524</v>
      </c>
      <c r="N370" s="195">
        <f>SEARCH("&gt;",LogEvent[[#This Row],[TextEvent2]],LogEvent[[#This Row],[HostCommandLocation]])+1</f>
        <v>1557</v>
      </c>
      <c r="O370" s="195">
        <f>SEARCH("&lt;/stl:HostCommand&gt;",LogEvent[[#This Row],[TextEvent2]],LogEvent[[#This Row],[HostCommandInit]])</f>
        <v>1581</v>
      </c>
      <c r="P370" s="195" t="str">
        <f>MID(LogEvent[[#This Row],[TextEvent2]],LogEvent[[#This Row],[HostCommandInit]],LogEvent[[#This Row],[HCFinish]]-LogEvent[[#This Row],[HostCommandInit]])</f>
        <v>RDCLOBOG09OCTUZP2MZGR-AV</v>
      </c>
    </row>
    <row r="371" spans="1:16" x14ac:dyDescent="0.25">
      <c r="A371" s="195" t="s">
        <v>458</v>
      </c>
      <c r="B371" s="195" t="s">
        <v>459</v>
      </c>
      <c r="C371" s="195" t="s">
        <v>829</v>
      </c>
      <c r="D371" s="195" t="e">
        <f>SEARCH("&lt;Rule&gt;",LogEvent[[#This Row],[TextEvent2]])+6</f>
        <v>#VALUE!</v>
      </c>
      <c r="E371" s="195" t="e">
        <f>SEARCH("&lt;/Rule&gt;",LogEvent[[#This Row],[TextEvent2]],LogEvent[[#This Row],[RuleLocation]])</f>
        <v>#VALUE!</v>
      </c>
      <c r="F371" s="195" t="e">
        <f>MID(LogEvent[[#This Row],[TextEvent2]],LogEvent[[#This Row],[RuleLocation]],LogEvent[[#This Row],[RuleFinish]]-LogEvent[[#This Row],[RuleLocation]])</f>
        <v>#VALUE!</v>
      </c>
      <c r="G371" s="195" t="e">
        <f>SEARCH("&lt;TariffDescriptionNumber&gt;",LogEvent[[#This Row],[TextEvent2]],LogEvent[[#This Row],[RuleFinish]])+25</f>
        <v>#VALUE!</v>
      </c>
      <c r="H371" s="195" t="e">
        <f>SEARCH("&lt;/TariffDescriptionNumber&gt;",LogEvent[[#This Row],[TextEvent2]],LogEvent[[#This Row],[RuleFinish]])</f>
        <v>#VALUE!</v>
      </c>
      <c r="I371" s="195" t="e">
        <f>MID(LogEvent[[#This Row],[TextEvent2]],LogEvent[[#This Row],[TariffLocation]],(LogEvent[[#This Row],[TariffFinish]]-LogEvent[[#This Row],[TariffLocation]]))</f>
        <v>#VALUE!</v>
      </c>
      <c r="J371" s="195" t="e">
        <f>SEARCH(CONCATENATE("Title=",Calculos!$A$72,"PENALTIES"),LogEvent[[#This Row],[TextEvent2]],LogEvent[[#This Row],[TariffLocation]])+29</f>
        <v>#VALUE!</v>
      </c>
      <c r="K371" s="195" t="e">
        <f>SEARCH("&lt;/Paragraph&gt;",LogEvent[[#This Row],[TextEvent2]],LogEvent[[#This Row],[PenaltiesLocation]])</f>
        <v>#VALUE!</v>
      </c>
      <c r="L371" s="195" t="e">
        <f>MID(LogEvent[[#This Row],[TextEvent2]],LogEvent[[#This Row],[PenaltiesLocation]],(LogEvent[[#This Row],[PenaltiesFinish]]-LogEvent[[#This Row],[PenaltiesLocation]]))</f>
        <v>#VALUE!</v>
      </c>
      <c r="M371" s="195">
        <f>SEARCH("&lt;stl:HostCommand",LogEvent[[#This Row],[TextEvent2]])</f>
        <v>1523</v>
      </c>
      <c r="N371" s="195">
        <f>SEARCH("&gt;",LogEvent[[#This Row],[TextEvent2]],LogEvent[[#This Row],[HostCommandLocation]])+1</f>
        <v>1556</v>
      </c>
      <c r="O371" s="195">
        <f>SEARCH("&lt;/stl:HostCommand&gt;",LogEvent[[#This Row],[TextEvent2]],LogEvent[[#This Row],[HostCommandInit]])</f>
        <v>1580</v>
      </c>
      <c r="P371" s="195" t="str">
        <f>MID(LogEvent[[#This Row],[TextEvent2]],LogEvent[[#This Row],[HostCommandInit]],LogEvent[[#This Row],[HCFinish]]-LogEvent[[#This Row],[HostCommandInit]])</f>
        <v>RDCLOBOG09OCTUZP2MZGR-AV</v>
      </c>
    </row>
    <row r="372" spans="1:16" x14ac:dyDescent="0.25">
      <c r="A372" s="195" t="s">
        <v>458</v>
      </c>
      <c r="B372" s="195" t="s">
        <v>459</v>
      </c>
      <c r="C372" s="195" t="s">
        <v>830</v>
      </c>
      <c r="D372" s="195">
        <f>SEARCH("&lt;Rule&gt;",LogEvent[[#This Row],[TextEvent2]])+6</f>
        <v>3388</v>
      </c>
      <c r="E372" s="195">
        <f>SEARCH("&lt;/Rule&gt;",LogEvent[[#This Row],[TextEvent2]],LogEvent[[#This Row],[RuleLocation]])</f>
        <v>3392</v>
      </c>
      <c r="F372" s="195" t="str">
        <f>MID(LogEvent[[#This Row],[TextEvent2]],LogEvent[[#This Row],[RuleLocation]],LogEvent[[#This Row],[RuleFinish]]-LogEvent[[#This Row],[RuleLocation]])</f>
        <v>000D</v>
      </c>
      <c r="G372" s="195">
        <f>SEARCH("&lt;TariffDescriptionNumber&gt;",LogEvent[[#This Row],[TextEvent2]],LogEvent[[#This Row],[RuleFinish]])+25</f>
        <v>3430</v>
      </c>
      <c r="H372" s="195">
        <f>SEARCH("&lt;/TariffDescriptionNumber&gt;",LogEvent[[#This Row],[TextEvent2]],LogEvent[[#This Row],[RuleFinish]])</f>
        <v>3441</v>
      </c>
      <c r="I372" s="195" t="str">
        <f>MID(LogEvent[[#This Row],[TextEvent2]],LogEvent[[#This Row],[TariffLocation]],(LogEvent[[#This Row],[TariffFinish]]-LogEvent[[#This Row],[TariffLocation]]))</f>
        <v>SAR2RPV/286</v>
      </c>
      <c r="J372" s="195">
        <f>SEARCH(CONCATENATE("Title=",Calculos!$A$72,"PENALTIES"),LogEvent[[#This Row],[TextEvent2]],LogEvent[[#This Row],[TariffLocation]])+29</f>
        <v>13191</v>
      </c>
      <c r="K372" s="195">
        <f>SEARCH("&lt;/Paragraph&gt;",LogEvent[[#This Row],[TextEvent2]],LogEvent[[#This Row],[PenaltiesLocation]])</f>
        <v>15087</v>
      </c>
      <c r="L372"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372" s="195">
        <f>SEARCH("&lt;stl:HostCommand",LogEvent[[#This Row],[TextEvent2]])</f>
        <v>1500</v>
      </c>
      <c r="N372" s="195">
        <f>SEARCH("&gt;",LogEvent[[#This Row],[TextEvent2]],LogEvent[[#This Row],[HostCommandLocation]])+1</f>
        <v>1533</v>
      </c>
      <c r="O372" s="195">
        <f>SEARCH("&lt;/stl:HostCommand&gt;",LogEvent[[#This Row],[TextEvent2]],LogEvent[[#This Row],[HostCommandInit]])</f>
        <v>1557</v>
      </c>
      <c r="P372" s="195" t="str">
        <f>MID(LogEvent[[#This Row],[TextEvent2]],LogEvent[[#This Row],[HostCommandInit]],LogEvent[[#This Row],[HCFinish]]-LogEvent[[#This Row],[HostCommandInit]])</f>
        <v>RDBOGMAD09OCTUZP2MZGR-AV</v>
      </c>
    </row>
    <row r="373" spans="1:16" x14ac:dyDescent="0.25">
      <c r="A373" s="195" t="s">
        <v>458</v>
      </c>
      <c r="B373" s="195" t="s">
        <v>459</v>
      </c>
      <c r="C373" s="195" t="s">
        <v>831</v>
      </c>
      <c r="D373" s="195" t="e">
        <f>SEARCH("&lt;Rule&gt;",LogEvent[[#This Row],[TextEvent2]])+6</f>
        <v>#VALUE!</v>
      </c>
      <c r="E373" s="195" t="e">
        <f>SEARCH("&lt;/Rule&gt;",LogEvent[[#This Row],[TextEvent2]],LogEvent[[#This Row],[RuleLocation]])</f>
        <v>#VALUE!</v>
      </c>
      <c r="F373" s="195" t="e">
        <f>MID(LogEvent[[#This Row],[TextEvent2]],LogEvent[[#This Row],[RuleLocation]],LogEvent[[#This Row],[RuleFinish]]-LogEvent[[#This Row],[RuleLocation]])</f>
        <v>#VALUE!</v>
      </c>
      <c r="G373" s="195" t="e">
        <f>SEARCH("&lt;TariffDescriptionNumber&gt;",LogEvent[[#This Row],[TextEvent2]],LogEvent[[#This Row],[RuleFinish]])+25</f>
        <v>#VALUE!</v>
      </c>
      <c r="H373" s="195" t="e">
        <f>SEARCH("&lt;/TariffDescriptionNumber&gt;",LogEvent[[#This Row],[TextEvent2]],LogEvent[[#This Row],[RuleFinish]])</f>
        <v>#VALUE!</v>
      </c>
      <c r="I373" s="195" t="e">
        <f>MID(LogEvent[[#This Row],[TextEvent2]],LogEvent[[#This Row],[TariffLocation]],(LogEvent[[#This Row],[TariffFinish]]-LogEvent[[#This Row],[TariffLocation]]))</f>
        <v>#VALUE!</v>
      </c>
      <c r="J373" s="195" t="e">
        <f>SEARCH(CONCATENATE("Title=",Calculos!$A$72,"PENALTIES"),LogEvent[[#This Row],[TextEvent2]],LogEvent[[#This Row],[TariffLocation]])+29</f>
        <v>#VALUE!</v>
      </c>
      <c r="K373" s="195" t="e">
        <f>SEARCH("&lt;/Paragraph&gt;",LogEvent[[#This Row],[TextEvent2]],LogEvent[[#This Row],[PenaltiesLocation]])</f>
        <v>#VALUE!</v>
      </c>
      <c r="L373" s="195" t="e">
        <f>MID(LogEvent[[#This Row],[TextEvent2]],LogEvent[[#This Row],[PenaltiesLocation]],(LogEvent[[#This Row],[PenaltiesFinish]]-LogEvent[[#This Row],[PenaltiesLocation]]))</f>
        <v>#VALUE!</v>
      </c>
      <c r="M373" s="195" t="e">
        <f>SEARCH("&lt;stl:HostCommand",LogEvent[[#This Row],[TextEvent2]])</f>
        <v>#VALUE!</v>
      </c>
      <c r="N373" s="195" t="e">
        <f>SEARCH("&gt;",LogEvent[[#This Row],[TextEvent2]],LogEvent[[#This Row],[HostCommandLocation]])+1</f>
        <v>#VALUE!</v>
      </c>
      <c r="O373" s="195" t="e">
        <f>SEARCH("&lt;/stl:HostCommand&gt;",LogEvent[[#This Row],[TextEvent2]],LogEvent[[#This Row],[HostCommandInit]])</f>
        <v>#VALUE!</v>
      </c>
      <c r="P373" s="195" t="e">
        <f>MID(LogEvent[[#This Row],[TextEvent2]],LogEvent[[#This Row],[HostCommandInit]],LogEvent[[#This Row],[HCFinish]]-LogEvent[[#This Row],[HostCommandInit]])</f>
        <v>#VALUE!</v>
      </c>
    </row>
    <row r="374" spans="1:16" x14ac:dyDescent="0.25">
      <c r="A374" s="195" t="s">
        <v>458</v>
      </c>
      <c r="B374" s="195" t="s">
        <v>459</v>
      </c>
      <c r="C374" s="195" t="s">
        <v>832</v>
      </c>
      <c r="D374" s="195" t="e">
        <f>SEARCH("&lt;Rule&gt;",LogEvent[[#This Row],[TextEvent2]])+6</f>
        <v>#VALUE!</v>
      </c>
      <c r="E374" s="195" t="e">
        <f>SEARCH("&lt;/Rule&gt;",LogEvent[[#This Row],[TextEvent2]],LogEvent[[#This Row],[RuleLocation]])</f>
        <v>#VALUE!</v>
      </c>
      <c r="F374" s="195" t="e">
        <f>MID(LogEvent[[#This Row],[TextEvent2]],LogEvent[[#This Row],[RuleLocation]],LogEvent[[#This Row],[RuleFinish]]-LogEvent[[#This Row],[RuleLocation]])</f>
        <v>#VALUE!</v>
      </c>
      <c r="G374" s="195" t="e">
        <f>SEARCH("&lt;TariffDescriptionNumber&gt;",LogEvent[[#This Row],[TextEvent2]],LogEvent[[#This Row],[RuleFinish]])+25</f>
        <v>#VALUE!</v>
      </c>
      <c r="H374" s="195" t="e">
        <f>SEARCH("&lt;/TariffDescriptionNumber&gt;",LogEvent[[#This Row],[TextEvent2]],LogEvent[[#This Row],[RuleFinish]])</f>
        <v>#VALUE!</v>
      </c>
      <c r="I374" s="195" t="e">
        <f>MID(LogEvent[[#This Row],[TextEvent2]],LogEvent[[#This Row],[TariffLocation]],(LogEvent[[#This Row],[TariffFinish]]-LogEvent[[#This Row],[TariffLocation]]))</f>
        <v>#VALUE!</v>
      </c>
      <c r="J374" s="195" t="e">
        <f>SEARCH(CONCATENATE("Title=",Calculos!$A$72,"PENALTIES"),LogEvent[[#This Row],[TextEvent2]],LogEvent[[#This Row],[TariffLocation]])+29</f>
        <v>#VALUE!</v>
      </c>
      <c r="K374" s="195" t="e">
        <f>SEARCH("&lt;/Paragraph&gt;",LogEvent[[#This Row],[TextEvent2]],LogEvent[[#This Row],[PenaltiesLocation]])</f>
        <v>#VALUE!</v>
      </c>
      <c r="L374" s="195" t="e">
        <f>MID(LogEvent[[#This Row],[TextEvent2]],LogEvent[[#This Row],[PenaltiesLocation]],(LogEvent[[#This Row],[PenaltiesFinish]]-LogEvent[[#This Row],[PenaltiesLocation]]))</f>
        <v>#VALUE!</v>
      </c>
      <c r="M374" s="195">
        <f>SEARCH("&lt;stl:HostCommand",LogEvent[[#This Row],[TextEvent2]])</f>
        <v>1523</v>
      </c>
      <c r="N374" s="195">
        <f>SEARCH("&gt;",LogEvent[[#This Row],[TextEvent2]],LogEvent[[#This Row],[HostCommandLocation]])+1</f>
        <v>1556</v>
      </c>
      <c r="O374" s="195">
        <f>SEARCH("&lt;/stl:HostCommand&gt;",LogEvent[[#This Row],[TextEvent2]],LogEvent[[#This Row],[HostCommandInit]])</f>
        <v>1595</v>
      </c>
      <c r="P374" s="195" t="str">
        <f>MID(LogEvent[[#This Row],[TextEvent2]],LogEvent[[#This Row],[HostCommandInit]],LogEvent[[#This Row],[HCFinish]]-LogEvent[[#This Row],[HostCommandInit]])</f>
        <v>RDBOGPTY13SEPAAAAKY2P/W0P¥UAC*COV911-CM</v>
      </c>
    </row>
    <row r="375" spans="1:16" x14ac:dyDescent="0.25">
      <c r="A375" s="195" t="s">
        <v>458</v>
      </c>
      <c r="B375" s="195" t="s">
        <v>459</v>
      </c>
      <c r="C375" s="195" t="s">
        <v>833</v>
      </c>
      <c r="D375" s="195" t="e">
        <f>SEARCH("&lt;Rule&gt;",LogEvent[[#This Row],[TextEvent2]])+6</f>
        <v>#VALUE!</v>
      </c>
      <c r="E375" s="195" t="e">
        <f>SEARCH("&lt;/Rule&gt;",LogEvent[[#This Row],[TextEvent2]],LogEvent[[#This Row],[RuleLocation]])</f>
        <v>#VALUE!</v>
      </c>
      <c r="F375" s="195" t="e">
        <f>MID(LogEvent[[#This Row],[TextEvent2]],LogEvent[[#This Row],[RuleLocation]],LogEvent[[#This Row],[RuleFinish]]-LogEvent[[#This Row],[RuleLocation]])</f>
        <v>#VALUE!</v>
      </c>
      <c r="G375" s="195" t="e">
        <f>SEARCH("&lt;TariffDescriptionNumber&gt;",LogEvent[[#This Row],[TextEvent2]],LogEvent[[#This Row],[RuleFinish]])+25</f>
        <v>#VALUE!</v>
      </c>
      <c r="H375" s="195" t="e">
        <f>SEARCH("&lt;/TariffDescriptionNumber&gt;",LogEvent[[#This Row],[TextEvent2]],LogEvent[[#This Row],[RuleFinish]])</f>
        <v>#VALUE!</v>
      </c>
      <c r="I375" s="195" t="e">
        <f>MID(LogEvent[[#This Row],[TextEvent2]],LogEvent[[#This Row],[TariffLocation]],(LogEvent[[#This Row],[TariffFinish]]-LogEvent[[#This Row],[TariffLocation]]))</f>
        <v>#VALUE!</v>
      </c>
      <c r="J375" s="195" t="e">
        <f>SEARCH(CONCATENATE("Title=",Calculos!$A$72,"PENALTIES"),LogEvent[[#This Row],[TextEvent2]],LogEvent[[#This Row],[TariffLocation]])+29</f>
        <v>#VALUE!</v>
      </c>
      <c r="K375" s="195" t="e">
        <f>SEARCH("&lt;/Paragraph&gt;",LogEvent[[#This Row],[TextEvent2]],LogEvent[[#This Row],[PenaltiesLocation]])</f>
        <v>#VALUE!</v>
      </c>
      <c r="L375" s="195" t="e">
        <f>MID(LogEvent[[#This Row],[TextEvent2]],LogEvent[[#This Row],[PenaltiesLocation]],(LogEvent[[#This Row],[PenaltiesFinish]]-LogEvent[[#This Row],[PenaltiesLocation]]))</f>
        <v>#VALUE!</v>
      </c>
      <c r="M375" s="195">
        <f>SEARCH("&lt;stl:HostCommand",LogEvent[[#This Row],[TextEvent2]])</f>
        <v>1523</v>
      </c>
      <c r="N375" s="195">
        <f>SEARCH("&gt;",LogEvent[[#This Row],[TextEvent2]],LogEvent[[#This Row],[HostCommandLocation]])+1</f>
        <v>1556</v>
      </c>
      <c r="O375" s="195">
        <f>SEARCH("&lt;/stl:HostCommand&gt;",LogEvent[[#This Row],[TextEvent2]],LogEvent[[#This Row],[HostCommandInit]])</f>
        <v>1595</v>
      </c>
      <c r="P375" s="195" t="str">
        <f>MID(LogEvent[[#This Row],[TextEvent2]],LogEvent[[#This Row],[HostCommandInit]],LogEvent[[#This Row],[HCFinish]]-LogEvent[[#This Row],[HostCommandInit]])</f>
        <v>RDPTYMEX13SEPAAAAKY2P/W0P¥UAC*COV911-CM</v>
      </c>
    </row>
    <row r="376" spans="1:16" x14ac:dyDescent="0.25">
      <c r="A376" s="195" t="s">
        <v>458</v>
      </c>
      <c r="B376" s="195" t="s">
        <v>459</v>
      </c>
      <c r="C376" s="195" t="s">
        <v>834</v>
      </c>
      <c r="D376" s="195" t="e">
        <f>SEARCH("&lt;Rule&gt;",LogEvent[[#This Row],[TextEvent2]])+6</f>
        <v>#VALUE!</v>
      </c>
      <c r="E376" s="195" t="e">
        <f>SEARCH("&lt;/Rule&gt;",LogEvent[[#This Row],[TextEvent2]],LogEvent[[#This Row],[RuleLocation]])</f>
        <v>#VALUE!</v>
      </c>
      <c r="F376" s="195" t="e">
        <f>MID(LogEvent[[#This Row],[TextEvent2]],LogEvent[[#This Row],[RuleLocation]],LogEvent[[#This Row],[RuleFinish]]-LogEvent[[#This Row],[RuleLocation]])</f>
        <v>#VALUE!</v>
      </c>
      <c r="G376" s="195" t="e">
        <f>SEARCH("&lt;TariffDescriptionNumber&gt;",LogEvent[[#This Row],[TextEvent2]],LogEvent[[#This Row],[RuleFinish]])+25</f>
        <v>#VALUE!</v>
      </c>
      <c r="H376" s="195" t="e">
        <f>SEARCH("&lt;/TariffDescriptionNumber&gt;",LogEvent[[#This Row],[TextEvent2]],LogEvent[[#This Row],[RuleFinish]])</f>
        <v>#VALUE!</v>
      </c>
      <c r="I376" s="195" t="e">
        <f>MID(LogEvent[[#This Row],[TextEvent2]],LogEvent[[#This Row],[TariffLocation]],(LogEvent[[#This Row],[TariffFinish]]-LogEvent[[#This Row],[TariffLocation]]))</f>
        <v>#VALUE!</v>
      </c>
      <c r="J376" s="195" t="e">
        <f>SEARCH(CONCATENATE("Title=",Calculos!$A$72,"PENALTIES"),LogEvent[[#This Row],[TextEvent2]],LogEvent[[#This Row],[TariffLocation]])+29</f>
        <v>#VALUE!</v>
      </c>
      <c r="K376" s="195" t="e">
        <f>SEARCH("&lt;/Paragraph&gt;",LogEvent[[#This Row],[TextEvent2]],LogEvent[[#This Row],[PenaltiesLocation]])</f>
        <v>#VALUE!</v>
      </c>
      <c r="L376" s="195" t="e">
        <f>MID(LogEvent[[#This Row],[TextEvent2]],LogEvent[[#This Row],[PenaltiesLocation]],(LogEvent[[#This Row],[PenaltiesFinish]]-LogEvent[[#This Row],[PenaltiesLocation]]))</f>
        <v>#VALUE!</v>
      </c>
      <c r="M376" s="195">
        <f>SEARCH("&lt;stl:HostCommand",LogEvent[[#This Row],[TextEvent2]])</f>
        <v>1523</v>
      </c>
      <c r="N376" s="195">
        <f>SEARCH("&gt;",LogEvent[[#This Row],[TextEvent2]],LogEvent[[#This Row],[HostCommandLocation]])+1</f>
        <v>1556</v>
      </c>
      <c r="O376" s="195">
        <f>SEARCH("&lt;/stl:HostCommand&gt;",LogEvent[[#This Row],[TextEvent2]],LogEvent[[#This Row],[HostCommandInit]])</f>
        <v>1595</v>
      </c>
      <c r="P376" s="195" t="str">
        <f>MID(LogEvent[[#This Row],[TextEvent2]],LogEvent[[#This Row],[HostCommandInit]],LogEvent[[#This Row],[HCFinish]]-LogEvent[[#This Row],[HostCommandInit]])</f>
        <v>RDMEXPTY20SEPAAAAKY2P/W0P¥UAC*COV911-CM</v>
      </c>
    </row>
    <row r="377" spans="1:16" x14ac:dyDescent="0.25">
      <c r="A377" s="195" t="s">
        <v>458</v>
      </c>
      <c r="B377" s="195" t="s">
        <v>459</v>
      </c>
      <c r="C377" s="195" t="s">
        <v>835</v>
      </c>
      <c r="D377" s="195" t="e">
        <f>SEARCH("&lt;Rule&gt;",LogEvent[[#This Row],[TextEvent2]])+6</f>
        <v>#VALUE!</v>
      </c>
      <c r="E377" s="195" t="e">
        <f>SEARCH("&lt;/Rule&gt;",LogEvent[[#This Row],[TextEvent2]],LogEvent[[#This Row],[RuleLocation]])</f>
        <v>#VALUE!</v>
      </c>
      <c r="F377" s="195" t="e">
        <f>MID(LogEvent[[#This Row],[TextEvent2]],LogEvent[[#This Row],[RuleLocation]],LogEvent[[#This Row],[RuleFinish]]-LogEvent[[#This Row],[RuleLocation]])</f>
        <v>#VALUE!</v>
      </c>
      <c r="G377" s="195" t="e">
        <f>SEARCH("&lt;TariffDescriptionNumber&gt;",LogEvent[[#This Row],[TextEvent2]],LogEvent[[#This Row],[RuleFinish]])+25</f>
        <v>#VALUE!</v>
      </c>
      <c r="H377" s="195" t="e">
        <f>SEARCH("&lt;/TariffDescriptionNumber&gt;",LogEvent[[#This Row],[TextEvent2]],LogEvent[[#This Row],[RuleFinish]])</f>
        <v>#VALUE!</v>
      </c>
      <c r="I377" s="195" t="e">
        <f>MID(LogEvent[[#This Row],[TextEvent2]],LogEvent[[#This Row],[TariffLocation]],(LogEvent[[#This Row],[TariffFinish]]-LogEvent[[#This Row],[TariffLocation]]))</f>
        <v>#VALUE!</v>
      </c>
      <c r="J377" s="195" t="e">
        <f>SEARCH(CONCATENATE("Title=",Calculos!$A$72,"PENALTIES"),LogEvent[[#This Row],[TextEvent2]],LogEvent[[#This Row],[TariffLocation]])+29</f>
        <v>#VALUE!</v>
      </c>
      <c r="K377" s="195" t="e">
        <f>SEARCH("&lt;/Paragraph&gt;",LogEvent[[#This Row],[TextEvent2]],LogEvent[[#This Row],[PenaltiesLocation]])</f>
        <v>#VALUE!</v>
      </c>
      <c r="L377" s="195" t="e">
        <f>MID(LogEvent[[#This Row],[TextEvent2]],LogEvent[[#This Row],[PenaltiesLocation]],(LogEvent[[#This Row],[PenaltiesFinish]]-LogEvent[[#This Row],[PenaltiesLocation]]))</f>
        <v>#VALUE!</v>
      </c>
      <c r="M377" s="195">
        <f>SEARCH("&lt;stl:HostCommand",LogEvent[[#This Row],[TextEvent2]])</f>
        <v>1523</v>
      </c>
      <c r="N377" s="195">
        <f>SEARCH("&gt;",LogEvent[[#This Row],[TextEvent2]],LogEvent[[#This Row],[HostCommandLocation]])+1</f>
        <v>1556</v>
      </c>
      <c r="O377" s="195">
        <f>SEARCH("&lt;/stl:HostCommand&gt;",LogEvent[[#This Row],[TextEvent2]],LogEvent[[#This Row],[HostCommandInit]])</f>
        <v>1595</v>
      </c>
      <c r="P377" s="195" t="str">
        <f>MID(LogEvent[[#This Row],[TextEvent2]],LogEvent[[#This Row],[HostCommandInit]],LogEvent[[#This Row],[HCFinish]]-LogEvent[[#This Row],[HostCommandInit]])</f>
        <v>RDPTYBOG20SEPAAAAKY2P/W0P¥UAC*COV911-CM</v>
      </c>
    </row>
    <row r="378" spans="1:16" x14ac:dyDescent="0.25">
      <c r="A378" s="195" t="s">
        <v>458</v>
      </c>
      <c r="B378" s="195" t="s">
        <v>459</v>
      </c>
      <c r="C378" s="195" t="s">
        <v>836</v>
      </c>
      <c r="D378" s="195" t="e">
        <f>SEARCH("&lt;Rule&gt;",LogEvent[[#This Row],[TextEvent2]])+6</f>
        <v>#VALUE!</v>
      </c>
      <c r="E378" s="195" t="e">
        <f>SEARCH("&lt;/Rule&gt;",LogEvent[[#This Row],[TextEvent2]],LogEvent[[#This Row],[RuleLocation]])</f>
        <v>#VALUE!</v>
      </c>
      <c r="F378" s="195" t="e">
        <f>MID(LogEvent[[#This Row],[TextEvent2]],LogEvent[[#This Row],[RuleLocation]],LogEvent[[#This Row],[RuleFinish]]-LogEvent[[#This Row],[RuleLocation]])</f>
        <v>#VALUE!</v>
      </c>
      <c r="G378" s="195" t="e">
        <f>SEARCH("&lt;TariffDescriptionNumber&gt;",LogEvent[[#This Row],[TextEvent2]],LogEvent[[#This Row],[RuleFinish]])+25</f>
        <v>#VALUE!</v>
      </c>
      <c r="H378" s="195" t="e">
        <f>SEARCH("&lt;/TariffDescriptionNumber&gt;",LogEvent[[#This Row],[TextEvent2]],LogEvent[[#This Row],[RuleFinish]])</f>
        <v>#VALUE!</v>
      </c>
      <c r="I378" s="195" t="e">
        <f>MID(LogEvent[[#This Row],[TextEvent2]],LogEvent[[#This Row],[TariffLocation]],(LogEvent[[#This Row],[TariffFinish]]-LogEvent[[#This Row],[TariffLocation]]))</f>
        <v>#VALUE!</v>
      </c>
      <c r="J378" s="195" t="e">
        <f>SEARCH(CONCATENATE("Title=",Calculos!$A$72,"PENALTIES"),LogEvent[[#This Row],[TextEvent2]],LogEvent[[#This Row],[TariffLocation]])+29</f>
        <v>#VALUE!</v>
      </c>
      <c r="K378" s="195" t="e">
        <f>SEARCH("&lt;/Paragraph&gt;",LogEvent[[#This Row],[TextEvent2]],LogEvent[[#This Row],[PenaltiesLocation]])</f>
        <v>#VALUE!</v>
      </c>
      <c r="L378" s="195" t="e">
        <f>MID(LogEvent[[#This Row],[TextEvent2]],LogEvent[[#This Row],[PenaltiesLocation]],(LogEvent[[#This Row],[PenaltiesFinish]]-LogEvent[[#This Row],[PenaltiesLocation]]))</f>
        <v>#VALUE!</v>
      </c>
      <c r="M378" s="195">
        <f>SEARCH("&lt;stl:HostCommand",LogEvent[[#This Row],[TextEvent2]])</f>
        <v>1523</v>
      </c>
      <c r="N378" s="195">
        <f>SEARCH("&gt;",LogEvent[[#This Row],[TextEvent2]],LogEvent[[#This Row],[HostCommandLocation]])+1</f>
        <v>1556</v>
      </c>
      <c r="O378" s="195">
        <f>SEARCH("&lt;/stl:HostCommand&gt;",LogEvent[[#This Row],[TextEvent2]],LogEvent[[#This Row],[HostCommandInit]])</f>
        <v>1595</v>
      </c>
      <c r="P378" s="195" t="str">
        <f>MID(LogEvent[[#This Row],[TextEvent2]],LogEvent[[#This Row],[HostCommandInit]],LogEvent[[#This Row],[HCFinish]]-LogEvent[[#This Row],[HostCommandInit]])</f>
        <v>RDBOGPTY13SEPAAAAKY2P/W0P¥UAC*COV911-CM</v>
      </c>
    </row>
    <row r="379" spans="1:16" x14ac:dyDescent="0.25">
      <c r="A379" s="195" t="s">
        <v>458</v>
      </c>
      <c r="B379" s="195" t="s">
        <v>459</v>
      </c>
      <c r="C379" s="195" t="s">
        <v>837</v>
      </c>
      <c r="D379" s="195" t="e">
        <f>SEARCH("&lt;Rule&gt;",LogEvent[[#This Row],[TextEvent2]])+6</f>
        <v>#VALUE!</v>
      </c>
      <c r="E379" s="195" t="e">
        <f>SEARCH("&lt;/Rule&gt;",LogEvent[[#This Row],[TextEvent2]],LogEvent[[#This Row],[RuleLocation]])</f>
        <v>#VALUE!</v>
      </c>
      <c r="F379" s="195" t="e">
        <f>MID(LogEvent[[#This Row],[TextEvent2]],LogEvent[[#This Row],[RuleLocation]],LogEvent[[#This Row],[RuleFinish]]-LogEvent[[#This Row],[RuleLocation]])</f>
        <v>#VALUE!</v>
      </c>
      <c r="G379" s="195" t="e">
        <f>SEARCH("&lt;TariffDescriptionNumber&gt;",LogEvent[[#This Row],[TextEvent2]],LogEvent[[#This Row],[RuleFinish]])+25</f>
        <v>#VALUE!</v>
      </c>
      <c r="H379" s="195" t="e">
        <f>SEARCH("&lt;/TariffDescriptionNumber&gt;",LogEvent[[#This Row],[TextEvent2]],LogEvent[[#This Row],[RuleFinish]])</f>
        <v>#VALUE!</v>
      </c>
      <c r="I379" s="195" t="e">
        <f>MID(LogEvent[[#This Row],[TextEvent2]],LogEvent[[#This Row],[TariffLocation]],(LogEvent[[#This Row],[TariffFinish]]-LogEvent[[#This Row],[TariffLocation]]))</f>
        <v>#VALUE!</v>
      </c>
      <c r="J379" s="195" t="e">
        <f>SEARCH(CONCATENATE("Title=",Calculos!$A$72,"PENALTIES"),LogEvent[[#This Row],[TextEvent2]],LogEvent[[#This Row],[TariffLocation]])+29</f>
        <v>#VALUE!</v>
      </c>
      <c r="K379" s="195" t="e">
        <f>SEARCH("&lt;/Paragraph&gt;",LogEvent[[#This Row],[TextEvent2]],LogEvent[[#This Row],[PenaltiesLocation]])</f>
        <v>#VALUE!</v>
      </c>
      <c r="L379" s="195" t="e">
        <f>MID(LogEvent[[#This Row],[TextEvent2]],LogEvent[[#This Row],[PenaltiesLocation]],(LogEvent[[#This Row],[PenaltiesFinish]]-LogEvent[[#This Row],[PenaltiesLocation]]))</f>
        <v>#VALUE!</v>
      </c>
      <c r="M379" s="195">
        <f>SEARCH("&lt;stl:HostCommand",LogEvent[[#This Row],[TextEvent2]])</f>
        <v>1523</v>
      </c>
      <c r="N379" s="195">
        <f>SEARCH("&gt;",LogEvent[[#This Row],[TextEvent2]],LogEvent[[#This Row],[HostCommandLocation]])+1</f>
        <v>1556</v>
      </c>
      <c r="O379" s="195">
        <f>SEARCH("&lt;/stl:HostCommand&gt;",LogEvent[[#This Row],[TextEvent2]],LogEvent[[#This Row],[HostCommandInit]])</f>
        <v>1595</v>
      </c>
      <c r="P379" s="195" t="str">
        <f>MID(LogEvent[[#This Row],[TextEvent2]],LogEvent[[#This Row],[HostCommandInit]],LogEvent[[#This Row],[HCFinish]]-LogEvent[[#This Row],[HostCommandInit]])</f>
        <v>RDPTYMEX13SEPAAAAKY2P/W0P¥UAC*COV911-CM</v>
      </c>
    </row>
    <row r="380" spans="1:16" x14ac:dyDescent="0.25">
      <c r="A380" s="195" t="s">
        <v>458</v>
      </c>
      <c r="B380" s="195" t="s">
        <v>459</v>
      </c>
      <c r="C380" s="195" t="s">
        <v>838</v>
      </c>
      <c r="D380" s="195" t="e">
        <f>SEARCH("&lt;Rule&gt;",LogEvent[[#This Row],[TextEvent2]])+6</f>
        <v>#VALUE!</v>
      </c>
      <c r="E380" s="195" t="e">
        <f>SEARCH("&lt;/Rule&gt;",LogEvent[[#This Row],[TextEvent2]],LogEvent[[#This Row],[RuleLocation]])</f>
        <v>#VALUE!</v>
      </c>
      <c r="F380" s="195" t="e">
        <f>MID(LogEvent[[#This Row],[TextEvent2]],LogEvent[[#This Row],[RuleLocation]],LogEvent[[#This Row],[RuleFinish]]-LogEvent[[#This Row],[RuleLocation]])</f>
        <v>#VALUE!</v>
      </c>
      <c r="G380" s="195" t="e">
        <f>SEARCH("&lt;TariffDescriptionNumber&gt;",LogEvent[[#This Row],[TextEvent2]],LogEvent[[#This Row],[RuleFinish]])+25</f>
        <v>#VALUE!</v>
      </c>
      <c r="H380" s="195" t="e">
        <f>SEARCH("&lt;/TariffDescriptionNumber&gt;",LogEvent[[#This Row],[TextEvent2]],LogEvent[[#This Row],[RuleFinish]])</f>
        <v>#VALUE!</v>
      </c>
      <c r="I380" s="195" t="e">
        <f>MID(LogEvent[[#This Row],[TextEvent2]],LogEvent[[#This Row],[TariffLocation]],(LogEvent[[#This Row],[TariffFinish]]-LogEvent[[#This Row],[TariffLocation]]))</f>
        <v>#VALUE!</v>
      </c>
      <c r="J380" s="195" t="e">
        <f>SEARCH(CONCATENATE("Title=",Calculos!$A$72,"PENALTIES"),LogEvent[[#This Row],[TextEvent2]],LogEvent[[#This Row],[TariffLocation]])+29</f>
        <v>#VALUE!</v>
      </c>
      <c r="K380" s="195" t="e">
        <f>SEARCH("&lt;/Paragraph&gt;",LogEvent[[#This Row],[TextEvent2]],LogEvent[[#This Row],[PenaltiesLocation]])</f>
        <v>#VALUE!</v>
      </c>
      <c r="L380" s="195" t="e">
        <f>MID(LogEvent[[#This Row],[TextEvent2]],LogEvent[[#This Row],[PenaltiesLocation]],(LogEvent[[#This Row],[PenaltiesFinish]]-LogEvent[[#This Row],[PenaltiesLocation]]))</f>
        <v>#VALUE!</v>
      </c>
      <c r="M380" s="195">
        <f>SEARCH("&lt;stl:HostCommand",LogEvent[[#This Row],[TextEvent2]])</f>
        <v>1523</v>
      </c>
      <c r="N380" s="195">
        <f>SEARCH("&gt;",LogEvent[[#This Row],[TextEvent2]],LogEvent[[#This Row],[HostCommandLocation]])+1</f>
        <v>1556</v>
      </c>
      <c r="O380" s="195">
        <f>SEARCH("&lt;/stl:HostCommand&gt;",LogEvent[[#This Row],[TextEvent2]],LogEvent[[#This Row],[HostCommandInit]])</f>
        <v>1595</v>
      </c>
      <c r="P380" s="195" t="str">
        <f>MID(LogEvent[[#This Row],[TextEvent2]],LogEvent[[#This Row],[HostCommandInit]],LogEvent[[#This Row],[HCFinish]]-LogEvent[[#This Row],[HostCommandInit]])</f>
        <v>RDMEXPTY20SEPAAAAKY2P/W0P¥UAC*COV911-CM</v>
      </c>
    </row>
    <row r="381" spans="1:16" x14ac:dyDescent="0.25">
      <c r="A381" s="195" t="s">
        <v>458</v>
      </c>
      <c r="B381" s="195" t="s">
        <v>459</v>
      </c>
      <c r="C381" s="195" t="s">
        <v>839</v>
      </c>
      <c r="D381" s="195" t="e">
        <f>SEARCH("&lt;Rule&gt;",LogEvent[[#This Row],[TextEvent2]])+6</f>
        <v>#VALUE!</v>
      </c>
      <c r="E381" s="195" t="e">
        <f>SEARCH("&lt;/Rule&gt;",LogEvent[[#This Row],[TextEvent2]],LogEvent[[#This Row],[RuleLocation]])</f>
        <v>#VALUE!</v>
      </c>
      <c r="F381" s="195" t="e">
        <f>MID(LogEvent[[#This Row],[TextEvent2]],LogEvent[[#This Row],[RuleLocation]],LogEvent[[#This Row],[RuleFinish]]-LogEvent[[#This Row],[RuleLocation]])</f>
        <v>#VALUE!</v>
      </c>
      <c r="G381" s="195" t="e">
        <f>SEARCH("&lt;TariffDescriptionNumber&gt;",LogEvent[[#This Row],[TextEvent2]],LogEvent[[#This Row],[RuleFinish]])+25</f>
        <v>#VALUE!</v>
      </c>
      <c r="H381" s="195" t="e">
        <f>SEARCH("&lt;/TariffDescriptionNumber&gt;",LogEvent[[#This Row],[TextEvent2]],LogEvent[[#This Row],[RuleFinish]])</f>
        <v>#VALUE!</v>
      </c>
      <c r="I381" s="195" t="e">
        <f>MID(LogEvent[[#This Row],[TextEvent2]],LogEvent[[#This Row],[TariffLocation]],(LogEvent[[#This Row],[TariffFinish]]-LogEvent[[#This Row],[TariffLocation]]))</f>
        <v>#VALUE!</v>
      </c>
      <c r="J381" s="195" t="e">
        <f>SEARCH(CONCATENATE("Title=",Calculos!$A$72,"PENALTIES"),LogEvent[[#This Row],[TextEvent2]],LogEvent[[#This Row],[TariffLocation]])+29</f>
        <v>#VALUE!</v>
      </c>
      <c r="K381" s="195" t="e">
        <f>SEARCH("&lt;/Paragraph&gt;",LogEvent[[#This Row],[TextEvent2]],LogEvent[[#This Row],[PenaltiesLocation]])</f>
        <v>#VALUE!</v>
      </c>
      <c r="L381" s="195" t="e">
        <f>MID(LogEvent[[#This Row],[TextEvent2]],LogEvent[[#This Row],[PenaltiesLocation]],(LogEvent[[#This Row],[PenaltiesFinish]]-LogEvent[[#This Row],[PenaltiesLocation]]))</f>
        <v>#VALUE!</v>
      </c>
      <c r="M381" s="195">
        <f>SEARCH("&lt;stl:HostCommand",LogEvent[[#This Row],[TextEvent2]])</f>
        <v>1523</v>
      </c>
      <c r="N381" s="195">
        <f>SEARCH("&gt;",LogEvent[[#This Row],[TextEvent2]],LogEvent[[#This Row],[HostCommandLocation]])+1</f>
        <v>1556</v>
      </c>
      <c r="O381" s="195">
        <f>SEARCH("&lt;/stl:HostCommand&gt;",LogEvent[[#This Row],[TextEvent2]],LogEvent[[#This Row],[HostCommandInit]])</f>
        <v>1595</v>
      </c>
      <c r="P381" s="195" t="str">
        <f>MID(LogEvent[[#This Row],[TextEvent2]],LogEvent[[#This Row],[HostCommandInit]],LogEvent[[#This Row],[HCFinish]]-LogEvent[[#This Row],[HostCommandInit]])</f>
        <v>RDPTYBOG20SEPAAAAKY2P/W0P¥UAC*COV911-CM</v>
      </c>
    </row>
    <row r="382" spans="1:16" x14ac:dyDescent="0.25">
      <c r="A382" s="195" t="s">
        <v>458</v>
      </c>
      <c r="B382" s="195" t="s">
        <v>459</v>
      </c>
      <c r="C382" s="195" t="s">
        <v>840</v>
      </c>
      <c r="D382" s="195" t="e">
        <f>SEARCH("&lt;Rule&gt;",LogEvent[[#This Row],[TextEvent2]])+6</f>
        <v>#VALUE!</v>
      </c>
      <c r="E382" s="195" t="e">
        <f>SEARCH("&lt;/Rule&gt;",LogEvent[[#This Row],[TextEvent2]],LogEvent[[#This Row],[RuleLocation]])</f>
        <v>#VALUE!</v>
      </c>
      <c r="F382" s="195" t="e">
        <f>MID(LogEvent[[#This Row],[TextEvent2]],LogEvent[[#This Row],[RuleLocation]],LogEvent[[#This Row],[RuleFinish]]-LogEvent[[#This Row],[RuleLocation]])</f>
        <v>#VALUE!</v>
      </c>
      <c r="G382" s="195" t="e">
        <f>SEARCH("&lt;TariffDescriptionNumber&gt;",LogEvent[[#This Row],[TextEvent2]],LogEvent[[#This Row],[RuleFinish]])+25</f>
        <v>#VALUE!</v>
      </c>
      <c r="H382" s="195" t="e">
        <f>SEARCH("&lt;/TariffDescriptionNumber&gt;",LogEvent[[#This Row],[TextEvent2]],LogEvent[[#This Row],[RuleFinish]])</f>
        <v>#VALUE!</v>
      </c>
      <c r="I382" s="195" t="e">
        <f>MID(LogEvent[[#This Row],[TextEvent2]],LogEvent[[#This Row],[TariffLocation]],(LogEvent[[#This Row],[TariffFinish]]-LogEvent[[#This Row],[TariffLocation]]))</f>
        <v>#VALUE!</v>
      </c>
      <c r="J382" s="195" t="e">
        <f>SEARCH(CONCATENATE("Title=",Calculos!$A$72,"PENALTIES"),LogEvent[[#This Row],[TextEvent2]],LogEvent[[#This Row],[TariffLocation]])+29</f>
        <v>#VALUE!</v>
      </c>
      <c r="K382" s="195" t="e">
        <f>SEARCH("&lt;/Paragraph&gt;",LogEvent[[#This Row],[TextEvent2]],LogEvent[[#This Row],[PenaltiesLocation]])</f>
        <v>#VALUE!</v>
      </c>
      <c r="L382" s="195" t="e">
        <f>MID(LogEvent[[#This Row],[TextEvent2]],LogEvent[[#This Row],[PenaltiesLocation]],(LogEvent[[#This Row],[PenaltiesFinish]]-LogEvent[[#This Row],[PenaltiesLocation]]))</f>
        <v>#VALUE!</v>
      </c>
      <c r="M382" s="195">
        <f>SEARCH("&lt;stl:HostCommand",LogEvent[[#This Row],[TextEvent2]])</f>
        <v>1523</v>
      </c>
      <c r="N382" s="195">
        <f>SEARCH("&gt;",LogEvent[[#This Row],[TextEvent2]],LogEvent[[#This Row],[HostCommandLocation]])+1</f>
        <v>1556</v>
      </c>
      <c r="O382" s="195">
        <f>SEARCH("&lt;/stl:HostCommand&gt;",LogEvent[[#This Row],[TextEvent2]],LogEvent[[#This Row],[HostCommandInit]])</f>
        <v>1595</v>
      </c>
      <c r="P382" s="195" t="str">
        <f>MID(LogEvent[[#This Row],[TextEvent2]],LogEvent[[#This Row],[HostCommandInit]],LogEvent[[#This Row],[HCFinish]]-LogEvent[[#This Row],[HostCommandInit]])</f>
        <v>RDBOGPTY13SEPAAAAKY2P/W0P¥UAC*COV911-CM</v>
      </c>
    </row>
    <row r="383" spans="1:16" x14ac:dyDescent="0.25">
      <c r="A383" s="195" t="s">
        <v>458</v>
      </c>
      <c r="B383" s="195" t="s">
        <v>459</v>
      </c>
      <c r="C383" s="195" t="s">
        <v>841</v>
      </c>
      <c r="D383" s="195" t="e">
        <f>SEARCH("&lt;Rule&gt;",LogEvent[[#This Row],[TextEvent2]])+6</f>
        <v>#VALUE!</v>
      </c>
      <c r="E383" s="195" t="e">
        <f>SEARCH("&lt;/Rule&gt;",LogEvent[[#This Row],[TextEvent2]],LogEvent[[#This Row],[RuleLocation]])</f>
        <v>#VALUE!</v>
      </c>
      <c r="F383" s="195" t="e">
        <f>MID(LogEvent[[#This Row],[TextEvent2]],LogEvent[[#This Row],[RuleLocation]],LogEvent[[#This Row],[RuleFinish]]-LogEvent[[#This Row],[RuleLocation]])</f>
        <v>#VALUE!</v>
      </c>
      <c r="G383" s="195" t="e">
        <f>SEARCH("&lt;TariffDescriptionNumber&gt;",LogEvent[[#This Row],[TextEvent2]],LogEvent[[#This Row],[RuleFinish]])+25</f>
        <v>#VALUE!</v>
      </c>
      <c r="H383" s="195" t="e">
        <f>SEARCH("&lt;/TariffDescriptionNumber&gt;",LogEvent[[#This Row],[TextEvent2]],LogEvent[[#This Row],[RuleFinish]])</f>
        <v>#VALUE!</v>
      </c>
      <c r="I383" s="195" t="e">
        <f>MID(LogEvent[[#This Row],[TextEvent2]],LogEvent[[#This Row],[TariffLocation]],(LogEvent[[#This Row],[TariffFinish]]-LogEvent[[#This Row],[TariffLocation]]))</f>
        <v>#VALUE!</v>
      </c>
      <c r="J383" s="195" t="e">
        <f>SEARCH(CONCATENATE("Title=",Calculos!$A$72,"PENALTIES"),LogEvent[[#This Row],[TextEvent2]],LogEvent[[#This Row],[TariffLocation]])+29</f>
        <v>#VALUE!</v>
      </c>
      <c r="K383" s="195" t="e">
        <f>SEARCH("&lt;/Paragraph&gt;",LogEvent[[#This Row],[TextEvent2]],LogEvent[[#This Row],[PenaltiesLocation]])</f>
        <v>#VALUE!</v>
      </c>
      <c r="L383" s="195" t="e">
        <f>MID(LogEvent[[#This Row],[TextEvent2]],LogEvent[[#This Row],[PenaltiesLocation]],(LogEvent[[#This Row],[PenaltiesFinish]]-LogEvent[[#This Row],[PenaltiesLocation]]))</f>
        <v>#VALUE!</v>
      </c>
      <c r="M383" s="195">
        <f>SEARCH("&lt;stl:HostCommand",LogEvent[[#This Row],[TextEvent2]])</f>
        <v>1523</v>
      </c>
      <c r="N383" s="195">
        <f>SEARCH("&gt;",LogEvent[[#This Row],[TextEvent2]],LogEvent[[#This Row],[HostCommandLocation]])+1</f>
        <v>1556</v>
      </c>
      <c r="O383" s="195">
        <f>SEARCH("&lt;/stl:HostCommand&gt;",LogEvent[[#This Row],[TextEvent2]],LogEvent[[#This Row],[HostCommandInit]])</f>
        <v>1595</v>
      </c>
      <c r="P383" s="195" t="str">
        <f>MID(LogEvent[[#This Row],[TextEvent2]],LogEvent[[#This Row],[HostCommandInit]],LogEvent[[#This Row],[HCFinish]]-LogEvent[[#This Row],[HostCommandInit]])</f>
        <v>RDPTYMEX13SEPAAAAKY2P/W0P¥UAC*COV911-CM</v>
      </c>
    </row>
    <row r="384" spans="1:16" x14ac:dyDescent="0.25">
      <c r="A384" s="195" t="s">
        <v>458</v>
      </c>
      <c r="B384" s="195" t="s">
        <v>459</v>
      </c>
      <c r="C384" s="195" t="s">
        <v>842</v>
      </c>
      <c r="D384" s="195" t="e">
        <f>SEARCH("&lt;Rule&gt;",LogEvent[[#This Row],[TextEvent2]])+6</f>
        <v>#VALUE!</v>
      </c>
      <c r="E384" s="195" t="e">
        <f>SEARCH("&lt;/Rule&gt;",LogEvent[[#This Row],[TextEvent2]],LogEvent[[#This Row],[RuleLocation]])</f>
        <v>#VALUE!</v>
      </c>
      <c r="F384" s="195" t="e">
        <f>MID(LogEvent[[#This Row],[TextEvent2]],LogEvent[[#This Row],[RuleLocation]],LogEvent[[#This Row],[RuleFinish]]-LogEvent[[#This Row],[RuleLocation]])</f>
        <v>#VALUE!</v>
      </c>
      <c r="G384" s="195" t="e">
        <f>SEARCH("&lt;TariffDescriptionNumber&gt;",LogEvent[[#This Row],[TextEvent2]],LogEvent[[#This Row],[RuleFinish]])+25</f>
        <v>#VALUE!</v>
      </c>
      <c r="H384" s="195" t="e">
        <f>SEARCH("&lt;/TariffDescriptionNumber&gt;",LogEvent[[#This Row],[TextEvent2]],LogEvent[[#This Row],[RuleFinish]])</f>
        <v>#VALUE!</v>
      </c>
      <c r="I384" s="195" t="e">
        <f>MID(LogEvent[[#This Row],[TextEvent2]],LogEvent[[#This Row],[TariffLocation]],(LogEvent[[#This Row],[TariffFinish]]-LogEvent[[#This Row],[TariffLocation]]))</f>
        <v>#VALUE!</v>
      </c>
      <c r="J384" s="195" t="e">
        <f>SEARCH(CONCATENATE("Title=",Calculos!$A$72,"PENALTIES"),LogEvent[[#This Row],[TextEvent2]],LogEvent[[#This Row],[TariffLocation]])+29</f>
        <v>#VALUE!</v>
      </c>
      <c r="K384" s="195" t="e">
        <f>SEARCH("&lt;/Paragraph&gt;",LogEvent[[#This Row],[TextEvent2]],LogEvent[[#This Row],[PenaltiesLocation]])</f>
        <v>#VALUE!</v>
      </c>
      <c r="L384" s="195" t="e">
        <f>MID(LogEvent[[#This Row],[TextEvent2]],LogEvent[[#This Row],[PenaltiesLocation]],(LogEvent[[#This Row],[PenaltiesFinish]]-LogEvent[[#This Row],[PenaltiesLocation]]))</f>
        <v>#VALUE!</v>
      </c>
      <c r="M384" s="195">
        <f>SEARCH("&lt;stl:HostCommand",LogEvent[[#This Row],[TextEvent2]])</f>
        <v>1523</v>
      </c>
      <c r="N384" s="195">
        <f>SEARCH("&gt;",LogEvent[[#This Row],[TextEvent2]],LogEvent[[#This Row],[HostCommandLocation]])+1</f>
        <v>1556</v>
      </c>
      <c r="O384" s="195">
        <f>SEARCH("&lt;/stl:HostCommand&gt;",LogEvent[[#This Row],[TextEvent2]],LogEvent[[#This Row],[HostCommandInit]])</f>
        <v>1595</v>
      </c>
      <c r="P384" s="195" t="str">
        <f>MID(LogEvent[[#This Row],[TextEvent2]],LogEvent[[#This Row],[HostCommandInit]],LogEvent[[#This Row],[HCFinish]]-LogEvent[[#This Row],[HostCommandInit]])</f>
        <v>RDMEXPTY20SEPAAAAKY2P/W0P¥UAC*COV911-CM</v>
      </c>
    </row>
    <row r="385" spans="1:16" x14ac:dyDescent="0.25">
      <c r="A385" s="195" t="s">
        <v>458</v>
      </c>
      <c r="B385" s="195" t="s">
        <v>459</v>
      </c>
      <c r="C385" s="195" t="s">
        <v>843</v>
      </c>
      <c r="D385" s="195" t="e">
        <f>SEARCH("&lt;Rule&gt;",LogEvent[[#This Row],[TextEvent2]])+6</f>
        <v>#VALUE!</v>
      </c>
      <c r="E385" s="195" t="e">
        <f>SEARCH("&lt;/Rule&gt;",LogEvent[[#This Row],[TextEvent2]],LogEvent[[#This Row],[RuleLocation]])</f>
        <v>#VALUE!</v>
      </c>
      <c r="F385" s="195" t="e">
        <f>MID(LogEvent[[#This Row],[TextEvent2]],LogEvent[[#This Row],[RuleLocation]],LogEvent[[#This Row],[RuleFinish]]-LogEvent[[#This Row],[RuleLocation]])</f>
        <v>#VALUE!</v>
      </c>
      <c r="G385" s="195" t="e">
        <f>SEARCH("&lt;TariffDescriptionNumber&gt;",LogEvent[[#This Row],[TextEvent2]],LogEvent[[#This Row],[RuleFinish]])+25</f>
        <v>#VALUE!</v>
      </c>
      <c r="H385" s="195" t="e">
        <f>SEARCH("&lt;/TariffDescriptionNumber&gt;",LogEvent[[#This Row],[TextEvent2]],LogEvent[[#This Row],[RuleFinish]])</f>
        <v>#VALUE!</v>
      </c>
      <c r="I385" s="195" t="e">
        <f>MID(LogEvent[[#This Row],[TextEvent2]],LogEvent[[#This Row],[TariffLocation]],(LogEvent[[#This Row],[TariffFinish]]-LogEvent[[#This Row],[TariffLocation]]))</f>
        <v>#VALUE!</v>
      </c>
      <c r="J385" s="195" t="e">
        <f>SEARCH(CONCATENATE("Title=",Calculos!$A$72,"PENALTIES"),LogEvent[[#This Row],[TextEvent2]],LogEvent[[#This Row],[TariffLocation]])+29</f>
        <v>#VALUE!</v>
      </c>
      <c r="K385" s="195" t="e">
        <f>SEARCH("&lt;/Paragraph&gt;",LogEvent[[#This Row],[TextEvent2]],LogEvent[[#This Row],[PenaltiesLocation]])</f>
        <v>#VALUE!</v>
      </c>
      <c r="L385" s="195" t="e">
        <f>MID(LogEvent[[#This Row],[TextEvent2]],LogEvent[[#This Row],[PenaltiesLocation]],(LogEvent[[#This Row],[PenaltiesFinish]]-LogEvent[[#This Row],[PenaltiesLocation]]))</f>
        <v>#VALUE!</v>
      </c>
      <c r="M385" s="195">
        <f>SEARCH("&lt;stl:HostCommand",LogEvent[[#This Row],[TextEvent2]])</f>
        <v>1523</v>
      </c>
      <c r="N385" s="195">
        <f>SEARCH("&gt;",LogEvent[[#This Row],[TextEvent2]],LogEvent[[#This Row],[HostCommandLocation]])+1</f>
        <v>1556</v>
      </c>
      <c r="O385" s="195">
        <f>SEARCH("&lt;/stl:HostCommand&gt;",LogEvent[[#This Row],[TextEvent2]],LogEvent[[#This Row],[HostCommandInit]])</f>
        <v>1595</v>
      </c>
      <c r="P385" s="195" t="str">
        <f>MID(LogEvent[[#This Row],[TextEvent2]],LogEvent[[#This Row],[HostCommandInit]],LogEvent[[#This Row],[HCFinish]]-LogEvent[[#This Row],[HostCommandInit]])</f>
        <v>RDPTYBOG20SEPAAAAKY2P/W0P¥UAC*COV911-CM</v>
      </c>
    </row>
    <row r="386" spans="1:16" x14ac:dyDescent="0.25">
      <c r="A386" s="195" t="s">
        <v>458</v>
      </c>
      <c r="B386" s="195" t="s">
        <v>459</v>
      </c>
      <c r="C386" s="195" t="s">
        <v>844</v>
      </c>
      <c r="D386" s="195" t="e">
        <f>SEARCH("&lt;Rule&gt;",LogEvent[[#This Row],[TextEvent2]])+6</f>
        <v>#VALUE!</v>
      </c>
      <c r="E386" s="195" t="e">
        <f>SEARCH("&lt;/Rule&gt;",LogEvent[[#This Row],[TextEvent2]],LogEvent[[#This Row],[RuleLocation]])</f>
        <v>#VALUE!</v>
      </c>
      <c r="F386" s="195" t="e">
        <f>MID(LogEvent[[#This Row],[TextEvent2]],LogEvent[[#This Row],[RuleLocation]],LogEvent[[#This Row],[RuleFinish]]-LogEvent[[#This Row],[RuleLocation]])</f>
        <v>#VALUE!</v>
      </c>
      <c r="G386" s="195" t="e">
        <f>SEARCH("&lt;TariffDescriptionNumber&gt;",LogEvent[[#This Row],[TextEvent2]],LogEvent[[#This Row],[RuleFinish]])+25</f>
        <v>#VALUE!</v>
      </c>
      <c r="H386" s="195" t="e">
        <f>SEARCH("&lt;/TariffDescriptionNumber&gt;",LogEvent[[#This Row],[TextEvent2]],LogEvent[[#This Row],[RuleFinish]])</f>
        <v>#VALUE!</v>
      </c>
      <c r="I386" s="195" t="e">
        <f>MID(LogEvent[[#This Row],[TextEvent2]],LogEvent[[#This Row],[TariffLocation]],(LogEvent[[#This Row],[TariffFinish]]-LogEvent[[#This Row],[TariffLocation]]))</f>
        <v>#VALUE!</v>
      </c>
      <c r="J386" s="195" t="e">
        <f>SEARCH(CONCATENATE("Title=",Calculos!$A$72,"PENALTIES"),LogEvent[[#This Row],[TextEvent2]],LogEvent[[#This Row],[TariffLocation]])+29</f>
        <v>#VALUE!</v>
      </c>
      <c r="K386" s="195" t="e">
        <f>SEARCH("&lt;/Paragraph&gt;",LogEvent[[#This Row],[TextEvent2]],LogEvent[[#This Row],[PenaltiesLocation]])</f>
        <v>#VALUE!</v>
      </c>
      <c r="L386" s="195" t="e">
        <f>MID(LogEvent[[#This Row],[TextEvent2]],LogEvent[[#This Row],[PenaltiesLocation]],(LogEvent[[#This Row],[PenaltiesFinish]]-LogEvent[[#This Row],[PenaltiesLocation]]))</f>
        <v>#VALUE!</v>
      </c>
      <c r="M386" s="195">
        <f>SEARCH("&lt;stl:HostCommand",LogEvent[[#This Row],[TextEvent2]])</f>
        <v>1523</v>
      </c>
      <c r="N386" s="195">
        <f>SEARCH("&gt;",LogEvent[[#This Row],[TextEvent2]],LogEvent[[#This Row],[HostCommandLocation]])+1</f>
        <v>1556</v>
      </c>
      <c r="O386" s="195">
        <f>SEARCH("&lt;/stl:HostCommand&gt;",LogEvent[[#This Row],[TextEvent2]],LogEvent[[#This Row],[HostCommandInit]])</f>
        <v>1595</v>
      </c>
      <c r="P386" s="195" t="str">
        <f>MID(LogEvent[[#This Row],[TextEvent2]],LogEvent[[#This Row],[HostCommandInit]],LogEvent[[#This Row],[HCFinish]]-LogEvent[[#This Row],[HostCommandInit]])</f>
        <v>RDBOGPTY13SEPAAAAKY2P/W0P¥UAC*COV911-CM</v>
      </c>
    </row>
    <row r="387" spans="1:16" x14ac:dyDescent="0.25">
      <c r="A387" s="195" t="s">
        <v>458</v>
      </c>
      <c r="B387" s="195" t="s">
        <v>459</v>
      </c>
      <c r="C387" s="195" t="s">
        <v>845</v>
      </c>
      <c r="D387" s="195" t="e">
        <f>SEARCH("&lt;Rule&gt;",LogEvent[[#This Row],[TextEvent2]])+6</f>
        <v>#VALUE!</v>
      </c>
      <c r="E387" s="195" t="e">
        <f>SEARCH("&lt;/Rule&gt;",LogEvent[[#This Row],[TextEvent2]],LogEvent[[#This Row],[RuleLocation]])</f>
        <v>#VALUE!</v>
      </c>
      <c r="F387" s="195" t="e">
        <f>MID(LogEvent[[#This Row],[TextEvent2]],LogEvent[[#This Row],[RuleLocation]],LogEvent[[#This Row],[RuleFinish]]-LogEvent[[#This Row],[RuleLocation]])</f>
        <v>#VALUE!</v>
      </c>
      <c r="G387" s="195" t="e">
        <f>SEARCH("&lt;TariffDescriptionNumber&gt;",LogEvent[[#This Row],[TextEvent2]],LogEvent[[#This Row],[RuleFinish]])+25</f>
        <v>#VALUE!</v>
      </c>
      <c r="H387" s="195" t="e">
        <f>SEARCH("&lt;/TariffDescriptionNumber&gt;",LogEvent[[#This Row],[TextEvent2]],LogEvent[[#This Row],[RuleFinish]])</f>
        <v>#VALUE!</v>
      </c>
      <c r="I387" s="195" t="e">
        <f>MID(LogEvent[[#This Row],[TextEvent2]],LogEvent[[#This Row],[TariffLocation]],(LogEvent[[#This Row],[TariffFinish]]-LogEvent[[#This Row],[TariffLocation]]))</f>
        <v>#VALUE!</v>
      </c>
      <c r="J387" s="195" t="e">
        <f>SEARCH(CONCATENATE("Title=",Calculos!$A$72,"PENALTIES"),LogEvent[[#This Row],[TextEvent2]],LogEvent[[#This Row],[TariffLocation]])+29</f>
        <v>#VALUE!</v>
      </c>
      <c r="K387" s="195" t="e">
        <f>SEARCH("&lt;/Paragraph&gt;",LogEvent[[#This Row],[TextEvent2]],LogEvent[[#This Row],[PenaltiesLocation]])</f>
        <v>#VALUE!</v>
      </c>
      <c r="L387" s="195" t="e">
        <f>MID(LogEvent[[#This Row],[TextEvent2]],LogEvent[[#This Row],[PenaltiesLocation]],(LogEvent[[#This Row],[PenaltiesFinish]]-LogEvent[[#This Row],[PenaltiesLocation]]))</f>
        <v>#VALUE!</v>
      </c>
      <c r="M387" s="195">
        <f>SEARCH("&lt;stl:HostCommand",LogEvent[[#This Row],[TextEvent2]])</f>
        <v>1523</v>
      </c>
      <c r="N387" s="195">
        <f>SEARCH("&gt;",LogEvent[[#This Row],[TextEvent2]],LogEvent[[#This Row],[HostCommandLocation]])+1</f>
        <v>1556</v>
      </c>
      <c r="O387" s="195">
        <f>SEARCH("&lt;/stl:HostCommand&gt;",LogEvent[[#This Row],[TextEvent2]],LogEvent[[#This Row],[HostCommandInit]])</f>
        <v>1595</v>
      </c>
      <c r="P387" s="195" t="str">
        <f>MID(LogEvent[[#This Row],[TextEvent2]],LogEvent[[#This Row],[HostCommandInit]],LogEvent[[#This Row],[HCFinish]]-LogEvent[[#This Row],[HostCommandInit]])</f>
        <v>RDPTYMEX13SEPAAAAKY2P/W0P¥UAC*COV911-CM</v>
      </c>
    </row>
    <row r="388" spans="1:16" x14ac:dyDescent="0.25">
      <c r="A388" s="195" t="s">
        <v>458</v>
      </c>
      <c r="B388" s="195" t="s">
        <v>459</v>
      </c>
      <c r="C388" s="195" t="s">
        <v>846</v>
      </c>
      <c r="D388" s="195" t="e">
        <f>SEARCH("&lt;Rule&gt;",LogEvent[[#This Row],[TextEvent2]])+6</f>
        <v>#VALUE!</v>
      </c>
      <c r="E388" s="195" t="e">
        <f>SEARCH("&lt;/Rule&gt;",LogEvent[[#This Row],[TextEvent2]],LogEvent[[#This Row],[RuleLocation]])</f>
        <v>#VALUE!</v>
      </c>
      <c r="F388" s="195" t="e">
        <f>MID(LogEvent[[#This Row],[TextEvent2]],LogEvent[[#This Row],[RuleLocation]],LogEvent[[#This Row],[RuleFinish]]-LogEvent[[#This Row],[RuleLocation]])</f>
        <v>#VALUE!</v>
      </c>
      <c r="G388" s="195" t="e">
        <f>SEARCH("&lt;TariffDescriptionNumber&gt;",LogEvent[[#This Row],[TextEvent2]],LogEvent[[#This Row],[RuleFinish]])+25</f>
        <v>#VALUE!</v>
      </c>
      <c r="H388" s="195" t="e">
        <f>SEARCH("&lt;/TariffDescriptionNumber&gt;",LogEvent[[#This Row],[TextEvent2]],LogEvent[[#This Row],[RuleFinish]])</f>
        <v>#VALUE!</v>
      </c>
      <c r="I388" s="195" t="e">
        <f>MID(LogEvent[[#This Row],[TextEvent2]],LogEvent[[#This Row],[TariffLocation]],(LogEvent[[#This Row],[TariffFinish]]-LogEvent[[#This Row],[TariffLocation]]))</f>
        <v>#VALUE!</v>
      </c>
      <c r="J388" s="195" t="e">
        <f>SEARCH(CONCATENATE("Title=",Calculos!$A$72,"PENALTIES"),LogEvent[[#This Row],[TextEvent2]],LogEvent[[#This Row],[TariffLocation]])+29</f>
        <v>#VALUE!</v>
      </c>
      <c r="K388" s="195" t="e">
        <f>SEARCH("&lt;/Paragraph&gt;",LogEvent[[#This Row],[TextEvent2]],LogEvent[[#This Row],[PenaltiesLocation]])</f>
        <v>#VALUE!</v>
      </c>
      <c r="L388" s="195" t="e">
        <f>MID(LogEvent[[#This Row],[TextEvent2]],LogEvent[[#This Row],[PenaltiesLocation]],(LogEvent[[#This Row],[PenaltiesFinish]]-LogEvent[[#This Row],[PenaltiesLocation]]))</f>
        <v>#VALUE!</v>
      </c>
      <c r="M388" s="195">
        <f>SEARCH("&lt;stl:HostCommand",LogEvent[[#This Row],[TextEvent2]])</f>
        <v>1523</v>
      </c>
      <c r="N388" s="195">
        <f>SEARCH("&gt;",LogEvent[[#This Row],[TextEvent2]],LogEvent[[#This Row],[HostCommandLocation]])+1</f>
        <v>1556</v>
      </c>
      <c r="O388" s="195">
        <f>SEARCH("&lt;/stl:HostCommand&gt;",LogEvent[[#This Row],[TextEvent2]],LogEvent[[#This Row],[HostCommandInit]])</f>
        <v>1595</v>
      </c>
      <c r="P388" s="195" t="str">
        <f>MID(LogEvent[[#This Row],[TextEvent2]],LogEvent[[#This Row],[HostCommandInit]],LogEvent[[#This Row],[HCFinish]]-LogEvent[[#This Row],[HostCommandInit]])</f>
        <v>RDMEXPTY20SEPAAAAKY2P/W0P¥UAC*COV911-CM</v>
      </c>
    </row>
    <row r="389" spans="1:16" x14ac:dyDescent="0.25">
      <c r="A389" s="195" t="s">
        <v>458</v>
      </c>
      <c r="B389" s="195" t="s">
        <v>459</v>
      </c>
      <c r="C389" s="195" t="s">
        <v>847</v>
      </c>
      <c r="D389" s="195" t="e">
        <f>SEARCH("&lt;Rule&gt;",LogEvent[[#This Row],[TextEvent2]])+6</f>
        <v>#VALUE!</v>
      </c>
      <c r="E389" s="195" t="e">
        <f>SEARCH("&lt;/Rule&gt;",LogEvent[[#This Row],[TextEvent2]],LogEvent[[#This Row],[RuleLocation]])</f>
        <v>#VALUE!</v>
      </c>
      <c r="F389" s="195" t="e">
        <f>MID(LogEvent[[#This Row],[TextEvent2]],LogEvent[[#This Row],[RuleLocation]],LogEvent[[#This Row],[RuleFinish]]-LogEvent[[#This Row],[RuleLocation]])</f>
        <v>#VALUE!</v>
      </c>
      <c r="G389" s="195" t="e">
        <f>SEARCH("&lt;TariffDescriptionNumber&gt;",LogEvent[[#This Row],[TextEvent2]],LogEvent[[#This Row],[RuleFinish]])+25</f>
        <v>#VALUE!</v>
      </c>
      <c r="H389" s="195" t="e">
        <f>SEARCH("&lt;/TariffDescriptionNumber&gt;",LogEvent[[#This Row],[TextEvent2]],LogEvent[[#This Row],[RuleFinish]])</f>
        <v>#VALUE!</v>
      </c>
      <c r="I389" s="195" t="e">
        <f>MID(LogEvent[[#This Row],[TextEvent2]],LogEvent[[#This Row],[TariffLocation]],(LogEvent[[#This Row],[TariffFinish]]-LogEvent[[#This Row],[TariffLocation]]))</f>
        <v>#VALUE!</v>
      </c>
      <c r="J389" s="195" t="e">
        <f>SEARCH(CONCATENATE("Title=",Calculos!$A$72,"PENALTIES"),LogEvent[[#This Row],[TextEvent2]],LogEvent[[#This Row],[TariffLocation]])+29</f>
        <v>#VALUE!</v>
      </c>
      <c r="K389" s="195" t="e">
        <f>SEARCH("&lt;/Paragraph&gt;",LogEvent[[#This Row],[TextEvent2]],LogEvent[[#This Row],[PenaltiesLocation]])</f>
        <v>#VALUE!</v>
      </c>
      <c r="L389" s="195" t="e">
        <f>MID(LogEvent[[#This Row],[TextEvent2]],LogEvent[[#This Row],[PenaltiesLocation]],(LogEvent[[#This Row],[PenaltiesFinish]]-LogEvent[[#This Row],[PenaltiesLocation]]))</f>
        <v>#VALUE!</v>
      </c>
      <c r="M389" s="195">
        <f>SEARCH("&lt;stl:HostCommand",LogEvent[[#This Row],[TextEvent2]])</f>
        <v>1523</v>
      </c>
      <c r="N389" s="195">
        <f>SEARCH("&gt;",LogEvent[[#This Row],[TextEvent2]],LogEvent[[#This Row],[HostCommandLocation]])+1</f>
        <v>1556</v>
      </c>
      <c r="O389" s="195">
        <f>SEARCH("&lt;/stl:HostCommand&gt;",LogEvent[[#This Row],[TextEvent2]],LogEvent[[#This Row],[HostCommandInit]])</f>
        <v>1595</v>
      </c>
      <c r="P389" s="195" t="str">
        <f>MID(LogEvent[[#This Row],[TextEvent2]],LogEvent[[#This Row],[HostCommandInit]],LogEvent[[#This Row],[HCFinish]]-LogEvent[[#This Row],[HostCommandInit]])</f>
        <v>RDPTYBOG20SEPAAAAKY2P/W0P¥UAC*COV911-CM</v>
      </c>
    </row>
    <row r="390" spans="1:16" x14ac:dyDescent="0.25">
      <c r="A390" s="195" t="s">
        <v>458</v>
      </c>
      <c r="B390" s="195" t="s">
        <v>459</v>
      </c>
      <c r="C390" s="195" t="s">
        <v>848</v>
      </c>
      <c r="D390" s="195" t="e">
        <f>SEARCH("&lt;Rule&gt;",LogEvent[[#This Row],[TextEvent2]])+6</f>
        <v>#VALUE!</v>
      </c>
      <c r="E390" s="195" t="e">
        <f>SEARCH("&lt;/Rule&gt;",LogEvent[[#This Row],[TextEvent2]],LogEvent[[#This Row],[RuleLocation]])</f>
        <v>#VALUE!</v>
      </c>
      <c r="F390" s="195" t="e">
        <f>MID(LogEvent[[#This Row],[TextEvent2]],LogEvent[[#This Row],[RuleLocation]],LogEvent[[#This Row],[RuleFinish]]-LogEvent[[#This Row],[RuleLocation]])</f>
        <v>#VALUE!</v>
      </c>
      <c r="G390" s="195" t="e">
        <f>SEARCH("&lt;TariffDescriptionNumber&gt;",LogEvent[[#This Row],[TextEvent2]],LogEvent[[#This Row],[RuleFinish]])+25</f>
        <v>#VALUE!</v>
      </c>
      <c r="H390" s="195" t="e">
        <f>SEARCH("&lt;/TariffDescriptionNumber&gt;",LogEvent[[#This Row],[TextEvent2]],LogEvent[[#This Row],[RuleFinish]])</f>
        <v>#VALUE!</v>
      </c>
      <c r="I390" s="195" t="e">
        <f>MID(LogEvent[[#This Row],[TextEvent2]],LogEvent[[#This Row],[TariffLocation]],(LogEvent[[#This Row],[TariffFinish]]-LogEvent[[#This Row],[TariffLocation]]))</f>
        <v>#VALUE!</v>
      </c>
      <c r="J390" s="195" t="e">
        <f>SEARCH(CONCATENATE("Title=",Calculos!$A$72,"PENALTIES"),LogEvent[[#This Row],[TextEvent2]],LogEvent[[#This Row],[TariffLocation]])+29</f>
        <v>#VALUE!</v>
      </c>
      <c r="K390" s="195" t="e">
        <f>SEARCH("&lt;/Paragraph&gt;",LogEvent[[#This Row],[TextEvent2]],LogEvent[[#This Row],[PenaltiesLocation]])</f>
        <v>#VALUE!</v>
      </c>
      <c r="L390" s="195" t="e">
        <f>MID(LogEvent[[#This Row],[TextEvent2]],LogEvent[[#This Row],[PenaltiesLocation]],(LogEvent[[#This Row],[PenaltiesFinish]]-LogEvent[[#This Row],[PenaltiesLocation]]))</f>
        <v>#VALUE!</v>
      </c>
      <c r="M390" s="195">
        <f>SEARCH("&lt;stl:HostCommand",LogEvent[[#This Row],[TextEvent2]])</f>
        <v>1524</v>
      </c>
      <c r="N390" s="195">
        <f>SEARCH("&gt;",LogEvent[[#This Row],[TextEvent2]],LogEvent[[#This Row],[HostCommandLocation]])+1</f>
        <v>1557</v>
      </c>
      <c r="O390" s="195">
        <f>SEARCH("&lt;/stl:HostCommand&gt;",LogEvent[[#This Row],[TextEvent2]],LogEvent[[#This Row],[HostCommandInit]])</f>
        <v>1596</v>
      </c>
      <c r="P390" s="195" t="str">
        <f>MID(LogEvent[[#This Row],[TextEvent2]],LogEvent[[#This Row],[HostCommandInit]],LogEvent[[#This Row],[HCFinish]]-LogEvent[[#This Row],[HostCommandInit]])</f>
        <v>RDBOGPTY13SEPAAAAKY2P/W0P¥UAC*COV911-CM</v>
      </c>
    </row>
    <row r="391" spans="1:16" x14ac:dyDescent="0.25">
      <c r="A391" s="195" t="s">
        <v>458</v>
      </c>
      <c r="B391" s="195" t="s">
        <v>459</v>
      </c>
      <c r="C391" s="195" t="s">
        <v>849</v>
      </c>
      <c r="D391" s="195" t="e">
        <f>SEARCH("&lt;Rule&gt;",LogEvent[[#This Row],[TextEvent2]])+6</f>
        <v>#VALUE!</v>
      </c>
      <c r="E391" s="195" t="e">
        <f>SEARCH("&lt;/Rule&gt;",LogEvent[[#This Row],[TextEvent2]],LogEvent[[#This Row],[RuleLocation]])</f>
        <v>#VALUE!</v>
      </c>
      <c r="F391" s="195" t="e">
        <f>MID(LogEvent[[#This Row],[TextEvent2]],LogEvent[[#This Row],[RuleLocation]],LogEvent[[#This Row],[RuleFinish]]-LogEvent[[#This Row],[RuleLocation]])</f>
        <v>#VALUE!</v>
      </c>
      <c r="G391" s="195" t="e">
        <f>SEARCH("&lt;TariffDescriptionNumber&gt;",LogEvent[[#This Row],[TextEvent2]],LogEvent[[#This Row],[RuleFinish]])+25</f>
        <v>#VALUE!</v>
      </c>
      <c r="H391" s="195" t="e">
        <f>SEARCH("&lt;/TariffDescriptionNumber&gt;",LogEvent[[#This Row],[TextEvent2]],LogEvent[[#This Row],[RuleFinish]])</f>
        <v>#VALUE!</v>
      </c>
      <c r="I391" s="195" t="e">
        <f>MID(LogEvent[[#This Row],[TextEvent2]],LogEvent[[#This Row],[TariffLocation]],(LogEvent[[#This Row],[TariffFinish]]-LogEvent[[#This Row],[TariffLocation]]))</f>
        <v>#VALUE!</v>
      </c>
      <c r="J391" s="195" t="e">
        <f>SEARCH(CONCATENATE("Title=",Calculos!$A$72,"PENALTIES"),LogEvent[[#This Row],[TextEvent2]],LogEvent[[#This Row],[TariffLocation]])+29</f>
        <v>#VALUE!</v>
      </c>
      <c r="K391" s="195" t="e">
        <f>SEARCH("&lt;/Paragraph&gt;",LogEvent[[#This Row],[TextEvent2]],LogEvent[[#This Row],[PenaltiesLocation]])</f>
        <v>#VALUE!</v>
      </c>
      <c r="L391" s="195" t="e">
        <f>MID(LogEvent[[#This Row],[TextEvent2]],LogEvent[[#This Row],[PenaltiesLocation]],(LogEvent[[#This Row],[PenaltiesFinish]]-LogEvent[[#This Row],[PenaltiesLocation]]))</f>
        <v>#VALUE!</v>
      </c>
      <c r="M391" s="195">
        <f>SEARCH("&lt;stl:HostCommand",LogEvent[[#This Row],[TextEvent2]])</f>
        <v>1524</v>
      </c>
      <c r="N391" s="195">
        <f>SEARCH("&gt;",LogEvent[[#This Row],[TextEvent2]],LogEvent[[#This Row],[HostCommandLocation]])+1</f>
        <v>1557</v>
      </c>
      <c r="O391" s="195">
        <f>SEARCH("&lt;/stl:HostCommand&gt;",LogEvent[[#This Row],[TextEvent2]],LogEvent[[#This Row],[HostCommandInit]])</f>
        <v>1596</v>
      </c>
      <c r="P391" s="195" t="str">
        <f>MID(LogEvent[[#This Row],[TextEvent2]],LogEvent[[#This Row],[HostCommandInit]],LogEvent[[#This Row],[HCFinish]]-LogEvent[[#This Row],[HostCommandInit]])</f>
        <v>RDPTYMEX13SEPAAAAKY2P/W0P¥UAC*COV911-CM</v>
      </c>
    </row>
    <row r="392" spans="1:16" x14ac:dyDescent="0.25">
      <c r="A392" s="195" t="s">
        <v>458</v>
      </c>
      <c r="B392" s="195" t="s">
        <v>459</v>
      </c>
      <c r="C392" s="195" t="s">
        <v>850</v>
      </c>
      <c r="D392" s="195" t="e">
        <f>SEARCH("&lt;Rule&gt;",LogEvent[[#This Row],[TextEvent2]])+6</f>
        <v>#VALUE!</v>
      </c>
      <c r="E392" s="195" t="e">
        <f>SEARCH("&lt;/Rule&gt;",LogEvent[[#This Row],[TextEvent2]],LogEvent[[#This Row],[RuleLocation]])</f>
        <v>#VALUE!</v>
      </c>
      <c r="F392" s="195" t="e">
        <f>MID(LogEvent[[#This Row],[TextEvent2]],LogEvent[[#This Row],[RuleLocation]],LogEvent[[#This Row],[RuleFinish]]-LogEvent[[#This Row],[RuleLocation]])</f>
        <v>#VALUE!</v>
      </c>
      <c r="G392" s="195" t="e">
        <f>SEARCH("&lt;TariffDescriptionNumber&gt;",LogEvent[[#This Row],[TextEvent2]],LogEvent[[#This Row],[RuleFinish]])+25</f>
        <v>#VALUE!</v>
      </c>
      <c r="H392" s="195" t="e">
        <f>SEARCH("&lt;/TariffDescriptionNumber&gt;",LogEvent[[#This Row],[TextEvent2]],LogEvent[[#This Row],[RuleFinish]])</f>
        <v>#VALUE!</v>
      </c>
      <c r="I392" s="195" t="e">
        <f>MID(LogEvent[[#This Row],[TextEvent2]],LogEvent[[#This Row],[TariffLocation]],(LogEvent[[#This Row],[TariffFinish]]-LogEvent[[#This Row],[TariffLocation]]))</f>
        <v>#VALUE!</v>
      </c>
      <c r="J392" s="195" t="e">
        <f>SEARCH(CONCATENATE("Title=",Calculos!$A$72,"PENALTIES"),LogEvent[[#This Row],[TextEvent2]],LogEvent[[#This Row],[TariffLocation]])+29</f>
        <v>#VALUE!</v>
      </c>
      <c r="K392" s="195" t="e">
        <f>SEARCH("&lt;/Paragraph&gt;",LogEvent[[#This Row],[TextEvent2]],LogEvent[[#This Row],[PenaltiesLocation]])</f>
        <v>#VALUE!</v>
      </c>
      <c r="L392" s="195" t="e">
        <f>MID(LogEvent[[#This Row],[TextEvent2]],LogEvent[[#This Row],[PenaltiesLocation]],(LogEvent[[#This Row],[PenaltiesFinish]]-LogEvent[[#This Row],[PenaltiesLocation]]))</f>
        <v>#VALUE!</v>
      </c>
      <c r="M392" s="195">
        <f>SEARCH("&lt;stl:HostCommand",LogEvent[[#This Row],[TextEvent2]])</f>
        <v>1524</v>
      </c>
      <c r="N392" s="195">
        <f>SEARCH("&gt;",LogEvent[[#This Row],[TextEvent2]],LogEvent[[#This Row],[HostCommandLocation]])+1</f>
        <v>1557</v>
      </c>
      <c r="O392" s="195">
        <f>SEARCH("&lt;/stl:HostCommand&gt;",LogEvent[[#This Row],[TextEvent2]],LogEvent[[#This Row],[HostCommandInit]])</f>
        <v>1596</v>
      </c>
      <c r="P392" s="195" t="str">
        <f>MID(LogEvent[[#This Row],[TextEvent2]],LogEvent[[#This Row],[HostCommandInit]],LogEvent[[#This Row],[HCFinish]]-LogEvent[[#This Row],[HostCommandInit]])</f>
        <v>RDMEXPTY20SEPAAAAKY2P/W0P¥UAC*COV911-CM</v>
      </c>
    </row>
    <row r="393" spans="1:16" x14ac:dyDescent="0.25">
      <c r="A393" s="195" t="s">
        <v>458</v>
      </c>
      <c r="B393" s="195" t="s">
        <v>459</v>
      </c>
      <c r="C393" s="195" t="s">
        <v>851</v>
      </c>
      <c r="D393" s="195" t="e">
        <f>SEARCH("&lt;Rule&gt;",LogEvent[[#This Row],[TextEvent2]])+6</f>
        <v>#VALUE!</v>
      </c>
      <c r="E393" s="195" t="e">
        <f>SEARCH("&lt;/Rule&gt;",LogEvent[[#This Row],[TextEvent2]],LogEvent[[#This Row],[RuleLocation]])</f>
        <v>#VALUE!</v>
      </c>
      <c r="F393" s="195" t="e">
        <f>MID(LogEvent[[#This Row],[TextEvent2]],LogEvent[[#This Row],[RuleLocation]],LogEvent[[#This Row],[RuleFinish]]-LogEvent[[#This Row],[RuleLocation]])</f>
        <v>#VALUE!</v>
      </c>
      <c r="G393" s="195" t="e">
        <f>SEARCH("&lt;TariffDescriptionNumber&gt;",LogEvent[[#This Row],[TextEvent2]],LogEvent[[#This Row],[RuleFinish]])+25</f>
        <v>#VALUE!</v>
      </c>
      <c r="H393" s="195" t="e">
        <f>SEARCH("&lt;/TariffDescriptionNumber&gt;",LogEvent[[#This Row],[TextEvent2]],LogEvent[[#This Row],[RuleFinish]])</f>
        <v>#VALUE!</v>
      </c>
      <c r="I393" s="195" t="e">
        <f>MID(LogEvent[[#This Row],[TextEvent2]],LogEvent[[#This Row],[TariffLocation]],(LogEvent[[#This Row],[TariffFinish]]-LogEvent[[#This Row],[TariffLocation]]))</f>
        <v>#VALUE!</v>
      </c>
      <c r="J393" s="195" t="e">
        <f>SEARCH(CONCATENATE("Title=",Calculos!$A$72,"PENALTIES"),LogEvent[[#This Row],[TextEvent2]],LogEvent[[#This Row],[TariffLocation]])+29</f>
        <v>#VALUE!</v>
      </c>
      <c r="K393" s="195" t="e">
        <f>SEARCH("&lt;/Paragraph&gt;",LogEvent[[#This Row],[TextEvent2]],LogEvent[[#This Row],[PenaltiesLocation]])</f>
        <v>#VALUE!</v>
      </c>
      <c r="L393" s="195" t="e">
        <f>MID(LogEvent[[#This Row],[TextEvent2]],LogEvent[[#This Row],[PenaltiesLocation]],(LogEvent[[#This Row],[PenaltiesFinish]]-LogEvent[[#This Row],[PenaltiesLocation]]))</f>
        <v>#VALUE!</v>
      </c>
      <c r="M393" s="195">
        <f>SEARCH("&lt;stl:HostCommand",LogEvent[[#This Row],[TextEvent2]])</f>
        <v>1523</v>
      </c>
      <c r="N393" s="195">
        <f>SEARCH("&gt;",LogEvent[[#This Row],[TextEvent2]],LogEvent[[#This Row],[HostCommandLocation]])+1</f>
        <v>1556</v>
      </c>
      <c r="O393" s="195">
        <f>SEARCH("&lt;/stl:HostCommand&gt;",LogEvent[[#This Row],[TextEvent2]],LogEvent[[#This Row],[HostCommandInit]])</f>
        <v>1595</v>
      </c>
      <c r="P393" s="195" t="str">
        <f>MID(LogEvent[[#This Row],[TextEvent2]],LogEvent[[#This Row],[HostCommandInit]],LogEvent[[#This Row],[HCFinish]]-LogEvent[[#This Row],[HostCommandInit]])</f>
        <v>RDBOGPTY13SEPAAAAKY2P/W0P¥UAC*COV911-CM</v>
      </c>
    </row>
    <row r="394" spans="1:16" x14ac:dyDescent="0.25">
      <c r="A394" s="195" t="s">
        <v>458</v>
      </c>
      <c r="B394" s="195" t="s">
        <v>459</v>
      </c>
      <c r="C394" s="195" t="s">
        <v>852</v>
      </c>
      <c r="D394" s="195" t="e">
        <f>SEARCH("&lt;Rule&gt;",LogEvent[[#This Row],[TextEvent2]])+6</f>
        <v>#VALUE!</v>
      </c>
      <c r="E394" s="195" t="e">
        <f>SEARCH("&lt;/Rule&gt;",LogEvent[[#This Row],[TextEvent2]],LogEvent[[#This Row],[RuleLocation]])</f>
        <v>#VALUE!</v>
      </c>
      <c r="F394" s="195" t="e">
        <f>MID(LogEvent[[#This Row],[TextEvent2]],LogEvent[[#This Row],[RuleLocation]],LogEvent[[#This Row],[RuleFinish]]-LogEvent[[#This Row],[RuleLocation]])</f>
        <v>#VALUE!</v>
      </c>
      <c r="G394" s="195" t="e">
        <f>SEARCH("&lt;TariffDescriptionNumber&gt;",LogEvent[[#This Row],[TextEvent2]],LogEvent[[#This Row],[RuleFinish]])+25</f>
        <v>#VALUE!</v>
      </c>
      <c r="H394" s="195" t="e">
        <f>SEARCH("&lt;/TariffDescriptionNumber&gt;",LogEvent[[#This Row],[TextEvent2]],LogEvent[[#This Row],[RuleFinish]])</f>
        <v>#VALUE!</v>
      </c>
      <c r="I394" s="195" t="e">
        <f>MID(LogEvent[[#This Row],[TextEvent2]],LogEvent[[#This Row],[TariffLocation]],(LogEvent[[#This Row],[TariffFinish]]-LogEvent[[#This Row],[TariffLocation]]))</f>
        <v>#VALUE!</v>
      </c>
      <c r="J394" s="195" t="e">
        <f>SEARCH(CONCATENATE("Title=",Calculos!$A$72,"PENALTIES"),LogEvent[[#This Row],[TextEvent2]],LogEvent[[#This Row],[TariffLocation]])+29</f>
        <v>#VALUE!</v>
      </c>
      <c r="K394" s="195" t="e">
        <f>SEARCH("&lt;/Paragraph&gt;",LogEvent[[#This Row],[TextEvent2]],LogEvent[[#This Row],[PenaltiesLocation]])</f>
        <v>#VALUE!</v>
      </c>
      <c r="L394" s="195" t="e">
        <f>MID(LogEvent[[#This Row],[TextEvent2]],LogEvent[[#This Row],[PenaltiesLocation]],(LogEvent[[#This Row],[PenaltiesFinish]]-LogEvent[[#This Row],[PenaltiesLocation]]))</f>
        <v>#VALUE!</v>
      </c>
      <c r="M394" s="195">
        <f>SEARCH("&lt;stl:HostCommand",LogEvent[[#This Row],[TextEvent2]])</f>
        <v>1523</v>
      </c>
      <c r="N394" s="195">
        <f>SEARCH("&gt;",LogEvent[[#This Row],[TextEvent2]],LogEvent[[#This Row],[HostCommandLocation]])+1</f>
        <v>1556</v>
      </c>
      <c r="O394" s="195">
        <f>SEARCH("&lt;/stl:HostCommand&gt;",LogEvent[[#This Row],[TextEvent2]],LogEvent[[#This Row],[HostCommandInit]])</f>
        <v>1595</v>
      </c>
      <c r="P394" s="195" t="str">
        <f>MID(LogEvent[[#This Row],[TextEvent2]],LogEvent[[#This Row],[HostCommandInit]],LogEvent[[#This Row],[HCFinish]]-LogEvent[[#This Row],[HostCommandInit]])</f>
        <v>RDPTYMEX13SEPAAAAKY2P/W0P¥UAC*COV911-CM</v>
      </c>
    </row>
    <row r="395" spans="1:16" x14ac:dyDescent="0.25">
      <c r="A395" s="195" t="s">
        <v>458</v>
      </c>
      <c r="B395" s="195" t="s">
        <v>459</v>
      </c>
      <c r="C395" s="195" t="s">
        <v>853</v>
      </c>
      <c r="D395" s="195" t="e">
        <f>SEARCH("&lt;Rule&gt;",LogEvent[[#This Row],[TextEvent2]])+6</f>
        <v>#VALUE!</v>
      </c>
      <c r="E395" s="195" t="e">
        <f>SEARCH("&lt;/Rule&gt;",LogEvent[[#This Row],[TextEvent2]],LogEvent[[#This Row],[RuleLocation]])</f>
        <v>#VALUE!</v>
      </c>
      <c r="F395" s="195" t="e">
        <f>MID(LogEvent[[#This Row],[TextEvent2]],LogEvent[[#This Row],[RuleLocation]],LogEvent[[#This Row],[RuleFinish]]-LogEvent[[#This Row],[RuleLocation]])</f>
        <v>#VALUE!</v>
      </c>
      <c r="G395" s="195" t="e">
        <f>SEARCH("&lt;TariffDescriptionNumber&gt;",LogEvent[[#This Row],[TextEvent2]],LogEvent[[#This Row],[RuleFinish]])+25</f>
        <v>#VALUE!</v>
      </c>
      <c r="H395" s="195" t="e">
        <f>SEARCH("&lt;/TariffDescriptionNumber&gt;",LogEvent[[#This Row],[TextEvent2]],LogEvent[[#This Row],[RuleFinish]])</f>
        <v>#VALUE!</v>
      </c>
      <c r="I395" s="195" t="e">
        <f>MID(LogEvent[[#This Row],[TextEvent2]],LogEvent[[#This Row],[TariffLocation]],(LogEvent[[#This Row],[TariffFinish]]-LogEvent[[#This Row],[TariffLocation]]))</f>
        <v>#VALUE!</v>
      </c>
      <c r="J395" s="195" t="e">
        <f>SEARCH(CONCATENATE("Title=",Calculos!$A$72,"PENALTIES"),LogEvent[[#This Row],[TextEvent2]],LogEvent[[#This Row],[TariffLocation]])+29</f>
        <v>#VALUE!</v>
      </c>
      <c r="K395" s="195" t="e">
        <f>SEARCH("&lt;/Paragraph&gt;",LogEvent[[#This Row],[TextEvent2]],LogEvent[[#This Row],[PenaltiesLocation]])</f>
        <v>#VALUE!</v>
      </c>
      <c r="L395" s="195" t="e">
        <f>MID(LogEvent[[#This Row],[TextEvent2]],LogEvent[[#This Row],[PenaltiesLocation]],(LogEvent[[#This Row],[PenaltiesFinish]]-LogEvent[[#This Row],[PenaltiesLocation]]))</f>
        <v>#VALUE!</v>
      </c>
      <c r="M395" s="195">
        <f>SEARCH("&lt;stl:HostCommand",LogEvent[[#This Row],[TextEvent2]])</f>
        <v>1523</v>
      </c>
      <c r="N395" s="195">
        <f>SEARCH("&gt;",LogEvent[[#This Row],[TextEvent2]],LogEvent[[#This Row],[HostCommandLocation]])+1</f>
        <v>1556</v>
      </c>
      <c r="O395" s="195">
        <f>SEARCH("&lt;/stl:HostCommand&gt;",LogEvent[[#This Row],[TextEvent2]],LogEvent[[#This Row],[HostCommandInit]])</f>
        <v>1595</v>
      </c>
      <c r="P395" s="195" t="str">
        <f>MID(LogEvent[[#This Row],[TextEvent2]],LogEvent[[#This Row],[HostCommandInit]],LogEvent[[#This Row],[HCFinish]]-LogEvent[[#This Row],[HostCommandInit]])</f>
        <v>RDMEXPTY20SEPAAAAKY2P/W0P¥UAC*COV911-CM</v>
      </c>
    </row>
    <row r="396" spans="1:16" x14ac:dyDescent="0.25">
      <c r="A396" s="195" t="s">
        <v>458</v>
      </c>
      <c r="B396" s="195" t="s">
        <v>459</v>
      </c>
      <c r="C396" s="195" t="s">
        <v>854</v>
      </c>
      <c r="D396" s="195" t="e">
        <f>SEARCH("&lt;Rule&gt;",LogEvent[[#This Row],[TextEvent2]])+6</f>
        <v>#VALUE!</v>
      </c>
      <c r="E396" s="195" t="e">
        <f>SEARCH("&lt;/Rule&gt;",LogEvent[[#This Row],[TextEvent2]],LogEvent[[#This Row],[RuleLocation]])</f>
        <v>#VALUE!</v>
      </c>
      <c r="F396" s="195" t="e">
        <f>MID(LogEvent[[#This Row],[TextEvent2]],LogEvent[[#This Row],[RuleLocation]],LogEvent[[#This Row],[RuleFinish]]-LogEvent[[#This Row],[RuleLocation]])</f>
        <v>#VALUE!</v>
      </c>
      <c r="G396" s="195" t="e">
        <f>SEARCH("&lt;TariffDescriptionNumber&gt;",LogEvent[[#This Row],[TextEvent2]],LogEvent[[#This Row],[RuleFinish]])+25</f>
        <v>#VALUE!</v>
      </c>
      <c r="H396" s="195" t="e">
        <f>SEARCH("&lt;/TariffDescriptionNumber&gt;",LogEvent[[#This Row],[TextEvent2]],LogEvent[[#This Row],[RuleFinish]])</f>
        <v>#VALUE!</v>
      </c>
      <c r="I396" s="195" t="e">
        <f>MID(LogEvent[[#This Row],[TextEvent2]],LogEvent[[#This Row],[TariffLocation]],(LogEvent[[#This Row],[TariffFinish]]-LogEvent[[#This Row],[TariffLocation]]))</f>
        <v>#VALUE!</v>
      </c>
      <c r="J396" s="195" t="e">
        <f>SEARCH(CONCATENATE("Title=",Calculos!$A$72,"PENALTIES"),LogEvent[[#This Row],[TextEvent2]],LogEvent[[#This Row],[TariffLocation]])+29</f>
        <v>#VALUE!</v>
      </c>
      <c r="K396" s="195" t="e">
        <f>SEARCH("&lt;/Paragraph&gt;",LogEvent[[#This Row],[TextEvent2]],LogEvent[[#This Row],[PenaltiesLocation]])</f>
        <v>#VALUE!</v>
      </c>
      <c r="L396" s="195" t="e">
        <f>MID(LogEvent[[#This Row],[TextEvent2]],LogEvent[[#This Row],[PenaltiesLocation]],(LogEvent[[#This Row],[PenaltiesFinish]]-LogEvent[[#This Row],[PenaltiesLocation]]))</f>
        <v>#VALUE!</v>
      </c>
      <c r="M396" s="195">
        <f>SEARCH("&lt;stl:HostCommand",LogEvent[[#This Row],[TextEvent2]])</f>
        <v>1523</v>
      </c>
      <c r="N396" s="195">
        <f>SEARCH("&gt;",LogEvent[[#This Row],[TextEvent2]],LogEvent[[#This Row],[HostCommandLocation]])+1</f>
        <v>1556</v>
      </c>
      <c r="O396" s="195">
        <f>SEARCH("&lt;/stl:HostCommand&gt;",LogEvent[[#This Row],[TextEvent2]],LogEvent[[#This Row],[HostCommandInit]])</f>
        <v>1595</v>
      </c>
      <c r="P396" s="195" t="str">
        <f>MID(LogEvent[[#This Row],[TextEvent2]],LogEvent[[#This Row],[HostCommandInit]],LogEvent[[#This Row],[HCFinish]]-LogEvent[[#This Row],[HostCommandInit]])</f>
        <v>RDPTYBOG20SEPAAAAKY2P/W0P¥UAC*COV911-CM</v>
      </c>
    </row>
    <row r="397" spans="1:16" x14ac:dyDescent="0.25">
      <c r="A397" s="195" t="s">
        <v>458</v>
      </c>
      <c r="B397" s="195" t="s">
        <v>459</v>
      </c>
      <c r="C397" s="195" t="s">
        <v>855</v>
      </c>
      <c r="D397" s="195" t="e">
        <f>SEARCH("&lt;Rule&gt;",LogEvent[[#This Row],[TextEvent2]])+6</f>
        <v>#VALUE!</v>
      </c>
      <c r="E397" s="195" t="e">
        <f>SEARCH("&lt;/Rule&gt;",LogEvent[[#This Row],[TextEvent2]],LogEvent[[#This Row],[RuleLocation]])</f>
        <v>#VALUE!</v>
      </c>
      <c r="F397" s="195" t="e">
        <f>MID(LogEvent[[#This Row],[TextEvent2]],LogEvent[[#This Row],[RuleLocation]],LogEvent[[#This Row],[RuleFinish]]-LogEvent[[#This Row],[RuleLocation]])</f>
        <v>#VALUE!</v>
      </c>
      <c r="G397" s="195" t="e">
        <f>SEARCH("&lt;TariffDescriptionNumber&gt;",LogEvent[[#This Row],[TextEvent2]],LogEvent[[#This Row],[RuleFinish]])+25</f>
        <v>#VALUE!</v>
      </c>
      <c r="H397" s="195" t="e">
        <f>SEARCH("&lt;/TariffDescriptionNumber&gt;",LogEvent[[#This Row],[TextEvent2]],LogEvent[[#This Row],[RuleFinish]])</f>
        <v>#VALUE!</v>
      </c>
      <c r="I397" s="195" t="e">
        <f>MID(LogEvent[[#This Row],[TextEvent2]],LogEvent[[#This Row],[TariffLocation]],(LogEvent[[#This Row],[TariffFinish]]-LogEvent[[#This Row],[TariffLocation]]))</f>
        <v>#VALUE!</v>
      </c>
      <c r="J397" s="195" t="e">
        <f>SEARCH(CONCATENATE("Title=",Calculos!$A$72,"PENALTIES"),LogEvent[[#This Row],[TextEvent2]],LogEvent[[#This Row],[TariffLocation]])+29</f>
        <v>#VALUE!</v>
      </c>
      <c r="K397" s="195" t="e">
        <f>SEARCH("&lt;/Paragraph&gt;",LogEvent[[#This Row],[TextEvent2]],LogEvent[[#This Row],[PenaltiesLocation]])</f>
        <v>#VALUE!</v>
      </c>
      <c r="L397" s="195" t="e">
        <f>MID(LogEvent[[#This Row],[TextEvent2]],LogEvent[[#This Row],[PenaltiesLocation]],(LogEvent[[#This Row],[PenaltiesFinish]]-LogEvent[[#This Row],[PenaltiesLocation]]))</f>
        <v>#VALUE!</v>
      </c>
      <c r="M397" s="195">
        <f>SEARCH("&lt;stl:HostCommand",LogEvent[[#This Row],[TextEvent2]])</f>
        <v>1524</v>
      </c>
      <c r="N397" s="195">
        <f>SEARCH("&gt;",LogEvent[[#This Row],[TextEvent2]],LogEvent[[#This Row],[HostCommandLocation]])+1</f>
        <v>1557</v>
      </c>
      <c r="O397" s="195">
        <f>SEARCH("&lt;/stl:HostCommand&gt;",LogEvent[[#This Row],[TextEvent2]],LogEvent[[#This Row],[HostCommandInit]])</f>
        <v>1596</v>
      </c>
      <c r="P397" s="195" t="str">
        <f>MID(LogEvent[[#This Row],[TextEvent2]],LogEvent[[#This Row],[HostCommandInit]],LogEvent[[#This Row],[HCFinish]]-LogEvent[[#This Row],[HostCommandInit]])</f>
        <v>RDBOGPTY07SEPTAAAKY2P/W0P¥UAC*COV911-CM</v>
      </c>
    </row>
    <row r="398" spans="1:16" x14ac:dyDescent="0.25">
      <c r="A398" s="195" t="s">
        <v>458</v>
      </c>
      <c r="B398" s="195" t="s">
        <v>459</v>
      </c>
      <c r="C398" s="195" t="s">
        <v>856</v>
      </c>
      <c r="D398" s="195" t="e">
        <f>SEARCH("&lt;Rule&gt;",LogEvent[[#This Row],[TextEvent2]])+6</f>
        <v>#VALUE!</v>
      </c>
      <c r="E398" s="195" t="e">
        <f>SEARCH("&lt;/Rule&gt;",LogEvent[[#This Row],[TextEvent2]],LogEvent[[#This Row],[RuleLocation]])</f>
        <v>#VALUE!</v>
      </c>
      <c r="F398" s="195" t="e">
        <f>MID(LogEvent[[#This Row],[TextEvent2]],LogEvent[[#This Row],[RuleLocation]],LogEvent[[#This Row],[RuleFinish]]-LogEvent[[#This Row],[RuleLocation]])</f>
        <v>#VALUE!</v>
      </c>
      <c r="G398" s="195" t="e">
        <f>SEARCH("&lt;TariffDescriptionNumber&gt;",LogEvent[[#This Row],[TextEvent2]],LogEvent[[#This Row],[RuleFinish]])+25</f>
        <v>#VALUE!</v>
      </c>
      <c r="H398" s="195" t="e">
        <f>SEARCH("&lt;/TariffDescriptionNumber&gt;",LogEvent[[#This Row],[TextEvent2]],LogEvent[[#This Row],[RuleFinish]])</f>
        <v>#VALUE!</v>
      </c>
      <c r="I398" s="195" t="e">
        <f>MID(LogEvent[[#This Row],[TextEvent2]],LogEvent[[#This Row],[TariffLocation]],(LogEvent[[#This Row],[TariffFinish]]-LogEvent[[#This Row],[TariffLocation]]))</f>
        <v>#VALUE!</v>
      </c>
      <c r="J398" s="195" t="e">
        <f>SEARCH(CONCATENATE("Title=",Calculos!$A$72,"PENALTIES"),LogEvent[[#This Row],[TextEvent2]],LogEvent[[#This Row],[TariffLocation]])+29</f>
        <v>#VALUE!</v>
      </c>
      <c r="K398" s="195" t="e">
        <f>SEARCH("&lt;/Paragraph&gt;",LogEvent[[#This Row],[TextEvent2]],LogEvent[[#This Row],[PenaltiesLocation]])</f>
        <v>#VALUE!</v>
      </c>
      <c r="L398" s="195" t="e">
        <f>MID(LogEvent[[#This Row],[TextEvent2]],LogEvent[[#This Row],[PenaltiesLocation]],(LogEvent[[#This Row],[PenaltiesFinish]]-LogEvent[[#This Row],[PenaltiesLocation]]))</f>
        <v>#VALUE!</v>
      </c>
      <c r="M398" s="195">
        <f>SEARCH("&lt;stl:HostCommand",LogEvent[[#This Row],[TextEvent2]])</f>
        <v>1524</v>
      </c>
      <c r="N398" s="195">
        <f>SEARCH("&gt;",LogEvent[[#This Row],[TextEvent2]],LogEvent[[#This Row],[HostCommandLocation]])+1</f>
        <v>1557</v>
      </c>
      <c r="O398" s="195">
        <f>SEARCH("&lt;/stl:HostCommand&gt;",LogEvent[[#This Row],[TextEvent2]],LogEvent[[#This Row],[HostCommandInit]])</f>
        <v>1596</v>
      </c>
      <c r="P398" s="195" t="str">
        <f>MID(LogEvent[[#This Row],[TextEvent2]],LogEvent[[#This Row],[HostCommandInit]],LogEvent[[#This Row],[HCFinish]]-LogEvent[[#This Row],[HostCommandInit]])</f>
        <v>RDPTYCUN07SEPTAAAKY2P/W0P¥UAC*COV911-CM</v>
      </c>
    </row>
    <row r="399" spans="1:16" x14ac:dyDescent="0.25">
      <c r="A399" s="195" t="s">
        <v>458</v>
      </c>
      <c r="B399" s="195" t="s">
        <v>459</v>
      </c>
      <c r="C399" s="195" t="s">
        <v>857</v>
      </c>
      <c r="D399" s="195" t="e">
        <f>SEARCH("&lt;Rule&gt;",LogEvent[[#This Row],[TextEvent2]])+6</f>
        <v>#VALUE!</v>
      </c>
      <c r="E399" s="195" t="e">
        <f>SEARCH("&lt;/Rule&gt;",LogEvent[[#This Row],[TextEvent2]],LogEvent[[#This Row],[RuleLocation]])</f>
        <v>#VALUE!</v>
      </c>
      <c r="F399" s="195" t="e">
        <f>MID(LogEvent[[#This Row],[TextEvent2]],LogEvent[[#This Row],[RuleLocation]],LogEvent[[#This Row],[RuleFinish]]-LogEvent[[#This Row],[RuleLocation]])</f>
        <v>#VALUE!</v>
      </c>
      <c r="G399" s="195" t="e">
        <f>SEARCH("&lt;TariffDescriptionNumber&gt;",LogEvent[[#This Row],[TextEvent2]],LogEvent[[#This Row],[RuleFinish]])+25</f>
        <v>#VALUE!</v>
      </c>
      <c r="H399" s="195" t="e">
        <f>SEARCH("&lt;/TariffDescriptionNumber&gt;",LogEvent[[#This Row],[TextEvent2]],LogEvent[[#This Row],[RuleFinish]])</f>
        <v>#VALUE!</v>
      </c>
      <c r="I399" s="195" t="e">
        <f>MID(LogEvent[[#This Row],[TextEvent2]],LogEvent[[#This Row],[TariffLocation]],(LogEvent[[#This Row],[TariffFinish]]-LogEvent[[#This Row],[TariffLocation]]))</f>
        <v>#VALUE!</v>
      </c>
      <c r="J399" s="195" t="e">
        <f>SEARCH(CONCATENATE("Title=",Calculos!$A$72,"PENALTIES"),LogEvent[[#This Row],[TextEvent2]],LogEvent[[#This Row],[TariffLocation]])+29</f>
        <v>#VALUE!</v>
      </c>
      <c r="K399" s="195" t="e">
        <f>SEARCH("&lt;/Paragraph&gt;",LogEvent[[#This Row],[TextEvent2]],LogEvent[[#This Row],[PenaltiesLocation]])</f>
        <v>#VALUE!</v>
      </c>
      <c r="L399" s="195" t="e">
        <f>MID(LogEvent[[#This Row],[TextEvent2]],LogEvent[[#This Row],[PenaltiesLocation]],(LogEvent[[#This Row],[PenaltiesFinish]]-LogEvent[[#This Row],[PenaltiesLocation]]))</f>
        <v>#VALUE!</v>
      </c>
      <c r="M399" s="195">
        <f>SEARCH("&lt;stl:HostCommand",LogEvent[[#This Row],[TextEvent2]])</f>
        <v>1524</v>
      </c>
      <c r="N399" s="195">
        <f>SEARCH("&gt;",LogEvent[[#This Row],[TextEvent2]],LogEvent[[#This Row],[HostCommandLocation]])+1</f>
        <v>1557</v>
      </c>
      <c r="O399" s="195">
        <f>SEARCH("&lt;/stl:HostCommand&gt;",LogEvent[[#This Row],[TextEvent2]],LogEvent[[#This Row],[HostCommandInit]])</f>
        <v>1596</v>
      </c>
      <c r="P399" s="195" t="str">
        <f>MID(LogEvent[[#This Row],[TextEvent2]],LogEvent[[#This Row],[HostCommandInit]],LogEvent[[#This Row],[HCFinish]]-LogEvent[[#This Row],[HostCommandInit]])</f>
        <v>RDCUNPTY17SEPAAAAKY2P/W0P¥UAC*COV911-CM</v>
      </c>
    </row>
    <row r="400" spans="1:16" x14ac:dyDescent="0.25">
      <c r="A400" s="195" t="s">
        <v>458</v>
      </c>
      <c r="B400" s="195" t="s">
        <v>459</v>
      </c>
      <c r="C400" s="195" t="s">
        <v>858</v>
      </c>
      <c r="D400" s="195" t="e">
        <f>SEARCH("&lt;Rule&gt;",LogEvent[[#This Row],[TextEvent2]])+6</f>
        <v>#VALUE!</v>
      </c>
      <c r="E400" s="195" t="e">
        <f>SEARCH("&lt;/Rule&gt;",LogEvent[[#This Row],[TextEvent2]],LogEvent[[#This Row],[RuleLocation]])</f>
        <v>#VALUE!</v>
      </c>
      <c r="F400" s="195" t="e">
        <f>MID(LogEvent[[#This Row],[TextEvent2]],LogEvent[[#This Row],[RuleLocation]],LogEvent[[#This Row],[RuleFinish]]-LogEvent[[#This Row],[RuleLocation]])</f>
        <v>#VALUE!</v>
      </c>
      <c r="G400" s="195" t="e">
        <f>SEARCH("&lt;TariffDescriptionNumber&gt;",LogEvent[[#This Row],[TextEvent2]],LogEvent[[#This Row],[RuleFinish]])+25</f>
        <v>#VALUE!</v>
      </c>
      <c r="H400" s="195" t="e">
        <f>SEARCH("&lt;/TariffDescriptionNumber&gt;",LogEvent[[#This Row],[TextEvent2]],LogEvent[[#This Row],[RuleFinish]])</f>
        <v>#VALUE!</v>
      </c>
      <c r="I400" s="195" t="e">
        <f>MID(LogEvent[[#This Row],[TextEvent2]],LogEvent[[#This Row],[TariffLocation]],(LogEvent[[#This Row],[TariffFinish]]-LogEvent[[#This Row],[TariffLocation]]))</f>
        <v>#VALUE!</v>
      </c>
      <c r="J400" s="195" t="e">
        <f>SEARCH(CONCATENATE("Title=",Calculos!$A$72,"PENALTIES"),LogEvent[[#This Row],[TextEvent2]],LogEvent[[#This Row],[TariffLocation]])+29</f>
        <v>#VALUE!</v>
      </c>
      <c r="K400" s="195" t="e">
        <f>SEARCH("&lt;/Paragraph&gt;",LogEvent[[#This Row],[TextEvent2]],LogEvent[[#This Row],[PenaltiesLocation]])</f>
        <v>#VALUE!</v>
      </c>
      <c r="L400" s="195" t="e">
        <f>MID(LogEvent[[#This Row],[TextEvent2]],LogEvent[[#This Row],[PenaltiesLocation]],(LogEvent[[#This Row],[PenaltiesFinish]]-LogEvent[[#This Row],[PenaltiesLocation]]))</f>
        <v>#VALUE!</v>
      </c>
      <c r="M400" s="195">
        <f>SEARCH("&lt;stl:HostCommand",LogEvent[[#This Row],[TextEvent2]])</f>
        <v>1524</v>
      </c>
      <c r="N400" s="195">
        <f>SEARCH("&gt;",LogEvent[[#This Row],[TextEvent2]],LogEvent[[#This Row],[HostCommandLocation]])+1</f>
        <v>1557</v>
      </c>
      <c r="O400" s="195">
        <f>SEARCH("&lt;/stl:HostCommand&gt;",LogEvent[[#This Row],[TextEvent2]],LogEvent[[#This Row],[HostCommandInit]])</f>
        <v>1596</v>
      </c>
      <c r="P400" s="195" t="str">
        <f>MID(LogEvent[[#This Row],[TextEvent2]],LogEvent[[#This Row],[HostCommandInit]],LogEvent[[#This Row],[HCFinish]]-LogEvent[[#This Row],[HostCommandInit]])</f>
        <v>RDPTYBOG17SEPAAAAKY2P/W0P¥UAC*COV911-CM</v>
      </c>
    </row>
    <row r="401" spans="1:16" x14ac:dyDescent="0.25">
      <c r="A401" s="195" t="s">
        <v>458</v>
      </c>
      <c r="B401" s="195" t="s">
        <v>459</v>
      </c>
      <c r="C401" s="195" t="s">
        <v>859</v>
      </c>
      <c r="D401" s="195" t="e">
        <f>SEARCH("&lt;Rule&gt;",LogEvent[[#This Row],[TextEvent2]])+6</f>
        <v>#VALUE!</v>
      </c>
      <c r="E401" s="195" t="e">
        <f>SEARCH("&lt;/Rule&gt;",LogEvent[[#This Row],[TextEvent2]],LogEvent[[#This Row],[RuleLocation]])</f>
        <v>#VALUE!</v>
      </c>
      <c r="F401" s="195" t="e">
        <f>MID(LogEvent[[#This Row],[TextEvent2]],LogEvent[[#This Row],[RuleLocation]],LogEvent[[#This Row],[RuleFinish]]-LogEvent[[#This Row],[RuleLocation]])</f>
        <v>#VALUE!</v>
      </c>
      <c r="G401" s="195" t="e">
        <f>SEARCH("&lt;TariffDescriptionNumber&gt;",LogEvent[[#This Row],[TextEvent2]],LogEvent[[#This Row],[RuleFinish]])+25</f>
        <v>#VALUE!</v>
      </c>
      <c r="H401" s="195" t="e">
        <f>SEARCH("&lt;/TariffDescriptionNumber&gt;",LogEvent[[#This Row],[TextEvent2]],LogEvent[[#This Row],[RuleFinish]])</f>
        <v>#VALUE!</v>
      </c>
      <c r="I401" s="195" t="e">
        <f>MID(LogEvent[[#This Row],[TextEvent2]],LogEvent[[#This Row],[TariffLocation]],(LogEvent[[#This Row],[TariffFinish]]-LogEvent[[#This Row],[TariffLocation]]))</f>
        <v>#VALUE!</v>
      </c>
      <c r="J401" s="195" t="e">
        <f>SEARCH(CONCATENATE("Title=",Calculos!$A$72,"PENALTIES"),LogEvent[[#This Row],[TextEvent2]],LogEvent[[#This Row],[TariffLocation]])+29</f>
        <v>#VALUE!</v>
      </c>
      <c r="K401" s="195" t="e">
        <f>SEARCH("&lt;/Paragraph&gt;",LogEvent[[#This Row],[TextEvent2]],LogEvent[[#This Row],[PenaltiesLocation]])</f>
        <v>#VALUE!</v>
      </c>
      <c r="L401" s="195" t="e">
        <f>MID(LogEvent[[#This Row],[TextEvent2]],LogEvent[[#This Row],[PenaltiesLocation]],(LogEvent[[#This Row],[PenaltiesFinish]]-LogEvent[[#This Row],[PenaltiesLocation]]))</f>
        <v>#VALUE!</v>
      </c>
      <c r="M401" s="195">
        <f>SEARCH("&lt;stl:HostCommand",LogEvent[[#This Row],[TextEvent2]])</f>
        <v>1523</v>
      </c>
      <c r="N401" s="195">
        <f>SEARCH("&gt;",LogEvent[[#This Row],[TextEvent2]],LogEvent[[#This Row],[HostCommandLocation]])+1</f>
        <v>1556</v>
      </c>
      <c r="O401" s="195">
        <f>SEARCH("&lt;/stl:HostCommand&gt;",LogEvent[[#This Row],[TextEvent2]],LogEvent[[#This Row],[HostCommandInit]])</f>
        <v>1580</v>
      </c>
      <c r="P401" s="195" t="str">
        <f>MID(LogEvent[[#This Row],[TextEvent2]],LogEvent[[#This Row],[HostCommandInit]],LogEvent[[#This Row],[HCFinish]]-LogEvent[[#This Row],[HostCommandInit]])</f>
        <v>RDBOGATL18SEPXHNJ3NBQ-DL</v>
      </c>
    </row>
    <row r="402" spans="1:16" x14ac:dyDescent="0.25">
      <c r="A402" s="195" t="s">
        <v>458</v>
      </c>
      <c r="B402" s="195" t="s">
        <v>459</v>
      </c>
      <c r="C402" s="195" t="s">
        <v>860</v>
      </c>
      <c r="D402" s="195" t="e">
        <f>SEARCH("&lt;Rule&gt;",LogEvent[[#This Row],[TextEvent2]])+6</f>
        <v>#VALUE!</v>
      </c>
      <c r="E402" s="195" t="e">
        <f>SEARCH("&lt;/Rule&gt;",LogEvent[[#This Row],[TextEvent2]],LogEvent[[#This Row],[RuleLocation]])</f>
        <v>#VALUE!</v>
      </c>
      <c r="F402" s="195" t="e">
        <f>MID(LogEvent[[#This Row],[TextEvent2]],LogEvent[[#This Row],[RuleLocation]],LogEvent[[#This Row],[RuleFinish]]-LogEvent[[#This Row],[RuleLocation]])</f>
        <v>#VALUE!</v>
      </c>
      <c r="G402" s="195" t="e">
        <f>SEARCH("&lt;TariffDescriptionNumber&gt;",LogEvent[[#This Row],[TextEvent2]],LogEvent[[#This Row],[RuleFinish]])+25</f>
        <v>#VALUE!</v>
      </c>
      <c r="H402" s="195" t="e">
        <f>SEARCH("&lt;/TariffDescriptionNumber&gt;",LogEvent[[#This Row],[TextEvent2]],LogEvent[[#This Row],[RuleFinish]])</f>
        <v>#VALUE!</v>
      </c>
      <c r="I402" s="195" t="e">
        <f>MID(LogEvent[[#This Row],[TextEvent2]],LogEvent[[#This Row],[TariffLocation]],(LogEvent[[#This Row],[TariffFinish]]-LogEvent[[#This Row],[TariffLocation]]))</f>
        <v>#VALUE!</v>
      </c>
      <c r="J402" s="195" t="e">
        <f>SEARCH(CONCATENATE("Title=",Calculos!$A$72,"PENALTIES"),LogEvent[[#This Row],[TextEvent2]],LogEvent[[#This Row],[TariffLocation]])+29</f>
        <v>#VALUE!</v>
      </c>
      <c r="K402" s="195" t="e">
        <f>SEARCH("&lt;/Paragraph&gt;",LogEvent[[#This Row],[TextEvent2]],LogEvent[[#This Row],[PenaltiesLocation]])</f>
        <v>#VALUE!</v>
      </c>
      <c r="L402" s="195" t="e">
        <f>MID(LogEvent[[#This Row],[TextEvent2]],LogEvent[[#This Row],[PenaltiesLocation]],(LogEvent[[#This Row],[PenaltiesFinish]]-LogEvent[[#This Row],[PenaltiesLocation]]))</f>
        <v>#VALUE!</v>
      </c>
      <c r="M402" s="195">
        <f>SEARCH("&lt;stl:HostCommand",LogEvent[[#This Row],[TextEvent2]])</f>
        <v>1523</v>
      </c>
      <c r="N402" s="195">
        <f>SEARCH("&gt;",LogEvent[[#This Row],[TextEvent2]],LogEvent[[#This Row],[HostCommandLocation]])+1</f>
        <v>1556</v>
      </c>
      <c r="O402" s="195">
        <f>SEARCH("&lt;/stl:HostCommand&gt;",LogEvent[[#This Row],[TextEvent2]],LogEvent[[#This Row],[HostCommandInit]])</f>
        <v>1580</v>
      </c>
      <c r="P402" s="195" t="str">
        <f>MID(LogEvent[[#This Row],[TextEvent2]],LogEvent[[#This Row],[HostCommandInit]],LogEvent[[#This Row],[HCFinish]]-LogEvent[[#This Row],[HostCommandInit]])</f>
        <v>RDATLLEX18SEPXHNJ3NBQ-DL</v>
      </c>
    </row>
    <row r="403" spans="1:16" x14ac:dyDescent="0.25">
      <c r="A403" s="195" t="s">
        <v>458</v>
      </c>
      <c r="B403" s="195" t="s">
        <v>459</v>
      </c>
      <c r="C403" s="195" t="s">
        <v>861</v>
      </c>
      <c r="D403" s="195" t="e">
        <f>SEARCH("&lt;Rule&gt;",LogEvent[[#This Row],[TextEvent2]])+6</f>
        <v>#VALUE!</v>
      </c>
      <c r="E403" s="195" t="e">
        <f>SEARCH("&lt;/Rule&gt;",LogEvent[[#This Row],[TextEvent2]],LogEvent[[#This Row],[RuleLocation]])</f>
        <v>#VALUE!</v>
      </c>
      <c r="F403" s="195" t="e">
        <f>MID(LogEvent[[#This Row],[TextEvent2]],LogEvent[[#This Row],[RuleLocation]],LogEvent[[#This Row],[RuleFinish]]-LogEvent[[#This Row],[RuleLocation]])</f>
        <v>#VALUE!</v>
      </c>
      <c r="G403" s="195" t="e">
        <f>SEARCH("&lt;TariffDescriptionNumber&gt;",LogEvent[[#This Row],[TextEvent2]],LogEvent[[#This Row],[RuleFinish]])+25</f>
        <v>#VALUE!</v>
      </c>
      <c r="H403" s="195" t="e">
        <f>SEARCH("&lt;/TariffDescriptionNumber&gt;",LogEvent[[#This Row],[TextEvent2]],LogEvent[[#This Row],[RuleFinish]])</f>
        <v>#VALUE!</v>
      </c>
      <c r="I403" s="195" t="e">
        <f>MID(LogEvent[[#This Row],[TextEvent2]],LogEvent[[#This Row],[TariffLocation]],(LogEvent[[#This Row],[TariffFinish]]-LogEvent[[#This Row],[TariffLocation]]))</f>
        <v>#VALUE!</v>
      </c>
      <c r="J403" s="195" t="e">
        <f>SEARCH(CONCATENATE("Title=",Calculos!$A$72,"PENALTIES"),LogEvent[[#This Row],[TextEvent2]],LogEvent[[#This Row],[TariffLocation]])+29</f>
        <v>#VALUE!</v>
      </c>
      <c r="K403" s="195" t="e">
        <f>SEARCH("&lt;/Paragraph&gt;",LogEvent[[#This Row],[TextEvent2]],LogEvent[[#This Row],[PenaltiesLocation]])</f>
        <v>#VALUE!</v>
      </c>
      <c r="L403" s="195" t="e">
        <f>MID(LogEvent[[#This Row],[TextEvent2]],LogEvent[[#This Row],[PenaltiesLocation]],(LogEvent[[#This Row],[PenaltiesFinish]]-LogEvent[[#This Row],[PenaltiesLocation]]))</f>
        <v>#VALUE!</v>
      </c>
      <c r="M403" s="195">
        <f>SEARCH("&lt;stl:HostCommand",LogEvent[[#This Row],[TextEvent2]])</f>
        <v>1523</v>
      </c>
      <c r="N403" s="195">
        <f>SEARCH("&gt;",LogEvent[[#This Row],[TextEvent2]],LogEvent[[#This Row],[HostCommandLocation]])+1</f>
        <v>1556</v>
      </c>
      <c r="O403" s="195">
        <f>SEARCH("&lt;/stl:HostCommand&gt;",LogEvent[[#This Row],[TextEvent2]],LogEvent[[#This Row],[HostCommandInit]])</f>
        <v>1580</v>
      </c>
      <c r="P403" s="195" t="str">
        <f>MID(LogEvent[[#This Row],[TextEvent2]],LogEvent[[#This Row],[HostCommandInit]],LogEvent[[#This Row],[HCFinish]]-LogEvent[[#This Row],[HostCommandInit]])</f>
        <v>RDLEXATL22SEPXLNJ3NBQ-DL</v>
      </c>
    </row>
    <row r="404" spans="1:16" x14ac:dyDescent="0.25">
      <c r="A404" s="195" t="s">
        <v>458</v>
      </c>
      <c r="B404" s="195" t="s">
        <v>459</v>
      </c>
      <c r="C404" s="195" t="s">
        <v>862</v>
      </c>
      <c r="D404" s="195" t="e">
        <f>SEARCH("&lt;Rule&gt;",LogEvent[[#This Row],[TextEvent2]])+6</f>
        <v>#VALUE!</v>
      </c>
      <c r="E404" s="195" t="e">
        <f>SEARCH("&lt;/Rule&gt;",LogEvent[[#This Row],[TextEvent2]],LogEvent[[#This Row],[RuleLocation]])</f>
        <v>#VALUE!</v>
      </c>
      <c r="F404" s="195" t="e">
        <f>MID(LogEvent[[#This Row],[TextEvent2]],LogEvent[[#This Row],[RuleLocation]],LogEvent[[#This Row],[RuleFinish]]-LogEvent[[#This Row],[RuleLocation]])</f>
        <v>#VALUE!</v>
      </c>
      <c r="G404" s="195" t="e">
        <f>SEARCH("&lt;TariffDescriptionNumber&gt;",LogEvent[[#This Row],[TextEvent2]],LogEvent[[#This Row],[RuleFinish]])+25</f>
        <v>#VALUE!</v>
      </c>
      <c r="H404" s="195" t="e">
        <f>SEARCH("&lt;/TariffDescriptionNumber&gt;",LogEvent[[#This Row],[TextEvent2]],LogEvent[[#This Row],[RuleFinish]])</f>
        <v>#VALUE!</v>
      </c>
      <c r="I404" s="195" t="e">
        <f>MID(LogEvent[[#This Row],[TextEvent2]],LogEvent[[#This Row],[TariffLocation]],(LogEvent[[#This Row],[TariffFinish]]-LogEvent[[#This Row],[TariffLocation]]))</f>
        <v>#VALUE!</v>
      </c>
      <c r="J404" s="195" t="e">
        <f>SEARCH(CONCATENATE("Title=",Calculos!$A$72,"PENALTIES"),LogEvent[[#This Row],[TextEvent2]],LogEvent[[#This Row],[TariffLocation]])+29</f>
        <v>#VALUE!</v>
      </c>
      <c r="K404" s="195" t="e">
        <f>SEARCH("&lt;/Paragraph&gt;",LogEvent[[#This Row],[TextEvent2]],LogEvent[[#This Row],[PenaltiesLocation]])</f>
        <v>#VALUE!</v>
      </c>
      <c r="L404" s="195" t="e">
        <f>MID(LogEvent[[#This Row],[TextEvent2]],LogEvent[[#This Row],[PenaltiesLocation]],(LogEvent[[#This Row],[PenaltiesFinish]]-LogEvent[[#This Row],[PenaltiesLocation]]))</f>
        <v>#VALUE!</v>
      </c>
      <c r="M404" s="195">
        <f>SEARCH("&lt;stl:HostCommand",LogEvent[[#This Row],[TextEvent2]])</f>
        <v>1523</v>
      </c>
      <c r="N404" s="195">
        <f>SEARCH("&gt;",LogEvent[[#This Row],[TextEvent2]],LogEvent[[#This Row],[HostCommandLocation]])+1</f>
        <v>1556</v>
      </c>
      <c r="O404" s="195">
        <f>SEARCH("&lt;/stl:HostCommand&gt;",LogEvent[[#This Row],[TextEvent2]],LogEvent[[#This Row],[HostCommandInit]])</f>
        <v>1580</v>
      </c>
      <c r="P404" s="195" t="str">
        <f>MID(LogEvent[[#This Row],[TextEvent2]],LogEvent[[#This Row],[HostCommandInit]],LogEvent[[#This Row],[HCFinish]]-LogEvent[[#This Row],[HostCommandInit]])</f>
        <v>RDATLBOG22SEPXLNJ3NBQ-DL</v>
      </c>
    </row>
    <row r="405" spans="1:16" x14ac:dyDescent="0.25">
      <c r="A405" s="195" t="s">
        <v>458</v>
      </c>
      <c r="B405" s="195" t="s">
        <v>459</v>
      </c>
      <c r="C405" s="195" t="s">
        <v>863</v>
      </c>
      <c r="D405" s="195" t="e">
        <f>SEARCH("&lt;Rule&gt;",LogEvent[[#This Row],[TextEvent2]])+6</f>
        <v>#VALUE!</v>
      </c>
      <c r="E405" s="195" t="e">
        <f>SEARCH("&lt;/Rule&gt;",LogEvent[[#This Row],[TextEvent2]],LogEvent[[#This Row],[RuleLocation]])</f>
        <v>#VALUE!</v>
      </c>
      <c r="F405" s="195" t="e">
        <f>MID(LogEvent[[#This Row],[TextEvent2]],LogEvent[[#This Row],[RuleLocation]],LogEvent[[#This Row],[RuleFinish]]-LogEvent[[#This Row],[RuleLocation]])</f>
        <v>#VALUE!</v>
      </c>
      <c r="G405" s="195" t="e">
        <f>SEARCH("&lt;TariffDescriptionNumber&gt;",LogEvent[[#This Row],[TextEvent2]],LogEvent[[#This Row],[RuleFinish]])+25</f>
        <v>#VALUE!</v>
      </c>
      <c r="H405" s="195" t="e">
        <f>SEARCH("&lt;/TariffDescriptionNumber&gt;",LogEvent[[#This Row],[TextEvent2]],LogEvent[[#This Row],[RuleFinish]])</f>
        <v>#VALUE!</v>
      </c>
      <c r="I405" s="195" t="e">
        <f>MID(LogEvent[[#This Row],[TextEvent2]],LogEvent[[#This Row],[TariffLocation]],(LogEvent[[#This Row],[TariffFinish]]-LogEvent[[#This Row],[TariffLocation]]))</f>
        <v>#VALUE!</v>
      </c>
      <c r="J405" s="195" t="e">
        <f>SEARCH(CONCATENATE("Title=",Calculos!$A$72,"PENALTIES"),LogEvent[[#This Row],[TextEvent2]],LogEvent[[#This Row],[TariffLocation]])+29</f>
        <v>#VALUE!</v>
      </c>
      <c r="K405" s="195" t="e">
        <f>SEARCH("&lt;/Paragraph&gt;",LogEvent[[#This Row],[TextEvent2]],LogEvent[[#This Row],[PenaltiesLocation]])</f>
        <v>#VALUE!</v>
      </c>
      <c r="L405" s="195" t="e">
        <f>MID(LogEvent[[#This Row],[TextEvent2]],LogEvent[[#This Row],[PenaltiesLocation]],(LogEvent[[#This Row],[PenaltiesFinish]]-LogEvent[[#This Row],[PenaltiesLocation]]))</f>
        <v>#VALUE!</v>
      </c>
      <c r="M405" s="195">
        <f>SEARCH("&lt;stl:HostCommand",LogEvent[[#This Row],[TextEvent2]])</f>
        <v>1501</v>
      </c>
      <c r="N405" s="195">
        <f>SEARCH("&gt;",LogEvent[[#This Row],[TextEvent2]],LogEvent[[#This Row],[HostCommandLocation]])+1</f>
        <v>1534</v>
      </c>
      <c r="O405" s="195">
        <f>SEARCH("&lt;/stl:HostCommand&gt;",LogEvent[[#This Row],[TextEvent2]],LogEvent[[#This Row],[HostCommandInit]])</f>
        <v>1555</v>
      </c>
      <c r="P405" s="195" t="str">
        <f>MID(LogEvent[[#This Row],[TextEvent2]],LogEvent[[#This Row],[HostCommandInit]],LogEvent[[#This Row],[HCFinish]]-LogEvent[[#This Row],[HostCommandInit]])</f>
        <v>RDMEXGDL06SEPG1ULL-4O</v>
      </c>
    </row>
    <row r="406" spans="1:16" x14ac:dyDescent="0.25">
      <c r="A406" s="195" t="s">
        <v>458</v>
      </c>
      <c r="B406" s="195" t="s">
        <v>459</v>
      </c>
      <c r="C406" s="195" t="s">
        <v>864</v>
      </c>
      <c r="D406" s="195" t="e">
        <f>SEARCH("&lt;Rule&gt;",LogEvent[[#This Row],[TextEvent2]])+6</f>
        <v>#VALUE!</v>
      </c>
      <c r="E406" s="195" t="e">
        <f>SEARCH("&lt;/Rule&gt;",LogEvent[[#This Row],[TextEvent2]],LogEvent[[#This Row],[RuleLocation]])</f>
        <v>#VALUE!</v>
      </c>
      <c r="F406" s="195" t="e">
        <f>MID(LogEvent[[#This Row],[TextEvent2]],LogEvent[[#This Row],[RuleLocation]],LogEvent[[#This Row],[RuleFinish]]-LogEvent[[#This Row],[RuleLocation]])</f>
        <v>#VALUE!</v>
      </c>
      <c r="G406" s="195" t="e">
        <f>SEARCH("&lt;TariffDescriptionNumber&gt;",LogEvent[[#This Row],[TextEvent2]],LogEvent[[#This Row],[RuleFinish]])+25</f>
        <v>#VALUE!</v>
      </c>
      <c r="H406" s="195" t="e">
        <f>SEARCH("&lt;/TariffDescriptionNumber&gt;",LogEvent[[#This Row],[TextEvent2]],LogEvent[[#This Row],[RuleFinish]])</f>
        <v>#VALUE!</v>
      </c>
      <c r="I406" s="195" t="e">
        <f>MID(LogEvent[[#This Row],[TextEvent2]],LogEvent[[#This Row],[TariffLocation]],(LogEvent[[#This Row],[TariffFinish]]-LogEvent[[#This Row],[TariffLocation]]))</f>
        <v>#VALUE!</v>
      </c>
      <c r="J406" s="195" t="e">
        <f>SEARCH(CONCATENATE("Title=",Calculos!$A$72,"PENALTIES"),LogEvent[[#This Row],[TextEvent2]],LogEvent[[#This Row],[TariffLocation]])+29</f>
        <v>#VALUE!</v>
      </c>
      <c r="K406" s="195" t="e">
        <f>SEARCH("&lt;/Paragraph&gt;",LogEvent[[#This Row],[TextEvent2]],LogEvent[[#This Row],[PenaltiesLocation]])</f>
        <v>#VALUE!</v>
      </c>
      <c r="L406" s="195" t="e">
        <f>MID(LogEvent[[#This Row],[TextEvent2]],LogEvent[[#This Row],[PenaltiesLocation]],(LogEvent[[#This Row],[PenaltiesFinish]]-LogEvent[[#This Row],[PenaltiesLocation]]))</f>
        <v>#VALUE!</v>
      </c>
      <c r="M406" s="195">
        <f>SEARCH("&lt;stl:HostCommand",LogEvent[[#This Row],[TextEvent2]])</f>
        <v>1524</v>
      </c>
      <c r="N406" s="195">
        <f>SEARCH("&gt;",LogEvent[[#This Row],[TextEvent2]],LogEvent[[#This Row],[HostCommandLocation]])+1</f>
        <v>1557</v>
      </c>
      <c r="O406" s="195">
        <f>SEARCH("&lt;/stl:HostCommand&gt;",LogEvent[[#This Row],[TextEvent2]],LogEvent[[#This Row],[HostCommandInit]])</f>
        <v>1581</v>
      </c>
      <c r="P406" s="195" t="str">
        <f>MID(LogEvent[[#This Row],[TextEvent2]],LogEvent[[#This Row],[HostCommandInit]],LogEvent[[#This Row],[HCFinish]]-LogEvent[[#This Row],[HostCommandInit]])</f>
        <v>RDPEIBOG06OCTZES00RI4-AV</v>
      </c>
    </row>
    <row r="407" spans="1:16" x14ac:dyDescent="0.25">
      <c r="A407" s="195" t="s">
        <v>458</v>
      </c>
      <c r="B407" s="195" t="s">
        <v>459</v>
      </c>
      <c r="C407" s="195" t="s">
        <v>865</v>
      </c>
      <c r="D407" s="195" t="e">
        <f>SEARCH("&lt;Rule&gt;",LogEvent[[#This Row],[TextEvent2]])+6</f>
        <v>#VALUE!</v>
      </c>
      <c r="E407" s="195" t="e">
        <f>SEARCH("&lt;/Rule&gt;",LogEvent[[#This Row],[TextEvent2]],LogEvent[[#This Row],[RuleLocation]])</f>
        <v>#VALUE!</v>
      </c>
      <c r="F407" s="195" t="e">
        <f>MID(LogEvent[[#This Row],[TextEvent2]],LogEvent[[#This Row],[RuleLocation]],LogEvent[[#This Row],[RuleFinish]]-LogEvent[[#This Row],[RuleLocation]])</f>
        <v>#VALUE!</v>
      </c>
      <c r="G407" s="195" t="e">
        <f>SEARCH("&lt;TariffDescriptionNumber&gt;",LogEvent[[#This Row],[TextEvent2]],LogEvent[[#This Row],[RuleFinish]])+25</f>
        <v>#VALUE!</v>
      </c>
      <c r="H407" s="195" t="e">
        <f>SEARCH("&lt;/TariffDescriptionNumber&gt;",LogEvent[[#This Row],[TextEvent2]],LogEvent[[#This Row],[RuleFinish]])</f>
        <v>#VALUE!</v>
      </c>
      <c r="I407" s="195" t="e">
        <f>MID(LogEvent[[#This Row],[TextEvent2]],LogEvent[[#This Row],[TariffLocation]],(LogEvent[[#This Row],[TariffFinish]]-LogEvent[[#This Row],[TariffLocation]]))</f>
        <v>#VALUE!</v>
      </c>
      <c r="J407" s="195" t="e">
        <f>SEARCH(CONCATENATE("Title=",Calculos!$A$72,"PENALTIES"),LogEvent[[#This Row],[TextEvent2]],LogEvent[[#This Row],[TariffLocation]])+29</f>
        <v>#VALUE!</v>
      </c>
      <c r="K407" s="195" t="e">
        <f>SEARCH("&lt;/Paragraph&gt;",LogEvent[[#This Row],[TextEvent2]],LogEvent[[#This Row],[PenaltiesLocation]])</f>
        <v>#VALUE!</v>
      </c>
      <c r="L407" s="195" t="e">
        <f>MID(LogEvent[[#This Row],[TextEvent2]],LogEvent[[#This Row],[PenaltiesLocation]],(LogEvent[[#This Row],[PenaltiesFinish]]-LogEvent[[#This Row],[PenaltiesLocation]]))</f>
        <v>#VALUE!</v>
      </c>
      <c r="M407" s="195">
        <f>SEARCH("&lt;stl:HostCommand",LogEvent[[#This Row],[TextEvent2]])</f>
        <v>1524</v>
      </c>
      <c r="N407" s="195">
        <f>SEARCH("&gt;",LogEvent[[#This Row],[TextEvent2]],LogEvent[[#This Row],[HostCommandLocation]])+1</f>
        <v>1557</v>
      </c>
      <c r="O407" s="195">
        <f>SEARCH("&lt;/stl:HostCommand&gt;",LogEvent[[#This Row],[TextEvent2]],LogEvent[[#This Row],[HostCommandInit]])</f>
        <v>1581</v>
      </c>
      <c r="P407" s="195" t="str">
        <f>MID(LogEvent[[#This Row],[TextEvent2]],LogEvent[[#This Row],[HostCommandInit]],LogEvent[[#This Row],[HCFinish]]-LogEvent[[#This Row],[HostCommandInit]])</f>
        <v>RDBOGADZ06OCTZES00RI4-AV</v>
      </c>
    </row>
    <row r="408" spans="1:16" x14ac:dyDescent="0.25">
      <c r="A408" s="195" t="s">
        <v>458</v>
      </c>
      <c r="B408" s="195" t="s">
        <v>459</v>
      </c>
      <c r="C408" s="195" t="s">
        <v>866</v>
      </c>
      <c r="D408" s="195" t="e">
        <f>SEARCH("&lt;Rule&gt;",LogEvent[[#This Row],[TextEvent2]])+6</f>
        <v>#VALUE!</v>
      </c>
      <c r="E408" s="195" t="e">
        <f>SEARCH("&lt;/Rule&gt;",LogEvent[[#This Row],[TextEvent2]],LogEvent[[#This Row],[RuleLocation]])</f>
        <v>#VALUE!</v>
      </c>
      <c r="F408" s="195" t="e">
        <f>MID(LogEvent[[#This Row],[TextEvent2]],LogEvent[[#This Row],[RuleLocation]],LogEvent[[#This Row],[RuleFinish]]-LogEvent[[#This Row],[RuleLocation]])</f>
        <v>#VALUE!</v>
      </c>
      <c r="G408" s="195" t="e">
        <f>SEARCH("&lt;TariffDescriptionNumber&gt;",LogEvent[[#This Row],[TextEvent2]],LogEvent[[#This Row],[RuleFinish]])+25</f>
        <v>#VALUE!</v>
      </c>
      <c r="H408" s="195" t="e">
        <f>SEARCH("&lt;/TariffDescriptionNumber&gt;",LogEvent[[#This Row],[TextEvent2]],LogEvent[[#This Row],[RuleFinish]])</f>
        <v>#VALUE!</v>
      </c>
      <c r="I408" s="195" t="e">
        <f>MID(LogEvent[[#This Row],[TextEvent2]],LogEvent[[#This Row],[TariffLocation]],(LogEvent[[#This Row],[TariffFinish]]-LogEvent[[#This Row],[TariffLocation]]))</f>
        <v>#VALUE!</v>
      </c>
      <c r="J408" s="195" t="e">
        <f>SEARCH(CONCATENATE("Title=",Calculos!$A$72,"PENALTIES"),LogEvent[[#This Row],[TextEvent2]],LogEvent[[#This Row],[TariffLocation]])+29</f>
        <v>#VALUE!</v>
      </c>
      <c r="K408" s="195" t="e">
        <f>SEARCH("&lt;/Paragraph&gt;",LogEvent[[#This Row],[TextEvent2]],LogEvent[[#This Row],[PenaltiesLocation]])</f>
        <v>#VALUE!</v>
      </c>
      <c r="L408" s="195" t="e">
        <f>MID(LogEvent[[#This Row],[TextEvent2]],LogEvent[[#This Row],[PenaltiesLocation]],(LogEvent[[#This Row],[PenaltiesFinish]]-LogEvent[[#This Row],[PenaltiesLocation]]))</f>
        <v>#VALUE!</v>
      </c>
      <c r="M408" s="195">
        <f>SEARCH("&lt;stl:HostCommand",LogEvent[[#This Row],[TextEvent2]])</f>
        <v>1524</v>
      </c>
      <c r="N408" s="195">
        <f>SEARCH("&gt;",LogEvent[[#This Row],[TextEvent2]],LogEvent[[#This Row],[HostCommandLocation]])+1</f>
        <v>1557</v>
      </c>
      <c r="O408" s="195">
        <f>SEARCH("&lt;/stl:HostCommand&gt;",LogEvent[[#This Row],[TextEvent2]],LogEvent[[#This Row],[HostCommandInit]])</f>
        <v>1581</v>
      </c>
      <c r="P408" s="195" t="str">
        <f>MID(LogEvent[[#This Row],[TextEvent2]],LogEvent[[#This Row],[HostCommandInit]],LogEvent[[#This Row],[HCFinish]]-LogEvent[[#This Row],[HostCommandInit]])</f>
        <v>RDADZBOG11OCTLES00RI4-AV</v>
      </c>
    </row>
    <row r="409" spans="1:16" x14ac:dyDescent="0.25">
      <c r="A409" s="195" t="s">
        <v>458</v>
      </c>
      <c r="B409" s="195" t="s">
        <v>459</v>
      </c>
      <c r="C409" s="195" t="s">
        <v>867</v>
      </c>
      <c r="D409" s="195" t="e">
        <f>SEARCH("&lt;Rule&gt;",LogEvent[[#This Row],[TextEvent2]])+6</f>
        <v>#VALUE!</v>
      </c>
      <c r="E409" s="195" t="e">
        <f>SEARCH("&lt;/Rule&gt;",LogEvent[[#This Row],[TextEvent2]],LogEvent[[#This Row],[RuleLocation]])</f>
        <v>#VALUE!</v>
      </c>
      <c r="F409" s="195" t="e">
        <f>MID(LogEvent[[#This Row],[TextEvent2]],LogEvent[[#This Row],[RuleLocation]],LogEvent[[#This Row],[RuleFinish]]-LogEvent[[#This Row],[RuleLocation]])</f>
        <v>#VALUE!</v>
      </c>
      <c r="G409" s="195" t="e">
        <f>SEARCH("&lt;TariffDescriptionNumber&gt;",LogEvent[[#This Row],[TextEvent2]],LogEvent[[#This Row],[RuleFinish]])+25</f>
        <v>#VALUE!</v>
      </c>
      <c r="H409" s="195" t="e">
        <f>SEARCH("&lt;/TariffDescriptionNumber&gt;",LogEvent[[#This Row],[TextEvent2]],LogEvent[[#This Row],[RuleFinish]])</f>
        <v>#VALUE!</v>
      </c>
      <c r="I409" s="195" t="e">
        <f>MID(LogEvent[[#This Row],[TextEvent2]],LogEvent[[#This Row],[TariffLocation]],(LogEvent[[#This Row],[TariffFinish]]-LogEvent[[#This Row],[TariffLocation]]))</f>
        <v>#VALUE!</v>
      </c>
      <c r="J409" s="195" t="e">
        <f>SEARCH(CONCATENATE("Title=",Calculos!$A$72,"PENALTIES"),LogEvent[[#This Row],[TextEvent2]],LogEvent[[#This Row],[TariffLocation]])+29</f>
        <v>#VALUE!</v>
      </c>
      <c r="K409" s="195" t="e">
        <f>SEARCH("&lt;/Paragraph&gt;",LogEvent[[#This Row],[TextEvent2]],LogEvent[[#This Row],[PenaltiesLocation]])</f>
        <v>#VALUE!</v>
      </c>
      <c r="L409" s="195" t="e">
        <f>MID(LogEvent[[#This Row],[TextEvent2]],LogEvent[[#This Row],[PenaltiesLocation]],(LogEvent[[#This Row],[PenaltiesFinish]]-LogEvent[[#This Row],[PenaltiesLocation]]))</f>
        <v>#VALUE!</v>
      </c>
      <c r="M409" s="195">
        <f>SEARCH("&lt;stl:HostCommand",LogEvent[[#This Row],[TextEvent2]])</f>
        <v>1524</v>
      </c>
      <c r="N409" s="195">
        <f>SEARCH("&gt;",LogEvent[[#This Row],[TextEvent2]],LogEvent[[#This Row],[HostCommandLocation]])+1</f>
        <v>1557</v>
      </c>
      <c r="O409" s="195">
        <f>SEARCH("&lt;/stl:HostCommand&gt;",LogEvent[[#This Row],[TextEvent2]],LogEvent[[#This Row],[HostCommandInit]])</f>
        <v>1581</v>
      </c>
      <c r="P409" s="195" t="str">
        <f>MID(LogEvent[[#This Row],[TextEvent2]],LogEvent[[#This Row],[HostCommandInit]],LogEvent[[#This Row],[HCFinish]]-LogEvent[[#This Row],[HostCommandInit]])</f>
        <v>RDBOGPEI12OCTLES00RI4-AV</v>
      </c>
    </row>
    <row r="410" spans="1:16" x14ac:dyDescent="0.25">
      <c r="A410" s="195" t="s">
        <v>458</v>
      </c>
      <c r="B410" s="195" t="s">
        <v>459</v>
      </c>
      <c r="C410" s="195" t="s">
        <v>868</v>
      </c>
      <c r="D410" s="195" t="e">
        <f>SEARCH("&lt;Rule&gt;",LogEvent[[#This Row],[TextEvent2]])+6</f>
        <v>#VALUE!</v>
      </c>
      <c r="E410" s="195" t="e">
        <f>SEARCH("&lt;/Rule&gt;",LogEvent[[#This Row],[TextEvent2]],LogEvent[[#This Row],[RuleLocation]])</f>
        <v>#VALUE!</v>
      </c>
      <c r="F410" s="195" t="e">
        <f>MID(LogEvent[[#This Row],[TextEvent2]],LogEvent[[#This Row],[RuleLocation]],LogEvent[[#This Row],[RuleFinish]]-LogEvent[[#This Row],[RuleLocation]])</f>
        <v>#VALUE!</v>
      </c>
      <c r="G410" s="195" t="e">
        <f>SEARCH("&lt;TariffDescriptionNumber&gt;",LogEvent[[#This Row],[TextEvent2]],LogEvent[[#This Row],[RuleFinish]])+25</f>
        <v>#VALUE!</v>
      </c>
      <c r="H410" s="195" t="e">
        <f>SEARCH("&lt;/TariffDescriptionNumber&gt;",LogEvent[[#This Row],[TextEvent2]],LogEvent[[#This Row],[RuleFinish]])</f>
        <v>#VALUE!</v>
      </c>
      <c r="I410" s="195" t="e">
        <f>MID(LogEvent[[#This Row],[TextEvent2]],LogEvent[[#This Row],[TariffLocation]],(LogEvent[[#This Row],[TariffFinish]]-LogEvent[[#This Row],[TariffLocation]]))</f>
        <v>#VALUE!</v>
      </c>
      <c r="J410" s="195" t="e">
        <f>SEARCH(CONCATENATE("Title=",Calculos!$A$72,"PENALTIES"),LogEvent[[#This Row],[TextEvent2]],LogEvent[[#This Row],[TariffLocation]])+29</f>
        <v>#VALUE!</v>
      </c>
      <c r="K410" s="195" t="e">
        <f>SEARCH("&lt;/Paragraph&gt;",LogEvent[[#This Row],[TextEvent2]],LogEvent[[#This Row],[PenaltiesLocation]])</f>
        <v>#VALUE!</v>
      </c>
      <c r="L410" s="195" t="e">
        <f>MID(LogEvent[[#This Row],[TextEvent2]],LogEvent[[#This Row],[PenaltiesLocation]],(LogEvent[[#This Row],[PenaltiesFinish]]-LogEvent[[#This Row],[PenaltiesLocation]]))</f>
        <v>#VALUE!</v>
      </c>
      <c r="M410" s="195">
        <f>SEARCH("&lt;stl:HostCommand",LogEvent[[#This Row],[TextEvent2]])</f>
        <v>1524</v>
      </c>
      <c r="N410" s="195">
        <f>SEARCH("&gt;",LogEvent[[#This Row],[TextEvent2]],LogEvent[[#This Row],[HostCommandLocation]])+1</f>
        <v>1557</v>
      </c>
      <c r="O410" s="195">
        <f>SEARCH("&lt;/stl:HostCommand&gt;",LogEvent[[#This Row],[TextEvent2]],LogEvent[[#This Row],[HostCommandInit]])</f>
        <v>1586</v>
      </c>
      <c r="P410" s="195" t="str">
        <f>MID(LogEvent[[#This Row],[TextEvent2]],LogEvent[[#This Row],[HostCommandInit]],LogEvent[[#This Row],[HCFinish]]-LogEvent[[#This Row],[HostCommandInit]])</f>
        <v>RDPEIBOG06OCTZES00RI4/CH33-AV</v>
      </c>
    </row>
    <row r="411" spans="1:16" x14ac:dyDescent="0.25">
      <c r="A411" s="195" t="s">
        <v>458</v>
      </c>
      <c r="B411" s="195" t="s">
        <v>459</v>
      </c>
      <c r="C411" s="195" t="s">
        <v>869</v>
      </c>
      <c r="D411" s="195" t="e">
        <f>SEARCH("&lt;Rule&gt;",LogEvent[[#This Row],[TextEvent2]])+6</f>
        <v>#VALUE!</v>
      </c>
      <c r="E411" s="195" t="e">
        <f>SEARCH("&lt;/Rule&gt;",LogEvent[[#This Row],[TextEvent2]],LogEvent[[#This Row],[RuleLocation]])</f>
        <v>#VALUE!</v>
      </c>
      <c r="F411" s="195" t="e">
        <f>MID(LogEvent[[#This Row],[TextEvent2]],LogEvent[[#This Row],[RuleLocation]],LogEvent[[#This Row],[RuleFinish]]-LogEvent[[#This Row],[RuleLocation]])</f>
        <v>#VALUE!</v>
      </c>
      <c r="G411" s="195" t="e">
        <f>SEARCH("&lt;TariffDescriptionNumber&gt;",LogEvent[[#This Row],[TextEvent2]],LogEvent[[#This Row],[RuleFinish]])+25</f>
        <v>#VALUE!</v>
      </c>
      <c r="H411" s="195" t="e">
        <f>SEARCH("&lt;/TariffDescriptionNumber&gt;",LogEvent[[#This Row],[TextEvent2]],LogEvent[[#This Row],[RuleFinish]])</f>
        <v>#VALUE!</v>
      </c>
      <c r="I411" s="195" t="e">
        <f>MID(LogEvent[[#This Row],[TextEvent2]],LogEvent[[#This Row],[TariffLocation]],(LogEvent[[#This Row],[TariffFinish]]-LogEvent[[#This Row],[TariffLocation]]))</f>
        <v>#VALUE!</v>
      </c>
      <c r="J411" s="195" t="e">
        <f>SEARCH(CONCATENATE("Title=",Calculos!$A$72,"PENALTIES"),LogEvent[[#This Row],[TextEvent2]],LogEvent[[#This Row],[TariffLocation]])+29</f>
        <v>#VALUE!</v>
      </c>
      <c r="K411" s="195" t="e">
        <f>SEARCH("&lt;/Paragraph&gt;",LogEvent[[#This Row],[TextEvent2]],LogEvent[[#This Row],[PenaltiesLocation]])</f>
        <v>#VALUE!</v>
      </c>
      <c r="L411" s="195" t="e">
        <f>MID(LogEvent[[#This Row],[TextEvent2]],LogEvent[[#This Row],[PenaltiesLocation]],(LogEvent[[#This Row],[PenaltiesFinish]]-LogEvent[[#This Row],[PenaltiesLocation]]))</f>
        <v>#VALUE!</v>
      </c>
      <c r="M411" s="195">
        <f>SEARCH("&lt;stl:HostCommand",LogEvent[[#This Row],[TextEvent2]])</f>
        <v>1524</v>
      </c>
      <c r="N411" s="195">
        <f>SEARCH("&gt;",LogEvent[[#This Row],[TextEvent2]],LogEvent[[#This Row],[HostCommandLocation]])+1</f>
        <v>1557</v>
      </c>
      <c r="O411" s="195">
        <f>SEARCH("&lt;/stl:HostCommand&gt;",LogEvent[[#This Row],[TextEvent2]],LogEvent[[#This Row],[HostCommandInit]])</f>
        <v>1586</v>
      </c>
      <c r="P411" s="195" t="str">
        <f>MID(LogEvent[[#This Row],[TextEvent2]],LogEvent[[#This Row],[HostCommandInit]],LogEvent[[#This Row],[HCFinish]]-LogEvent[[#This Row],[HostCommandInit]])</f>
        <v>RDBOGADZ06OCTZES00RI4/CH33-AV</v>
      </c>
    </row>
    <row r="412" spans="1:16" x14ac:dyDescent="0.25">
      <c r="A412" s="195" t="s">
        <v>458</v>
      </c>
      <c r="B412" s="195" t="s">
        <v>459</v>
      </c>
      <c r="C412" s="195" t="s">
        <v>870</v>
      </c>
      <c r="D412" s="195" t="e">
        <f>SEARCH("&lt;Rule&gt;",LogEvent[[#This Row],[TextEvent2]])+6</f>
        <v>#VALUE!</v>
      </c>
      <c r="E412" s="195" t="e">
        <f>SEARCH("&lt;/Rule&gt;",LogEvent[[#This Row],[TextEvent2]],LogEvent[[#This Row],[RuleLocation]])</f>
        <v>#VALUE!</v>
      </c>
      <c r="F412" s="195" t="e">
        <f>MID(LogEvent[[#This Row],[TextEvent2]],LogEvent[[#This Row],[RuleLocation]],LogEvent[[#This Row],[RuleFinish]]-LogEvent[[#This Row],[RuleLocation]])</f>
        <v>#VALUE!</v>
      </c>
      <c r="G412" s="195" t="e">
        <f>SEARCH("&lt;TariffDescriptionNumber&gt;",LogEvent[[#This Row],[TextEvent2]],LogEvent[[#This Row],[RuleFinish]])+25</f>
        <v>#VALUE!</v>
      </c>
      <c r="H412" s="195" t="e">
        <f>SEARCH("&lt;/TariffDescriptionNumber&gt;",LogEvent[[#This Row],[TextEvent2]],LogEvent[[#This Row],[RuleFinish]])</f>
        <v>#VALUE!</v>
      </c>
      <c r="I412" s="195" t="e">
        <f>MID(LogEvent[[#This Row],[TextEvent2]],LogEvent[[#This Row],[TariffLocation]],(LogEvent[[#This Row],[TariffFinish]]-LogEvent[[#This Row],[TariffLocation]]))</f>
        <v>#VALUE!</v>
      </c>
      <c r="J412" s="195" t="e">
        <f>SEARCH(CONCATENATE("Title=",Calculos!$A$72,"PENALTIES"),LogEvent[[#This Row],[TextEvent2]],LogEvent[[#This Row],[TariffLocation]])+29</f>
        <v>#VALUE!</v>
      </c>
      <c r="K412" s="195" t="e">
        <f>SEARCH("&lt;/Paragraph&gt;",LogEvent[[#This Row],[TextEvent2]],LogEvent[[#This Row],[PenaltiesLocation]])</f>
        <v>#VALUE!</v>
      </c>
      <c r="L412" s="195" t="e">
        <f>MID(LogEvent[[#This Row],[TextEvent2]],LogEvent[[#This Row],[PenaltiesLocation]],(LogEvent[[#This Row],[PenaltiesFinish]]-LogEvent[[#This Row],[PenaltiesLocation]]))</f>
        <v>#VALUE!</v>
      </c>
      <c r="M412" s="195">
        <f>SEARCH("&lt;stl:HostCommand",LogEvent[[#This Row],[TextEvent2]])</f>
        <v>1524</v>
      </c>
      <c r="N412" s="195">
        <f>SEARCH("&gt;",LogEvent[[#This Row],[TextEvent2]],LogEvent[[#This Row],[HostCommandLocation]])+1</f>
        <v>1557</v>
      </c>
      <c r="O412" s="195">
        <f>SEARCH("&lt;/stl:HostCommand&gt;",LogEvent[[#This Row],[TextEvent2]],LogEvent[[#This Row],[HostCommandInit]])</f>
        <v>1586</v>
      </c>
      <c r="P412" s="195" t="str">
        <f>MID(LogEvent[[#This Row],[TextEvent2]],LogEvent[[#This Row],[HostCommandInit]],LogEvent[[#This Row],[HCFinish]]-LogEvent[[#This Row],[HostCommandInit]])</f>
        <v>RDADZBOG11OCTLES00RI4/CH33-AV</v>
      </c>
    </row>
    <row r="413" spans="1:16" x14ac:dyDescent="0.25">
      <c r="A413" s="195" t="s">
        <v>458</v>
      </c>
      <c r="B413" s="195" t="s">
        <v>459</v>
      </c>
      <c r="C413" s="195" t="s">
        <v>871</v>
      </c>
      <c r="D413" s="195" t="e">
        <f>SEARCH("&lt;Rule&gt;",LogEvent[[#This Row],[TextEvent2]])+6</f>
        <v>#VALUE!</v>
      </c>
      <c r="E413" s="195" t="e">
        <f>SEARCH("&lt;/Rule&gt;",LogEvent[[#This Row],[TextEvent2]],LogEvent[[#This Row],[RuleLocation]])</f>
        <v>#VALUE!</v>
      </c>
      <c r="F413" s="195" t="e">
        <f>MID(LogEvent[[#This Row],[TextEvent2]],LogEvent[[#This Row],[RuleLocation]],LogEvent[[#This Row],[RuleFinish]]-LogEvent[[#This Row],[RuleLocation]])</f>
        <v>#VALUE!</v>
      </c>
      <c r="G413" s="195" t="e">
        <f>SEARCH("&lt;TariffDescriptionNumber&gt;",LogEvent[[#This Row],[TextEvent2]],LogEvent[[#This Row],[RuleFinish]])+25</f>
        <v>#VALUE!</v>
      </c>
      <c r="H413" s="195" t="e">
        <f>SEARCH("&lt;/TariffDescriptionNumber&gt;",LogEvent[[#This Row],[TextEvent2]],LogEvent[[#This Row],[RuleFinish]])</f>
        <v>#VALUE!</v>
      </c>
      <c r="I413" s="195" t="e">
        <f>MID(LogEvent[[#This Row],[TextEvent2]],LogEvent[[#This Row],[TariffLocation]],(LogEvent[[#This Row],[TariffFinish]]-LogEvent[[#This Row],[TariffLocation]]))</f>
        <v>#VALUE!</v>
      </c>
      <c r="J413" s="195" t="e">
        <f>SEARCH(CONCATENATE("Title=",Calculos!$A$72,"PENALTIES"),LogEvent[[#This Row],[TextEvent2]],LogEvent[[#This Row],[TariffLocation]])+29</f>
        <v>#VALUE!</v>
      </c>
      <c r="K413" s="195" t="e">
        <f>SEARCH("&lt;/Paragraph&gt;",LogEvent[[#This Row],[TextEvent2]],LogEvent[[#This Row],[PenaltiesLocation]])</f>
        <v>#VALUE!</v>
      </c>
      <c r="L413" s="195" t="e">
        <f>MID(LogEvent[[#This Row],[TextEvent2]],LogEvent[[#This Row],[PenaltiesLocation]],(LogEvent[[#This Row],[PenaltiesFinish]]-LogEvent[[#This Row],[PenaltiesLocation]]))</f>
        <v>#VALUE!</v>
      </c>
      <c r="M413" s="195">
        <f>SEARCH("&lt;stl:HostCommand",LogEvent[[#This Row],[TextEvent2]])</f>
        <v>1524</v>
      </c>
      <c r="N413" s="195">
        <f>SEARCH("&gt;",LogEvent[[#This Row],[TextEvent2]],LogEvent[[#This Row],[HostCommandLocation]])+1</f>
        <v>1557</v>
      </c>
      <c r="O413" s="195">
        <f>SEARCH("&lt;/stl:HostCommand&gt;",LogEvent[[#This Row],[TextEvent2]],LogEvent[[#This Row],[HostCommandInit]])</f>
        <v>1586</v>
      </c>
      <c r="P413" s="195" t="str">
        <f>MID(LogEvent[[#This Row],[TextEvent2]],LogEvent[[#This Row],[HostCommandInit]],LogEvent[[#This Row],[HCFinish]]-LogEvent[[#This Row],[HostCommandInit]])</f>
        <v>RDBOGPEI12OCTLES00RI4/CH33-AV</v>
      </c>
    </row>
    <row r="414" spans="1:16" x14ac:dyDescent="0.25">
      <c r="A414" s="195" t="s">
        <v>458</v>
      </c>
      <c r="B414" s="195" t="s">
        <v>459</v>
      </c>
      <c r="C414" s="195" t="s">
        <v>872</v>
      </c>
      <c r="D414" s="195">
        <f>SEARCH("&lt;Rule&gt;",LogEvent[[#This Row],[TextEvent2]])+6</f>
        <v>3400</v>
      </c>
      <c r="E414" s="195">
        <f>SEARCH("&lt;/Rule&gt;",LogEvent[[#This Row],[TextEvent2]],LogEvent[[#This Row],[RuleLocation]])</f>
        <v>3404</v>
      </c>
      <c r="F414" s="195" t="str">
        <f>MID(LogEvent[[#This Row],[TextEvent2]],LogEvent[[#This Row],[RuleLocation]],LogEvent[[#This Row],[RuleFinish]]-LogEvent[[#This Row],[RuleLocation]])</f>
        <v>TOAE</v>
      </c>
      <c r="G414" s="195">
        <f>SEARCH("&lt;TariffDescriptionNumber&gt;",LogEvent[[#This Row],[TextEvent2]],LogEvent[[#This Row],[RuleFinish]])+25</f>
        <v>3442</v>
      </c>
      <c r="H414" s="195">
        <f>SEARCH("&lt;/TariffDescriptionNumber&gt;",LogEvent[[#This Row],[TextEvent2]],LogEvent[[#This Row],[RuleFinish]])</f>
        <v>3453</v>
      </c>
      <c r="I414" s="195" t="str">
        <f>MID(LogEvent[[#This Row],[TextEvent2]],LogEvent[[#This Row],[TariffLocation]],(LogEvent[[#This Row],[TariffFinish]]-LogEvent[[#This Row],[TariffLocation]]))</f>
        <v>SAR2RPV/286</v>
      </c>
      <c r="J414" s="195">
        <f>SEARCH(CONCATENATE("Title=",Calculos!$A$72,"PENALTIES"),LogEvent[[#This Row],[TextEvent2]],LogEvent[[#This Row],[TariffLocation]])+29</f>
        <v>14693</v>
      </c>
      <c r="K414" s="195">
        <f>SEARCH("&lt;/Paragraph&gt;",LogEvent[[#This Row],[TextEvent2]],LogEvent[[#This Row],[PenaltiesLocation]])</f>
        <v>15148</v>
      </c>
      <c r="L414" s="195" t="str">
        <f>MID(LogEvent[[#This Row],[TextEvent2]],LogEvent[[#This Row],[PenaltiesLocation]],(LogEvent[[#This Row],[PenaltiesFinish]]-LogEvent[[#This Row],[PenaltiesLocation]]))</f>
        <v xml:space="preserve">CANCELLATIONS
ANY TIME
TICKET IS NON-REFUNDABLE.
CHANGES
ANY TIME
CHANGES PERMITTED.
NOTE - TEXT BELOW NOT VALIDATED FOR AUTOPRICING.
1ST CHANGE PERMITTED WITH FREE OF CHARGE UP TO
30 DAYS BEFORE DEPARTURE.
-------------------------------------------------
IF CHANGES ARE MADE WITHIN 30 DAYS BEFORE
DEPARTURE A FEE OF USD 200.00 SHOULD BE APPLIED.
--------------------------------------------------
IN CASE OF NO-SHOW - CHANGE IS NOT PERMITTED.&lt;/Text&gt;
   </v>
      </c>
      <c r="M414" s="195">
        <f>SEARCH("&lt;stl:HostCommand",LogEvent[[#This Row],[TextEvent2]])</f>
        <v>1500</v>
      </c>
      <c r="N414" s="195">
        <f>SEARCH("&gt;",LogEvent[[#This Row],[TextEvent2]],LogEvent[[#This Row],[HostCommandLocation]])+1</f>
        <v>1533</v>
      </c>
      <c r="O414" s="195">
        <f>SEARCH("&lt;/stl:HostCommand&gt;",LogEvent[[#This Row],[TextEvent2]],LogEvent[[#This Row],[HostCommandInit]])</f>
        <v>1565</v>
      </c>
      <c r="P414" s="195" t="str">
        <f>MID(LogEvent[[#This Row],[TextEvent2]],LogEvent[[#This Row],[HostCommandInit]],LogEvent[[#This Row],[HCFinish]]-LogEvent[[#This Row],[HostCommandInit]])</f>
        <v>RDMDEMAD31OCTALTOAE¥UAC*BEL01-UX</v>
      </c>
    </row>
    <row r="415" spans="1:16" x14ac:dyDescent="0.25">
      <c r="A415" s="195" t="s">
        <v>458</v>
      </c>
      <c r="B415" s="195" t="s">
        <v>459</v>
      </c>
      <c r="C415" s="195" t="s">
        <v>873</v>
      </c>
      <c r="D415" s="195" t="e">
        <f>SEARCH("&lt;Rule&gt;",LogEvent[[#This Row],[TextEvent2]])+6</f>
        <v>#VALUE!</v>
      </c>
      <c r="E415" s="195" t="e">
        <f>SEARCH("&lt;/Rule&gt;",LogEvent[[#This Row],[TextEvent2]],LogEvent[[#This Row],[RuleLocation]])</f>
        <v>#VALUE!</v>
      </c>
      <c r="F415" s="195" t="e">
        <f>MID(LogEvent[[#This Row],[TextEvent2]],LogEvent[[#This Row],[RuleLocation]],LogEvent[[#This Row],[RuleFinish]]-LogEvent[[#This Row],[RuleLocation]])</f>
        <v>#VALUE!</v>
      </c>
      <c r="G415" s="195" t="e">
        <f>SEARCH("&lt;TariffDescriptionNumber&gt;",LogEvent[[#This Row],[TextEvent2]],LogEvent[[#This Row],[RuleFinish]])+25</f>
        <v>#VALUE!</v>
      </c>
      <c r="H415" s="195" t="e">
        <f>SEARCH("&lt;/TariffDescriptionNumber&gt;",LogEvent[[#This Row],[TextEvent2]],LogEvent[[#This Row],[RuleFinish]])</f>
        <v>#VALUE!</v>
      </c>
      <c r="I415" s="195" t="e">
        <f>MID(LogEvent[[#This Row],[TextEvent2]],LogEvent[[#This Row],[TariffLocation]],(LogEvent[[#This Row],[TariffFinish]]-LogEvent[[#This Row],[TariffLocation]]))</f>
        <v>#VALUE!</v>
      </c>
      <c r="J415" s="195" t="e">
        <f>SEARCH(CONCATENATE("Title=",Calculos!$A$72,"PENALTIES"),LogEvent[[#This Row],[TextEvent2]],LogEvent[[#This Row],[TariffLocation]])+29</f>
        <v>#VALUE!</v>
      </c>
      <c r="K415" s="195" t="e">
        <f>SEARCH("&lt;/Paragraph&gt;",LogEvent[[#This Row],[TextEvent2]],LogEvent[[#This Row],[PenaltiesLocation]])</f>
        <v>#VALUE!</v>
      </c>
      <c r="L415" s="195" t="e">
        <f>MID(LogEvent[[#This Row],[TextEvent2]],LogEvent[[#This Row],[PenaltiesLocation]],(LogEvent[[#This Row],[PenaltiesFinish]]-LogEvent[[#This Row],[PenaltiesLocation]]))</f>
        <v>#VALUE!</v>
      </c>
      <c r="M415" s="195">
        <f>SEARCH("&lt;stl:HostCommand",LogEvent[[#This Row],[TextEvent2]])</f>
        <v>1523</v>
      </c>
      <c r="N415" s="195">
        <f>SEARCH("&gt;",LogEvent[[#This Row],[TextEvent2]],LogEvent[[#This Row],[HostCommandLocation]])+1</f>
        <v>1556</v>
      </c>
      <c r="O415" s="195">
        <f>SEARCH("&lt;/stl:HostCommand&gt;",LogEvent[[#This Row],[TextEvent2]],LogEvent[[#This Row],[HostCommandInit]])</f>
        <v>1588</v>
      </c>
      <c r="P415" s="195" t="str">
        <f>MID(LogEvent[[#This Row],[TextEvent2]],LogEvent[[#This Row],[HostCommandInit]],LogEvent[[#This Row],[HCFinish]]-LogEvent[[#This Row],[HostCommandInit]])</f>
        <v>RDMADMDE21NOVZLTOAE¥UAC*BEL01-UX</v>
      </c>
    </row>
    <row r="416" spans="1:16" x14ac:dyDescent="0.25">
      <c r="A416" s="195" t="s">
        <v>458</v>
      </c>
      <c r="B416" s="195" t="s">
        <v>459</v>
      </c>
      <c r="C416" s="195" t="s">
        <v>899</v>
      </c>
      <c r="D416" s="195" t="e">
        <f>SEARCH("&lt;Rule&gt;",LogEvent[[#This Row],[TextEvent2]])+6</f>
        <v>#VALUE!</v>
      </c>
      <c r="E416" s="195" t="e">
        <f>SEARCH("&lt;/Rule&gt;",LogEvent[[#This Row],[TextEvent2]],LogEvent[[#This Row],[RuleLocation]])</f>
        <v>#VALUE!</v>
      </c>
      <c r="F416" s="195" t="e">
        <f>MID(LogEvent[[#This Row],[TextEvent2]],LogEvent[[#This Row],[RuleLocation]],LogEvent[[#This Row],[RuleFinish]]-LogEvent[[#This Row],[RuleLocation]])</f>
        <v>#VALUE!</v>
      </c>
      <c r="G416" s="195" t="e">
        <f>SEARCH("&lt;TariffDescriptionNumber&gt;",LogEvent[[#This Row],[TextEvent2]],LogEvent[[#This Row],[RuleFinish]])+25</f>
        <v>#VALUE!</v>
      </c>
      <c r="H416" s="195" t="e">
        <f>SEARCH("&lt;/TariffDescriptionNumber&gt;",LogEvent[[#This Row],[TextEvent2]],LogEvent[[#This Row],[RuleFinish]])</f>
        <v>#VALUE!</v>
      </c>
      <c r="I416" s="195" t="e">
        <f>MID(LogEvent[[#This Row],[TextEvent2]],LogEvent[[#This Row],[TariffLocation]],(LogEvent[[#This Row],[TariffFinish]]-LogEvent[[#This Row],[TariffLocation]]))</f>
        <v>#VALUE!</v>
      </c>
      <c r="J416" s="195" t="e">
        <f>SEARCH(CONCATENATE("Title=",Calculos!$A$72,"PENALTIES"),LogEvent[[#This Row],[TextEvent2]],LogEvent[[#This Row],[TariffLocation]])+29</f>
        <v>#VALUE!</v>
      </c>
      <c r="K416" s="195" t="e">
        <f>SEARCH("&lt;/Paragraph&gt;",LogEvent[[#This Row],[TextEvent2]],LogEvent[[#This Row],[PenaltiesLocation]])</f>
        <v>#VALUE!</v>
      </c>
      <c r="L416" s="195" t="e">
        <f>MID(LogEvent[[#This Row],[TextEvent2]],LogEvent[[#This Row],[PenaltiesLocation]],(LogEvent[[#This Row],[PenaltiesFinish]]-LogEvent[[#This Row],[PenaltiesLocation]]))</f>
        <v>#VALUE!</v>
      </c>
      <c r="M416" s="195">
        <f>SEARCH("&lt;stl:HostCommand",LogEvent[[#This Row],[TextEvent2]])</f>
        <v>1524</v>
      </c>
      <c r="N416" s="195">
        <f>SEARCH("&gt;",LogEvent[[#This Row],[TextEvent2]],LogEvent[[#This Row],[HostCommandLocation]])+1</f>
        <v>1557</v>
      </c>
      <c r="O416" s="195">
        <f>SEARCH("&lt;/stl:HostCommand&gt;",LogEvent[[#This Row],[TextEvent2]],LogEvent[[#This Row],[HostCommandInit]])</f>
        <v>1596</v>
      </c>
      <c r="P416" s="195" t="str">
        <f>MID(LogEvent[[#This Row],[TextEvent2]],LogEvent[[#This Row],[HostCommandInit]],LogEvent[[#This Row],[HCFinish]]-LogEvent[[#This Row],[HostCommandInit]])</f>
        <v>RDBOGPTY07SEPTAAAKY2P/W0P¥UAC*COV911-CM</v>
      </c>
    </row>
    <row r="417" spans="1:16" x14ac:dyDescent="0.25">
      <c r="A417" s="195" t="s">
        <v>458</v>
      </c>
      <c r="B417" s="195" t="s">
        <v>459</v>
      </c>
      <c r="C417" s="195" t="s">
        <v>900</v>
      </c>
      <c r="D417" s="195" t="e">
        <f>SEARCH("&lt;Rule&gt;",LogEvent[[#This Row],[TextEvent2]])+6</f>
        <v>#VALUE!</v>
      </c>
      <c r="E417" s="195" t="e">
        <f>SEARCH("&lt;/Rule&gt;",LogEvent[[#This Row],[TextEvent2]],LogEvent[[#This Row],[RuleLocation]])</f>
        <v>#VALUE!</v>
      </c>
      <c r="F417" s="195" t="e">
        <f>MID(LogEvent[[#This Row],[TextEvent2]],LogEvent[[#This Row],[RuleLocation]],LogEvent[[#This Row],[RuleFinish]]-LogEvent[[#This Row],[RuleLocation]])</f>
        <v>#VALUE!</v>
      </c>
      <c r="G417" s="195" t="e">
        <f>SEARCH("&lt;TariffDescriptionNumber&gt;",LogEvent[[#This Row],[TextEvent2]],LogEvent[[#This Row],[RuleFinish]])+25</f>
        <v>#VALUE!</v>
      </c>
      <c r="H417" s="195" t="e">
        <f>SEARCH("&lt;/TariffDescriptionNumber&gt;",LogEvent[[#This Row],[TextEvent2]],LogEvent[[#This Row],[RuleFinish]])</f>
        <v>#VALUE!</v>
      </c>
      <c r="I417" s="195" t="e">
        <f>MID(LogEvent[[#This Row],[TextEvent2]],LogEvent[[#This Row],[TariffLocation]],(LogEvent[[#This Row],[TariffFinish]]-LogEvent[[#This Row],[TariffLocation]]))</f>
        <v>#VALUE!</v>
      </c>
      <c r="J417" s="195" t="e">
        <f>SEARCH(CONCATENATE("Title=",Calculos!$A$72,"PENALTIES"),LogEvent[[#This Row],[TextEvent2]],LogEvent[[#This Row],[TariffLocation]])+29</f>
        <v>#VALUE!</v>
      </c>
      <c r="K417" s="195" t="e">
        <f>SEARCH("&lt;/Paragraph&gt;",LogEvent[[#This Row],[TextEvent2]],LogEvent[[#This Row],[PenaltiesLocation]])</f>
        <v>#VALUE!</v>
      </c>
      <c r="L417" s="195" t="e">
        <f>MID(LogEvent[[#This Row],[TextEvent2]],LogEvent[[#This Row],[PenaltiesLocation]],(LogEvent[[#This Row],[PenaltiesFinish]]-LogEvent[[#This Row],[PenaltiesLocation]]))</f>
        <v>#VALUE!</v>
      </c>
      <c r="M417" s="195">
        <f>SEARCH("&lt;stl:HostCommand",LogEvent[[#This Row],[TextEvent2]])</f>
        <v>1524</v>
      </c>
      <c r="N417" s="195">
        <f>SEARCH("&gt;",LogEvent[[#This Row],[TextEvent2]],LogEvent[[#This Row],[HostCommandLocation]])+1</f>
        <v>1557</v>
      </c>
      <c r="O417" s="195">
        <f>SEARCH("&lt;/stl:HostCommand&gt;",LogEvent[[#This Row],[TextEvent2]],LogEvent[[#This Row],[HostCommandInit]])</f>
        <v>1596</v>
      </c>
      <c r="P417" s="195" t="str">
        <f>MID(LogEvent[[#This Row],[TextEvent2]],LogEvent[[#This Row],[HostCommandInit]],LogEvent[[#This Row],[HCFinish]]-LogEvent[[#This Row],[HostCommandInit]])</f>
        <v>RDPTYCUN07SEPTAAAKY2P/W0P¥UAC*COV911-CM</v>
      </c>
    </row>
    <row r="418" spans="1:16" x14ac:dyDescent="0.25">
      <c r="A418" s="195" t="s">
        <v>458</v>
      </c>
      <c r="B418" s="195" t="s">
        <v>459</v>
      </c>
      <c r="C418" s="195" t="s">
        <v>901</v>
      </c>
      <c r="D418" s="195" t="e">
        <f>SEARCH("&lt;Rule&gt;",LogEvent[[#This Row],[TextEvent2]])+6</f>
        <v>#VALUE!</v>
      </c>
      <c r="E418" s="195" t="e">
        <f>SEARCH("&lt;/Rule&gt;",LogEvent[[#This Row],[TextEvent2]],LogEvent[[#This Row],[RuleLocation]])</f>
        <v>#VALUE!</v>
      </c>
      <c r="F418" s="195" t="e">
        <f>MID(LogEvent[[#This Row],[TextEvent2]],LogEvent[[#This Row],[RuleLocation]],LogEvent[[#This Row],[RuleFinish]]-LogEvent[[#This Row],[RuleLocation]])</f>
        <v>#VALUE!</v>
      </c>
      <c r="G418" s="195" t="e">
        <f>SEARCH("&lt;TariffDescriptionNumber&gt;",LogEvent[[#This Row],[TextEvent2]],LogEvent[[#This Row],[RuleFinish]])+25</f>
        <v>#VALUE!</v>
      </c>
      <c r="H418" s="195" t="e">
        <f>SEARCH("&lt;/TariffDescriptionNumber&gt;",LogEvent[[#This Row],[TextEvent2]],LogEvent[[#This Row],[RuleFinish]])</f>
        <v>#VALUE!</v>
      </c>
      <c r="I418" s="195" t="e">
        <f>MID(LogEvent[[#This Row],[TextEvent2]],LogEvent[[#This Row],[TariffLocation]],(LogEvent[[#This Row],[TariffFinish]]-LogEvent[[#This Row],[TariffLocation]]))</f>
        <v>#VALUE!</v>
      </c>
      <c r="J418" s="195" t="e">
        <f>SEARCH(CONCATENATE("Title=",Calculos!$A$72,"PENALTIES"),LogEvent[[#This Row],[TextEvent2]],LogEvent[[#This Row],[TariffLocation]])+29</f>
        <v>#VALUE!</v>
      </c>
      <c r="K418" s="195" t="e">
        <f>SEARCH("&lt;/Paragraph&gt;",LogEvent[[#This Row],[TextEvent2]],LogEvent[[#This Row],[PenaltiesLocation]])</f>
        <v>#VALUE!</v>
      </c>
      <c r="L418" s="195" t="e">
        <f>MID(LogEvent[[#This Row],[TextEvent2]],LogEvent[[#This Row],[PenaltiesLocation]],(LogEvent[[#This Row],[PenaltiesFinish]]-LogEvent[[#This Row],[PenaltiesLocation]]))</f>
        <v>#VALUE!</v>
      </c>
      <c r="M418" s="195">
        <f>SEARCH("&lt;stl:HostCommand",LogEvent[[#This Row],[TextEvent2]])</f>
        <v>1524</v>
      </c>
      <c r="N418" s="195">
        <f>SEARCH("&gt;",LogEvent[[#This Row],[TextEvent2]],LogEvent[[#This Row],[HostCommandLocation]])+1</f>
        <v>1557</v>
      </c>
      <c r="O418" s="195">
        <f>SEARCH("&lt;/stl:HostCommand&gt;",LogEvent[[#This Row],[TextEvent2]],LogEvent[[#This Row],[HostCommandInit]])</f>
        <v>1596</v>
      </c>
      <c r="P418" s="195" t="str">
        <f>MID(LogEvent[[#This Row],[TextEvent2]],LogEvent[[#This Row],[HostCommandInit]],LogEvent[[#This Row],[HCFinish]]-LogEvent[[#This Row],[HostCommandInit]])</f>
        <v>RDCUNPTY17SEPAAAAKY2P/W0P¥UAC*COV911-CM</v>
      </c>
    </row>
    <row r="419" spans="1:16" x14ac:dyDescent="0.25">
      <c r="A419" s="195" t="s">
        <v>458</v>
      </c>
      <c r="B419" s="195" t="s">
        <v>459</v>
      </c>
      <c r="C419" s="195" t="s">
        <v>902</v>
      </c>
      <c r="D419" s="195" t="e">
        <f>SEARCH("&lt;Rule&gt;",LogEvent[[#This Row],[TextEvent2]])+6</f>
        <v>#VALUE!</v>
      </c>
      <c r="E419" s="195" t="e">
        <f>SEARCH("&lt;/Rule&gt;",LogEvent[[#This Row],[TextEvent2]],LogEvent[[#This Row],[RuleLocation]])</f>
        <v>#VALUE!</v>
      </c>
      <c r="F419" s="195" t="e">
        <f>MID(LogEvent[[#This Row],[TextEvent2]],LogEvent[[#This Row],[RuleLocation]],LogEvent[[#This Row],[RuleFinish]]-LogEvent[[#This Row],[RuleLocation]])</f>
        <v>#VALUE!</v>
      </c>
      <c r="G419" s="195" t="e">
        <f>SEARCH("&lt;TariffDescriptionNumber&gt;",LogEvent[[#This Row],[TextEvent2]],LogEvent[[#This Row],[RuleFinish]])+25</f>
        <v>#VALUE!</v>
      </c>
      <c r="H419" s="195" t="e">
        <f>SEARCH("&lt;/TariffDescriptionNumber&gt;",LogEvent[[#This Row],[TextEvent2]],LogEvent[[#This Row],[RuleFinish]])</f>
        <v>#VALUE!</v>
      </c>
      <c r="I419" s="195" t="e">
        <f>MID(LogEvent[[#This Row],[TextEvent2]],LogEvent[[#This Row],[TariffLocation]],(LogEvent[[#This Row],[TariffFinish]]-LogEvent[[#This Row],[TariffLocation]]))</f>
        <v>#VALUE!</v>
      </c>
      <c r="J419" s="195" t="e">
        <f>SEARCH(CONCATENATE("Title=",Calculos!$A$72,"PENALTIES"),LogEvent[[#This Row],[TextEvent2]],LogEvent[[#This Row],[TariffLocation]])+29</f>
        <v>#VALUE!</v>
      </c>
      <c r="K419" s="195" t="e">
        <f>SEARCH("&lt;/Paragraph&gt;",LogEvent[[#This Row],[TextEvent2]],LogEvent[[#This Row],[PenaltiesLocation]])</f>
        <v>#VALUE!</v>
      </c>
      <c r="L419" s="195" t="e">
        <f>MID(LogEvent[[#This Row],[TextEvent2]],LogEvent[[#This Row],[PenaltiesLocation]],(LogEvent[[#This Row],[PenaltiesFinish]]-LogEvent[[#This Row],[PenaltiesLocation]]))</f>
        <v>#VALUE!</v>
      </c>
      <c r="M419" s="195">
        <f>SEARCH("&lt;stl:HostCommand",LogEvent[[#This Row],[TextEvent2]])</f>
        <v>1524</v>
      </c>
      <c r="N419" s="195">
        <f>SEARCH("&gt;",LogEvent[[#This Row],[TextEvent2]],LogEvent[[#This Row],[HostCommandLocation]])+1</f>
        <v>1557</v>
      </c>
      <c r="O419" s="195">
        <f>SEARCH("&lt;/stl:HostCommand&gt;",LogEvent[[#This Row],[TextEvent2]],LogEvent[[#This Row],[HostCommandInit]])</f>
        <v>1596</v>
      </c>
      <c r="P419" s="195" t="str">
        <f>MID(LogEvent[[#This Row],[TextEvent2]],LogEvent[[#This Row],[HostCommandInit]],LogEvent[[#This Row],[HCFinish]]-LogEvent[[#This Row],[HostCommandInit]])</f>
        <v>RDPTYBOG17SEPAAAAKY2P/W0P¥UAC*COV911-CM</v>
      </c>
    </row>
    <row r="420" spans="1:16" x14ac:dyDescent="0.25">
      <c r="A420" s="195" t="s">
        <v>458</v>
      </c>
      <c r="B420" s="195" t="s">
        <v>459</v>
      </c>
      <c r="C420" s="195" t="s">
        <v>903</v>
      </c>
      <c r="D420" s="195">
        <f>SEARCH("&lt;Rule&gt;",LogEvent[[#This Row],[TextEvent2]])+6</f>
        <v>3388</v>
      </c>
      <c r="E420" s="195">
        <f>SEARCH("&lt;/Rule&gt;",LogEvent[[#This Row],[TextEvent2]],LogEvent[[#This Row],[RuleLocation]])</f>
        <v>3392</v>
      </c>
      <c r="F420" s="195" t="str">
        <f>MID(LogEvent[[#This Row],[TextEvent2]],LogEvent[[#This Row],[RuleLocation]],LogEvent[[#This Row],[RuleFinish]]-LogEvent[[#This Row],[RuleLocation]])</f>
        <v>DOEC</v>
      </c>
      <c r="G420" s="195">
        <f>SEARCH("&lt;TariffDescriptionNumber&gt;",LogEvent[[#This Row],[TextEvent2]],LogEvent[[#This Row],[RuleFinish]])+25</f>
        <v>3430</v>
      </c>
      <c r="H420" s="195">
        <f>SEARCH("&lt;/TariffDescriptionNumber&gt;",LogEvent[[#This Row],[TextEvent2]],LogEvent[[#This Row],[RuleFinish]])</f>
        <v>3438</v>
      </c>
      <c r="I420" s="195" t="str">
        <f>MID(LogEvent[[#This Row],[TextEvent2]],LogEvent[[#This Row],[TariffLocation]],(LogEvent[[#This Row],[TariffFinish]]-LogEvent[[#This Row],[TariffLocation]]))</f>
        <v>IPRWD/17</v>
      </c>
      <c r="J420" s="195">
        <f>SEARCH(CONCATENATE("Title=",Calculos!$A$72,"PENALTIES"),LogEvent[[#This Row],[TextEvent2]],LogEvent[[#This Row],[TariffLocation]])+29</f>
        <v>10529</v>
      </c>
      <c r="K420" s="195">
        <f>SEARCH("&lt;/Paragraph&gt;",LogEvent[[#This Row],[TextEvent2]],LogEvent[[#This Row],[PenaltiesLocation]])</f>
        <v>11064</v>
      </c>
      <c r="L420"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420" s="195">
        <f>SEARCH("&lt;stl:HostCommand",LogEvent[[#This Row],[TextEvent2]])</f>
        <v>1501</v>
      </c>
      <c r="N420" s="195">
        <f>SEARCH("&gt;",LogEvent[[#This Row],[TextEvent2]],LogEvent[[#This Row],[HostCommandLocation]])+1</f>
        <v>1534</v>
      </c>
      <c r="O420" s="195">
        <f>SEARCH("&lt;/stl:HostCommand&gt;",LogEvent[[#This Row],[TextEvent2]],LogEvent[[#This Row],[HostCommandInit]])</f>
        <v>1558</v>
      </c>
      <c r="P420" s="195" t="str">
        <f>MID(LogEvent[[#This Row],[TextEvent2]],LogEvent[[#This Row],[HostCommandInit]],LogEvent[[#This Row],[HCFinish]]-LogEvent[[#This Row],[HostCommandInit]])</f>
        <v>RDBOGPEI06SEPZES00RIQ-AV</v>
      </c>
    </row>
    <row r="421" spans="1:16" x14ac:dyDescent="0.25">
      <c r="A421" s="195" t="s">
        <v>458</v>
      </c>
      <c r="B421" s="195" t="s">
        <v>459</v>
      </c>
      <c r="C421" s="195" t="s">
        <v>904</v>
      </c>
      <c r="D421" s="195">
        <f>SEARCH("&lt;Rule&gt;",LogEvent[[#This Row],[TextEvent2]])+6</f>
        <v>3386</v>
      </c>
      <c r="E421" s="195">
        <f>SEARCH("&lt;/Rule&gt;",LogEvent[[#This Row],[TextEvent2]],LogEvent[[#This Row],[RuleLocation]])</f>
        <v>3390</v>
      </c>
      <c r="F421" s="195" t="str">
        <f>MID(LogEvent[[#This Row],[TextEvent2]],LogEvent[[#This Row],[RuleLocation]],LogEvent[[#This Row],[RuleFinish]]-LogEvent[[#This Row],[RuleLocation]])</f>
        <v>DOSP</v>
      </c>
      <c r="G421" s="195">
        <f>SEARCH("&lt;TariffDescriptionNumber&gt;",LogEvent[[#This Row],[TextEvent2]],LogEvent[[#This Row],[RuleFinish]])+25</f>
        <v>3428</v>
      </c>
      <c r="H421" s="195">
        <f>SEARCH("&lt;/TariffDescriptionNumber&gt;",LogEvent[[#This Row],[TextEvent2]],LogEvent[[#This Row],[RuleFinish]])</f>
        <v>3436</v>
      </c>
      <c r="I421" s="195" t="str">
        <f>MID(LogEvent[[#This Row],[TextEvent2]],LogEvent[[#This Row],[TariffLocation]],(LogEvent[[#This Row],[TariffFinish]]-LogEvent[[#This Row],[TariffLocation]]))</f>
        <v>IPRWD/17</v>
      </c>
      <c r="J421" s="195">
        <f>SEARCH(CONCATENATE("Title=",Calculos!$A$72,"PENALTIES"),LogEvent[[#This Row],[TextEvent2]],LogEvent[[#This Row],[TariffLocation]])+29</f>
        <v>10190</v>
      </c>
      <c r="K421" s="195">
        <f>SEARCH("&lt;/Paragraph&gt;",LogEvent[[#This Row],[TextEvent2]],LogEvent[[#This Row],[PenaltiesLocation]])</f>
        <v>10799</v>
      </c>
      <c r="L421"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421" s="195">
        <f>SEARCH("&lt;stl:HostCommand",LogEvent[[#This Row],[TextEvent2]])</f>
        <v>1500</v>
      </c>
      <c r="N421" s="195">
        <f>SEARCH("&gt;",LogEvent[[#This Row],[TextEvent2]],LogEvent[[#This Row],[HostCommandLocation]])+1</f>
        <v>1533</v>
      </c>
      <c r="O421" s="195">
        <f>SEARCH("&lt;/stl:HostCommand&gt;",LogEvent[[#This Row],[TextEvent2]],LogEvent[[#This Row],[HostCommandInit]])</f>
        <v>1557</v>
      </c>
      <c r="P421" s="195" t="str">
        <f>MID(LogEvent[[#This Row],[TextEvent2]],LogEvent[[#This Row],[HostCommandInit]],LogEvent[[#This Row],[HCFinish]]-LogEvent[[#This Row],[HostCommandInit]])</f>
        <v>RDMDEBOG10OCTWES00RIQ-AV</v>
      </c>
    </row>
    <row r="422" spans="1:16" x14ac:dyDescent="0.25">
      <c r="A422" s="195" t="s">
        <v>458</v>
      </c>
      <c r="B422" s="195" t="s">
        <v>459</v>
      </c>
      <c r="C422" s="195" t="s">
        <v>905</v>
      </c>
      <c r="D422" s="195">
        <f>SEARCH("&lt;Rule&gt;",LogEvent[[#This Row],[TextEvent2]])+6</f>
        <v>3386</v>
      </c>
      <c r="E422" s="195">
        <f>SEARCH("&lt;/Rule&gt;",LogEvent[[#This Row],[TextEvent2]],LogEvent[[#This Row],[RuleLocation]])</f>
        <v>3390</v>
      </c>
      <c r="F422" s="195" t="str">
        <f>MID(LogEvent[[#This Row],[TextEvent2]],LogEvent[[#This Row],[RuleLocation]],LogEvent[[#This Row],[RuleFinish]]-LogEvent[[#This Row],[RuleLocation]])</f>
        <v>DOSP</v>
      </c>
      <c r="G422" s="195">
        <f>SEARCH("&lt;TariffDescriptionNumber&gt;",LogEvent[[#This Row],[TextEvent2]],LogEvent[[#This Row],[RuleFinish]])+25</f>
        <v>3428</v>
      </c>
      <c r="H422" s="195">
        <f>SEARCH("&lt;/TariffDescriptionNumber&gt;",LogEvent[[#This Row],[TextEvent2]],LogEvent[[#This Row],[RuleFinish]])</f>
        <v>3436</v>
      </c>
      <c r="I422" s="195" t="str">
        <f>MID(LogEvent[[#This Row],[TextEvent2]],LogEvent[[#This Row],[TariffLocation]],(LogEvent[[#This Row],[TariffFinish]]-LogEvent[[#This Row],[TariffLocation]]))</f>
        <v>IPRWD/17</v>
      </c>
      <c r="J422" s="195">
        <f>SEARCH(CONCATENATE("Title=",Calculos!$A$72,"PENALTIES"),LogEvent[[#This Row],[TextEvent2]],LogEvent[[#This Row],[TariffLocation]])+29</f>
        <v>10357</v>
      </c>
      <c r="K422" s="195">
        <f>SEARCH("&lt;/Paragraph&gt;",LogEvent[[#This Row],[TextEvent2]],LogEvent[[#This Row],[PenaltiesLocation]])</f>
        <v>10966</v>
      </c>
      <c r="L422"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422" s="195">
        <f>SEARCH("&lt;stl:HostCommand",LogEvent[[#This Row],[TextEvent2]])</f>
        <v>1500</v>
      </c>
      <c r="N422" s="195">
        <f>SEARCH("&gt;",LogEvent[[#This Row],[TextEvent2]],LogEvent[[#This Row],[HostCommandLocation]])+1</f>
        <v>1533</v>
      </c>
      <c r="O422" s="195">
        <f>SEARCH("&lt;/stl:HostCommand&gt;",LogEvent[[#This Row],[TextEvent2]],LogEvent[[#This Row],[HostCommandInit]])</f>
        <v>1557</v>
      </c>
      <c r="P422" s="195" t="str">
        <f>MID(LogEvent[[#This Row],[TextEvent2]],LogEvent[[#This Row],[HostCommandInit]],LogEvent[[#This Row],[HCFinish]]-LogEvent[[#This Row],[HostCommandInit]])</f>
        <v>RDBOGMDE14OCTWZS07RIQ-AV</v>
      </c>
    </row>
    <row r="423" spans="1:16" x14ac:dyDescent="0.25">
      <c r="A423" s="195" t="s">
        <v>458</v>
      </c>
      <c r="B423" s="195" t="s">
        <v>459</v>
      </c>
      <c r="C423" s="195" t="s">
        <v>906</v>
      </c>
      <c r="D423" s="195">
        <f>SEARCH("&lt;Rule&gt;",LogEvent[[#This Row],[TextEvent2]])+6</f>
        <v>3386</v>
      </c>
      <c r="E423" s="195">
        <f>SEARCH("&lt;/Rule&gt;",LogEvent[[#This Row],[TextEvent2]],LogEvent[[#This Row],[RuleLocation]])</f>
        <v>3390</v>
      </c>
      <c r="F423" s="195" t="str">
        <f>MID(LogEvent[[#This Row],[TextEvent2]],LogEvent[[#This Row],[RuleLocation]],LogEvent[[#This Row],[RuleFinish]]-LogEvent[[#This Row],[RuleLocation]])</f>
        <v>DOSP</v>
      </c>
      <c r="G423" s="195">
        <f>SEARCH("&lt;TariffDescriptionNumber&gt;",LogEvent[[#This Row],[TextEvent2]],LogEvent[[#This Row],[RuleFinish]])+25</f>
        <v>3428</v>
      </c>
      <c r="H423" s="195">
        <f>SEARCH("&lt;/TariffDescriptionNumber&gt;",LogEvent[[#This Row],[TextEvent2]],LogEvent[[#This Row],[RuleFinish]])</f>
        <v>3436</v>
      </c>
      <c r="I423" s="195" t="str">
        <f>MID(LogEvent[[#This Row],[TextEvent2]],LogEvent[[#This Row],[TariffLocation]],(LogEvent[[#This Row],[TariffFinish]]-LogEvent[[#This Row],[TariffLocation]]))</f>
        <v>IPRWD/17</v>
      </c>
      <c r="J423" s="195">
        <f>SEARCH(CONCATENATE("Title=",Calculos!$A$72,"PENALTIES"),LogEvent[[#This Row],[TextEvent2]],LogEvent[[#This Row],[TariffLocation]])+29</f>
        <v>10190</v>
      </c>
      <c r="K423" s="195">
        <f>SEARCH("&lt;/Paragraph&gt;",LogEvent[[#This Row],[TextEvent2]],LogEvent[[#This Row],[PenaltiesLocation]])</f>
        <v>10799</v>
      </c>
      <c r="L423"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423" s="195">
        <f>SEARCH("&lt;stl:HostCommand",LogEvent[[#This Row],[TextEvent2]])</f>
        <v>1500</v>
      </c>
      <c r="N423" s="195">
        <f>SEARCH("&gt;",LogEvent[[#This Row],[TextEvent2]],LogEvent[[#This Row],[HostCommandLocation]])+1</f>
        <v>1533</v>
      </c>
      <c r="O423" s="195">
        <f>SEARCH("&lt;/stl:HostCommand&gt;",LogEvent[[#This Row],[TextEvent2]],LogEvent[[#This Row],[HostCommandInit]])</f>
        <v>1559</v>
      </c>
      <c r="P423" s="195" t="str">
        <f>MID(LogEvent[[#This Row],[TextEvent2]],LogEvent[[#This Row],[HostCommandInit]],LogEvent[[#This Row],[HCFinish]]-LogEvent[[#This Row],[HostCommandInit]])</f>
        <v>RDMDEBOG10OCTWES00RIQIN-AV</v>
      </c>
    </row>
    <row r="424" spans="1:16" x14ac:dyDescent="0.25">
      <c r="A424" s="195" t="s">
        <v>458</v>
      </c>
      <c r="B424" s="195" t="s">
        <v>459</v>
      </c>
      <c r="C424" s="195" t="s">
        <v>907</v>
      </c>
      <c r="D424" s="195">
        <f>SEARCH("&lt;Rule&gt;",LogEvent[[#This Row],[TextEvent2]])+6</f>
        <v>3386</v>
      </c>
      <c r="E424" s="195">
        <f>SEARCH("&lt;/Rule&gt;",LogEvent[[#This Row],[TextEvent2]],LogEvent[[#This Row],[RuleLocation]])</f>
        <v>3390</v>
      </c>
      <c r="F424" s="195" t="str">
        <f>MID(LogEvent[[#This Row],[TextEvent2]],LogEvent[[#This Row],[RuleLocation]],LogEvent[[#This Row],[RuleFinish]]-LogEvent[[#This Row],[RuleLocation]])</f>
        <v>DOSP</v>
      </c>
      <c r="G424" s="195">
        <f>SEARCH("&lt;TariffDescriptionNumber&gt;",LogEvent[[#This Row],[TextEvent2]],LogEvent[[#This Row],[RuleFinish]])+25</f>
        <v>3428</v>
      </c>
      <c r="H424" s="195">
        <f>SEARCH("&lt;/TariffDescriptionNumber&gt;",LogEvent[[#This Row],[TextEvent2]],LogEvent[[#This Row],[RuleFinish]])</f>
        <v>3436</v>
      </c>
      <c r="I424" s="195" t="str">
        <f>MID(LogEvent[[#This Row],[TextEvent2]],LogEvent[[#This Row],[TariffLocation]],(LogEvent[[#This Row],[TariffFinish]]-LogEvent[[#This Row],[TariffLocation]]))</f>
        <v>IPRWD/17</v>
      </c>
      <c r="J424" s="195">
        <f>SEARCH(CONCATENATE("Title=",Calculos!$A$72,"PENALTIES"),LogEvent[[#This Row],[TextEvent2]],LogEvent[[#This Row],[TariffLocation]])+29</f>
        <v>10357</v>
      </c>
      <c r="K424" s="195">
        <f>SEARCH("&lt;/Paragraph&gt;",LogEvent[[#This Row],[TextEvent2]],LogEvent[[#This Row],[PenaltiesLocation]])</f>
        <v>10966</v>
      </c>
      <c r="L424"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424" s="195">
        <f>SEARCH("&lt;stl:HostCommand",LogEvent[[#This Row],[TextEvent2]])</f>
        <v>1500</v>
      </c>
      <c r="N424" s="195">
        <f>SEARCH("&gt;",LogEvent[[#This Row],[TextEvent2]],LogEvent[[#This Row],[HostCommandLocation]])+1</f>
        <v>1533</v>
      </c>
      <c r="O424" s="195">
        <f>SEARCH("&lt;/stl:HostCommand&gt;",LogEvent[[#This Row],[TextEvent2]],LogEvent[[#This Row],[HostCommandInit]])</f>
        <v>1559</v>
      </c>
      <c r="P424" s="195" t="str">
        <f>MID(LogEvent[[#This Row],[TextEvent2]],LogEvent[[#This Row],[HostCommandInit]],LogEvent[[#This Row],[HCFinish]]-LogEvent[[#This Row],[HostCommandInit]])</f>
        <v>RDBOGMDE14OCTWZS07RIQIN-AV</v>
      </c>
    </row>
    <row r="425" spans="1:16" x14ac:dyDescent="0.25">
      <c r="A425" s="195" t="s">
        <v>458</v>
      </c>
      <c r="B425" s="195" t="s">
        <v>459</v>
      </c>
      <c r="C425" s="195" t="s">
        <v>908</v>
      </c>
      <c r="D425" s="195">
        <f>SEARCH("&lt;Rule&gt;",LogEvent[[#This Row],[TextEvent2]])+6</f>
        <v>3342</v>
      </c>
      <c r="E425" s="195">
        <f>SEARCH("&lt;/Rule&gt;",LogEvent[[#This Row],[TextEvent2]],LogEvent[[#This Row],[RuleLocation]])</f>
        <v>3346</v>
      </c>
      <c r="F425" s="195" t="str">
        <f>MID(LogEvent[[#This Row],[TextEvent2]],LogEvent[[#This Row],[RuleLocation]],LogEvent[[#This Row],[RuleFinish]]-LogEvent[[#This Row],[RuleLocation]])</f>
        <v>CO03</v>
      </c>
      <c r="G425" s="195">
        <f>SEARCH("&lt;TariffDescriptionNumber&gt;",LogEvent[[#This Row],[TextEvent2]],LogEvent[[#This Row],[RuleFinish]])+25</f>
        <v>3384</v>
      </c>
      <c r="H425" s="195">
        <f>SEARCH("&lt;/TariffDescriptionNumber&gt;",LogEvent[[#This Row],[TextEvent2]],LogEvent[[#This Row],[RuleFinish]])</f>
        <v>3393</v>
      </c>
      <c r="I425" s="195" t="str">
        <f>MID(LogEvent[[#This Row],[TextEvent2]],LogEvent[[#This Row],[TariffLocation]],(LogEvent[[#This Row],[TariffFinish]]-LogEvent[[#This Row],[TariffLocation]]))</f>
        <v>IPRWI/303</v>
      </c>
      <c r="J425" s="195">
        <f>SEARCH(CONCATENATE("Title=",Calculos!$A$72,"PENALTIES"),LogEvent[[#This Row],[TextEvent2]],LogEvent[[#This Row],[TariffLocation]])+29</f>
        <v>10319</v>
      </c>
      <c r="K425" s="195">
        <f>SEARCH("&lt;/Paragraph&gt;",LogEvent[[#This Row],[TextEvent2]],LogEvent[[#This Row],[PenaltiesLocation]])</f>
        <v>11733</v>
      </c>
      <c r="L425" s="195" t="str">
        <f>MID(LogEvent[[#This Row],[TextEvent2]],LogEvent[[#This Row],[PenaltiesLocation]],(LogEvent[[#This Row],[PenaltiesFinish]]-LogEvent[[#This Row],[PenaltiesLocation]]))</f>
        <v xml:space="preserve">CANCELLATIONS
ANY TIME
CHARGE USD 100.00 FOR CANCEL/REFUND.
WAIVED FOR DEATH OF PASSENGER OR FAMILY MEMBER.
NOTE - TEXT BELOW NOT VALIDATED FOR AUTOPRICING.
NOTA 1//THE NON-REFUNDABLE AMOUNT MAY BE USED AS
CREDIT TOWARDS PAYMENT OF A HIGHER APPLICABLE
FARE.
NOTA 2//REEMBOLSO POR CAUSAS NO IMPUTABLES A LA
COMPANIA
DECESO DE PASAJERO //VER MANUAL COMERCIAL 13.8
DECESO DE FLIAR DIRECTO DE UN PASAJERO//SE
CONTEMPLA EN CASO DE PRODUCIRSE DENTRO DE LOS
30 DIAS DE LA FECHA DE VUELO Y CON PRESENTACION
DE DOCUMENTACION PROBATORIA DEL VINCULO.
ANY TIME
CHARGE USD 75.00 FOR NO-SHOW.
CHANGES
BEFORE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
AFTER DEPARTURE
CHARGE USD 75.00 FOR REISSUE/REVALIDATION.
CHILD/INFANT DISCOUNTS APPLY.
NOTE - TEXT BELOW NOT VALIDATED FOR AUTOPRICING.
--------------------------------------------------
REISSUE/REVALIDATION MUST BE COMPLETED BEFORE
DEPARTURE TIME OF THE ORIGINAL FLIGHT - OTHERWISE
IT WILL BE CONSIDERED NO SHOW AND SUCH PENALTY/
RESTRICTION WILL APPLY.
--------------------------------------------------&lt;/Text&gt;
   </v>
      </c>
      <c r="M425" s="195">
        <f>SEARCH("&lt;stl:HostCommand",LogEvent[[#This Row],[TextEvent2]])</f>
        <v>1501</v>
      </c>
      <c r="N425" s="195">
        <f>SEARCH("&gt;",LogEvent[[#This Row],[TextEvent2]],LogEvent[[#This Row],[HostCommandLocation]])+1</f>
        <v>1534</v>
      </c>
      <c r="O425" s="195">
        <f>SEARCH("&lt;/stl:HostCommand&gt;",LogEvent[[#This Row],[TextEvent2]],LogEvent[[#This Row],[HostCommandInit]])</f>
        <v>1557</v>
      </c>
      <c r="P425" s="195" t="str">
        <f>MID(LogEvent[[#This Row],[TextEvent2]],LogEvent[[#This Row],[HostCommandInit]],LogEvent[[#This Row],[HCFinish]]-LogEvent[[#This Row],[HostCommandInit]])</f>
        <v>RDBOGEZE06DECULOWCEP-AR</v>
      </c>
    </row>
    <row r="426" spans="1:16" x14ac:dyDescent="0.25">
      <c r="A426" s="195" t="s">
        <v>458</v>
      </c>
      <c r="B426" s="195" t="s">
        <v>459</v>
      </c>
      <c r="C426" s="195" t="s">
        <v>909</v>
      </c>
      <c r="D426" s="195">
        <f>SEARCH("&lt;Rule&gt;",LogEvent[[#This Row],[TextEvent2]])+6</f>
        <v>3092</v>
      </c>
      <c r="E426" s="195">
        <f>SEARCH("&lt;/Rule&gt;",LogEvent[[#This Row],[TextEvent2]],LogEvent[[#This Row],[RuleLocation]])</f>
        <v>3096</v>
      </c>
      <c r="F426" s="195" t="str">
        <f>MID(LogEvent[[#This Row],[TextEvent2]],LogEvent[[#This Row],[RuleLocation]],LogEvent[[#This Row],[RuleFinish]]-LogEvent[[#This Row],[RuleLocation]])</f>
        <v>M0CO</v>
      </c>
      <c r="G426" s="195">
        <f>SEARCH("&lt;TariffDescriptionNumber&gt;",LogEvent[[#This Row],[TextEvent2]],LogEvent[[#This Row],[RuleFinish]])+25</f>
        <v>3134</v>
      </c>
      <c r="H426" s="195">
        <f>SEARCH("&lt;/TariffDescriptionNumber&gt;",LogEvent[[#This Row],[TextEvent2]],LogEvent[[#This Row],[RuleFinish]])</f>
        <v>3144</v>
      </c>
      <c r="I426" s="195" t="str">
        <f>MID(LogEvent[[#This Row],[TextEvent2]],LogEvent[[#This Row],[TariffLocation]],(LogEvent[[#This Row],[TariffFinish]]-LogEvent[[#This Row],[TariffLocation]]))</f>
        <v>IPRSAA2/27</v>
      </c>
      <c r="J426" s="195">
        <f>SEARCH(CONCATENATE("Title=",Calculos!$A$72,"PENALTIES"),LogEvent[[#This Row],[TextEvent2]],LogEvent[[#This Row],[TariffLocation]])+29</f>
        <v>13093</v>
      </c>
      <c r="K426" s="195">
        <f>SEARCH("&lt;/Paragraph&gt;",LogEvent[[#This Row],[TextEvent2]],LogEvent[[#This Row],[PenaltiesLocation]])</f>
        <v>19447</v>
      </c>
      <c r="L426" s="195" t="str">
        <f>MID(LogEvent[[#This Row],[TextEvent2]],LogEvent[[#This Row],[PenaltiesLocation]],(LogEvent[[#This Row],[PenaltiesFinish]]-LogEvent[[#This Row],[PenaltiesLocation]]))</f>
        <v xml:space="preserve">CANCELLATIONS
ANY TIME
CHARGE USD 240.00 FOR CANCEL/NO-SHOW/REFUND.
WAIVED FOR DEATH OF PASSENGER OR FAMILY MEMBER.
NOTE - TEXT BELOW NOT VALIDATED FOR AUTOPRICING.
WAIVERS MUST BE EVIDENCED BY DEATH CERTIFICATE.
-----------------------------------------------
REFUND PERMITTED BEFORE DEPARTURE IN CASE OF
REJECTION OF VISA. EMBASSY STATEMENT REQUIRED.
-----------------------------------------------
UP TO 24 HOURS BEFORE DEPARTURE THE APPLICABLE
PENALTY AMOUNT FOR REFUNDS IS LIMITED TO 10
PERCENT OF THE BASE FARE VALUE NOT EXCEEDING THE
REGULAR PENALTY AMOUNT.
WITHIN 24 HOURS BEFORE DEPARTURE THE REGULAR
PENALTY AMOUNT APPLIES.
IN REFERENCE TO COLOMBIAN RIGHT OF
DESISTANCE //RAC 7//.
-----------------------------------------------
REFUND RULES APPLY PER PRICING UNIT.
-----------------------------------------------
WHEN COMBINING NON-REFUNDABLE FARES WITH
REFUNDABLE FARES-
1. THE MOST RESTRICTIVE CANCELLATION CONDITION
APPLIES TO THE ENTIRE PRICING UNIT.
2. THE HIGHEST CANCELLATION PENALTY WITHIN THE
PRICING UNIT WILL BE CHARGED.
-----------------------------------------------
REFUND FOR PARTLY USED TICKET- IF A RETURN TICKET
SHALL BE USED FOR ONE WAY TRAVEL - THE DIFFERENCE
BETWEEN THE RETURN FARE AND THE APPLICABLE ONE
WAY FARE WILL/SHALL BE CALCULATED.
APPLICABLE ONE WAY IS THE ONE WAY FARE WITHIN THE
SAME OR HIGHER RBD.
ANY CREDIT WILL BE REFUNDED LESS ANY APPLICABLE
CANCELLATION PENALTY.
-----------------------------------------------
CHILD DISCOUNT DOES NOT APPLY.
INFANT WITHOUT SEAT FREE OF CHARGE.
-----------------------------------------------
REFUND PERMITTED WITHIN TICKET VALIDITY.
-----------------------------------------------
ANY ORIGINAL NON-REFUNDABLE AMOUNT FROM A
PREVIOUS TICKET REMAINS NON REFUNDABLE AND WILL BE
CARRIED FORWARD TO ANY REISSUED/EXCHANGED TICKET.
-----------------------------------------------
REFUND OF UNUSED TAXES PAID TO THIRD PARTIES
PERMITTED.
EXCEPT FOR TAXES THAT ARE LEGALLY NON-REFUNDABLE.
PASSENGER FACILITY CHARGES APPLICABLE TO
US AIRPORTS WITH TAX CODES US/ ZP/ XF ARE-
REFUNDABLE WHEN THE FARE IS REFUNDABLE
OR NON-REFUNDABLE WHEN THE FARE IS NON-REFUNDABLE.
-----------------------------------------------
REFUND OF UNUSED YR NOT PERMITTED.
THIS ALSO INCLUDES LH/LX/OS/SN DCC - DISTRIBUTION
COST CHARGE - SHOWN AS YR ON THE TICKET.
-----------------------------------------------
REFUND OF UNUSED YQ-
A. FOR TOTALLY UNUSED TICKET- REFUND OF UNUSED YQ
PERMITTED.
B. FOR PARTIALLY USED TICKET- SHOULD THE
APPLICABLE FARE FOR THE ROUTING TRAVELLED BE
HIGHER THAN THE FARE ORIGINALLY PAID- THE
DIFFERENCE BETWEEN THE APPLICABLE FARE AND THE
FARE ORIGINALLY PAID SHALL BE DEDUCTED FROM THE
YQ AMOUNT.
THE YQ IS USED TO COVER POSSIBLE RESIDUAL AMOUNTS
RESULTING FROM CANCELLATION PENALTIES HIGHER THAN
THE FARE AMOUNT.
ANY DIFFERENCE BETWEEN CANCELLATION PENALTY AND
THE FARE ORIGINALLY PAID SHALL BE DEDUCTED FROM
THE YQ AMOUNT.
ONLY THE YQ RESIDUAL AMOUNT CAN BE THEN REFUNDED.
-----------------------------------------------
GERMAN AVIATION SECURITY CHARGE IS POTENTIALLY
REFUNDABLE FOR TRANSFER PASSENGERS ARRIVING FROM
COUNTRIES US/ CA OR ME HAVING TRANSFER IN FRA
TERMINAL 1 WITH NO ADDITIONAL SECURITY CHECK BY
FEDERAL POLICE IN FRA.
-----------------------------------------------
THE OPTIONAL PAYMENT CHARGE IS NON-REFUNDABLE.
-----------------------------------------------
CHANGES
ANY TIME
CHARGE USD 160.00 FOR REISSUE/REVALIDATION.
WAIVED FOR DEATH OF PASSENGER OR FAMILY MEMBER.
NOTE - TEXT BELOW NOT VALIDATED FOR AUTOPRICING.
REISSUE/REVALIDATION/EXCHANGE PERMITTED.
EXCEPT TO -LGT TYPE FARE.
-----------------------------------------------
REROUTING PERMITTED.
-----------------------------------------------
WAIVERS MUST BE EVIDENCED BY DEATH CERTIFICATE.
-----------------------------------------------
RULES FOR CHANGES APPLY BY FARE
COMPONENT/DIRECTION.
IN CASE OF FARE COMBINATION CHARGE THE HIGHEST FEE
OF ALL CHANGED FARE COMPONENTS.
-----------------------------------------------
A CHANGE IS A DATE/FLIGHT/ROUTING/BOOKING CODE
CHANGE.
-----------------------------------------------
CHANGE FEE APPLIES FOR EVERY SINGLE CLOSED
REISSUE/REVALIDATION/REBOOKING TRANSACTION.
CHILD DISCOUNT DOES NOT APPLY.
INFANT WITHOUT SEAT FREE OF CHARGE.
-----------------------------------------------
CHANGES NOT PERMITTED IN CASE OF NO SHOW.
REFER TO REFUND SECTION.
-----------------------------------------------
IF A RETURN FLIGHT CANNOT BE BOOKED DUE TO
THE RETURN DATE OUTSIDE SYSTEM BOOKING RANGE -
AN ALTERNATIVE FLIGHT MAY BE BOOKED FOR TICKET
ISSUANCE.
ONE LATER REBOOKING FOR THE DESIRED DATE IS
PERMITTED WITHOUT REBOOKING FEE.
-----------------------------------------------
IF CHANGES ARE MADE TO ANY OTHER THAN THE FIRST
TICKETED FLIGHT COUPON / THE FARES IN EFFECT AT
THE TIME OF ORIGINAL TICKET ISSUE WILL APPLY
PROVIDED THE NEW ITINERARY QUALIFIES FOR ALL THE
PROVISIONS OF THE ORIGINALLY TICKETED BOOKING
CODE FARE IGNORING ADVANCE RESERVATION OR
TICKETING REQUIREMENTS.
-----------------------------------------------
IF CHANGES ARE MADE TO FIRST TICKETED FLIGHT
COUPON OF A TOTALLY UNUSED TICKET -THE FARES IN
EFFECT AT TIME OF REBOOKING/REISSUE WILL APPLY
PROVIDED THE NEW ITINERARY QUALIFIES FOR ALL THE
PROVISIONS OF THE ORIGINALLY TICKETD BOOKING CODE
FARE INCLUDING ADVANCE RESERVATION OR TICKETING
REQUIREMENTS.
-----------------------------------------------
WHEN CHANGES ARE MADE AND THE ORIGINALLY TICKETED
BOOKING CLASS ARE KEPT THE NEW FARE MAY BE LOWER/
EQUAL OR HIGHER. ANY RESIDUAL AMOUNT WILL BE
IGNORED.
-----------------------------------------------
WHEN CHANGES ARE MADE AND THE ORIGINALLY TICKETED
BOOKING CLASS CHANGED  THE NEW FARE MAY ONLY
BE EQUAL OR HIGHER.
-----------------------------------------------
IF APPLICABLE - COLLECT THE CHANGE FEE AND CHARGE
THE FARE DIFFERENCE TO THE HIGHER FARE.
-----------------------------------------------
REVALIDATION/REISSUE AND EMD ISSUANCE MUST BE
MADE WITHIN 24 HOURS AFTER CHANGE OF RESERVATION
BUT NOT LATER THAN DEPARTURE OF THE ORIGINAL
FLIGHT BEING CHANGED.
IF NOT DONE WITHIN 24 HOURS TICKET WILL ONLY BE
VALID FOR REFUND OR NOT APPICABLE AT ALL.
-----------------------------------------------
IN CASE OF SUBSEQUENT REISSUE/EXCHANGE -
THE ORIGINAL NON-REFUNDABLE FARE- OR REFUND
PENALTY AMOUNT REMAINS NON-REFUNDABLE.
-----------------------------------------------&lt;/Text&gt;
   </v>
      </c>
      <c r="M426" s="195">
        <f>SEARCH("&lt;stl:HostCommand",LogEvent[[#This Row],[TextEvent2]])</f>
        <v>1500</v>
      </c>
      <c r="N426" s="195">
        <f>SEARCH("&gt;",LogEvent[[#This Row],[TextEvent2]],LogEvent[[#This Row],[HostCommandLocation]])+1</f>
        <v>1533</v>
      </c>
      <c r="O426" s="195">
        <f>SEARCH("&lt;/stl:HostCommand&gt;",LogEvent[[#This Row],[TextEvent2]],LogEvent[[#This Row],[HostCommandInit]])</f>
        <v>1556</v>
      </c>
      <c r="P426" s="195" t="str">
        <f>MID(LogEvent[[#This Row],[TextEvent2]],LogEvent[[#This Row],[HostCommandInit]],LogEvent[[#This Row],[HCFinish]]-LogEvent[[#This Row],[HostCommandInit]])</f>
        <v>RDBOGFRA07SEPQRCOWKO-LH</v>
      </c>
    </row>
    <row r="427" spans="1:16" x14ac:dyDescent="0.25">
      <c r="A427" s="195" t="s">
        <v>458</v>
      </c>
      <c r="B427" s="195" t="s">
        <v>459</v>
      </c>
      <c r="C427" s="195" t="s">
        <v>910</v>
      </c>
      <c r="D427" s="195">
        <f>SEARCH("&lt;Rule&gt;",LogEvent[[#This Row],[TextEvent2]])+6</f>
        <v>3424</v>
      </c>
      <c r="E427" s="195">
        <f>SEARCH("&lt;/Rule&gt;",LogEvent[[#This Row],[TextEvent2]],LogEvent[[#This Row],[RuleLocation]])</f>
        <v>3428</v>
      </c>
      <c r="F427" s="195" t="str">
        <f>MID(LogEvent[[#This Row],[TextEvent2]],LogEvent[[#This Row],[RuleLocation]],LogEvent[[#This Row],[RuleFinish]]-LogEvent[[#This Row],[RuleLocation]])</f>
        <v>SEDM</v>
      </c>
      <c r="G427" s="195">
        <f>SEARCH("&lt;TariffDescriptionNumber&gt;",LogEvent[[#This Row],[TextEvent2]],LogEvent[[#This Row],[RuleFinish]])+25</f>
        <v>3466</v>
      </c>
      <c r="H427" s="195">
        <f>SEARCH("&lt;/TariffDescriptionNumber&gt;",LogEvent[[#This Row],[TextEvent2]],LogEvent[[#This Row],[RuleFinish]])</f>
        <v>3474</v>
      </c>
      <c r="I427" s="195" t="str">
        <f>MID(LogEvent[[#This Row],[TextEvent2]],LogEvent[[#This Row],[TariffLocation]],(LogEvent[[#This Row],[TariffFinish]]-LogEvent[[#This Row],[TariffLocation]]))</f>
        <v>IPRWD/17</v>
      </c>
      <c r="J427" s="195">
        <f>SEARCH(CONCATENATE("Title=",Calculos!$A$72,"PENALTIES"),LogEvent[[#This Row],[TextEvent2]],LogEvent[[#This Row],[TariffLocation]])+29</f>
        <v>7929</v>
      </c>
      <c r="K427" s="195">
        <f>SEARCH("&lt;/Paragraph&gt;",LogEvent[[#This Row],[TextEvent2]],LogEvent[[#This Row],[PenaltiesLocation]])</f>
        <v>13439</v>
      </c>
      <c r="L427" s="195" t="str">
        <f>MID(LogEvent[[#This Row],[TextEvent2]],LogEvent[[#This Row],[PenaltiesLocation]],(LogEvent[[#This Row],[PenaltiesFinish]]-LogEvent[[#This Row],[PenaltiesLocation]]))</f>
        <v xml:space="preserve">CHANGES
ANY TIME
CHARGE COP 70000 FOR REISSUE/REVALIDATION.
ANY TIME
CHARGE COP 85000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CHARGE 60 PERCENT FOR REFUND.
NOTE - TEXT BELOW NOT VALIDATED FOR AUTOPRICING.
REFUND MUST BE COMPLETED BEFORE DEPARTURE TIME OF
THE ORIGINAL FLIGHT -OTHERWISE- IT WILL BE
CONSIDERED NO-SHOW AND SUCH PENALTY/RESTRICTION
WILL APPLY.
//
REFUND RULES APPLY PER FARE
COMPONENT.
WHEN COMBINING REFUNDABLE FARES WITH NON
REFUNDABLE FARES PROVISIONS WILL APPLY AS FOLLOWS
- THE AMOUNT PAID ON THE REFUNDABLE FARE
COMPONENT WILL BE REFUNDED UPON PAYMENT OF THE
PENALTY AMOUNT IF APPLICABLE.
- THE AMOUNT PAID ON THE NON REFUNDABLE FARE
COMPONENT WILL NOT BE REFUNDED.
- WHEN COMBINING FARES CHARGE THE SUM OF THE
CANCELLATION FEES OF ALL CANCELLED FARE
COMPONENTS.
//
DERECHO DE RETRACTO
SOLO PARA COMPRAS REALIZADAS Y ORIGINADAS EN
COLOMBIA A TRAVES DE LAN.COM-CONTACT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LAN.COM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v>
      </c>
      <c r="M427" s="195">
        <f>SEARCH("&lt;stl:HostCommand",LogEvent[[#This Row],[TextEvent2]])</f>
        <v>1499</v>
      </c>
      <c r="N427" s="195">
        <f>SEARCH("&gt;",LogEvent[[#This Row],[TextEvent2]],LogEvent[[#This Row],[HostCommandLocation]])+1</f>
        <v>1532</v>
      </c>
      <c r="O427" s="195">
        <f>SEARCH("&lt;/stl:HostCommand&gt;",LogEvent[[#This Row],[TextEvent2]],LogEvent[[#This Row],[HostCommandInit]])</f>
        <v>1556</v>
      </c>
      <c r="P427" s="195" t="str">
        <f>MID(LogEvent[[#This Row],[TextEvent2]],LogEvent[[#This Row],[HostCommandInit]],LogEvent[[#This Row],[HCFinish]]-LogEvent[[#This Row],[HostCommandInit]])</f>
        <v>RDBAQBOG07SEPQ00SE5ZJ-LA</v>
      </c>
    </row>
    <row r="428" spans="1:16" x14ac:dyDescent="0.25">
      <c r="A428" s="195" t="s">
        <v>458</v>
      </c>
      <c r="B428" s="195" t="s">
        <v>459</v>
      </c>
      <c r="C428" s="195" t="s">
        <v>911</v>
      </c>
      <c r="D428" s="195">
        <f>SEARCH("&lt;Rule&gt;",LogEvent[[#This Row],[TextEvent2]])+6</f>
        <v>3418</v>
      </c>
      <c r="E428" s="195">
        <f>SEARCH("&lt;/Rule&gt;",LogEvent[[#This Row],[TextEvent2]],LogEvent[[#This Row],[RuleLocation]])</f>
        <v>3422</v>
      </c>
      <c r="F428" s="195" t="str">
        <f>MID(LogEvent[[#This Row],[TextEvent2]],LogEvent[[#This Row],[RuleLocation]],LogEvent[[#This Row],[RuleFinish]]-LogEvent[[#This Row],[RuleLocation]])</f>
        <v>9500</v>
      </c>
      <c r="G428" s="195">
        <f>SEARCH("&lt;TariffDescriptionNumber&gt;",LogEvent[[#This Row],[TextEvent2]],LogEvent[[#This Row],[RuleFinish]])+25</f>
        <v>3460</v>
      </c>
      <c r="H428" s="195">
        <f>SEARCH("&lt;/TariffDescriptionNumber&gt;",LogEvent[[#This Row],[TextEvent2]],LogEvent[[#This Row],[RuleFinish]])</f>
        <v>3469</v>
      </c>
      <c r="I428" s="195" t="str">
        <f>MID(LogEvent[[#This Row],[TextEvent2]],LogEvent[[#This Row],[TariffLocation]],(LogEvent[[#This Row],[TariffFinish]]-LogEvent[[#This Row],[TariffLocation]]))</f>
        <v>IPRWI/303</v>
      </c>
      <c r="J428" s="195">
        <f>SEARCH(CONCATENATE("Title=",Calculos!$A$72,"PENALTIES"),LogEvent[[#This Row],[TextEvent2]],LogEvent[[#This Row],[TariffLocation]])+29</f>
        <v>7655</v>
      </c>
      <c r="K428" s="195">
        <f>SEARCH("&lt;/Paragraph&gt;",LogEvent[[#This Row],[TextEvent2]],LogEvent[[#This Row],[PenaltiesLocation]])</f>
        <v>9329</v>
      </c>
      <c r="L428" s="195" t="str">
        <f>MID(LogEvent[[#This Row],[TextEvent2]],LogEvent[[#This Row],[PenaltiesLocation]],(LogEvent[[#This Row],[PenaltiesFinish]]-LogEvent[[#This Row],[PenaltiesLocation]]))</f>
        <v xml:space="preserve">CONFIRMED RESERVATIONS FOR ALL SECTORS ARE REQUIRED AT
LEAST 24 HOURS BEFORE DEPARTURE.
WAITLIST AND STANDBY NOT PERMITTED.
ANY TIME
TICKET IS NON-REFUNDABLE.
CHANGES
ANY TIME
CHARGE USD 69.00/CAD 79.00 FOR REISSUE/
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WAITLIST AND STANDBY NOT PERMITTED.
ANY TIME
TICKET IS NON-REFUNDABLE.
CHANGES
ANY TIME
CHARGE USD 89.00/CAD 115.00 FOR REISSUE/
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428" s="195">
        <f>SEARCH("&lt;stl:HostCommand",LogEvent[[#This Row],[TextEvent2]])</f>
        <v>1501</v>
      </c>
      <c r="N428" s="195">
        <f>SEARCH("&gt;",LogEvent[[#This Row],[TextEvent2]],LogEvent[[#This Row],[HostCommandLocation]])+1</f>
        <v>1534</v>
      </c>
      <c r="O428" s="195">
        <f>SEARCH("&lt;/stl:HostCommand&gt;",LogEvent[[#This Row],[TextEvent2]],LogEvent[[#This Row],[HostCommandInit]])</f>
        <v>1554</v>
      </c>
      <c r="P428" s="195" t="str">
        <f>MID(LogEvent[[#This Row],[TextEvent2]],LogEvent[[#This Row],[HostCommandInit]],LogEvent[[#This Row],[HCFinish]]-LogEvent[[#This Row],[HostCommandInit]])</f>
        <v>RDMDECUN20OCTG1LL-4O</v>
      </c>
    </row>
    <row r="429" spans="1:16" x14ac:dyDescent="0.25">
      <c r="A429" s="195" t="s">
        <v>458</v>
      </c>
      <c r="B429" s="195" t="s">
        <v>459</v>
      </c>
      <c r="C429" s="195" t="s">
        <v>912</v>
      </c>
      <c r="D429" s="195">
        <f>SEARCH("&lt;Rule&gt;",LogEvent[[#This Row],[TextEvent2]])+6</f>
        <v>3363</v>
      </c>
      <c r="E429" s="195">
        <f>SEARCH("&lt;/Rule&gt;",LogEvent[[#This Row],[TextEvent2]],LogEvent[[#This Row],[RuleLocation]])</f>
        <v>3367</v>
      </c>
      <c r="F429" s="195" t="str">
        <f>MID(LogEvent[[#This Row],[TextEvent2]],LogEvent[[#This Row],[RuleLocation]],LogEvent[[#This Row],[RuleFinish]]-LogEvent[[#This Row],[RuleLocation]])</f>
        <v>8YWW</v>
      </c>
      <c r="G429" s="195">
        <f>SEARCH("&lt;TariffDescriptionNumber&gt;",LogEvent[[#This Row],[TextEvent2]],LogEvent[[#This Row],[RuleFinish]])+25</f>
        <v>3405</v>
      </c>
      <c r="H429" s="195">
        <f>SEARCH("&lt;/TariffDescriptionNumber&gt;",LogEvent[[#This Row],[TextEvent2]],LogEvent[[#This Row],[RuleFinish]])</f>
        <v>3415</v>
      </c>
      <c r="I429" s="195" t="str">
        <f>MID(LogEvent[[#This Row],[TextEvent2]],LogEvent[[#This Row],[TariffLocation]],(LogEvent[[#This Row],[TariffFinish]]-LogEvent[[#This Row],[TariffLocation]]))</f>
        <v>FBRA1P/894</v>
      </c>
      <c r="J429" s="195">
        <f>SEARCH(CONCATENATE("Title=",Calculos!$A$72,"PENALTIES"),LogEvent[[#This Row],[TextEvent2]],LogEvent[[#This Row],[TariffLocation]])+29</f>
        <v>8699</v>
      </c>
      <c r="K429" s="195">
        <f>SEARCH("&lt;/Paragraph&gt;",LogEvent[[#This Row],[TextEvent2]],LogEvent[[#This Row],[PenaltiesLocation]])</f>
        <v>9234</v>
      </c>
      <c r="L429"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429" s="195">
        <f>SEARCH("&lt;stl:HostCommand",LogEvent[[#This Row],[TextEvent2]])</f>
        <v>1501</v>
      </c>
      <c r="N429" s="195">
        <f>SEARCH("&gt;",LogEvent[[#This Row],[TextEvent2]],LogEvent[[#This Row],[HostCommandLocation]])+1</f>
        <v>1534</v>
      </c>
      <c r="O429" s="195">
        <f>SEARCH("&lt;/stl:HostCommand&gt;",LogEvent[[#This Row],[TextEvent2]],LogEvent[[#This Row],[HostCommandInit]])</f>
        <v>1562</v>
      </c>
      <c r="P429" s="195" t="str">
        <f>MID(LogEvent[[#This Row],[TextEvent2]],LogEvent[[#This Row],[HostCommandInit]],LogEvent[[#This Row],[HCFinish]]-LogEvent[[#This Row],[HostCommandInit]])</f>
        <v>RDMDECTG14SEPEES00RIQ/TAV-AV</v>
      </c>
    </row>
    <row r="430" spans="1:16" x14ac:dyDescent="0.25">
      <c r="A430" s="195" t="s">
        <v>458</v>
      </c>
      <c r="B430" s="195" t="s">
        <v>459</v>
      </c>
      <c r="C430" s="195" t="s">
        <v>913</v>
      </c>
      <c r="D430" s="195">
        <f>SEARCH("&lt;Rule&gt;",LogEvent[[#This Row],[TextEvent2]])+6</f>
        <v>3363</v>
      </c>
      <c r="E430" s="195">
        <f>SEARCH("&lt;/Rule&gt;",LogEvent[[#This Row],[TextEvent2]],LogEvent[[#This Row],[RuleLocation]])</f>
        <v>3367</v>
      </c>
      <c r="F430" s="195" t="str">
        <f>MID(LogEvent[[#This Row],[TextEvent2]],LogEvent[[#This Row],[RuleLocation]],LogEvent[[#This Row],[RuleFinish]]-LogEvent[[#This Row],[RuleLocation]])</f>
        <v>8YWW</v>
      </c>
      <c r="G430" s="195">
        <f>SEARCH("&lt;TariffDescriptionNumber&gt;",LogEvent[[#This Row],[TextEvent2]],LogEvent[[#This Row],[RuleFinish]])+25</f>
        <v>3405</v>
      </c>
      <c r="H430" s="195">
        <f>SEARCH("&lt;/TariffDescriptionNumber&gt;",LogEvent[[#This Row],[TextEvent2]],LogEvent[[#This Row],[RuleFinish]])</f>
        <v>3415</v>
      </c>
      <c r="I430" s="195" t="str">
        <f>MID(LogEvent[[#This Row],[TextEvent2]],LogEvent[[#This Row],[TariffLocation]],(LogEvent[[#This Row],[TariffFinish]]-LogEvent[[#This Row],[TariffLocation]]))</f>
        <v>FBRA1P/894</v>
      </c>
      <c r="J430" s="195">
        <f>SEARCH(CONCATENATE("Title=",Calculos!$A$72,"PENALTIES"),LogEvent[[#This Row],[TextEvent2]],LogEvent[[#This Row],[TariffLocation]])+29</f>
        <v>8699</v>
      </c>
      <c r="K430" s="195">
        <f>SEARCH("&lt;/Paragraph&gt;",LogEvent[[#This Row],[TextEvent2]],LogEvent[[#This Row],[PenaltiesLocation]])</f>
        <v>9234</v>
      </c>
      <c r="L430"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430" s="195">
        <f>SEARCH("&lt;stl:HostCommand",LogEvent[[#This Row],[TextEvent2]])</f>
        <v>1501</v>
      </c>
      <c r="N430" s="195">
        <f>SEARCH("&gt;",LogEvent[[#This Row],[TextEvent2]],LogEvent[[#This Row],[HostCommandLocation]])+1</f>
        <v>1534</v>
      </c>
      <c r="O430" s="195">
        <f>SEARCH("&lt;/stl:HostCommand&gt;",LogEvent[[#This Row],[TextEvent2]],LogEvent[[#This Row],[HostCommandInit]])</f>
        <v>1562</v>
      </c>
      <c r="P430" s="195" t="str">
        <f>MID(LogEvent[[#This Row],[TextEvent2]],LogEvent[[#This Row],[HostCommandInit]],LogEvent[[#This Row],[HCFinish]]-LogEvent[[#This Row],[HostCommandInit]])</f>
        <v>RDCTGMDE21SEPQES00RIQ/TAV-AV</v>
      </c>
    </row>
    <row r="431" spans="1:16" x14ac:dyDescent="0.25">
      <c r="A431" s="195" t="s">
        <v>458</v>
      </c>
      <c r="B431" s="195" t="s">
        <v>459</v>
      </c>
      <c r="C431" s="195" t="s">
        <v>914</v>
      </c>
      <c r="D431" s="195" t="e">
        <f>SEARCH("&lt;Rule&gt;",LogEvent[[#This Row],[TextEvent2]])+6</f>
        <v>#VALUE!</v>
      </c>
      <c r="E431" s="195" t="e">
        <f>SEARCH("&lt;/Rule&gt;",LogEvent[[#This Row],[TextEvent2]],LogEvent[[#This Row],[RuleLocation]])</f>
        <v>#VALUE!</v>
      </c>
      <c r="F431" s="195" t="e">
        <f>MID(LogEvent[[#This Row],[TextEvent2]],LogEvent[[#This Row],[RuleLocation]],LogEvent[[#This Row],[RuleFinish]]-LogEvent[[#This Row],[RuleLocation]])</f>
        <v>#VALUE!</v>
      </c>
      <c r="G431" s="195" t="e">
        <f>SEARCH("&lt;TariffDescriptionNumber&gt;",LogEvent[[#This Row],[TextEvent2]],LogEvent[[#This Row],[RuleFinish]])+25</f>
        <v>#VALUE!</v>
      </c>
      <c r="H431" s="195" t="e">
        <f>SEARCH("&lt;/TariffDescriptionNumber&gt;",LogEvent[[#This Row],[TextEvent2]],LogEvent[[#This Row],[RuleFinish]])</f>
        <v>#VALUE!</v>
      </c>
      <c r="I431" s="195" t="e">
        <f>MID(LogEvent[[#This Row],[TextEvent2]],LogEvent[[#This Row],[TariffLocation]],(LogEvent[[#This Row],[TariffFinish]]-LogEvent[[#This Row],[TariffLocation]]))</f>
        <v>#VALUE!</v>
      </c>
      <c r="J431" s="195" t="e">
        <f>SEARCH(CONCATENATE("Title=",Calculos!$A$72,"PENALTIES"),LogEvent[[#This Row],[TextEvent2]],LogEvent[[#This Row],[TariffLocation]])+29</f>
        <v>#VALUE!</v>
      </c>
      <c r="K431" s="195" t="e">
        <f>SEARCH("&lt;/Paragraph&gt;",LogEvent[[#This Row],[TextEvent2]],LogEvent[[#This Row],[PenaltiesLocation]])</f>
        <v>#VALUE!</v>
      </c>
      <c r="L431" s="195" t="e">
        <f>MID(LogEvent[[#This Row],[TextEvent2]],LogEvent[[#This Row],[PenaltiesLocation]],(LogEvent[[#This Row],[PenaltiesFinish]]-LogEvent[[#This Row],[PenaltiesLocation]]))</f>
        <v>#VALUE!</v>
      </c>
      <c r="M431" s="195">
        <f>SEARCH("&lt;stl:HostCommand",LogEvent[[#This Row],[TextEvent2]])</f>
        <v>1501</v>
      </c>
      <c r="N431" s="195">
        <f>SEARCH("&gt;",LogEvent[[#This Row],[TextEvent2]],LogEvent[[#This Row],[HostCommandLocation]])+1</f>
        <v>1534</v>
      </c>
      <c r="O431" s="195">
        <f>SEARCH("&lt;/stl:HostCommand&gt;",LogEvent[[#This Row],[TextEvent2]],LogEvent[[#This Row],[HostCommandInit]])</f>
        <v>1563</v>
      </c>
      <c r="P431" s="195" t="str">
        <f>MID(LogEvent[[#This Row],[TextEvent2]],LogEvent[[#This Row],[HostCommandInit]],LogEvent[[#This Row],[HCFinish]]-LogEvent[[#This Row],[HostCommandInit]])</f>
        <v>RDMDECTG14SEPEES00RIQ/CH33-AV</v>
      </c>
    </row>
    <row r="432" spans="1:16" x14ac:dyDescent="0.25">
      <c r="A432" s="195" t="s">
        <v>458</v>
      </c>
      <c r="B432" s="195" t="s">
        <v>459</v>
      </c>
      <c r="C432" s="195" t="s">
        <v>915</v>
      </c>
      <c r="D432" s="195" t="e">
        <f>SEARCH("&lt;Rule&gt;",LogEvent[[#This Row],[TextEvent2]])+6</f>
        <v>#VALUE!</v>
      </c>
      <c r="E432" s="195" t="e">
        <f>SEARCH("&lt;/Rule&gt;",LogEvent[[#This Row],[TextEvent2]],LogEvent[[#This Row],[RuleLocation]])</f>
        <v>#VALUE!</v>
      </c>
      <c r="F432" s="195" t="e">
        <f>MID(LogEvent[[#This Row],[TextEvent2]],LogEvent[[#This Row],[RuleLocation]],LogEvent[[#This Row],[RuleFinish]]-LogEvent[[#This Row],[RuleLocation]])</f>
        <v>#VALUE!</v>
      </c>
      <c r="G432" s="195" t="e">
        <f>SEARCH("&lt;TariffDescriptionNumber&gt;",LogEvent[[#This Row],[TextEvent2]],LogEvent[[#This Row],[RuleFinish]])+25</f>
        <v>#VALUE!</v>
      </c>
      <c r="H432" s="195" t="e">
        <f>SEARCH("&lt;/TariffDescriptionNumber&gt;",LogEvent[[#This Row],[TextEvent2]],LogEvent[[#This Row],[RuleFinish]])</f>
        <v>#VALUE!</v>
      </c>
      <c r="I432" s="195" t="e">
        <f>MID(LogEvent[[#This Row],[TextEvent2]],LogEvent[[#This Row],[TariffLocation]],(LogEvent[[#This Row],[TariffFinish]]-LogEvent[[#This Row],[TariffLocation]]))</f>
        <v>#VALUE!</v>
      </c>
      <c r="J432" s="195" t="e">
        <f>SEARCH(CONCATENATE("Title=",Calculos!$A$72,"PENALTIES"),LogEvent[[#This Row],[TextEvent2]],LogEvent[[#This Row],[TariffLocation]])+29</f>
        <v>#VALUE!</v>
      </c>
      <c r="K432" s="195" t="e">
        <f>SEARCH("&lt;/Paragraph&gt;",LogEvent[[#This Row],[TextEvent2]],LogEvent[[#This Row],[PenaltiesLocation]])</f>
        <v>#VALUE!</v>
      </c>
      <c r="L432" s="195" t="e">
        <f>MID(LogEvent[[#This Row],[TextEvent2]],LogEvent[[#This Row],[PenaltiesLocation]],(LogEvent[[#This Row],[PenaltiesFinish]]-LogEvent[[#This Row],[PenaltiesLocation]]))</f>
        <v>#VALUE!</v>
      </c>
      <c r="M432" s="195">
        <f>SEARCH("&lt;stl:HostCommand",LogEvent[[#This Row],[TextEvent2]])</f>
        <v>1501</v>
      </c>
      <c r="N432" s="195">
        <f>SEARCH("&gt;",LogEvent[[#This Row],[TextEvent2]],LogEvent[[#This Row],[HostCommandLocation]])+1</f>
        <v>1534</v>
      </c>
      <c r="O432" s="195">
        <f>SEARCH("&lt;/stl:HostCommand&gt;",LogEvent[[#This Row],[TextEvent2]],LogEvent[[#This Row],[HostCommandInit]])</f>
        <v>1563</v>
      </c>
      <c r="P432" s="195" t="str">
        <f>MID(LogEvent[[#This Row],[TextEvent2]],LogEvent[[#This Row],[HostCommandInit]],LogEvent[[#This Row],[HCFinish]]-LogEvent[[#This Row],[HostCommandInit]])</f>
        <v>RDCTGMDE21SEPQES00RIQ/CH33-AV</v>
      </c>
    </row>
    <row r="433" spans="1:16" x14ac:dyDescent="0.25">
      <c r="A433" s="195" t="s">
        <v>458</v>
      </c>
      <c r="B433" s="195" t="s">
        <v>459</v>
      </c>
      <c r="C433" s="195" t="s">
        <v>916</v>
      </c>
      <c r="D433" s="195" t="e">
        <f>SEARCH("&lt;Rule&gt;",LogEvent[[#This Row],[TextEvent2]])+6</f>
        <v>#VALUE!</v>
      </c>
      <c r="E433" s="195" t="e">
        <f>SEARCH("&lt;/Rule&gt;",LogEvent[[#This Row],[TextEvent2]],LogEvent[[#This Row],[RuleLocation]])</f>
        <v>#VALUE!</v>
      </c>
      <c r="F433" s="195" t="e">
        <f>MID(LogEvent[[#This Row],[TextEvent2]],LogEvent[[#This Row],[RuleLocation]],LogEvent[[#This Row],[RuleFinish]]-LogEvent[[#This Row],[RuleLocation]])</f>
        <v>#VALUE!</v>
      </c>
      <c r="G433" s="195" t="e">
        <f>SEARCH("&lt;TariffDescriptionNumber&gt;",LogEvent[[#This Row],[TextEvent2]],LogEvent[[#This Row],[RuleFinish]])+25</f>
        <v>#VALUE!</v>
      </c>
      <c r="H433" s="195" t="e">
        <f>SEARCH("&lt;/TariffDescriptionNumber&gt;",LogEvent[[#This Row],[TextEvent2]],LogEvent[[#This Row],[RuleFinish]])</f>
        <v>#VALUE!</v>
      </c>
      <c r="I433" s="195" t="e">
        <f>MID(LogEvent[[#This Row],[TextEvent2]],LogEvent[[#This Row],[TariffLocation]],(LogEvent[[#This Row],[TariffFinish]]-LogEvent[[#This Row],[TariffLocation]]))</f>
        <v>#VALUE!</v>
      </c>
      <c r="J433" s="195" t="e">
        <f>SEARCH(CONCATENATE("Title=",Calculos!$A$72,"PENALTIES"),LogEvent[[#This Row],[TextEvent2]],LogEvent[[#This Row],[TariffLocation]])+29</f>
        <v>#VALUE!</v>
      </c>
      <c r="K433" s="195" t="e">
        <f>SEARCH("&lt;/Paragraph&gt;",LogEvent[[#This Row],[TextEvent2]],LogEvent[[#This Row],[PenaltiesLocation]])</f>
        <v>#VALUE!</v>
      </c>
      <c r="L433" s="195" t="e">
        <f>MID(LogEvent[[#This Row],[TextEvent2]],LogEvent[[#This Row],[PenaltiesLocation]],(LogEvent[[#This Row],[PenaltiesFinish]]-LogEvent[[#This Row],[PenaltiesLocation]]))</f>
        <v>#VALUE!</v>
      </c>
      <c r="M433" s="195">
        <f>SEARCH("&lt;stl:HostCommand",LogEvent[[#This Row],[TextEvent2]])</f>
        <v>1524</v>
      </c>
      <c r="N433" s="195">
        <f>SEARCH("&gt;",LogEvent[[#This Row],[TextEvent2]],LogEvent[[#This Row],[HostCommandLocation]])+1</f>
        <v>1557</v>
      </c>
      <c r="O433" s="195">
        <f>SEARCH("&lt;/stl:HostCommand&gt;",LogEvent[[#This Row],[TextEvent2]],LogEvent[[#This Row],[HostCommandInit]])</f>
        <v>1581</v>
      </c>
      <c r="P433" s="195" t="str">
        <f>MID(LogEvent[[#This Row],[TextEvent2]],LogEvent[[#This Row],[HostCommandInit]],LogEvent[[#This Row],[HCFinish]]-LogEvent[[#This Row],[HostCommandInit]])</f>
        <v>RDBGABOG23JANAON0NQM3-AV</v>
      </c>
    </row>
    <row r="434" spans="1:16" x14ac:dyDescent="0.25">
      <c r="A434" s="195" t="s">
        <v>458</v>
      </c>
      <c r="B434" s="195" t="s">
        <v>459</v>
      </c>
      <c r="C434" s="195" t="s">
        <v>917</v>
      </c>
      <c r="D434" s="195" t="e">
        <f>SEARCH("&lt;Rule&gt;",LogEvent[[#This Row],[TextEvent2]])+6</f>
        <v>#VALUE!</v>
      </c>
      <c r="E434" s="195" t="e">
        <f>SEARCH("&lt;/Rule&gt;",LogEvent[[#This Row],[TextEvent2]],LogEvent[[#This Row],[RuleLocation]])</f>
        <v>#VALUE!</v>
      </c>
      <c r="F434" s="195" t="e">
        <f>MID(LogEvent[[#This Row],[TextEvent2]],LogEvent[[#This Row],[RuleLocation]],LogEvent[[#This Row],[RuleFinish]]-LogEvent[[#This Row],[RuleLocation]])</f>
        <v>#VALUE!</v>
      </c>
      <c r="G434" s="195" t="e">
        <f>SEARCH("&lt;TariffDescriptionNumber&gt;",LogEvent[[#This Row],[TextEvent2]],LogEvent[[#This Row],[RuleFinish]])+25</f>
        <v>#VALUE!</v>
      </c>
      <c r="H434" s="195" t="e">
        <f>SEARCH("&lt;/TariffDescriptionNumber&gt;",LogEvent[[#This Row],[TextEvent2]],LogEvent[[#This Row],[RuleFinish]])</f>
        <v>#VALUE!</v>
      </c>
      <c r="I434" s="195" t="e">
        <f>MID(LogEvent[[#This Row],[TextEvent2]],LogEvent[[#This Row],[TariffLocation]],(LogEvent[[#This Row],[TariffFinish]]-LogEvent[[#This Row],[TariffLocation]]))</f>
        <v>#VALUE!</v>
      </c>
      <c r="J434" s="195" t="e">
        <f>SEARCH(CONCATENATE("Title=",Calculos!$A$72,"PENALTIES"),LogEvent[[#This Row],[TextEvent2]],LogEvent[[#This Row],[TariffLocation]])+29</f>
        <v>#VALUE!</v>
      </c>
      <c r="K434" s="195" t="e">
        <f>SEARCH("&lt;/Paragraph&gt;",LogEvent[[#This Row],[TextEvent2]],LogEvent[[#This Row],[PenaltiesLocation]])</f>
        <v>#VALUE!</v>
      </c>
      <c r="L434" s="195" t="e">
        <f>MID(LogEvent[[#This Row],[TextEvent2]],LogEvent[[#This Row],[PenaltiesLocation]],(LogEvent[[#This Row],[PenaltiesFinish]]-LogEvent[[#This Row],[PenaltiesLocation]]))</f>
        <v>#VALUE!</v>
      </c>
      <c r="M434" s="195">
        <f>SEARCH("&lt;stl:HostCommand",LogEvent[[#This Row],[TextEvent2]])</f>
        <v>1524</v>
      </c>
      <c r="N434" s="195">
        <f>SEARCH("&gt;",LogEvent[[#This Row],[TextEvent2]],LogEvent[[#This Row],[HostCommandLocation]])+1</f>
        <v>1557</v>
      </c>
      <c r="O434" s="195">
        <f>SEARCH("&lt;/stl:HostCommand&gt;",LogEvent[[#This Row],[TextEvent2]],LogEvent[[#This Row],[HostCommandInit]])</f>
        <v>1581</v>
      </c>
      <c r="P434" s="195" t="str">
        <f>MID(LogEvent[[#This Row],[TextEvent2]],LogEvent[[#This Row],[HostCommandInit]],LogEvent[[#This Row],[HCFinish]]-LogEvent[[#This Row],[HostCommandInit]])</f>
        <v>RDBOGMAD23JANAON0NQM3-AV</v>
      </c>
    </row>
    <row r="435" spans="1:16" x14ac:dyDescent="0.25">
      <c r="A435" s="195" t="s">
        <v>458</v>
      </c>
      <c r="B435" s="195" t="s">
        <v>459</v>
      </c>
      <c r="C435" s="195" t="s">
        <v>918</v>
      </c>
      <c r="D435" s="195" t="e">
        <f>SEARCH("&lt;Rule&gt;",LogEvent[[#This Row],[TextEvent2]])+6</f>
        <v>#VALUE!</v>
      </c>
      <c r="E435" s="195" t="e">
        <f>SEARCH("&lt;/Rule&gt;",LogEvent[[#This Row],[TextEvent2]],LogEvent[[#This Row],[RuleLocation]])</f>
        <v>#VALUE!</v>
      </c>
      <c r="F435" s="195" t="e">
        <f>MID(LogEvent[[#This Row],[TextEvent2]],LogEvent[[#This Row],[RuleLocation]],LogEvent[[#This Row],[RuleFinish]]-LogEvent[[#This Row],[RuleLocation]])</f>
        <v>#VALUE!</v>
      </c>
      <c r="G435" s="195" t="e">
        <f>SEARCH("&lt;TariffDescriptionNumber&gt;",LogEvent[[#This Row],[TextEvent2]],LogEvent[[#This Row],[RuleFinish]])+25</f>
        <v>#VALUE!</v>
      </c>
      <c r="H435" s="195" t="e">
        <f>SEARCH("&lt;/TariffDescriptionNumber&gt;",LogEvent[[#This Row],[TextEvent2]],LogEvent[[#This Row],[RuleFinish]])</f>
        <v>#VALUE!</v>
      </c>
      <c r="I435" s="195" t="e">
        <f>MID(LogEvent[[#This Row],[TextEvent2]],LogEvent[[#This Row],[TariffLocation]],(LogEvent[[#This Row],[TariffFinish]]-LogEvent[[#This Row],[TariffLocation]]))</f>
        <v>#VALUE!</v>
      </c>
      <c r="J435" s="195" t="e">
        <f>SEARCH(CONCATENATE("Title=",Calculos!$A$72,"PENALTIES"),LogEvent[[#This Row],[TextEvent2]],LogEvent[[#This Row],[TariffLocation]])+29</f>
        <v>#VALUE!</v>
      </c>
      <c r="K435" s="195" t="e">
        <f>SEARCH("&lt;/Paragraph&gt;",LogEvent[[#This Row],[TextEvent2]],LogEvent[[#This Row],[PenaltiesLocation]])</f>
        <v>#VALUE!</v>
      </c>
      <c r="L435" s="195" t="e">
        <f>MID(LogEvent[[#This Row],[TextEvent2]],LogEvent[[#This Row],[PenaltiesLocation]],(LogEvent[[#This Row],[PenaltiesFinish]]-LogEvent[[#This Row],[PenaltiesLocation]]))</f>
        <v>#VALUE!</v>
      </c>
      <c r="M435" s="195">
        <f>SEARCH("&lt;stl:HostCommand",LogEvent[[#This Row],[TextEvent2]])</f>
        <v>1524</v>
      </c>
      <c r="N435" s="195">
        <f>SEARCH("&gt;",LogEvent[[#This Row],[TextEvent2]],LogEvent[[#This Row],[HostCommandLocation]])+1</f>
        <v>1557</v>
      </c>
      <c r="O435" s="195">
        <f>SEARCH("&lt;/stl:HostCommand&gt;",LogEvent[[#This Row],[TextEvent2]],LogEvent[[#This Row],[HostCommandInit]])</f>
        <v>1581</v>
      </c>
      <c r="P435" s="195" t="str">
        <f>MID(LogEvent[[#This Row],[TextEvent2]],LogEvent[[#This Row],[HostCommandInit]],LogEvent[[#This Row],[HCFinish]]-LogEvent[[#This Row],[HostCommandInit]])</f>
        <v>RDMADBOG20APRAON0NQB3-AV</v>
      </c>
    </row>
    <row r="436" spans="1:16" x14ac:dyDescent="0.25">
      <c r="A436" s="195" t="s">
        <v>458</v>
      </c>
      <c r="B436" s="195" t="s">
        <v>459</v>
      </c>
      <c r="C436" s="195" t="s">
        <v>919</v>
      </c>
      <c r="D436" s="195" t="e">
        <f>SEARCH("&lt;Rule&gt;",LogEvent[[#This Row],[TextEvent2]])+6</f>
        <v>#VALUE!</v>
      </c>
      <c r="E436" s="195" t="e">
        <f>SEARCH("&lt;/Rule&gt;",LogEvent[[#This Row],[TextEvent2]],LogEvent[[#This Row],[RuleLocation]])</f>
        <v>#VALUE!</v>
      </c>
      <c r="F436" s="195" t="e">
        <f>MID(LogEvent[[#This Row],[TextEvent2]],LogEvent[[#This Row],[RuleLocation]],LogEvent[[#This Row],[RuleFinish]]-LogEvent[[#This Row],[RuleLocation]])</f>
        <v>#VALUE!</v>
      </c>
      <c r="G436" s="195" t="e">
        <f>SEARCH("&lt;TariffDescriptionNumber&gt;",LogEvent[[#This Row],[TextEvent2]],LogEvent[[#This Row],[RuleFinish]])+25</f>
        <v>#VALUE!</v>
      </c>
      <c r="H436" s="195" t="e">
        <f>SEARCH("&lt;/TariffDescriptionNumber&gt;",LogEvent[[#This Row],[TextEvent2]],LogEvent[[#This Row],[RuleFinish]])</f>
        <v>#VALUE!</v>
      </c>
      <c r="I436" s="195" t="e">
        <f>MID(LogEvent[[#This Row],[TextEvent2]],LogEvent[[#This Row],[TariffLocation]],(LogEvent[[#This Row],[TariffFinish]]-LogEvent[[#This Row],[TariffLocation]]))</f>
        <v>#VALUE!</v>
      </c>
      <c r="J436" s="195" t="e">
        <f>SEARCH(CONCATENATE("Title=",Calculos!$A$72,"PENALTIES"),LogEvent[[#This Row],[TextEvent2]],LogEvent[[#This Row],[TariffLocation]])+29</f>
        <v>#VALUE!</v>
      </c>
      <c r="K436" s="195" t="e">
        <f>SEARCH("&lt;/Paragraph&gt;",LogEvent[[#This Row],[TextEvent2]],LogEvent[[#This Row],[PenaltiesLocation]])</f>
        <v>#VALUE!</v>
      </c>
      <c r="L436" s="195" t="e">
        <f>MID(LogEvent[[#This Row],[TextEvent2]],LogEvent[[#This Row],[PenaltiesLocation]],(LogEvent[[#This Row],[PenaltiesFinish]]-LogEvent[[#This Row],[PenaltiesLocation]]))</f>
        <v>#VALUE!</v>
      </c>
      <c r="M436" s="195">
        <f>SEARCH("&lt;stl:HostCommand",LogEvent[[#This Row],[TextEvent2]])</f>
        <v>1524</v>
      </c>
      <c r="N436" s="195">
        <f>SEARCH("&gt;",LogEvent[[#This Row],[TextEvent2]],LogEvent[[#This Row],[HostCommandLocation]])+1</f>
        <v>1557</v>
      </c>
      <c r="O436" s="195">
        <f>SEARCH("&lt;/stl:HostCommand&gt;",LogEvent[[#This Row],[TextEvent2]],LogEvent[[#This Row],[HostCommandInit]])</f>
        <v>1581</v>
      </c>
      <c r="P436" s="195" t="str">
        <f>MID(LogEvent[[#This Row],[TextEvent2]],LogEvent[[#This Row],[HostCommandInit]],LogEvent[[#This Row],[HCFinish]]-LogEvent[[#This Row],[HostCommandInit]])</f>
        <v>RDBAQBOG07DECOLESE50K-LA</v>
      </c>
    </row>
    <row r="437" spans="1:16" x14ac:dyDescent="0.25">
      <c r="A437" s="195" t="s">
        <v>458</v>
      </c>
      <c r="B437" s="195" t="s">
        <v>459</v>
      </c>
      <c r="C437" s="195" t="s">
        <v>920</v>
      </c>
      <c r="D437" s="195" t="e">
        <f>SEARCH("&lt;Rule&gt;",LogEvent[[#This Row],[TextEvent2]])+6</f>
        <v>#VALUE!</v>
      </c>
      <c r="E437" s="195" t="e">
        <f>SEARCH("&lt;/Rule&gt;",LogEvent[[#This Row],[TextEvent2]],LogEvent[[#This Row],[RuleLocation]])</f>
        <v>#VALUE!</v>
      </c>
      <c r="F437" s="195" t="e">
        <f>MID(LogEvent[[#This Row],[TextEvent2]],LogEvent[[#This Row],[RuleLocation]],LogEvent[[#This Row],[RuleFinish]]-LogEvent[[#This Row],[RuleLocation]])</f>
        <v>#VALUE!</v>
      </c>
      <c r="G437" s="195" t="e">
        <f>SEARCH("&lt;TariffDescriptionNumber&gt;",LogEvent[[#This Row],[TextEvent2]],LogEvent[[#This Row],[RuleFinish]])+25</f>
        <v>#VALUE!</v>
      </c>
      <c r="H437" s="195" t="e">
        <f>SEARCH("&lt;/TariffDescriptionNumber&gt;",LogEvent[[#This Row],[TextEvent2]],LogEvent[[#This Row],[RuleFinish]])</f>
        <v>#VALUE!</v>
      </c>
      <c r="I437" s="195" t="e">
        <f>MID(LogEvent[[#This Row],[TextEvent2]],LogEvent[[#This Row],[TariffLocation]],(LogEvent[[#This Row],[TariffFinish]]-LogEvent[[#This Row],[TariffLocation]]))</f>
        <v>#VALUE!</v>
      </c>
      <c r="J437" s="195" t="e">
        <f>SEARCH(CONCATENATE("Title=",Calculos!$A$72,"PENALTIES"),LogEvent[[#This Row],[TextEvent2]],LogEvent[[#This Row],[TariffLocation]])+29</f>
        <v>#VALUE!</v>
      </c>
      <c r="K437" s="195" t="e">
        <f>SEARCH("&lt;/Paragraph&gt;",LogEvent[[#This Row],[TextEvent2]],LogEvent[[#This Row],[PenaltiesLocation]])</f>
        <v>#VALUE!</v>
      </c>
      <c r="L437" s="195" t="e">
        <f>MID(LogEvent[[#This Row],[TextEvent2]],LogEvent[[#This Row],[PenaltiesLocation]],(LogEvent[[#This Row],[PenaltiesFinish]]-LogEvent[[#This Row],[PenaltiesLocation]]))</f>
        <v>#VALUE!</v>
      </c>
      <c r="M437" s="195">
        <f>SEARCH("&lt;stl:HostCommand",LogEvent[[#This Row],[TextEvent2]])</f>
        <v>1501</v>
      </c>
      <c r="N437" s="195">
        <f>SEARCH("&gt;",LogEvent[[#This Row],[TextEvent2]],LogEvent[[#This Row],[HostCommandLocation]])+1</f>
        <v>1534</v>
      </c>
      <c r="O437" s="195">
        <f>SEARCH("&lt;/stl:HostCommand&gt;",LogEvent[[#This Row],[TextEvent2]],LogEvent[[#This Row],[HostCommandInit]])</f>
        <v>1558</v>
      </c>
      <c r="P437" s="195" t="str">
        <f>MID(LogEvent[[#This Row],[TextEvent2]],LogEvent[[#This Row],[HostCommandInit]],LogEvent[[#This Row],[HCFinish]]-LogEvent[[#This Row],[HostCommandInit]])</f>
        <v>RDBOGMAD07DECOLESE50K-LA</v>
      </c>
    </row>
    <row r="438" spans="1:16" x14ac:dyDescent="0.25">
      <c r="A438" s="195" t="s">
        <v>458</v>
      </c>
      <c r="B438" s="195" t="s">
        <v>459</v>
      </c>
      <c r="C438" s="195" t="s">
        <v>921</v>
      </c>
      <c r="D438" s="195" t="e">
        <f>SEARCH("&lt;Rule&gt;",LogEvent[[#This Row],[TextEvent2]])+6</f>
        <v>#VALUE!</v>
      </c>
      <c r="E438" s="195" t="e">
        <f>SEARCH("&lt;/Rule&gt;",LogEvent[[#This Row],[TextEvent2]],LogEvent[[#This Row],[RuleLocation]])</f>
        <v>#VALUE!</v>
      </c>
      <c r="F438" s="195" t="e">
        <f>MID(LogEvent[[#This Row],[TextEvent2]],LogEvent[[#This Row],[RuleLocation]],LogEvent[[#This Row],[RuleFinish]]-LogEvent[[#This Row],[RuleLocation]])</f>
        <v>#VALUE!</v>
      </c>
      <c r="G438" s="195" t="e">
        <f>SEARCH("&lt;TariffDescriptionNumber&gt;",LogEvent[[#This Row],[TextEvent2]],LogEvent[[#This Row],[RuleFinish]])+25</f>
        <v>#VALUE!</v>
      </c>
      <c r="H438" s="195" t="e">
        <f>SEARCH("&lt;/TariffDescriptionNumber&gt;",LogEvent[[#This Row],[TextEvent2]],LogEvent[[#This Row],[RuleFinish]])</f>
        <v>#VALUE!</v>
      </c>
      <c r="I438" s="195" t="e">
        <f>MID(LogEvent[[#This Row],[TextEvent2]],LogEvent[[#This Row],[TariffLocation]],(LogEvent[[#This Row],[TariffFinish]]-LogEvent[[#This Row],[TariffLocation]]))</f>
        <v>#VALUE!</v>
      </c>
      <c r="J438" s="195" t="e">
        <f>SEARCH(CONCATENATE("Title=",Calculos!$A$72,"PENALTIES"),LogEvent[[#This Row],[TextEvent2]],LogEvent[[#This Row],[TariffLocation]])+29</f>
        <v>#VALUE!</v>
      </c>
      <c r="K438" s="195" t="e">
        <f>SEARCH("&lt;/Paragraph&gt;",LogEvent[[#This Row],[TextEvent2]],LogEvent[[#This Row],[PenaltiesLocation]])</f>
        <v>#VALUE!</v>
      </c>
      <c r="L438" s="195" t="e">
        <f>MID(LogEvent[[#This Row],[TextEvent2]],LogEvent[[#This Row],[PenaltiesLocation]],(LogEvent[[#This Row],[PenaltiesFinish]]-LogEvent[[#This Row],[PenaltiesLocation]]))</f>
        <v>#VALUE!</v>
      </c>
      <c r="M438" s="195">
        <f>SEARCH("&lt;stl:HostCommand",LogEvent[[#This Row],[TextEvent2]])</f>
        <v>1524</v>
      </c>
      <c r="N438" s="195">
        <f>SEARCH("&gt;",LogEvent[[#This Row],[TextEvent2]],LogEvent[[#This Row],[HostCommandLocation]])+1</f>
        <v>1557</v>
      </c>
      <c r="O438" s="195">
        <f>SEARCH("&lt;/stl:HostCommand&gt;",LogEvent[[#This Row],[TextEvent2]],LogEvent[[#This Row],[HostCommandInit]])</f>
        <v>1581</v>
      </c>
      <c r="P438" s="195" t="str">
        <f>MID(LogEvent[[#This Row],[TextEvent2]],LogEvent[[#This Row],[HostCommandInit]],LogEvent[[#This Row],[HCFinish]]-LogEvent[[#This Row],[HostCommandInit]])</f>
        <v>RDMADBOG24DECNLESE00K-LA</v>
      </c>
    </row>
    <row r="439" spans="1:16" x14ac:dyDescent="0.25">
      <c r="A439" s="195" t="s">
        <v>458</v>
      </c>
      <c r="B439" s="195" t="s">
        <v>459</v>
      </c>
      <c r="C439" s="195" t="s">
        <v>922</v>
      </c>
      <c r="D439" s="195" t="e">
        <f>SEARCH("&lt;Rule&gt;",LogEvent[[#This Row],[TextEvent2]])+6</f>
        <v>#VALUE!</v>
      </c>
      <c r="E439" s="195" t="e">
        <f>SEARCH("&lt;/Rule&gt;",LogEvent[[#This Row],[TextEvent2]],LogEvent[[#This Row],[RuleLocation]])</f>
        <v>#VALUE!</v>
      </c>
      <c r="F439" s="195" t="e">
        <f>MID(LogEvent[[#This Row],[TextEvent2]],LogEvent[[#This Row],[RuleLocation]],LogEvent[[#This Row],[RuleFinish]]-LogEvent[[#This Row],[RuleLocation]])</f>
        <v>#VALUE!</v>
      </c>
      <c r="G439" s="195" t="e">
        <f>SEARCH("&lt;TariffDescriptionNumber&gt;",LogEvent[[#This Row],[TextEvent2]],LogEvent[[#This Row],[RuleFinish]])+25</f>
        <v>#VALUE!</v>
      </c>
      <c r="H439" s="195" t="e">
        <f>SEARCH("&lt;/TariffDescriptionNumber&gt;",LogEvent[[#This Row],[TextEvent2]],LogEvent[[#This Row],[RuleFinish]])</f>
        <v>#VALUE!</v>
      </c>
      <c r="I439" s="195" t="e">
        <f>MID(LogEvent[[#This Row],[TextEvent2]],LogEvent[[#This Row],[TariffLocation]],(LogEvent[[#This Row],[TariffFinish]]-LogEvent[[#This Row],[TariffLocation]]))</f>
        <v>#VALUE!</v>
      </c>
      <c r="J439" s="195" t="e">
        <f>SEARCH(CONCATENATE("Title=",Calculos!$A$72,"PENALTIES"),LogEvent[[#This Row],[TextEvent2]],LogEvent[[#This Row],[TariffLocation]])+29</f>
        <v>#VALUE!</v>
      </c>
      <c r="K439" s="195" t="e">
        <f>SEARCH("&lt;/Paragraph&gt;",LogEvent[[#This Row],[TextEvent2]],LogEvent[[#This Row],[PenaltiesLocation]])</f>
        <v>#VALUE!</v>
      </c>
      <c r="L439" s="195" t="e">
        <f>MID(LogEvent[[#This Row],[TextEvent2]],LogEvent[[#This Row],[PenaltiesLocation]],(LogEvent[[#This Row],[PenaltiesFinish]]-LogEvent[[#This Row],[PenaltiesLocation]]))</f>
        <v>#VALUE!</v>
      </c>
      <c r="M439" s="195">
        <f>SEARCH("&lt;stl:HostCommand",LogEvent[[#This Row],[TextEvent2]])</f>
        <v>1524</v>
      </c>
      <c r="N439" s="195">
        <f>SEARCH("&gt;",LogEvent[[#This Row],[TextEvent2]],LogEvent[[#This Row],[HostCommandLocation]])+1</f>
        <v>1557</v>
      </c>
      <c r="O439" s="195">
        <f>SEARCH("&lt;/stl:HostCommand&gt;",LogEvent[[#This Row],[TextEvent2]],LogEvent[[#This Row],[HostCommandInit]])</f>
        <v>1581</v>
      </c>
      <c r="P439" s="195" t="str">
        <f>MID(LogEvent[[#This Row],[TextEvent2]],LogEvent[[#This Row],[HostCommandInit]],LogEvent[[#This Row],[HCFinish]]-LogEvent[[#This Row],[HostCommandInit]])</f>
        <v>RDBOGBAQ24DECNLESE00K-LA</v>
      </c>
    </row>
    <row r="440" spans="1:16" x14ac:dyDescent="0.25">
      <c r="A440" s="195" t="s">
        <v>458</v>
      </c>
      <c r="B440" s="195" t="s">
        <v>459</v>
      </c>
      <c r="C440" s="195" t="s">
        <v>923</v>
      </c>
      <c r="D440" s="195">
        <f>SEARCH("&lt;Rule&gt;",LogEvent[[#This Row],[TextEvent2]])+6</f>
        <v>3415</v>
      </c>
      <c r="E440" s="195">
        <f>SEARCH("&lt;/Rule&gt;",LogEvent[[#This Row],[TextEvent2]],LogEvent[[#This Row],[RuleLocation]])</f>
        <v>3419</v>
      </c>
      <c r="F440" s="195" t="str">
        <f>MID(LogEvent[[#This Row],[TextEvent2]],LogEvent[[#This Row],[RuleLocation]],LogEvent[[#This Row],[RuleFinish]]-LogEvent[[#This Row],[RuleLocation]])</f>
        <v>ITCO</v>
      </c>
      <c r="G440" s="195">
        <f>SEARCH("&lt;TariffDescriptionNumber&gt;",LogEvent[[#This Row],[TextEvent2]],LogEvent[[#This Row],[RuleFinish]])+25</f>
        <v>3457</v>
      </c>
      <c r="H440" s="195">
        <f>SEARCH("&lt;/TariffDescriptionNumber&gt;",LogEvent[[#This Row],[TextEvent2]],LogEvent[[#This Row],[RuleFinish]])</f>
        <v>3468</v>
      </c>
      <c r="I440" s="195" t="str">
        <f>MID(LogEvent[[#This Row],[TextEvent2]],LogEvent[[#This Row],[TariffLocation]],(LogEvent[[#This Row],[TariffFinish]]-LogEvent[[#This Row],[TariffLocation]]))</f>
        <v>WHFDPVR/329</v>
      </c>
      <c r="J440" s="195">
        <f>SEARCH(CONCATENATE("Title=",Calculos!$A$72,"PENALTIES"),LogEvent[[#This Row],[TextEvent2]],LogEvent[[#This Row],[TariffLocation]])+29</f>
        <v>8150</v>
      </c>
      <c r="K440" s="195">
        <f>SEARCH("&lt;/Paragraph&gt;",LogEvent[[#This Row],[TextEvent2]],LogEvent[[#This Row],[PenaltiesLocation]])</f>
        <v>8685</v>
      </c>
      <c r="L440"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440" s="195">
        <f>SEARCH("&lt;stl:HostCommand",LogEvent[[#This Row],[TextEvent2]])</f>
        <v>1501</v>
      </c>
      <c r="N440" s="195">
        <f>SEARCH("&gt;",LogEvent[[#This Row],[TextEvent2]],LogEvent[[#This Row],[HostCommandLocation]])+1</f>
        <v>1534</v>
      </c>
      <c r="O440" s="195">
        <f>SEARCH("&lt;/stl:HostCommand&gt;",LogEvent[[#This Row],[TextEvent2]],LogEvent[[#This Row],[HostCommandInit]])</f>
        <v>1558</v>
      </c>
      <c r="P440" s="195" t="str">
        <f>MID(LogEvent[[#This Row],[TextEvent2]],LogEvent[[#This Row],[HostCommandInit]],LogEvent[[#This Row],[HCFinish]]-LogEvent[[#This Row],[HostCommandInit]])</f>
        <v>RDBOGADZ10SEPOEF00RIK-AV</v>
      </c>
    </row>
    <row r="441" spans="1:16" x14ac:dyDescent="0.25">
      <c r="A441" s="195" t="s">
        <v>458</v>
      </c>
      <c r="B441" s="195" t="s">
        <v>459</v>
      </c>
      <c r="C441" s="195" t="s">
        <v>924</v>
      </c>
      <c r="D441" s="195">
        <f>SEARCH("&lt;Rule&gt;",LogEvent[[#This Row],[TextEvent2]])+6</f>
        <v>3415</v>
      </c>
      <c r="E441" s="195">
        <f>SEARCH("&lt;/Rule&gt;",LogEvent[[#This Row],[TextEvent2]],LogEvent[[#This Row],[RuleLocation]])</f>
        <v>3419</v>
      </c>
      <c r="F441" s="195" t="str">
        <f>MID(LogEvent[[#This Row],[TextEvent2]],LogEvent[[#This Row],[RuleLocation]],LogEvent[[#This Row],[RuleFinish]]-LogEvent[[#This Row],[RuleLocation]])</f>
        <v>ITCO</v>
      </c>
      <c r="G441" s="195">
        <f>SEARCH("&lt;TariffDescriptionNumber&gt;",LogEvent[[#This Row],[TextEvent2]],LogEvent[[#This Row],[RuleFinish]])+25</f>
        <v>3457</v>
      </c>
      <c r="H441" s="195">
        <f>SEARCH("&lt;/TariffDescriptionNumber&gt;",LogEvent[[#This Row],[TextEvent2]],LogEvent[[#This Row],[RuleFinish]])</f>
        <v>3468</v>
      </c>
      <c r="I441" s="195" t="str">
        <f>MID(LogEvent[[#This Row],[TextEvent2]],LogEvent[[#This Row],[TariffLocation]],(LogEvent[[#This Row],[TariffFinish]]-LogEvent[[#This Row],[TariffLocation]]))</f>
        <v>WHFDPVR/329</v>
      </c>
      <c r="J441" s="195">
        <f>SEARCH(CONCATENATE("Title=",Calculos!$A$72,"PENALTIES"),LogEvent[[#This Row],[TextEvent2]],LogEvent[[#This Row],[TariffLocation]])+29</f>
        <v>9110</v>
      </c>
      <c r="K441" s="195">
        <f>SEARCH("&lt;/Paragraph&gt;",LogEvent[[#This Row],[TextEvent2]],LogEvent[[#This Row],[PenaltiesLocation]])</f>
        <v>9719</v>
      </c>
      <c r="L441"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441" s="195">
        <f>SEARCH("&lt;stl:HostCommand",LogEvent[[#This Row],[TextEvent2]])</f>
        <v>1501</v>
      </c>
      <c r="N441" s="195">
        <f>SEARCH("&gt;",LogEvent[[#This Row],[TextEvent2]],LogEvent[[#This Row],[HostCommandLocation]])+1</f>
        <v>1534</v>
      </c>
      <c r="O441" s="195">
        <f>SEARCH("&lt;/stl:HostCommand&gt;",LogEvent[[#This Row],[TextEvent2]],LogEvent[[#This Row],[HostCommandInit]])</f>
        <v>1558</v>
      </c>
      <c r="P441" s="195" t="str">
        <f>MID(LogEvent[[#This Row],[TextEvent2]],LogEvent[[#This Row],[HostCommandInit]],LogEvent[[#This Row],[HCFinish]]-LogEvent[[#This Row],[HostCommandInit]])</f>
        <v>RDADZBOG14SEPTZF00RIK-AV</v>
      </c>
    </row>
    <row r="442" spans="1:16" x14ac:dyDescent="0.25">
      <c r="A442" s="195" t="s">
        <v>458</v>
      </c>
      <c r="B442" s="195" t="s">
        <v>459</v>
      </c>
      <c r="C442" s="195" t="s">
        <v>925</v>
      </c>
      <c r="D442" s="195">
        <f>SEARCH("&lt;Rule&gt;",LogEvent[[#This Row],[TextEvent2]])+6</f>
        <v>3415</v>
      </c>
      <c r="E442" s="195">
        <f>SEARCH("&lt;/Rule&gt;",LogEvent[[#This Row],[TextEvent2]],LogEvent[[#This Row],[RuleLocation]])</f>
        <v>3419</v>
      </c>
      <c r="F442" s="195" t="str">
        <f>MID(LogEvent[[#This Row],[TextEvent2]],LogEvent[[#This Row],[RuleLocation]],LogEvent[[#This Row],[RuleFinish]]-LogEvent[[#This Row],[RuleLocation]])</f>
        <v>8YWW</v>
      </c>
      <c r="G442" s="195">
        <f>SEARCH("&lt;TariffDescriptionNumber&gt;",LogEvent[[#This Row],[TextEvent2]],LogEvent[[#This Row],[RuleFinish]])+25</f>
        <v>3457</v>
      </c>
      <c r="H442" s="195">
        <f>SEARCH("&lt;/TariffDescriptionNumber&gt;",LogEvent[[#This Row],[TextEvent2]],LogEvent[[#This Row],[RuleFinish]])</f>
        <v>3468</v>
      </c>
      <c r="I442" s="195" t="str">
        <f>MID(LogEvent[[#This Row],[TextEvent2]],LogEvent[[#This Row],[TariffLocation]],(LogEvent[[#This Row],[TariffFinish]]-LogEvent[[#This Row],[TariffLocation]]))</f>
        <v>SAR2RPV/286</v>
      </c>
      <c r="J442" s="195">
        <f>SEARCH(CONCATENATE("Title=",Calculos!$A$72,"PENALTIES"),LogEvent[[#This Row],[TextEvent2]],LogEvent[[#This Row],[TariffLocation]])+29</f>
        <v>15172</v>
      </c>
      <c r="K442" s="195">
        <f>SEARCH("&lt;/Paragraph&gt;",LogEvent[[#This Row],[TextEvent2]],LogEvent[[#This Row],[PenaltiesLocation]])</f>
        <v>17174</v>
      </c>
      <c r="L442" s="195" t="str">
        <f>MID(LogEvent[[#This Row],[TextEvent2]],LogEvent[[#This Row],[PenaltiesLocation]],(LogEvent[[#This Row],[PenaltiesFinish]]-LogEvent[[#This Row],[PenaltiesLocation]]))</f>
        <v xml:space="preserve">ORIGINATING AREA 1 -
CANCELLATIONS
ANY TIME
CHARGE USD 200.00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170.00.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CANCELLATIONS
ANY TIME
CHARGE EUR 150.00 FOR REFUND.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NOTE-
-SEE /CHILD/INFANT DISCOUNT/IN FARE RULE TO
DETERMINE IF APPLICABLE.
ANY TIME
CHARGE EUR 80.00 FOR NO-SHOW.
CHANGES
ANY TIME
CHARGE EUR 120.00.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442" s="195">
        <f>SEARCH("&lt;stl:HostCommand",LogEvent[[#This Row],[TextEvent2]])</f>
        <v>1501</v>
      </c>
      <c r="N442" s="195">
        <f>SEARCH("&gt;",LogEvent[[#This Row],[TextEvent2]],LogEvent[[#This Row],[HostCommandLocation]])+1</f>
        <v>1534</v>
      </c>
      <c r="O442" s="195">
        <f>SEARCH("&lt;/stl:HostCommand&gt;",LogEvent[[#This Row],[TextEvent2]],LogEvent[[#This Row],[HostCommandInit]])</f>
        <v>1558</v>
      </c>
      <c r="P442" s="195" t="str">
        <f>MID(LogEvent[[#This Row],[TextEvent2]],LogEvent[[#This Row],[HostCommandInit]],LogEvent[[#This Row],[HCFinish]]-LogEvent[[#This Row],[HostCommandInit]])</f>
        <v>RDCLOMAD28SEPOZF00TCO-AV</v>
      </c>
    </row>
    <row r="443" spans="1:16" x14ac:dyDescent="0.25">
      <c r="A443" s="195" t="s">
        <v>458</v>
      </c>
      <c r="B443" s="195" t="s">
        <v>459</v>
      </c>
      <c r="C443" s="195" t="s">
        <v>926</v>
      </c>
      <c r="D443" s="195" t="e">
        <f>SEARCH("&lt;Rule&gt;",LogEvent[[#This Row],[TextEvent2]])+6</f>
        <v>#VALUE!</v>
      </c>
      <c r="E443" s="195" t="e">
        <f>SEARCH("&lt;/Rule&gt;",LogEvent[[#This Row],[TextEvent2]],LogEvent[[#This Row],[RuleLocation]])</f>
        <v>#VALUE!</v>
      </c>
      <c r="F443" s="195" t="e">
        <f>MID(LogEvent[[#This Row],[TextEvent2]],LogEvent[[#This Row],[RuleLocation]],LogEvent[[#This Row],[RuleFinish]]-LogEvent[[#This Row],[RuleLocation]])</f>
        <v>#VALUE!</v>
      </c>
      <c r="G443" s="195" t="e">
        <f>SEARCH("&lt;TariffDescriptionNumber&gt;",LogEvent[[#This Row],[TextEvent2]],LogEvent[[#This Row],[RuleFinish]])+25</f>
        <v>#VALUE!</v>
      </c>
      <c r="H443" s="195" t="e">
        <f>SEARCH("&lt;/TariffDescriptionNumber&gt;",LogEvent[[#This Row],[TextEvent2]],LogEvent[[#This Row],[RuleFinish]])</f>
        <v>#VALUE!</v>
      </c>
      <c r="I443" s="195" t="e">
        <f>MID(LogEvent[[#This Row],[TextEvent2]],LogEvent[[#This Row],[TariffLocation]],(LogEvent[[#This Row],[TariffFinish]]-LogEvent[[#This Row],[TariffLocation]]))</f>
        <v>#VALUE!</v>
      </c>
      <c r="J443" s="195" t="e">
        <f>SEARCH(CONCATENATE("Title=",Calculos!$A$72,"PENALTIES"),LogEvent[[#This Row],[TextEvent2]],LogEvent[[#This Row],[TariffLocation]])+29</f>
        <v>#VALUE!</v>
      </c>
      <c r="K443" s="195" t="e">
        <f>SEARCH("&lt;/Paragraph&gt;",LogEvent[[#This Row],[TextEvent2]],LogEvent[[#This Row],[PenaltiesLocation]])</f>
        <v>#VALUE!</v>
      </c>
      <c r="L443" s="195" t="e">
        <f>MID(LogEvent[[#This Row],[TextEvent2]],LogEvent[[#This Row],[PenaltiesLocation]],(LogEvent[[#This Row],[PenaltiesFinish]]-LogEvent[[#This Row],[PenaltiesLocation]]))</f>
        <v>#VALUE!</v>
      </c>
      <c r="M443" s="195">
        <f>SEARCH("&lt;stl:HostCommand",LogEvent[[#This Row],[TextEvent2]])</f>
        <v>1524</v>
      </c>
      <c r="N443" s="195">
        <f>SEARCH("&gt;",LogEvent[[#This Row],[TextEvent2]],LogEvent[[#This Row],[HostCommandLocation]])+1</f>
        <v>1557</v>
      </c>
      <c r="O443" s="195">
        <f>SEARCH("&lt;/stl:HostCommand&gt;",LogEvent[[#This Row],[TextEvent2]],LogEvent[[#This Row],[HostCommandInit]])</f>
        <v>1585</v>
      </c>
      <c r="P443" s="195" t="str">
        <f>MID(LogEvent[[#This Row],[TextEvent2]],LogEvent[[#This Row],[HostCommandInit]],LogEvent[[#This Row],[HCFinish]]-LogEvent[[#This Row],[HostCommandInit]])</f>
        <v>RDMADCLO15OCTTZA00ZGR/TAV-AV</v>
      </c>
    </row>
    <row r="444" spans="1:16" x14ac:dyDescent="0.25">
      <c r="A444" s="195" t="s">
        <v>458</v>
      </c>
      <c r="B444" s="195" t="s">
        <v>459</v>
      </c>
      <c r="C444" s="195" t="s">
        <v>927</v>
      </c>
      <c r="D444" s="195">
        <f>SEARCH("&lt;Rule&gt;",LogEvent[[#This Row],[TextEvent2]])+6</f>
        <v>3404</v>
      </c>
      <c r="E444" s="195">
        <f>SEARCH("&lt;/Rule&gt;",LogEvent[[#This Row],[TextEvent2]],LogEvent[[#This Row],[RuleLocation]])</f>
        <v>3408</v>
      </c>
      <c r="F444" s="195" t="str">
        <f>MID(LogEvent[[#This Row],[TextEvent2]],LogEvent[[#This Row],[RuleLocation]],LogEvent[[#This Row],[RuleFinish]]-LogEvent[[#This Row],[RuleLocation]])</f>
        <v>QPDM</v>
      </c>
      <c r="G444" s="195">
        <f>SEARCH("&lt;TariffDescriptionNumber&gt;",LogEvent[[#This Row],[TextEvent2]],LogEvent[[#This Row],[RuleFinish]])+25</f>
        <v>3446</v>
      </c>
      <c r="H444" s="195">
        <f>SEARCH("&lt;/TariffDescriptionNumber&gt;",LogEvent[[#This Row],[TextEvent2]],LogEvent[[#This Row],[RuleFinish]])</f>
        <v>3454</v>
      </c>
      <c r="I444" s="195" t="str">
        <f>MID(LogEvent[[#This Row],[TextEvent2]],LogEvent[[#This Row],[TariffLocation]],(LogEvent[[#This Row],[TariffFinish]]-LogEvent[[#This Row],[TariffLocation]]))</f>
        <v>IPRWD/17</v>
      </c>
      <c r="J444" s="195">
        <f>SEARCH(CONCATENATE("Title=",Calculos!$A$72,"PENALTIES"),LogEvent[[#This Row],[TextEvent2]],LogEvent[[#This Row],[TariffLocation]])+29</f>
        <v>8023</v>
      </c>
      <c r="K444" s="195">
        <f>SEARCH("&lt;/Paragraph&gt;",LogEvent[[#This Row],[TextEvent2]],LogEvent[[#This Row],[PenaltiesLocation]])</f>
        <v>10633</v>
      </c>
      <c r="L444"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444" s="195">
        <f>SEARCH("&lt;stl:HostCommand",LogEvent[[#This Row],[TextEvent2]])</f>
        <v>1500</v>
      </c>
      <c r="N444" s="195">
        <f>SEARCH("&gt;",LogEvent[[#This Row],[TextEvent2]],LogEvent[[#This Row],[HostCommandLocation]])+1</f>
        <v>1533</v>
      </c>
      <c r="O444" s="195">
        <f>SEARCH("&lt;/stl:HostCommand&gt;",LogEvent[[#This Row],[TextEvent2]],LogEvent[[#This Row],[HostCommandInit]])</f>
        <v>1557</v>
      </c>
      <c r="P444" s="195" t="str">
        <f>MID(LogEvent[[#This Row],[TextEvent2]],LogEvent[[#This Row],[HostCommandInit]],LogEvent[[#This Row],[HCFinish]]-LogEvent[[#This Row],[HostCommandInit]])</f>
        <v>RDCLOBOG14SEPO00QP8ZJ-LA</v>
      </c>
    </row>
    <row r="445" spans="1:16" x14ac:dyDescent="0.25">
      <c r="A445" s="195" t="s">
        <v>458</v>
      </c>
      <c r="B445" s="195" t="s">
        <v>459</v>
      </c>
      <c r="C445" s="195" t="s">
        <v>928</v>
      </c>
      <c r="D445" s="195" t="e">
        <f>SEARCH("&lt;Rule&gt;",LogEvent[[#This Row],[TextEvent2]])+6</f>
        <v>#VALUE!</v>
      </c>
      <c r="E445" s="195" t="e">
        <f>SEARCH("&lt;/Rule&gt;",LogEvent[[#This Row],[TextEvent2]],LogEvent[[#This Row],[RuleLocation]])</f>
        <v>#VALUE!</v>
      </c>
      <c r="F445" s="195" t="e">
        <f>MID(LogEvent[[#This Row],[TextEvent2]],LogEvent[[#This Row],[RuleLocation]],LogEvent[[#This Row],[RuleFinish]]-LogEvent[[#This Row],[RuleLocation]])</f>
        <v>#VALUE!</v>
      </c>
      <c r="G445" s="195" t="e">
        <f>SEARCH("&lt;TariffDescriptionNumber&gt;",LogEvent[[#This Row],[TextEvent2]],LogEvent[[#This Row],[RuleFinish]])+25</f>
        <v>#VALUE!</v>
      </c>
      <c r="H445" s="195" t="e">
        <f>SEARCH("&lt;/TariffDescriptionNumber&gt;",LogEvent[[#This Row],[TextEvent2]],LogEvent[[#This Row],[RuleFinish]])</f>
        <v>#VALUE!</v>
      </c>
      <c r="I445" s="195" t="e">
        <f>MID(LogEvent[[#This Row],[TextEvent2]],LogEvent[[#This Row],[TariffLocation]],(LogEvent[[#This Row],[TariffFinish]]-LogEvent[[#This Row],[TariffLocation]]))</f>
        <v>#VALUE!</v>
      </c>
      <c r="J445" s="195" t="e">
        <f>SEARCH(CONCATENATE("Title=",Calculos!$A$72,"PENALTIES"),LogEvent[[#This Row],[TextEvent2]],LogEvent[[#This Row],[TariffLocation]])+29</f>
        <v>#VALUE!</v>
      </c>
      <c r="K445" s="195" t="e">
        <f>SEARCH("&lt;/Paragraph&gt;",LogEvent[[#This Row],[TextEvent2]],LogEvent[[#This Row],[PenaltiesLocation]])</f>
        <v>#VALUE!</v>
      </c>
      <c r="L445" s="195" t="e">
        <f>MID(LogEvent[[#This Row],[TextEvent2]],LogEvent[[#This Row],[PenaltiesLocation]],(LogEvent[[#This Row],[PenaltiesFinish]]-LogEvent[[#This Row],[PenaltiesLocation]]))</f>
        <v>#VALUE!</v>
      </c>
      <c r="M445" s="195">
        <f>SEARCH("&lt;stl:HostCommand",LogEvent[[#This Row],[TextEvent2]])</f>
        <v>1522</v>
      </c>
      <c r="N445" s="195">
        <f>SEARCH("&gt;",LogEvent[[#This Row],[TextEvent2]],LogEvent[[#This Row],[HostCommandLocation]])+1</f>
        <v>1555</v>
      </c>
      <c r="O445" s="195">
        <f>SEARCH("&lt;/stl:HostCommand&gt;",LogEvent[[#This Row],[TextEvent2]],LogEvent[[#This Row],[HostCommandInit]])</f>
        <v>1579</v>
      </c>
      <c r="P445" s="195" t="str">
        <f>MID(LogEvent[[#This Row],[TextEvent2]],LogEvent[[#This Row],[HostCommandInit]],LogEvent[[#This Row],[HCFinish]]-LogEvent[[#This Row],[HostCommandInit]])</f>
        <v>RDBOGSAL10SEPSZA00TIB-AV</v>
      </c>
    </row>
    <row r="446" spans="1:16" x14ac:dyDescent="0.25">
      <c r="A446" s="195" t="s">
        <v>458</v>
      </c>
      <c r="B446" s="195" t="s">
        <v>459</v>
      </c>
      <c r="C446" s="195" t="s">
        <v>929</v>
      </c>
      <c r="D446" s="195" t="e">
        <f>SEARCH("&lt;Rule&gt;",LogEvent[[#This Row],[TextEvent2]])+6</f>
        <v>#VALUE!</v>
      </c>
      <c r="E446" s="195" t="e">
        <f>SEARCH("&lt;/Rule&gt;",LogEvent[[#This Row],[TextEvent2]],LogEvent[[#This Row],[RuleLocation]])</f>
        <v>#VALUE!</v>
      </c>
      <c r="F446" s="195" t="e">
        <f>MID(LogEvent[[#This Row],[TextEvent2]],LogEvent[[#This Row],[RuleLocation]],LogEvent[[#This Row],[RuleFinish]]-LogEvent[[#This Row],[RuleLocation]])</f>
        <v>#VALUE!</v>
      </c>
      <c r="G446" s="195" t="e">
        <f>SEARCH("&lt;TariffDescriptionNumber&gt;",LogEvent[[#This Row],[TextEvent2]],LogEvent[[#This Row],[RuleFinish]])+25</f>
        <v>#VALUE!</v>
      </c>
      <c r="H446" s="195" t="e">
        <f>SEARCH("&lt;/TariffDescriptionNumber&gt;",LogEvent[[#This Row],[TextEvent2]],LogEvent[[#This Row],[RuleFinish]])</f>
        <v>#VALUE!</v>
      </c>
      <c r="I446" s="195" t="e">
        <f>MID(LogEvent[[#This Row],[TextEvent2]],LogEvent[[#This Row],[TariffLocation]],(LogEvent[[#This Row],[TariffFinish]]-LogEvent[[#This Row],[TariffLocation]]))</f>
        <v>#VALUE!</v>
      </c>
      <c r="J446" s="195" t="e">
        <f>SEARCH(CONCATENATE("Title=",Calculos!$A$72,"PENALTIES"),LogEvent[[#This Row],[TextEvent2]],LogEvent[[#This Row],[TariffLocation]])+29</f>
        <v>#VALUE!</v>
      </c>
      <c r="K446" s="195" t="e">
        <f>SEARCH("&lt;/Paragraph&gt;",LogEvent[[#This Row],[TextEvent2]],LogEvent[[#This Row],[PenaltiesLocation]])</f>
        <v>#VALUE!</v>
      </c>
      <c r="L446" s="195" t="e">
        <f>MID(LogEvent[[#This Row],[TextEvent2]],LogEvent[[#This Row],[PenaltiesLocation]],(LogEvent[[#This Row],[PenaltiesFinish]]-LogEvent[[#This Row],[PenaltiesLocation]]))</f>
        <v>#VALUE!</v>
      </c>
      <c r="M446" s="195">
        <f>SEARCH("&lt;stl:HostCommand",LogEvent[[#This Row],[TextEvent2]])</f>
        <v>1522</v>
      </c>
      <c r="N446" s="195">
        <f>SEARCH("&gt;",LogEvent[[#This Row],[TextEvent2]],LogEvent[[#This Row],[HostCommandLocation]])+1</f>
        <v>1555</v>
      </c>
      <c r="O446" s="195">
        <f>SEARCH("&lt;/stl:HostCommand&gt;",LogEvent[[#This Row],[TextEvent2]],LogEvent[[#This Row],[HostCommandInit]])</f>
        <v>1579</v>
      </c>
      <c r="P446" s="195" t="str">
        <f>MID(LogEvent[[#This Row],[TextEvent2]],LogEvent[[#This Row],[HostCommandInit]],LogEvent[[#This Row],[HCFinish]]-LogEvent[[#This Row],[HostCommandInit]])</f>
        <v>RDSALGUA10SEPSZA00TIB-AV</v>
      </c>
    </row>
    <row r="447" spans="1:16" x14ac:dyDescent="0.25">
      <c r="A447" s="195" t="s">
        <v>458</v>
      </c>
      <c r="B447" s="195" t="s">
        <v>459</v>
      </c>
      <c r="C447" s="195" t="s">
        <v>930</v>
      </c>
      <c r="D447" s="195" t="e">
        <f>SEARCH("&lt;Rule&gt;",LogEvent[[#This Row],[TextEvent2]])+6</f>
        <v>#VALUE!</v>
      </c>
      <c r="E447" s="195" t="e">
        <f>SEARCH("&lt;/Rule&gt;",LogEvent[[#This Row],[TextEvent2]],LogEvent[[#This Row],[RuleLocation]])</f>
        <v>#VALUE!</v>
      </c>
      <c r="F447" s="195" t="e">
        <f>MID(LogEvent[[#This Row],[TextEvent2]],LogEvent[[#This Row],[RuleLocation]],LogEvent[[#This Row],[RuleFinish]]-LogEvent[[#This Row],[RuleLocation]])</f>
        <v>#VALUE!</v>
      </c>
      <c r="G447" s="195" t="e">
        <f>SEARCH("&lt;TariffDescriptionNumber&gt;",LogEvent[[#This Row],[TextEvent2]],LogEvent[[#This Row],[RuleFinish]])+25</f>
        <v>#VALUE!</v>
      </c>
      <c r="H447" s="195" t="e">
        <f>SEARCH("&lt;/TariffDescriptionNumber&gt;",LogEvent[[#This Row],[TextEvent2]],LogEvent[[#This Row],[RuleFinish]])</f>
        <v>#VALUE!</v>
      </c>
      <c r="I447" s="195" t="e">
        <f>MID(LogEvent[[#This Row],[TextEvent2]],LogEvent[[#This Row],[TariffLocation]],(LogEvent[[#This Row],[TariffFinish]]-LogEvent[[#This Row],[TariffLocation]]))</f>
        <v>#VALUE!</v>
      </c>
      <c r="J447" s="195" t="e">
        <f>SEARCH(CONCATENATE("Title=",Calculos!$A$72,"PENALTIES"),LogEvent[[#This Row],[TextEvent2]],LogEvent[[#This Row],[TariffLocation]])+29</f>
        <v>#VALUE!</v>
      </c>
      <c r="K447" s="195" t="e">
        <f>SEARCH("&lt;/Paragraph&gt;",LogEvent[[#This Row],[TextEvent2]],LogEvent[[#This Row],[PenaltiesLocation]])</f>
        <v>#VALUE!</v>
      </c>
      <c r="L447" s="195" t="e">
        <f>MID(LogEvent[[#This Row],[TextEvent2]],LogEvent[[#This Row],[PenaltiesLocation]],(LogEvent[[#This Row],[PenaltiesFinish]]-LogEvent[[#This Row],[PenaltiesLocation]]))</f>
        <v>#VALUE!</v>
      </c>
      <c r="M447" s="195">
        <f>SEARCH("&lt;stl:HostCommand",LogEvent[[#This Row],[TextEvent2]])</f>
        <v>1522</v>
      </c>
      <c r="N447" s="195">
        <f>SEARCH("&gt;",LogEvent[[#This Row],[TextEvent2]],LogEvent[[#This Row],[HostCommandLocation]])+1</f>
        <v>1555</v>
      </c>
      <c r="O447" s="195">
        <f>SEARCH("&lt;/stl:HostCommand&gt;",LogEvent[[#This Row],[TextEvent2]],LogEvent[[#This Row],[HostCommandInit]])</f>
        <v>1579</v>
      </c>
      <c r="P447" s="195" t="str">
        <f>MID(LogEvent[[#This Row],[TextEvent2]],LogEvent[[#This Row],[HostCommandInit]],LogEvent[[#This Row],[HCFinish]]-LogEvent[[#This Row],[HostCommandInit]])</f>
        <v>RDGUABOG18SEPSZA00TIB-AV</v>
      </c>
    </row>
    <row r="448" spans="1:16" x14ac:dyDescent="0.25">
      <c r="A448" s="195" t="s">
        <v>458</v>
      </c>
      <c r="B448" s="195" t="s">
        <v>459</v>
      </c>
      <c r="C448" s="195" t="s">
        <v>931</v>
      </c>
      <c r="D448" s="195">
        <f>SEARCH("&lt;Rule&gt;",LogEvent[[#This Row],[TextEvent2]])+6</f>
        <v>3389</v>
      </c>
      <c r="E448" s="195">
        <f>SEARCH("&lt;/Rule&gt;",LogEvent[[#This Row],[TextEvent2]],LogEvent[[#This Row],[RuleLocation]])</f>
        <v>3393</v>
      </c>
      <c r="F448" s="195" t="str">
        <f>MID(LogEvent[[#This Row],[TextEvent2]],LogEvent[[#This Row],[RuleLocation]],LogEvent[[#This Row],[RuleFinish]]-LogEvent[[#This Row],[RuleLocation]])</f>
        <v>DOSP</v>
      </c>
      <c r="G448" s="195">
        <f>SEARCH("&lt;TariffDescriptionNumber&gt;",LogEvent[[#This Row],[TextEvent2]],LogEvent[[#This Row],[RuleFinish]])+25</f>
        <v>3431</v>
      </c>
      <c r="H448" s="195">
        <f>SEARCH("&lt;/TariffDescriptionNumber&gt;",LogEvent[[#This Row],[TextEvent2]],LogEvent[[#This Row],[RuleFinish]])</f>
        <v>3439</v>
      </c>
      <c r="I448" s="195" t="str">
        <f>MID(LogEvent[[#This Row],[TextEvent2]],LogEvent[[#This Row],[TariffLocation]],(LogEvent[[#This Row],[TariffFinish]]-LogEvent[[#This Row],[TariffLocation]]))</f>
        <v>IPRWD/17</v>
      </c>
      <c r="J448" s="195">
        <f>SEARCH(CONCATENATE("Title=",Calculos!$A$72,"PENALTIES"),LogEvent[[#This Row],[TextEvent2]],LogEvent[[#This Row],[TariffLocation]])+29</f>
        <v>10279</v>
      </c>
      <c r="K448" s="195">
        <f>SEARCH("&lt;/Paragraph&gt;",LogEvent[[#This Row],[TextEvent2]],LogEvent[[#This Row],[PenaltiesLocation]])</f>
        <v>10888</v>
      </c>
      <c r="L448"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448" s="195">
        <f>SEARCH("&lt;stl:HostCommand",LogEvent[[#This Row],[TextEvent2]])</f>
        <v>1501</v>
      </c>
      <c r="N448" s="195">
        <f>SEARCH("&gt;",LogEvent[[#This Row],[TextEvent2]],LogEvent[[#This Row],[HostCommandLocation]])+1</f>
        <v>1534</v>
      </c>
      <c r="O448" s="195">
        <f>SEARCH("&lt;/stl:HostCommand&gt;",LogEvent[[#This Row],[TextEvent2]],LogEvent[[#This Row],[HostCommandInit]])</f>
        <v>1558</v>
      </c>
      <c r="P448" s="195" t="str">
        <f>MID(LogEvent[[#This Row],[TextEvent2]],LogEvent[[#This Row],[HostCommandInit]],LogEvent[[#This Row],[HCFinish]]-LogEvent[[#This Row],[HostCommandInit]])</f>
        <v>RDBOGBAQ09SEPSZS00RIQ-AV</v>
      </c>
    </row>
    <row r="449" spans="1:16" x14ac:dyDescent="0.25">
      <c r="A449" s="195" t="s">
        <v>458</v>
      </c>
      <c r="B449" s="195" t="s">
        <v>459</v>
      </c>
      <c r="C449" s="195" t="s">
        <v>932</v>
      </c>
      <c r="D449" s="195">
        <f>SEARCH("&lt;Rule&gt;",LogEvent[[#This Row],[TextEvent2]])+6</f>
        <v>3327</v>
      </c>
      <c r="E449" s="195">
        <f>SEARCH("&lt;/Rule&gt;",LogEvent[[#This Row],[TextEvent2]],LogEvent[[#This Row],[RuleLocation]])</f>
        <v>3331</v>
      </c>
      <c r="F449" s="195" t="str">
        <f>MID(LogEvent[[#This Row],[TextEvent2]],LogEvent[[#This Row],[RuleLocation]],LogEvent[[#This Row],[RuleFinish]]-LogEvent[[#This Row],[RuleLocation]])</f>
        <v>DOEC</v>
      </c>
      <c r="G449" s="195">
        <f>SEARCH("&lt;TariffDescriptionNumber&gt;",LogEvent[[#This Row],[TextEvent2]],LogEvent[[#This Row],[RuleFinish]])+25</f>
        <v>3369</v>
      </c>
      <c r="H449" s="195">
        <f>SEARCH("&lt;/TariffDescriptionNumber&gt;",LogEvent[[#This Row],[TextEvent2]],LogEvent[[#This Row],[RuleFinish]])</f>
        <v>3377</v>
      </c>
      <c r="I449" s="195" t="str">
        <f>MID(LogEvent[[#This Row],[TextEvent2]],LogEvent[[#This Row],[TariffLocation]],(LogEvent[[#This Row],[TariffFinish]]-LogEvent[[#This Row],[TariffLocation]]))</f>
        <v>IPRWD/17</v>
      </c>
      <c r="J449" s="195">
        <f>SEARCH(CONCATENATE("Title=",Calculos!$A$72,"PENALTIES"),LogEvent[[#This Row],[TextEvent2]],LogEvent[[#This Row],[TariffLocation]])+29</f>
        <v>7661</v>
      </c>
      <c r="K449" s="195">
        <f>SEARCH("&lt;/Paragraph&gt;",LogEvent[[#This Row],[TextEvent2]],LogEvent[[#This Row],[PenaltiesLocation]])</f>
        <v>8196</v>
      </c>
      <c r="L449"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449" s="195">
        <f>SEARCH("&lt;stl:HostCommand",LogEvent[[#This Row],[TextEvent2]])</f>
        <v>1501</v>
      </c>
      <c r="N449" s="195">
        <f>SEARCH("&gt;",LogEvent[[#This Row],[TextEvent2]],LogEvent[[#This Row],[HostCommandLocation]])+1</f>
        <v>1534</v>
      </c>
      <c r="O449" s="195">
        <f>SEARCH("&lt;/stl:HostCommand&gt;",LogEvent[[#This Row],[TextEvent2]],LogEvent[[#This Row],[HostCommandInit]])</f>
        <v>1558</v>
      </c>
      <c r="P449" s="195" t="str">
        <f>MID(LogEvent[[#This Row],[TextEvent2]],LogEvent[[#This Row],[HostCommandInit]],LogEvent[[#This Row],[HCFinish]]-LogEvent[[#This Row],[HostCommandInit]])</f>
        <v>RDBAQBOG15SEPLES00RIQ-AV</v>
      </c>
    </row>
    <row r="450" spans="1:16" x14ac:dyDescent="0.25">
      <c r="A450" s="195" t="s">
        <v>458</v>
      </c>
      <c r="B450" s="195" t="s">
        <v>459</v>
      </c>
      <c r="C450" s="195" t="s">
        <v>933</v>
      </c>
      <c r="D450" s="195">
        <f>SEARCH("&lt;Rule&gt;",LogEvent[[#This Row],[TextEvent2]])+6</f>
        <v>3432</v>
      </c>
      <c r="E450" s="195">
        <f>SEARCH("&lt;/Rule&gt;",LogEvent[[#This Row],[TextEvent2]],LogEvent[[#This Row],[RuleLocation]])</f>
        <v>3436</v>
      </c>
      <c r="F450" s="195" t="str">
        <f>MID(LogEvent[[#This Row],[TextEvent2]],LogEvent[[#This Row],[RuleLocation]],LogEvent[[#This Row],[RuleFinish]]-LogEvent[[#This Row],[RuleLocation]])</f>
        <v>L107</v>
      </c>
      <c r="G450" s="195">
        <f>SEARCH("&lt;TariffDescriptionNumber&gt;",LogEvent[[#This Row],[TextEvent2]],LogEvent[[#This Row],[RuleFinish]])+25</f>
        <v>3474</v>
      </c>
      <c r="H450" s="195">
        <f>SEARCH("&lt;/TariffDescriptionNumber&gt;",LogEvent[[#This Row],[TextEvent2]],LogEvent[[#This Row],[RuleFinish]])</f>
        <v>3480</v>
      </c>
      <c r="I450" s="195" t="str">
        <f>MID(LogEvent[[#This Row],[TextEvent2]],LogEvent[[#This Row],[TariffLocation]],(LogEvent[[#This Row],[TariffFinish]]-LogEvent[[#This Row],[TariffLocation]]))</f>
        <v>IPRW/5</v>
      </c>
      <c r="J450" s="195">
        <f>SEARCH(CONCATENATE("Title=",Calculos!$A$72,"PENALTIES"),LogEvent[[#This Row],[TextEvent2]],LogEvent[[#This Row],[TariffLocation]])+29</f>
        <v>13083</v>
      </c>
      <c r="K450" s="195">
        <f>SEARCH("&lt;/Paragraph&gt;",LogEvent[[#This Row],[TextEvent2]],LogEvent[[#This Row],[PenaltiesLocation]])</f>
        <v>16999</v>
      </c>
      <c r="L450" s="195" t="str">
        <f>MID(LogEvent[[#This Row],[TextEvent2]],LogEvent[[#This Row],[PenaltiesLocation]],(LogEvent[[#This Row],[PenaltiesFinish]]-LogEvent[[#This Row],[PenaltiesLocation]]))</f>
        <v xml:space="preserve">CANCELLATIONS
ANY TIME
TICKET IS NON-REFUNDABLE IN CASE OF CANCEL/NO-SHOW/
REFUND.
NOTE - TEXT BELOW NOT VALIDATED FOR AUTOPRICING.
IN THE CASE OF THE DEATH OF THE PASSENGER/
OR A TRAVELING COMPANION/THE SERVICE CHARGE MAY
BE WAIVED OR THE TICKET REFUNDED.
VISIT AA.COM FOR DETAIL.
----
FOR TRAVEL AGENCY BOOKINGS MADE IN MEXICO / THE
CARIBBEAN / CENTRAL AND SOUTH AMERICA - AA WILL
ASSESS A USD 25.00 FEE ON ANY UNTICKETED
RESERVATION NOT CANCELED BEFORE DEPARTURE.
CHANGES
BEFORE DEPARTURE
CHARGE USD 300.00.
CHILD/INFANT DISCOUNTS APPLY.
NOTE - TEXT BELOW NOT VALIDATED FOR AUTOPRICING.
THE ORIGINAL NON REFUNDABLE AMOUNT REMAINS
NON REFUNDBALE.
CHANGES ARE PERMITTED PRIVIDED THE NEW ITINERARY
MEETS ALL THE PROVISIONS OF THE NEW FARE PURCHASED
I.E. ADVANCE RESERVATION/TICKET PURCHASE/MINIMUM
/MAXIMUM STAY REQUIREMENTS. WHEN THE NEW ITINERARY
IN A LOWER FARE NO REFUNDS WILL BE MADE. HOWEVER
THE DIFFERENCE IN FARE WILL BE RETURNED TO THE
PASSENGER IN THE FORM OF A NON REFUNDABLE TRAVEL
VOUCHER WHICH MAY BE APPLIED TOWARDS THE PURCHASE
OF A TICKET VALID FOR TRANSPORTATION GOVERNED BY
AA ONLY AND THE CHANGE FEE WILL
APPLY.
WHEN THE NEW ITINERARY RESULTS IN A HIGHER FARE
THE DIFFERENCE WILL BE ADD COLLECTED AND THE
CHANGE FEE WILL APPLY.
RETURN/CONTINUING RESERVATIONS MAY BE CHANGED AT
ANY TIME FOR THE ABOVE CHANGE FEE.
REISSUES/EXCHANGES NOT ALLOWED TO EOU/ERU FARE
TYPES.
AFTER DEPARTURE
CHARGE USD 300.00.
CHILD/INFANT DISCOUNTS APPLY.
NOTE - TEXT BELOW NOT VALIDATED FOR AUTOPRICING.
WHEN THE NEW ITINERARY RESULTS IN A LOWER FARE
NO REFUNDS WILL BE MADE. HOWEVER THE DIFFERENCE
IN FARE WLL BE RETURNED TO THE PASSENGER IN THE
FORM OF A NON-REFUNDBALE TRAVEL VOUCHER WHICH MAY
BE APPLIED TOWARDS THE PURCHASE OF A TICKET VALID
FOR TRANSPORTATION GOVERNED BY AA ONLY.
WHEN THE NEW ITINERARY RESULTS IN A HIGHER FARE
THE DIFFERENCE WILL BE ADD COLLECTED AND THE
CHANGE FEE WILL APPLY.
REISSUES/EXCHANGES NOT ALLOWED TO EOU/ERU FARE
TYPES.
CANCELLATIONS
ANY TIME
TICKET IS NON-REFUNDABLE IN CASE OF CANCEL/NO-SHOW/
REFUND.
NOTE - TEXT BELOW NOT VALIDATED FOR AUTOPRICING.
IN THE CASE OF THE DEATH OF THE PASSENGER/
OR A TRAVELING COMPANION/THE SERVICE CHARGE MAY
BE WAIVED OR THE TICKET REFUNDED.
VISIT AA.COM FOR DETAIL.
----
FOR TRAVEL AGENCY BOOKINGS MADE IN MEXICO / THE
CARIBBEAN / CENTRAL AND SOUTH AMERICA - AA WILL
ASSESS A USD 25.00 FEE ON ANY UNTICKETED
RESERVATION NOT CANCELED BEFORE DEPARTURE.
CHANGES
BEFORE DEPARTURE
CHARGE CAD 300.00.
CHILD/INFANT DISCOUNTS APPLY.
NOTE - TEXT BELOW NOT VALIDATED FOR AUTOPRICING.
THE ORIGINAL NON REFUNDABLE AMOUNT REMAINS
NON REFUNDBALE.
CHANGES ARE PERMITTED PRIVIDED THE NEW ITINERARY
MEETS ALL THE PROVISIONS OF THE NEW FARE PURCHASED
I.E. ADVANCE RESERVATION/TICKET PURCHASE/MINIMUM
/MAXIMUM STAY REQUIREMENTS. WHEN THE NEW ITINERARY
IN A LOWER FARE NO REFUNDS WILL BE MADE. HOWEVER
THE DIFFERENCE IN FARE WILL BE RETURNED TO THE
PASSENGER IN THE FORM OF A NON REFUNDABLE TRAVEL
VOUCHER WHICH MAY BE APPLIED TOWARDS THE PURCHASE
OF A TICKET VALID FOR TRANSPORTATION GOVERNED BY
AA ONLY AND THE CHANGE FEE WILL
APPLY.
WHEN THE NEW ITINERARY RESULTS IN A HIGHER FARE
THE DIFFERENCE WILL BE ADD COLLECTED AND THE
CHANGE FEE WILL APPLY.
RETURN/CONTINUING RESERVATIONS MAY BE CHANGED AT
ANY TIME FOR THE ABOVE CHANGE FEE.
REISSUES/EXCHANGES NOT ALLOWED TO EOU/ERU FARE
TYPES.
AFTER DEPARTURE
CHARGE CAD 300.00.
CHILD/INFANT DISCOUNTS APPLY.
NOTE - TEXT BELOW NOT VALIDATED FOR AUTOPRICING.
WHEN THE NEW ITINERARY RESULTS IN A LOWER FARE
NO REFUNDS WILL BE MADE. HOWEVER THE DIFFERENCE
IN FARE WLL BE RETURNED TO THE PASSENGER IN THE
FORM OF A NON-REFUNDBALE TRAVEL VOUCHER WHICH MAY
BE APPLIED TOWARDS THE PURCHASE OF A TICKET VALID
FOR TRANSPORTATION GOVERNED BY AA ONLY.
WHEN THE NEW ITINERARY RESULTS IN A HIGHER FARE
THE DIFFERENCE WILL BE ADD COLLECTED AND THE
CHANGE FEE WILL APPLY.
REISSUES/EXCHANGES NOT ALLOWED TO EOU/ERU FARE
TYPES.&lt;/Text&gt;
   </v>
      </c>
      <c r="M450" s="195">
        <f>SEARCH("&lt;stl:HostCommand",LogEvent[[#This Row],[TextEvent2]])</f>
        <v>1499</v>
      </c>
      <c r="N450" s="195">
        <f>SEARCH("&gt;",LogEvent[[#This Row],[TextEvent2]],LogEvent[[#This Row],[HostCommandLocation]])+1</f>
        <v>1532</v>
      </c>
      <c r="O450" s="195">
        <f>SEARCH("&lt;/stl:HostCommand&gt;",LogEvent[[#This Row],[TextEvent2]],LogEvent[[#This Row],[HostCommandInit]])</f>
        <v>1556</v>
      </c>
      <c r="P450" s="195" t="str">
        <f>MID(LogEvent[[#This Row],[TextEvent2]],LogEvent[[#This Row],[HostCommandInit]],LogEvent[[#This Row],[HCFinish]]-LogEvent[[#This Row],[HostCommandInit]])</f>
        <v>RDBOGMIA20JANNLX4NDN3-AA</v>
      </c>
    </row>
    <row r="451" spans="1:16" x14ac:dyDescent="0.25">
      <c r="A451" s="195" t="s">
        <v>458</v>
      </c>
      <c r="B451" s="195" t="s">
        <v>459</v>
      </c>
      <c r="C451" s="195" t="s">
        <v>934</v>
      </c>
      <c r="D451" s="195" t="e">
        <f>SEARCH("&lt;Rule&gt;",LogEvent[[#This Row],[TextEvent2]])+6</f>
        <v>#VALUE!</v>
      </c>
      <c r="E451" s="195" t="e">
        <f>SEARCH("&lt;/Rule&gt;",LogEvent[[#This Row],[TextEvent2]],LogEvent[[#This Row],[RuleLocation]])</f>
        <v>#VALUE!</v>
      </c>
      <c r="F451" s="195" t="e">
        <f>MID(LogEvent[[#This Row],[TextEvent2]],LogEvent[[#This Row],[RuleLocation]],LogEvent[[#This Row],[RuleFinish]]-LogEvent[[#This Row],[RuleLocation]])</f>
        <v>#VALUE!</v>
      </c>
      <c r="G451" s="195" t="e">
        <f>SEARCH("&lt;TariffDescriptionNumber&gt;",LogEvent[[#This Row],[TextEvent2]],LogEvent[[#This Row],[RuleFinish]])+25</f>
        <v>#VALUE!</v>
      </c>
      <c r="H451" s="195" t="e">
        <f>SEARCH("&lt;/TariffDescriptionNumber&gt;",LogEvent[[#This Row],[TextEvent2]],LogEvent[[#This Row],[RuleFinish]])</f>
        <v>#VALUE!</v>
      </c>
      <c r="I451" s="195" t="e">
        <f>MID(LogEvent[[#This Row],[TextEvent2]],LogEvent[[#This Row],[TariffLocation]],(LogEvent[[#This Row],[TariffFinish]]-LogEvent[[#This Row],[TariffLocation]]))</f>
        <v>#VALUE!</v>
      </c>
      <c r="J451" s="195" t="e">
        <f>SEARCH(CONCATENATE("Title=",Calculos!$A$72,"PENALTIES"),LogEvent[[#This Row],[TextEvent2]],LogEvent[[#This Row],[TariffLocation]])+29</f>
        <v>#VALUE!</v>
      </c>
      <c r="K451" s="195" t="e">
        <f>SEARCH("&lt;/Paragraph&gt;",LogEvent[[#This Row],[TextEvent2]],LogEvent[[#This Row],[PenaltiesLocation]])</f>
        <v>#VALUE!</v>
      </c>
      <c r="L451" s="195" t="e">
        <f>MID(LogEvent[[#This Row],[TextEvent2]],LogEvent[[#This Row],[PenaltiesLocation]],(LogEvent[[#This Row],[PenaltiesFinish]]-LogEvent[[#This Row],[PenaltiesLocation]]))</f>
        <v>#VALUE!</v>
      </c>
      <c r="M451" s="195">
        <f>SEARCH("&lt;stl:HostCommand",LogEvent[[#This Row],[TextEvent2]])</f>
        <v>1522</v>
      </c>
      <c r="N451" s="195">
        <f>SEARCH("&gt;",LogEvent[[#This Row],[TextEvent2]],LogEvent[[#This Row],[HostCommandLocation]])+1</f>
        <v>1555</v>
      </c>
      <c r="O451" s="195">
        <f>SEARCH("&lt;/stl:HostCommand&gt;",LogEvent[[#This Row],[TextEvent2]],LogEvent[[#This Row],[HostCommandInit]])</f>
        <v>1579</v>
      </c>
      <c r="P451" s="195" t="str">
        <f>MID(LogEvent[[#This Row],[TextEvent2]],LogEvent[[#This Row],[HostCommandInit]],LogEvent[[#This Row],[HCFinish]]-LogEvent[[#This Row],[HostCommandInit]])</f>
        <v>RDMCOMIA31JANQLN0AZN1-AA</v>
      </c>
    </row>
    <row r="452" spans="1:16" x14ac:dyDescent="0.25">
      <c r="A452" s="195" t="s">
        <v>458</v>
      </c>
      <c r="B452" s="195" t="s">
        <v>459</v>
      </c>
      <c r="C452" s="195" t="s">
        <v>935</v>
      </c>
      <c r="D452" s="195" t="e">
        <f>SEARCH("&lt;Rule&gt;",LogEvent[[#This Row],[TextEvent2]])+6</f>
        <v>#VALUE!</v>
      </c>
      <c r="E452" s="195" t="e">
        <f>SEARCH("&lt;/Rule&gt;",LogEvent[[#This Row],[TextEvent2]],LogEvent[[#This Row],[RuleLocation]])</f>
        <v>#VALUE!</v>
      </c>
      <c r="F452" s="195" t="e">
        <f>MID(LogEvent[[#This Row],[TextEvent2]],LogEvent[[#This Row],[RuleLocation]],LogEvent[[#This Row],[RuleFinish]]-LogEvent[[#This Row],[RuleLocation]])</f>
        <v>#VALUE!</v>
      </c>
      <c r="G452" s="195" t="e">
        <f>SEARCH("&lt;TariffDescriptionNumber&gt;",LogEvent[[#This Row],[TextEvent2]],LogEvent[[#This Row],[RuleFinish]])+25</f>
        <v>#VALUE!</v>
      </c>
      <c r="H452" s="195" t="e">
        <f>SEARCH("&lt;/TariffDescriptionNumber&gt;",LogEvent[[#This Row],[TextEvent2]],LogEvent[[#This Row],[RuleFinish]])</f>
        <v>#VALUE!</v>
      </c>
      <c r="I452" s="195" t="e">
        <f>MID(LogEvent[[#This Row],[TextEvent2]],LogEvent[[#This Row],[TariffLocation]],(LogEvent[[#This Row],[TariffFinish]]-LogEvent[[#This Row],[TariffLocation]]))</f>
        <v>#VALUE!</v>
      </c>
      <c r="J452" s="195" t="e">
        <f>SEARCH(CONCATENATE("Title=",Calculos!$A$72,"PENALTIES"),LogEvent[[#This Row],[TextEvent2]],LogEvent[[#This Row],[TariffLocation]])+29</f>
        <v>#VALUE!</v>
      </c>
      <c r="K452" s="195" t="e">
        <f>SEARCH("&lt;/Paragraph&gt;",LogEvent[[#This Row],[TextEvent2]],LogEvent[[#This Row],[PenaltiesLocation]])</f>
        <v>#VALUE!</v>
      </c>
      <c r="L452" s="195" t="e">
        <f>MID(LogEvent[[#This Row],[TextEvent2]],LogEvent[[#This Row],[PenaltiesLocation]],(LogEvent[[#This Row],[PenaltiesFinish]]-LogEvent[[#This Row],[PenaltiesLocation]]))</f>
        <v>#VALUE!</v>
      </c>
      <c r="M452" s="195">
        <f>SEARCH("&lt;stl:HostCommand",LogEvent[[#This Row],[TextEvent2]])</f>
        <v>1522</v>
      </c>
      <c r="N452" s="195">
        <f>SEARCH("&gt;",LogEvent[[#This Row],[TextEvent2]],LogEvent[[#This Row],[HostCommandLocation]])+1</f>
        <v>1555</v>
      </c>
      <c r="O452" s="195">
        <f>SEARCH("&lt;/stl:HostCommand&gt;",LogEvent[[#This Row],[TextEvent2]],LogEvent[[#This Row],[HostCommandInit]])</f>
        <v>1579</v>
      </c>
      <c r="P452" s="195" t="str">
        <f>MID(LogEvent[[#This Row],[TextEvent2]],LogEvent[[#This Row],[HostCommandInit]],LogEvent[[#This Row],[HCFinish]]-LogEvent[[#This Row],[HostCommandInit]])</f>
        <v>RDMIABOG31JANQLN0AZN1-AA</v>
      </c>
    </row>
    <row r="453" spans="1:16" x14ac:dyDescent="0.25">
      <c r="A453" s="195" t="s">
        <v>458</v>
      </c>
      <c r="B453" s="195" t="s">
        <v>459</v>
      </c>
      <c r="C453" s="195" t="s">
        <v>936</v>
      </c>
      <c r="D453" s="195" t="e">
        <f>SEARCH("&lt;Rule&gt;",LogEvent[[#This Row],[TextEvent2]])+6</f>
        <v>#VALUE!</v>
      </c>
      <c r="E453" s="195" t="e">
        <f>SEARCH("&lt;/Rule&gt;",LogEvent[[#This Row],[TextEvent2]],LogEvent[[#This Row],[RuleLocation]])</f>
        <v>#VALUE!</v>
      </c>
      <c r="F453" s="195" t="e">
        <f>MID(LogEvent[[#This Row],[TextEvent2]],LogEvent[[#This Row],[RuleLocation]],LogEvent[[#This Row],[RuleFinish]]-LogEvent[[#This Row],[RuleLocation]])</f>
        <v>#VALUE!</v>
      </c>
      <c r="G453" s="195" t="e">
        <f>SEARCH("&lt;TariffDescriptionNumber&gt;",LogEvent[[#This Row],[TextEvent2]],LogEvent[[#This Row],[RuleFinish]])+25</f>
        <v>#VALUE!</v>
      </c>
      <c r="H453" s="195" t="e">
        <f>SEARCH("&lt;/TariffDescriptionNumber&gt;",LogEvent[[#This Row],[TextEvent2]],LogEvent[[#This Row],[RuleFinish]])</f>
        <v>#VALUE!</v>
      </c>
      <c r="I453" s="195" t="e">
        <f>MID(LogEvent[[#This Row],[TextEvent2]],LogEvent[[#This Row],[TariffLocation]],(LogEvent[[#This Row],[TariffFinish]]-LogEvent[[#This Row],[TariffLocation]]))</f>
        <v>#VALUE!</v>
      </c>
      <c r="J453" s="195" t="e">
        <f>SEARCH(CONCATENATE("Title=",Calculos!$A$72,"PENALTIES"),LogEvent[[#This Row],[TextEvent2]],LogEvent[[#This Row],[TariffLocation]])+29</f>
        <v>#VALUE!</v>
      </c>
      <c r="K453" s="195" t="e">
        <f>SEARCH("&lt;/Paragraph&gt;",LogEvent[[#This Row],[TextEvent2]],LogEvent[[#This Row],[PenaltiesLocation]])</f>
        <v>#VALUE!</v>
      </c>
      <c r="L453" s="195" t="e">
        <f>MID(LogEvent[[#This Row],[TextEvent2]],LogEvent[[#This Row],[PenaltiesLocation]],(LogEvent[[#This Row],[PenaltiesFinish]]-LogEvent[[#This Row],[PenaltiesLocation]]))</f>
        <v>#VALUE!</v>
      </c>
      <c r="M453" s="195">
        <f>SEARCH("&lt;stl:HostCommand",LogEvent[[#This Row],[TextEvent2]])</f>
        <v>1499</v>
      </c>
      <c r="N453" s="195">
        <f>SEARCH("&gt;",LogEvent[[#This Row],[TextEvent2]],LogEvent[[#This Row],[HostCommandLocation]])+1</f>
        <v>1532</v>
      </c>
      <c r="O453" s="195">
        <f>SEARCH("&lt;/stl:HostCommand&gt;",LogEvent[[#This Row],[TextEvent2]],LogEvent[[#This Row],[HostCommandInit]])</f>
        <v>1558</v>
      </c>
      <c r="P453" s="195" t="str">
        <f>MID(LogEvent[[#This Row],[TextEvent2]],LogEvent[[#This Row],[HostCommandInit]],LogEvent[[#This Row],[HCFinish]]-LogEvent[[#This Row],[HostCommandInit]])</f>
        <v>RDBOGMIA20JANNLX4NDN3CH-AA</v>
      </c>
    </row>
    <row r="454" spans="1:16" x14ac:dyDescent="0.25">
      <c r="A454" s="195" t="s">
        <v>458</v>
      </c>
      <c r="B454" s="195" t="s">
        <v>459</v>
      </c>
      <c r="C454" s="195" t="s">
        <v>937</v>
      </c>
      <c r="D454" s="195" t="e">
        <f>SEARCH("&lt;Rule&gt;",LogEvent[[#This Row],[TextEvent2]])+6</f>
        <v>#VALUE!</v>
      </c>
      <c r="E454" s="195" t="e">
        <f>SEARCH("&lt;/Rule&gt;",LogEvent[[#This Row],[TextEvent2]],LogEvent[[#This Row],[RuleLocation]])</f>
        <v>#VALUE!</v>
      </c>
      <c r="F454" s="195" t="e">
        <f>MID(LogEvent[[#This Row],[TextEvent2]],LogEvent[[#This Row],[RuleLocation]],LogEvent[[#This Row],[RuleFinish]]-LogEvent[[#This Row],[RuleLocation]])</f>
        <v>#VALUE!</v>
      </c>
      <c r="G454" s="195" t="e">
        <f>SEARCH("&lt;TariffDescriptionNumber&gt;",LogEvent[[#This Row],[TextEvent2]],LogEvent[[#This Row],[RuleFinish]])+25</f>
        <v>#VALUE!</v>
      </c>
      <c r="H454" s="195" t="e">
        <f>SEARCH("&lt;/TariffDescriptionNumber&gt;",LogEvent[[#This Row],[TextEvent2]],LogEvent[[#This Row],[RuleFinish]])</f>
        <v>#VALUE!</v>
      </c>
      <c r="I454" s="195" t="e">
        <f>MID(LogEvent[[#This Row],[TextEvent2]],LogEvent[[#This Row],[TariffLocation]],(LogEvent[[#This Row],[TariffFinish]]-LogEvent[[#This Row],[TariffLocation]]))</f>
        <v>#VALUE!</v>
      </c>
      <c r="J454" s="195" t="e">
        <f>SEARCH(CONCATENATE("Title=",Calculos!$A$72,"PENALTIES"),LogEvent[[#This Row],[TextEvent2]],LogEvent[[#This Row],[TariffLocation]])+29</f>
        <v>#VALUE!</v>
      </c>
      <c r="K454" s="195" t="e">
        <f>SEARCH("&lt;/Paragraph&gt;",LogEvent[[#This Row],[TextEvent2]],LogEvent[[#This Row],[PenaltiesLocation]])</f>
        <v>#VALUE!</v>
      </c>
      <c r="L454" s="195" t="e">
        <f>MID(LogEvent[[#This Row],[TextEvent2]],LogEvent[[#This Row],[PenaltiesLocation]],(LogEvent[[#This Row],[PenaltiesFinish]]-LogEvent[[#This Row],[PenaltiesLocation]]))</f>
        <v>#VALUE!</v>
      </c>
      <c r="M454" s="195">
        <f>SEARCH("&lt;stl:HostCommand",LogEvent[[#This Row],[TextEvent2]])</f>
        <v>1522</v>
      </c>
      <c r="N454" s="195">
        <f>SEARCH("&gt;",LogEvent[[#This Row],[TextEvent2]],LogEvent[[#This Row],[HostCommandLocation]])+1</f>
        <v>1555</v>
      </c>
      <c r="O454" s="195">
        <f>SEARCH("&lt;/stl:HostCommand&gt;",LogEvent[[#This Row],[TextEvent2]],LogEvent[[#This Row],[HostCommandInit]])</f>
        <v>1581</v>
      </c>
      <c r="P454" s="195" t="str">
        <f>MID(LogEvent[[#This Row],[TextEvent2]],LogEvent[[#This Row],[HostCommandInit]],LogEvent[[#This Row],[HCFinish]]-LogEvent[[#This Row],[HostCommandInit]])</f>
        <v>RDMCOMIA31JANQLN0AZN1CH-AA</v>
      </c>
    </row>
    <row r="455" spans="1:16" x14ac:dyDescent="0.25">
      <c r="A455" s="195" t="s">
        <v>458</v>
      </c>
      <c r="B455" s="195" t="s">
        <v>459</v>
      </c>
      <c r="C455" s="195" t="s">
        <v>938</v>
      </c>
      <c r="D455" s="195" t="e">
        <f>SEARCH("&lt;Rule&gt;",LogEvent[[#This Row],[TextEvent2]])+6</f>
        <v>#VALUE!</v>
      </c>
      <c r="E455" s="195" t="e">
        <f>SEARCH("&lt;/Rule&gt;",LogEvent[[#This Row],[TextEvent2]],LogEvent[[#This Row],[RuleLocation]])</f>
        <v>#VALUE!</v>
      </c>
      <c r="F455" s="195" t="e">
        <f>MID(LogEvent[[#This Row],[TextEvent2]],LogEvent[[#This Row],[RuleLocation]],LogEvent[[#This Row],[RuleFinish]]-LogEvent[[#This Row],[RuleLocation]])</f>
        <v>#VALUE!</v>
      </c>
      <c r="G455" s="195" t="e">
        <f>SEARCH("&lt;TariffDescriptionNumber&gt;",LogEvent[[#This Row],[TextEvent2]],LogEvent[[#This Row],[RuleFinish]])+25</f>
        <v>#VALUE!</v>
      </c>
      <c r="H455" s="195" t="e">
        <f>SEARCH("&lt;/TariffDescriptionNumber&gt;",LogEvent[[#This Row],[TextEvent2]],LogEvent[[#This Row],[RuleFinish]])</f>
        <v>#VALUE!</v>
      </c>
      <c r="I455" s="195" t="e">
        <f>MID(LogEvent[[#This Row],[TextEvent2]],LogEvent[[#This Row],[TariffLocation]],(LogEvent[[#This Row],[TariffFinish]]-LogEvent[[#This Row],[TariffLocation]]))</f>
        <v>#VALUE!</v>
      </c>
      <c r="J455" s="195" t="e">
        <f>SEARCH(CONCATENATE("Title=",Calculos!$A$72,"PENALTIES"),LogEvent[[#This Row],[TextEvent2]],LogEvent[[#This Row],[TariffLocation]])+29</f>
        <v>#VALUE!</v>
      </c>
      <c r="K455" s="195" t="e">
        <f>SEARCH("&lt;/Paragraph&gt;",LogEvent[[#This Row],[TextEvent2]],LogEvent[[#This Row],[PenaltiesLocation]])</f>
        <v>#VALUE!</v>
      </c>
      <c r="L455" s="195" t="e">
        <f>MID(LogEvent[[#This Row],[TextEvent2]],LogEvent[[#This Row],[PenaltiesLocation]],(LogEvent[[#This Row],[PenaltiesFinish]]-LogEvent[[#This Row],[PenaltiesLocation]]))</f>
        <v>#VALUE!</v>
      </c>
      <c r="M455" s="195">
        <f>SEARCH("&lt;stl:HostCommand",LogEvent[[#This Row],[TextEvent2]])</f>
        <v>1522</v>
      </c>
      <c r="N455" s="195">
        <f>SEARCH("&gt;",LogEvent[[#This Row],[TextEvent2]],LogEvent[[#This Row],[HostCommandLocation]])+1</f>
        <v>1555</v>
      </c>
      <c r="O455" s="195">
        <f>SEARCH("&lt;/stl:HostCommand&gt;",LogEvent[[#This Row],[TextEvent2]],LogEvent[[#This Row],[HostCommandInit]])</f>
        <v>1581</v>
      </c>
      <c r="P455" s="195" t="str">
        <f>MID(LogEvent[[#This Row],[TextEvent2]],LogEvent[[#This Row],[HostCommandInit]],LogEvent[[#This Row],[HCFinish]]-LogEvent[[#This Row],[HostCommandInit]])</f>
        <v>RDMIABOG31JANQLN0AZN1CH-AA</v>
      </c>
    </row>
    <row r="456" spans="1:16" x14ac:dyDescent="0.25">
      <c r="A456" s="195" t="s">
        <v>458</v>
      </c>
      <c r="B456" s="195" t="s">
        <v>459</v>
      </c>
      <c r="C456" s="195" t="s">
        <v>939</v>
      </c>
      <c r="D456" s="195">
        <f>SEARCH("&lt;Rule&gt;",LogEvent[[#This Row],[TextEvent2]])+6</f>
        <v>3425</v>
      </c>
      <c r="E456" s="195">
        <f>SEARCH("&lt;/Rule&gt;",LogEvent[[#This Row],[TextEvent2]],LogEvent[[#This Row],[RuleLocation]])</f>
        <v>3429</v>
      </c>
      <c r="F456" s="195" t="str">
        <f>MID(LogEvent[[#This Row],[TextEvent2]],LogEvent[[#This Row],[RuleLocation]],LogEvent[[#This Row],[RuleFinish]]-LogEvent[[#This Row],[RuleLocation]])</f>
        <v>8YWW</v>
      </c>
      <c r="G456" s="195">
        <f>SEARCH("&lt;TariffDescriptionNumber&gt;",LogEvent[[#This Row],[TextEvent2]],LogEvent[[#This Row],[RuleFinish]])+25</f>
        <v>3467</v>
      </c>
      <c r="H456" s="195">
        <f>SEARCH("&lt;/TariffDescriptionNumber&gt;",LogEvent[[#This Row],[TextEvent2]],LogEvent[[#This Row],[RuleFinish]])</f>
        <v>3478</v>
      </c>
      <c r="I456" s="195" t="str">
        <f>MID(LogEvent[[#This Row],[TextEvent2]],LogEvent[[#This Row],[TariffLocation]],(LogEvent[[#This Row],[TariffFinish]]-LogEvent[[#This Row],[TariffLocation]]))</f>
        <v>FBRINPV/864</v>
      </c>
      <c r="J456" s="195">
        <f>SEARCH(CONCATENATE("Title=",Calculos!$A$72,"PENALTIES"),LogEvent[[#This Row],[TextEvent2]],LogEvent[[#This Row],[TariffLocation]])+29</f>
        <v>12984</v>
      </c>
      <c r="K456" s="195">
        <f>SEARCH("&lt;/Paragraph&gt;",LogEvent[[#This Row],[TextEvent2]],LogEvent[[#This Row],[PenaltiesLocation]])</f>
        <v>13842</v>
      </c>
      <c r="L456" s="195" t="str">
        <f>MID(LogEvent[[#This Row],[TextEvent2]],LogEvent[[#This Row],[PenaltiesLocation]],(LogEvent[[#This Row],[PenaltiesFinish]]-LogEvent[[#This Row],[PenaltiesLocation]]))</f>
        <v xml:space="preserve">CANCELLATIONS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300.00.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456" s="195">
        <f>SEARCH("&lt;stl:HostCommand",LogEvent[[#This Row],[TextEvent2]])</f>
        <v>1501</v>
      </c>
      <c r="N456" s="195">
        <f>SEARCH("&gt;",LogEvent[[#This Row],[TextEvent2]],LogEvent[[#This Row],[HostCommandLocation]])+1</f>
        <v>1534</v>
      </c>
      <c r="O456" s="195">
        <f>SEARCH("&lt;/stl:HostCommand&gt;",LogEvent[[#This Row],[TextEvent2]],LogEvent[[#This Row],[HostCommandInit]])</f>
        <v>1562</v>
      </c>
      <c r="P456" s="195" t="str">
        <f>MID(LogEvent[[#This Row],[TextEvent2]],LogEvent[[#This Row],[HostCommandInit]],LogEvent[[#This Row],[HCFinish]]-LogEvent[[#This Row],[HostCommandInit]])</f>
        <v>RDBOGJFK25SEPTZA14PIS/TAV-AV</v>
      </c>
    </row>
    <row r="457" spans="1:16" x14ac:dyDescent="0.25">
      <c r="A457" s="195" t="s">
        <v>458</v>
      </c>
      <c r="B457" s="195" t="s">
        <v>459</v>
      </c>
      <c r="C457" s="195" t="s">
        <v>952</v>
      </c>
      <c r="D457" s="195" t="e">
        <f>SEARCH("&lt;Rule&gt;",LogEvent[[#This Row],[TextEvent2]])+6</f>
        <v>#VALUE!</v>
      </c>
      <c r="E457" s="195" t="e">
        <f>SEARCH("&lt;/Rule&gt;",LogEvent[[#This Row],[TextEvent2]],LogEvent[[#This Row],[RuleLocation]])</f>
        <v>#VALUE!</v>
      </c>
      <c r="F457" s="195" t="e">
        <f>MID(LogEvent[[#This Row],[TextEvent2]],LogEvent[[#This Row],[RuleLocation]],LogEvent[[#This Row],[RuleFinish]]-LogEvent[[#This Row],[RuleLocation]])</f>
        <v>#VALUE!</v>
      </c>
      <c r="G457" s="195" t="e">
        <f>SEARCH("&lt;TariffDescriptionNumber&gt;",LogEvent[[#This Row],[TextEvent2]],LogEvent[[#This Row],[RuleFinish]])+25</f>
        <v>#VALUE!</v>
      </c>
      <c r="H457" s="195" t="e">
        <f>SEARCH("&lt;/TariffDescriptionNumber&gt;",LogEvent[[#This Row],[TextEvent2]],LogEvent[[#This Row],[RuleFinish]])</f>
        <v>#VALUE!</v>
      </c>
      <c r="I457" s="195" t="e">
        <f>MID(LogEvent[[#This Row],[TextEvent2]],LogEvent[[#This Row],[TariffLocation]],(LogEvent[[#This Row],[TariffFinish]]-LogEvent[[#This Row],[TariffLocation]]))</f>
        <v>#VALUE!</v>
      </c>
      <c r="J457" s="195" t="e">
        <f>SEARCH(CONCATENATE("Title=",Calculos!$A$72,"PENALTIES"),LogEvent[[#This Row],[TextEvent2]],LogEvent[[#This Row],[TariffLocation]])+29</f>
        <v>#VALUE!</v>
      </c>
      <c r="K457" s="195" t="e">
        <f>SEARCH("&lt;/Paragraph&gt;",LogEvent[[#This Row],[TextEvent2]],LogEvent[[#This Row],[PenaltiesLocation]])</f>
        <v>#VALUE!</v>
      </c>
      <c r="L457" s="195" t="e">
        <f>MID(LogEvent[[#This Row],[TextEvent2]],LogEvent[[#This Row],[PenaltiesLocation]],(LogEvent[[#This Row],[PenaltiesFinish]]-LogEvent[[#This Row],[PenaltiesLocation]]))</f>
        <v>#VALUE!</v>
      </c>
      <c r="M457" s="195">
        <f>SEARCH("&lt;stl:HostCommand",LogEvent[[#This Row],[TextEvent2]])</f>
        <v>1524</v>
      </c>
      <c r="N457" s="195">
        <f>SEARCH("&gt;",LogEvent[[#This Row],[TextEvent2]],LogEvent[[#This Row],[HostCommandLocation]])+1</f>
        <v>1557</v>
      </c>
      <c r="O457" s="195">
        <f>SEARCH("&lt;/stl:HostCommand&gt;",LogEvent[[#This Row],[TextEvent2]],LogEvent[[#This Row],[HostCommandInit]])</f>
        <v>1581</v>
      </c>
      <c r="P457" s="195" t="str">
        <f>MID(LogEvent[[#This Row],[TextEvent2]],LogEvent[[#This Row],[HostCommandInit]],LogEvent[[#This Row],[HCFinish]]-LogEvent[[#This Row],[HostCommandInit]])</f>
        <v>RDMXPMAD20NOVZYOPRO5L-UX</v>
      </c>
    </row>
    <row r="458" spans="1:16" x14ac:dyDescent="0.25">
      <c r="A458" s="195" t="s">
        <v>458</v>
      </c>
      <c r="B458" s="195" t="s">
        <v>459</v>
      </c>
      <c r="C458" s="195" t="s">
        <v>953</v>
      </c>
      <c r="D458" s="195">
        <f>SEARCH("&lt;Rule&gt;",LogEvent[[#This Row],[TextEvent2]])+6</f>
        <v>3340</v>
      </c>
      <c r="E458" s="195">
        <f>SEARCH("&lt;/Rule&gt;",LogEvent[[#This Row],[TextEvent2]],LogEvent[[#This Row],[RuleLocation]])</f>
        <v>3344</v>
      </c>
      <c r="F458" s="195" t="str">
        <f>MID(LogEvent[[#This Row],[TextEvent2]],LogEvent[[#This Row],[RuleLocation]],LogEvent[[#This Row],[RuleFinish]]-LogEvent[[#This Row],[RuleLocation]])</f>
        <v>COPR</v>
      </c>
      <c r="G458" s="195">
        <f>SEARCH("&lt;TariffDescriptionNumber&gt;",LogEvent[[#This Row],[TextEvent2]],LogEvent[[#This Row],[RuleFinish]])+25</f>
        <v>3382</v>
      </c>
      <c r="H458" s="195">
        <f>SEARCH("&lt;/TariffDescriptionNumber&gt;",LogEvent[[#This Row],[TextEvent2]],LogEvent[[#This Row],[RuleFinish]])</f>
        <v>3392</v>
      </c>
      <c r="I458" s="195" t="str">
        <f>MID(LogEvent[[#This Row],[TextEvent2]],LogEvent[[#This Row],[TariffLocation]],(LogEvent[[#This Row],[TariffFinish]]-LogEvent[[#This Row],[TariffLocation]]))</f>
        <v>IPRSAA2/27</v>
      </c>
      <c r="J458" s="195">
        <f>SEARCH(CONCATENATE("Title=",Calculos!$A$72,"PENALTIES"),LogEvent[[#This Row],[TextEvent2]],LogEvent[[#This Row],[TariffLocation]])+29</f>
        <v>10563</v>
      </c>
      <c r="K458" s="195">
        <f>SEARCH("&lt;/Paragraph&gt;",LogEvent[[#This Row],[TextEvent2]],LogEvent[[#This Row],[PenaltiesLocation]])</f>
        <v>14051</v>
      </c>
      <c r="L458" s="195" t="str">
        <f>MID(LogEvent[[#This Row],[TextEvent2]],LogEvent[[#This Row],[PenaltiesLocation]],(LogEvent[[#This Row],[PenaltiesFinish]]-LogEvent[[#This Row],[PenaltiesLocation]]))</f>
        <v xml:space="preserve">CHANGES
BEFORE DEPARTURE
CHARGE USD 240.00.
CHILD/INFANT DISCOUNTS APPLY.
NOTE - TEXT BELOW NOT VALIDATED FOR AUTOPRICING.
A CHANGE IS A ROUTING / DATE / FLIGHT MODIFICATION
WHEN MORE THAN ONE FARE COMPONENT IS BEING CHANGED
THE HIGHEST PENALTY OF ALL CHANGED FARE COMPONENTS
WILL APPLY
////
// BEFORE OUTBOUND DEPARTURE //
////
NEW RESERVATION AND REISSUANCE MUST BE MADE AT THE
SAME TIME PRIOR TO DEPARTURE OF THE ORIGINALLY
SCHEDULED FLIGHT. IF CHANGE DOES NOT OCCUR ON THE
FIRST FARE COMPONENT OF THE JOURNEY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COMPY WITH ALL PROVISIONS OF THE
NEW FARE BEING APPLIED
-----------------------
NEW RESERVATION AND REISSUANCE MUST BE MADE AT THE
SAME TIME PRIOR TO DEPARTURE OF THE ORIGINALLY
SCHEDULED FLIGHT. WHEN CHANGE OCCURS ON THE FIRST
FARE COMPONENT OF THE JOURNEY ONLY OR ON THE
FIRST FARE COMPONENT AND OTHER FARE COMPONENT OF
THE JOURNEY NEW FARE WILL BE RECALCULATED USING
FARES IN EFFECT ON DATE OF REISSUE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A / MUST COMPLY WITH ALL PROVISIONS OF THE
NEW FARE BEING APPLIED
CHANGES NOT PERMITTED IN CASE OF NO-SHOW.
NOTE - TEXT BELOW NOT VALIDATED FOR AUTOPRICING.
//  BEFORE OUTBOUND DEPARTURE  //
//  NO SHOW  //
IN THE EVENT OF NO SHOW - WHEN CHANGES ARE
REQUESTED AFTER DEPARTURE OF THE ORIGINALLY
SCHEDULED FLIGHT -  CHANGES ARE NOT PERMITTED AND
CANCELLATION RULES SHALL APPLY
AFTER DEPARTURE
CHARGE USD 240.00.
CHILD/INFANT DISCOUNTS APPLY.
NOTE - TEXT BELOW NOT VALIDATED FOR AUTOPRICING.
/////
// AFTER OUTBOUND DEPARTURE //
////
NEW RESERVATION / REISSUANCE AND PAYMENT
OF THE PENALTY MUST BE MADE AT THE SAME TIME
-------------------------------
NEW FARE WILL BE RECALCULATED USING
FARES IN EFFECT ON THE PREVIOUS TICKETING DATE
AND UNDER FOLLOWING CONDITIONS
- IF SAME BOOKING CLASS IS USED NEW FARE MAY BE
LOWER OR EQUAL OR HIGHER THAN PREVIOUS AND
A / MUST COMPLY WITH ALL PROVISIONS OF THE
ORIGINALLY TICKETED FARE
B / OR MUST COMPLY WITH ALL PROVISIONS OF THE
NEW FARE BEING APPLIED
- IF A DIFFERENT BOOKING CLASS IS USED NEW FARE
MAY BE EQUAL OR HIGHER THAN PREVIOUS AND
UNDER FOLLOWING CONDITIONS
A / MUST COMPLY WITH ALL PROVISIONS OF THE NEW
FARE BEING APPLIED
CANCELLATIONS
ANY TIME
TICKET IS NON-REFUNDABLE IN CASE OF CANCEL.
ANY TIME
TICKET IS NON-REFUNDABLE IN CASE OF NO-SHOW.
NOTE - TEXT BELOW NOT VALIDATED FOR AUTOPRICING.
ANY TIME
CANCELLATIONS RULES APPLY BY FARE COMPONENT
WHEN COMBINING A REFUNDABLE TICKET WITH A
NON REFUNDABLE TICKET PROVISIONS WILL APPLY
AS FOLLOWS
- THE AMOUNT PAID ON THE REFUNDABLE FARE
COMPONENT WILL BE REFUNDED UPON PAYMENT
OF THE PENALTY AMOUNT IF APPLICABLE
- THE AMOUNT PAID ON THE NON REFUNDABLE
FARE COMPONENT WILL NOT BE REFUNDED
- FOR NON REFUNDABLE TICKETS THE YQ/YR CARRIER
IMPOSED SURCHARGE WILL NOT BE REFUNDED&lt;/Text&gt;
   </v>
      </c>
      <c r="M458" s="195">
        <f>SEARCH("&lt;stl:HostCommand",LogEvent[[#This Row],[TextEvent2]])</f>
        <v>1501</v>
      </c>
      <c r="N458" s="195">
        <f>SEARCH("&gt;",LogEvent[[#This Row],[TextEvent2]],LogEvent[[#This Row],[HostCommandLocation]])+1</f>
        <v>1534</v>
      </c>
      <c r="O458" s="195">
        <f>SEARCH("&lt;/stl:HostCommand&gt;",LogEvent[[#This Row],[TextEvent2]],LogEvent[[#This Row],[HostCommandInit]])</f>
        <v>1556</v>
      </c>
      <c r="P458" s="195" t="str">
        <f>MID(LogEvent[[#This Row],[TextEvent2]],LogEvent[[#This Row],[HostCommandInit]],LogEvent[[#This Row],[HCFinish]]-LogEvent[[#This Row],[HostCommandInit]])</f>
        <v>RDBOGAMS12SEPO6PRCO-KL</v>
      </c>
    </row>
    <row r="459" spans="1:16" x14ac:dyDescent="0.25">
      <c r="A459" s="195" t="s">
        <v>458</v>
      </c>
      <c r="B459" s="195" t="s">
        <v>459</v>
      </c>
      <c r="C459" s="195" t="s">
        <v>954</v>
      </c>
      <c r="D459" s="195">
        <f>SEARCH("&lt;Rule&gt;",LogEvent[[#This Row],[TextEvent2]])+6</f>
        <v>3387</v>
      </c>
      <c r="E459" s="195">
        <f>SEARCH("&lt;/Rule&gt;",LogEvent[[#This Row],[TextEvent2]],LogEvent[[#This Row],[RuleLocation]])</f>
        <v>3391</v>
      </c>
      <c r="F459" s="195" t="str">
        <f>MID(LogEvent[[#This Row],[TextEvent2]],LogEvent[[#This Row],[RuleLocation]],LogEvent[[#This Row],[RuleFinish]]-LogEvent[[#This Row],[RuleLocation]])</f>
        <v>DOEC</v>
      </c>
      <c r="G459" s="195">
        <f>SEARCH("&lt;TariffDescriptionNumber&gt;",LogEvent[[#This Row],[TextEvent2]],LogEvent[[#This Row],[RuleFinish]])+25</f>
        <v>3429</v>
      </c>
      <c r="H459" s="195">
        <f>SEARCH("&lt;/TariffDescriptionNumber&gt;",LogEvent[[#This Row],[TextEvent2]],LogEvent[[#This Row],[RuleFinish]])</f>
        <v>3437</v>
      </c>
      <c r="I459" s="195" t="str">
        <f>MID(LogEvent[[#This Row],[TextEvent2]],LogEvent[[#This Row],[TariffLocation]],(LogEvent[[#This Row],[TariffFinish]]-LogEvent[[#This Row],[TariffLocation]]))</f>
        <v>IPRWD/17</v>
      </c>
      <c r="J459" s="195">
        <f>SEARCH(CONCATENATE("Title=",Calculos!$A$72,"PENALTIES"),LogEvent[[#This Row],[TextEvent2]],LogEvent[[#This Row],[TariffLocation]])+29</f>
        <v>10593</v>
      </c>
      <c r="K459" s="195">
        <f>SEARCH("&lt;/Paragraph&gt;",LogEvent[[#This Row],[TextEvent2]],LogEvent[[#This Row],[PenaltiesLocation]])</f>
        <v>11128</v>
      </c>
      <c r="L459"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459" s="195">
        <f>SEARCH("&lt;stl:HostCommand",LogEvent[[#This Row],[TextEvent2]])</f>
        <v>1500</v>
      </c>
      <c r="N459" s="195">
        <f>SEARCH("&gt;",LogEvent[[#This Row],[TextEvent2]],LogEvent[[#This Row],[HostCommandLocation]])+1</f>
        <v>1533</v>
      </c>
      <c r="O459" s="195">
        <f>SEARCH("&lt;/stl:HostCommand&gt;",LogEvent[[#This Row],[TextEvent2]],LogEvent[[#This Row],[HostCommandInit]])</f>
        <v>1557</v>
      </c>
      <c r="P459" s="195" t="str">
        <f>MID(LogEvent[[#This Row],[TextEvent2]],LogEvent[[#This Row],[HostCommandInit]],LogEvent[[#This Row],[HCFinish]]-LogEvent[[#This Row],[HostCommandInit]])</f>
        <v>RDBOGCTG15OCTZES00RIQ-AV</v>
      </c>
    </row>
    <row r="460" spans="1:16" x14ac:dyDescent="0.25">
      <c r="A460" s="195" t="s">
        <v>458</v>
      </c>
      <c r="B460" s="195" t="s">
        <v>459</v>
      </c>
      <c r="C460" s="195" t="s">
        <v>955</v>
      </c>
      <c r="D460" s="195" t="e">
        <f>SEARCH("&lt;Rule&gt;",LogEvent[[#This Row],[TextEvent2]])+6</f>
        <v>#VALUE!</v>
      </c>
      <c r="E460" s="195" t="e">
        <f>SEARCH("&lt;/Rule&gt;",LogEvent[[#This Row],[TextEvent2]],LogEvent[[#This Row],[RuleLocation]])</f>
        <v>#VALUE!</v>
      </c>
      <c r="F460" s="195" t="e">
        <f>MID(LogEvent[[#This Row],[TextEvent2]],LogEvent[[#This Row],[RuleLocation]],LogEvent[[#This Row],[RuleFinish]]-LogEvent[[#This Row],[RuleLocation]])</f>
        <v>#VALUE!</v>
      </c>
      <c r="G460" s="195" t="e">
        <f>SEARCH("&lt;TariffDescriptionNumber&gt;",LogEvent[[#This Row],[TextEvent2]],LogEvent[[#This Row],[RuleFinish]])+25</f>
        <v>#VALUE!</v>
      </c>
      <c r="H460" s="195" t="e">
        <f>SEARCH("&lt;/TariffDescriptionNumber&gt;",LogEvent[[#This Row],[TextEvent2]],LogEvent[[#This Row],[RuleFinish]])</f>
        <v>#VALUE!</v>
      </c>
      <c r="I460" s="195" t="e">
        <f>MID(LogEvent[[#This Row],[TextEvent2]],LogEvent[[#This Row],[TariffLocation]],(LogEvent[[#This Row],[TariffFinish]]-LogEvent[[#This Row],[TariffLocation]]))</f>
        <v>#VALUE!</v>
      </c>
      <c r="J460" s="195" t="e">
        <f>SEARCH(CONCATENATE("Title=",Calculos!$A$72,"PENALTIES"),LogEvent[[#This Row],[TextEvent2]],LogEvent[[#This Row],[TariffLocation]])+29</f>
        <v>#VALUE!</v>
      </c>
      <c r="K460" s="195" t="e">
        <f>SEARCH("&lt;/Paragraph&gt;",LogEvent[[#This Row],[TextEvent2]],LogEvent[[#This Row],[PenaltiesLocation]])</f>
        <v>#VALUE!</v>
      </c>
      <c r="L460" s="195" t="e">
        <f>MID(LogEvent[[#This Row],[TextEvent2]],LogEvent[[#This Row],[PenaltiesLocation]],(LogEvent[[#This Row],[PenaltiesFinish]]-LogEvent[[#This Row],[PenaltiesLocation]]))</f>
        <v>#VALUE!</v>
      </c>
      <c r="M460" s="195">
        <f>SEARCH("&lt;stl:HostCommand",LogEvent[[#This Row],[TextEvent2]])</f>
        <v>1524</v>
      </c>
      <c r="N460" s="195">
        <f>SEARCH("&gt;",LogEvent[[#This Row],[TextEvent2]],LogEvent[[#This Row],[HostCommandLocation]])+1</f>
        <v>1557</v>
      </c>
      <c r="O460" s="195">
        <f>SEARCH("&lt;/stl:HostCommand&gt;",LogEvent[[#This Row],[TextEvent2]],LogEvent[[#This Row],[HostCommandInit]])</f>
        <v>1579</v>
      </c>
      <c r="P460" s="195" t="str">
        <f>MID(LogEvent[[#This Row],[TextEvent2]],LogEvent[[#This Row],[HostCommandInit]],LogEvent[[#This Row],[HCFinish]]-LogEvent[[#This Row],[HostCommandInit]])</f>
        <v>RDALCAMS20SEPKLLRCO-KL</v>
      </c>
    </row>
    <row r="461" spans="1:16" x14ac:dyDescent="0.25">
      <c r="A461" s="195" t="s">
        <v>458</v>
      </c>
      <c r="B461" s="195" t="s">
        <v>459</v>
      </c>
      <c r="C461" s="195" t="s">
        <v>956</v>
      </c>
      <c r="D461" s="195">
        <f>SEARCH("&lt;Rule&gt;",LogEvent[[#This Row],[TextEvent2]])+6</f>
        <v>3396</v>
      </c>
      <c r="E461" s="195">
        <f>SEARCH("&lt;/Rule&gt;",LogEvent[[#This Row],[TextEvent2]],LogEvent[[#This Row],[RuleLocation]])</f>
        <v>3400</v>
      </c>
      <c r="F461" s="195" t="str">
        <f>MID(LogEvent[[#This Row],[TextEvent2]],LogEvent[[#This Row],[RuleLocation]],LogEvent[[#This Row],[RuleFinish]]-LogEvent[[#This Row],[RuleLocation]])</f>
        <v>AL10</v>
      </c>
      <c r="G461" s="195">
        <f>SEARCH("&lt;TariffDescriptionNumber&gt;",LogEvent[[#This Row],[TextEvent2]],LogEvent[[#This Row],[RuleFinish]])+25</f>
        <v>3438</v>
      </c>
      <c r="H461" s="195">
        <f>SEARCH("&lt;/TariffDescriptionNumber&gt;",LogEvent[[#This Row],[TextEvent2]],LogEvent[[#This Row],[RuleFinish]])</f>
        <v>3448</v>
      </c>
      <c r="I461" s="195" t="str">
        <f>MID(LogEvent[[#This Row],[TextEvent2]],LogEvent[[#This Row],[TariffLocation]],(LogEvent[[#This Row],[TariffFinish]]-LogEvent[[#This Row],[TariffLocation]]))</f>
        <v>IPRSAA2/27</v>
      </c>
      <c r="J461" s="195">
        <f>SEARCH(CONCATENATE("Title=",Calculos!$A$72,"PENALTIES"),LogEvent[[#This Row],[TextEvent2]],LogEvent[[#This Row],[TariffLocation]])+29</f>
        <v>14815</v>
      </c>
      <c r="K461" s="195">
        <f>SEARCH("&lt;/Paragraph&gt;",LogEvent[[#This Row],[TextEvent2]],LogEvent[[#This Row],[PenaltiesLocation]])</f>
        <v>19627</v>
      </c>
      <c r="L461" s="195" t="str">
        <f>MID(LogEvent[[#This Row],[TextEvent2]],LogEvent[[#This Row],[PenaltiesLocation]],(LogEvent[[#This Row],[PenaltiesFinish]]-LogEvent[[#This Row],[PenaltiesLocation]]))</f>
        <v xml:space="preserve">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v>
      </c>
      <c r="M461" s="195">
        <f>SEARCH("&lt;stl:HostCommand",LogEvent[[#This Row],[TextEvent2]])</f>
        <v>1501</v>
      </c>
      <c r="N461" s="195">
        <f>SEARCH("&gt;",LogEvent[[#This Row],[TextEvent2]],LogEvent[[#This Row],[HostCommandLocation]])+1</f>
        <v>1534</v>
      </c>
      <c r="O461" s="195">
        <f>SEARCH("&lt;/stl:HostCommand&gt;",LogEvent[[#This Row],[TextEvent2]],LogEvent[[#This Row],[HostCommandInit]])</f>
        <v>1558</v>
      </c>
      <c r="P461" s="195" t="str">
        <f>MID(LogEvent[[#This Row],[TextEvent2]],LogEvent[[#This Row],[HostCommandInit]],LogEvent[[#This Row],[HCFinish]]-LogEvent[[#This Row],[HostCommandInit]])</f>
        <v>RDMADBOG20NOVZYOPRO5L-UX</v>
      </c>
    </row>
    <row r="462" spans="1:16" x14ac:dyDescent="0.25">
      <c r="A462" s="195" t="s">
        <v>458</v>
      </c>
      <c r="B462" s="195" t="s">
        <v>459</v>
      </c>
      <c r="C462" s="195" t="s">
        <v>957</v>
      </c>
      <c r="D462" s="195" t="e">
        <f>SEARCH("&lt;Rule&gt;",LogEvent[[#This Row],[TextEvent2]])+6</f>
        <v>#VALUE!</v>
      </c>
      <c r="E462" s="195" t="e">
        <f>SEARCH("&lt;/Rule&gt;",LogEvent[[#This Row],[TextEvent2]],LogEvent[[#This Row],[RuleLocation]])</f>
        <v>#VALUE!</v>
      </c>
      <c r="F462" s="195" t="e">
        <f>MID(LogEvent[[#This Row],[TextEvent2]],LogEvent[[#This Row],[RuleLocation]],LogEvent[[#This Row],[RuleFinish]]-LogEvent[[#This Row],[RuleLocation]])</f>
        <v>#VALUE!</v>
      </c>
      <c r="G462" s="195" t="e">
        <f>SEARCH("&lt;TariffDescriptionNumber&gt;",LogEvent[[#This Row],[TextEvent2]],LogEvent[[#This Row],[RuleFinish]])+25</f>
        <v>#VALUE!</v>
      </c>
      <c r="H462" s="195" t="e">
        <f>SEARCH("&lt;/TariffDescriptionNumber&gt;",LogEvent[[#This Row],[TextEvent2]],LogEvent[[#This Row],[RuleFinish]])</f>
        <v>#VALUE!</v>
      </c>
      <c r="I462" s="195" t="e">
        <f>MID(LogEvent[[#This Row],[TextEvent2]],LogEvent[[#This Row],[TariffLocation]],(LogEvent[[#This Row],[TariffFinish]]-LogEvent[[#This Row],[TariffLocation]]))</f>
        <v>#VALUE!</v>
      </c>
      <c r="J462" s="195" t="e">
        <f>SEARCH(CONCATENATE("Title=",Calculos!$A$72,"PENALTIES"),LogEvent[[#This Row],[TextEvent2]],LogEvent[[#This Row],[TariffLocation]])+29</f>
        <v>#VALUE!</v>
      </c>
      <c r="K462" s="195" t="e">
        <f>SEARCH("&lt;/Paragraph&gt;",LogEvent[[#This Row],[TextEvent2]],LogEvent[[#This Row],[PenaltiesLocation]])</f>
        <v>#VALUE!</v>
      </c>
      <c r="L462" s="195" t="e">
        <f>MID(LogEvent[[#This Row],[TextEvent2]],LogEvent[[#This Row],[PenaltiesLocation]],(LogEvent[[#This Row],[PenaltiesFinish]]-LogEvent[[#This Row],[PenaltiesLocation]]))</f>
        <v>#VALUE!</v>
      </c>
      <c r="M462" s="195">
        <f>SEARCH("&lt;stl:HostCommand",LogEvent[[#This Row],[TextEvent2]])</f>
        <v>1524</v>
      </c>
      <c r="N462" s="195">
        <f>SEARCH("&gt;",LogEvent[[#This Row],[TextEvent2]],LogEvent[[#This Row],[HostCommandLocation]])+1</f>
        <v>1557</v>
      </c>
      <c r="O462" s="195">
        <f>SEARCH("&lt;/stl:HostCommand&gt;",LogEvent[[#This Row],[TextEvent2]],LogEvent[[#This Row],[HostCommandInit]])</f>
        <v>1579</v>
      </c>
      <c r="P462" s="195" t="str">
        <f>MID(LogEvent[[#This Row],[TextEvent2]],LogEvent[[#This Row],[HostCommandInit]],LogEvent[[#This Row],[HCFinish]]-LogEvent[[#This Row],[HostCommandInit]])</f>
        <v>RDAMSBOG21SEPKLLRCO-KL</v>
      </c>
    </row>
    <row r="463" spans="1:16" x14ac:dyDescent="0.25">
      <c r="A463" s="195" t="s">
        <v>458</v>
      </c>
      <c r="B463" s="195" t="s">
        <v>459</v>
      </c>
      <c r="C463" s="195" t="s">
        <v>958</v>
      </c>
      <c r="D463" s="195">
        <f>SEARCH("&lt;Rule&gt;",LogEvent[[#This Row],[TextEvent2]])+6</f>
        <v>3386</v>
      </c>
      <c r="E463" s="195">
        <f>SEARCH("&lt;/Rule&gt;",LogEvent[[#This Row],[TextEvent2]],LogEvent[[#This Row],[RuleLocation]])</f>
        <v>3390</v>
      </c>
      <c r="F463" s="195" t="str">
        <f>MID(LogEvent[[#This Row],[TextEvent2]],LogEvent[[#This Row],[RuleLocation]],LogEvent[[#This Row],[RuleFinish]]-LogEvent[[#This Row],[RuleLocation]])</f>
        <v>DOEC</v>
      </c>
      <c r="G463" s="195">
        <f>SEARCH("&lt;TariffDescriptionNumber&gt;",LogEvent[[#This Row],[TextEvent2]],LogEvent[[#This Row],[RuleFinish]])+25</f>
        <v>3428</v>
      </c>
      <c r="H463" s="195">
        <f>SEARCH("&lt;/TariffDescriptionNumber&gt;",LogEvent[[#This Row],[TextEvent2]],LogEvent[[#This Row],[RuleFinish]])</f>
        <v>3436</v>
      </c>
      <c r="I463" s="195" t="str">
        <f>MID(LogEvent[[#This Row],[TextEvent2]],LogEvent[[#This Row],[TariffLocation]],(LogEvent[[#This Row],[TariffFinish]]-LogEvent[[#This Row],[TariffLocation]]))</f>
        <v>IPRWD/17</v>
      </c>
      <c r="J463" s="195">
        <f>SEARCH(CONCATENATE("Title=",Calculos!$A$72,"PENALTIES"),LogEvent[[#This Row],[TextEvent2]],LogEvent[[#This Row],[TariffLocation]])+29</f>
        <v>9674</v>
      </c>
      <c r="K463" s="195">
        <f>SEARCH("&lt;/Paragraph&gt;",LogEvent[[#This Row],[TextEvent2]],LogEvent[[#This Row],[PenaltiesLocation]])</f>
        <v>10209</v>
      </c>
      <c r="L463"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463" s="195">
        <f>SEARCH("&lt;stl:HostCommand",LogEvent[[#This Row],[TextEvent2]])</f>
        <v>1500</v>
      </c>
      <c r="N463" s="195">
        <f>SEARCH("&gt;",LogEvent[[#This Row],[TextEvent2]],LogEvent[[#This Row],[HostCommandLocation]])+1</f>
        <v>1533</v>
      </c>
      <c r="O463" s="195">
        <f>SEARCH("&lt;/stl:HostCommand&gt;",LogEvent[[#This Row],[TextEvent2]],LogEvent[[#This Row],[HostCommandInit]])</f>
        <v>1557</v>
      </c>
      <c r="P463" s="195" t="str">
        <f>MID(LogEvent[[#This Row],[TextEvent2]],LogEvent[[#This Row],[HostCommandInit]],LogEvent[[#This Row],[HCFinish]]-LogEvent[[#This Row],[HostCommandInit]])</f>
        <v>RDBOGMDE09SEPZES00RIQ-AV</v>
      </c>
    </row>
    <row r="464" spans="1:16" x14ac:dyDescent="0.25">
      <c r="A464" s="195" t="s">
        <v>458</v>
      </c>
      <c r="B464" s="195" t="s">
        <v>459</v>
      </c>
      <c r="C464" s="195" t="s">
        <v>959</v>
      </c>
      <c r="D464" s="195">
        <f>SEARCH("&lt;Rule&gt;",LogEvent[[#This Row],[TextEvent2]])+6</f>
        <v>3384</v>
      </c>
      <c r="E464" s="195">
        <f>SEARCH("&lt;/Rule&gt;",LogEvent[[#This Row],[TextEvent2]],LogEvent[[#This Row],[RuleLocation]])</f>
        <v>3388</v>
      </c>
      <c r="F464" s="195" t="str">
        <f>MID(LogEvent[[#This Row],[TextEvent2]],LogEvent[[#This Row],[RuleLocation]],LogEvent[[#This Row],[RuleFinish]]-LogEvent[[#This Row],[RuleLocation]])</f>
        <v>DOSP</v>
      </c>
      <c r="G464" s="195">
        <f>SEARCH("&lt;TariffDescriptionNumber&gt;",LogEvent[[#This Row],[TextEvent2]],LogEvent[[#This Row],[RuleFinish]])+25</f>
        <v>3426</v>
      </c>
      <c r="H464" s="195">
        <f>SEARCH("&lt;/TariffDescriptionNumber&gt;",LogEvent[[#This Row],[TextEvent2]],LogEvent[[#This Row],[RuleFinish]])</f>
        <v>3434</v>
      </c>
      <c r="I464" s="195" t="str">
        <f>MID(LogEvent[[#This Row],[TextEvent2]],LogEvent[[#This Row],[TariffLocation]],(LogEvent[[#This Row],[TariffFinish]]-LogEvent[[#This Row],[TariffLocation]]))</f>
        <v>IPRWD/17</v>
      </c>
      <c r="J464" s="195">
        <f>SEARCH(CONCATENATE("Title=",Calculos!$A$72,"PENALTIES"),LogEvent[[#This Row],[TextEvent2]],LogEvent[[#This Row],[TariffLocation]])+29</f>
        <v>11172</v>
      </c>
      <c r="K464" s="195">
        <f>SEARCH("&lt;/Paragraph&gt;",LogEvent[[#This Row],[TextEvent2]],LogEvent[[#This Row],[PenaltiesLocation]])</f>
        <v>11781</v>
      </c>
      <c r="L464"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464" s="195">
        <f>SEARCH("&lt;stl:HostCommand",LogEvent[[#This Row],[TextEvent2]])</f>
        <v>1500</v>
      </c>
      <c r="N464" s="195">
        <f>SEARCH("&gt;",LogEvent[[#This Row],[TextEvent2]],LogEvent[[#This Row],[HostCommandLocation]])+1</f>
        <v>1533</v>
      </c>
      <c r="O464" s="195">
        <f>SEARCH("&lt;/stl:HostCommand&gt;",LogEvent[[#This Row],[TextEvent2]],LogEvent[[#This Row],[HostCommandInit]])</f>
        <v>1557</v>
      </c>
      <c r="P464" s="195" t="str">
        <f>MID(LogEvent[[#This Row],[TextEvent2]],LogEvent[[#This Row],[HostCommandInit]],LogEvent[[#This Row],[HCFinish]]-LogEvent[[#This Row],[HostCommandInit]])</f>
        <v>RDMDEBOG11SEPSZS03RI9-AV</v>
      </c>
    </row>
    <row r="465" spans="1:16" x14ac:dyDescent="0.25">
      <c r="A465" s="195" t="s">
        <v>458</v>
      </c>
      <c r="B465" s="195" t="s">
        <v>459</v>
      </c>
      <c r="C465" s="195" t="s">
        <v>960</v>
      </c>
      <c r="D465" s="195">
        <f>SEARCH("&lt;Rule&gt;",LogEvent[[#This Row],[TextEvent2]])+6</f>
        <v>3364</v>
      </c>
      <c r="E465" s="195">
        <f>SEARCH("&lt;/Rule&gt;",LogEvent[[#This Row],[TextEvent2]],LogEvent[[#This Row],[RuleLocation]])</f>
        <v>3368</v>
      </c>
      <c r="F465" s="195" t="str">
        <f>MID(LogEvent[[#This Row],[TextEvent2]],LogEvent[[#This Row],[RuleLocation]],LogEvent[[#This Row],[RuleFinish]]-LogEvent[[#This Row],[RuleLocation]])</f>
        <v>8YWW</v>
      </c>
      <c r="G465" s="195">
        <f>SEARCH("&lt;TariffDescriptionNumber&gt;",LogEvent[[#This Row],[TextEvent2]],LogEvent[[#This Row],[RuleFinish]])+25</f>
        <v>3406</v>
      </c>
      <c r="H465" s="195">
        <f>SEARCH("&lt;/TariffDescriptionNumber&gt;",LogEvent[[#This Row],[TextEvent2]],LogEvent[[#This Row],[RuleFinish]])</f>
        <v>3417</v>
      </c>
      <c r="I465" s="195" t="str">
        <f>MID(LogEvent[[#This Row],[TextEvent2]],LogEvent[[#This Row],[TariffLocation]],(LogEvent[[#This Row],[TariffFinish]]-LogEvent[[#This Row],[TariffLocation]]))</f>
        <v>FBRA12P/878</v>
      </c>
      <c r="J465" s="195">
        <f>SEARCH(CONCATENATE("Title=",Calculos!$A$72,"PENALTIES"),LogEvent[[#This Row],[TextEvent2]],LogEvent[[#This Row],[TariffLocation]])+29</f>
        <v>15483</v>
      </c>
      <c r="K465" s="195">
        <f>SEARCH("&lt;/Paragraph&gt;",LogEvent[[#This Row],[TextEvent2]],LogEvent[[#This Row],[PenaltiesLocation]])</f>
        <v>16165</v>
      </c>
      <c r="L465" s="195" t="str">
        <f>MID(LogEvent[[#This Row],[TextEvent2]],LogEvent[[#This Row],[PenaltiesLocation]],(LogEvent[[#This Row],[PenaltiesFinish]]-LogEvent[[#This Row],[PenaltiesLocation]]))</f>
        <v xml:space="preserve">CANCELLATIONS
ANY TIME
CANCELLATIONS PERMITTED.
NOTE - TEXT BELOW NOT VALIDATED FOR AUTOPRICING.
1.FARES ARE FULLY REFUNDABLE IN SINGLE
FORM OF PAYMENT.
2.RESERVATION CANCELLED RETAINS TICKET
VALUE/LESS APPLICABLE DIFFERENCE IN FARE FOR
FLOWN SEGMENTS UP TO ONE YEAR FROM THE
ORIGINAL DATE OF TICKET ISSUE.
CHANGES
ANY TIME
CHANGES PERMITTED.
NOTE - TEXT BELOW NOT VALIDATED FOR AUTOPRICING.
NO CHANGE FEE APPLIES
-TICKETS MUST BE REISSUED WHEN ANY VOLUNTARY
CHANGE IS MADE. ORIGINAL RESERVATIONS ARE
CANCELLED AND THE NEW INTENDED TRAVEL SCHEDULED
UP TO ONE YEAR FROM ORIGINAL DATE OF TICKET ISSUE
-ANY DIFFERENCE IN FARE
MUST BE COLLECTED AT THE TIME OF CHANGE/REISSUE.&lt;/Text&gt;
   </v>
      </c>
      <c r="M465" s="195">
        <f>SEARCH("&lt;stl:HostCommand",LogEvent[[#This Row],[TextEvent2]])</f>
        <v>1500</v>
      </c>
      <c r="N465" s="195">
        <f>SEARCH("&gt;",LogEvent[[#This Row],[TextEvent2]],LogEvent[[#This Row],[HostCommandLocation]])+1</f>
        <v>1533</v>
      </c>
      <c r="O465" s="195">
        <f>SEARCH("&lt;/stl:HostCommand&gt;",LogEvent[[#This Row],[TextEvent2]],LogEvent[[#This Row],[HostCommandInit]])</f>
        <v>1561</v>
      </c>
      <c r="P465" s="195" t="str">
        <f>MID(LogEvent[[#This Row],[TextEvent2]],LogEvent[[#This Row],[HostCommandInit]],LogEvent[[#This Row],[HCFinish]]-LogEvent[[#This Row],[HostCommandInit]])</f>
        <v>RDBOGMAD20SEPBLA00RIR/TAV-AV</v>
      </c>
    </row>
    <row r="466" spans="1:16" x14ac:dyDescent="0.25">
      <c r="A466" s="195" t="s">
        <v>458</v>
      </c>
      <c r="B466" s="195" t="s">
        <v>459</v>
      </c>
      <c r="C466" s="195" t="s">
        <v>961</v>
      </c>
      <c r="D466" s="195" t="e">
        <f>SEARCH("&lt;Rule&gt;",LogEvent[[#This Row],[TextEvent2]])+6</f>
        <v>#VALUE!</v>
      </c>
      <c r="E466" s="195" t="e">
        <f>SEARCH("&lt;/Rule&gt;",LogEvent[[#This Row],[TextEvent2]],LogEvent[[#This Row],[RuleLocation]])</f>
        <v>#VALUE!</v>
      </c>
      <c r="F466" s="195" t="e">
        <f>MID(LogEvent[[#This Row],[TextEvent2]],LogEvent[[#This Row],[RuleLocation]],LogEvent[[#This Row],[RuleFinish]]-LogEvent[[#This Row],[RuleLocation]])</f>
        <v>#VALUE!</v>
      </c>
      <c r="G466" s="195" t="e">
        <f>SEARCH("&lt;TariffDescriptionNumber&gt;",LogEvent[[#This Row],[TextEvent2]],LogEvent[[#This Row],[RuleFinish]])+25</f>
        <v>#VALUE!</v>
      </c>
      <c r="H466" s="195" t="e">
        <f>SEARCH("&lt;/TariffDescriptionNumber&gt;",LogEvent[[#This Row],[TextEvent2]],LogEvent[[#This Row],[RuleFinish]])</f>
        <v>#VALUE!</v>
      </c>
      <c r="I466" s="195" t="e">
        <f>MID(LogEvent[[#This Row],[TextEvent2]],LogEvent[[#This Row],[TariffLocation]],(LogEvent[[#This Row],[TariffFinish]]-LogEvent[[#This Row],[TariffLocation]]))</f>
        <v>#VALUE!</v>
      </c>
      <c r="J466" s="195" t="e">
        <f>SEARCH(CONCATENATE("Title=",Calculos!$A$72,"PENALTIES"),LogEvent[[#This Row],[TextEvent2]],LogEvent[[#This Row],[TariffLocation]])+29</f>
        <v>#VALUE!</v>
      </c>
      <c r="K466" s="195" t="e">
        <f>SEARCH("&lt;/Paragraph&gt;",LogEvent[[#This Row],[TextEvent2]],LogEvent[[#This Row],[PenaltiesLocation]])</f>
        <v>#VALUE!</v>
      </c>
      <c r="L466" s="195" t="e">
        <f>MID(LogEvent[[#This Row],[TextEvent2]],LogEvent[[#This Row],[PenaltiesLocation]],(LogEvent[[#This Row],[PenaltiesFinish]]-LogEvent[[#This Row],[PenaltiesLocation]]))</f>
        <v>#VALUE!</v>
      </c>
      <c r="M466" s="195">
        <f>SEARCH("&lt;stl:HostCommand",LogEvent[[#This Row],[TextEvent2]])</f>
        <v>1523</v>
      </c>
      <c r="N466" s="195">
        <f>SEARCH("&gt;",LogEvent[[#This Row],[TextEvent2]],LogEvent[[#This Row],[HostCommandLocation]])+1</f>
        <v>1556</v>
      </c>
      <c r="O466" s="195">
        <f>SEARCH("&lt;/stl:HostCommand&gt;",LogEvent[[#This Row],[TextEvent2]],LogEvent[[#This Row],[HostCommandInit]])</f>
        <v>1584</v>
      </c>
      <c r="P466" s="195" t="str">
        <f>MID(LogEvent[[#This Row],[TextEvent2]],LogEvent[[#This Row],[HostCommandInit]],LogEvent[[#This Row],[HCFinish]]-LogEvent[[#This Row],[HostCommandInit]])</f>
        <v>RDMADBOG17OCTSZA00ZGR/TAV-AV</v>
      </c>
    </row>
    <row r="467" spans="1:16" x14ac:dyDescent="0.25">
      <c r="A467" s="195" t="s">
        <v>458</v>
      </c>
      <c r="B467" s="195" t="s">
        <v>459</v>
      </c>
      <c r="C467" s="195" t="s">
        <v>962</v>
      </c>
      <c r="D467" s="195" t="e">
        <f>SEARCH("&lt;Rule&gt;",LogEvent[[#This Row],[TextEvent2]])+6</f>
        <v>#VALUE!</v>
      </c>
      <c r="E467" s="195" t="e">
        <f>SEARCH("&lt;/Rule&gt;",LogEvent[[#This Row],[TextEvent2]],LogEvent[[#This Row],[RuleLocation]])</f>
        <v>#VALUE!</v>
      </c>
      <c r="F467" s="195" t="e">
        <f>MID(LogEvent[[#This Row],[TextEvent2]],LogEvent[[#This Row],[RuleLocation]],LogEvent[[#This Row],[RuleFinish]]-LogEvent[[#This Row],[RuleLocation]])</f>
        <v>#VALUE!</v>
      </c>
      <c r="G467" s="195" t="e">
        <f>SEARCH("&lt;TariffDescriptionNumber&gt;",LogEvent[[#This Row],[TextEvent2]],LogEvent[[#This Row],[RuleFinish]])+25</f>
        <v>#VALUE!</v>
      </c>
      <c r="H467" s="195" t="e">
        <f>SEARCH("&lt;/TariffDescriptionNumber&gt;",LogEvent[[#This Row],[TextEvent2]],LogEvent[[#This Row],[RuleFinish]])</f>
        <v>#VALUE!</v>
      </c>
      <c r="I467" s="195" t="e">
        <f>MID(LogEvent[[#This Row],[TextEvent2]],LogEvent[[#This Row],[TariffLocation]],(LogEvent[[#This Row],[TariffFinish]]-LogEvent[[#This Row],[TariffLocation]]))</f>
        <v>#VALUE!</v>
      </c>
      <c r="J467" s="195" t="e">
        <f>SEARCH(CONCATENATE("Title=",Calculos!$A$72,"PENALTIES"),LogEvent[[#This Row],[TextEvent2]],LogEvent[[#This Row],[TariffLocation]])+29</f>
        <v>#VALUE!</v>
      </c>
      <c r="K467" s="195" t="e">
        <f>SEARCH("&lt;/Paragraph&gt;",LogEvent[[#This Row],[TextEvent2]],LogEvent[[#This Row],[PenaltiesLocation]])</f>
        <v>#VALUE!</v>
      </c>
      <c r="L467" s="195" t="e">
        <f>MID(LogEvent[[#This Row],[TextEvent2]],LogEvent[[#This Row],[PenaltiesLocation]],(LogEvent[[#This Row],[PenaltiesFinish]]-LogEvent[[#This Row],[PenaltiesLocation]]))</f>
        <v>#VALUE!</v>
      </c>
      <c r="M467" s="195">
        <f>SEARCH("&lt;stl:HostCommand",LogEvent[[#This Row],[TextEvent2]])</f>
        <v>1524</v>
      </c>
      <c r="N467" s="195">
        <f>SEARCH("&gt;",LogEvent[[#This Row],[TextEvent2]],LogEvent[[#This Row],[HostCommandLocation]])+1</f>
        <v>1557</v>
      </c>
      <c r="O467" s="195">
        <f>SEARCH("&lt;/stl:HostCommand&gt;",LogEvent[[#This Row],[TextEvent2]],LogEvent[[#This Row],[HostCommandInit]])</f>
        <v>1581</v>
      </c>
      <c r="P467" s="195" t="str">
        <f>MID(LogEvent[[#This Row],[TextEvent2]],LogEvent[[#This Row],[HostCommandInit]],LogEvent[[#This Row],[HCFinish]]-LogEvent[[#This Row],[HostCommandInit]])</f>
        <v>RDBOGSCL16NOVQLESL5HK-LA</v>
      </c>
    </row>
    <row r="468" spans="1:16" x14ac:dyDescent="0.25">
      <c r="A468" s="195" t="s">
        <v>458</v>
      </c>
      <c r="B468" s="195" t="s">
        <v>459</v>
      </c>
      <c r="C468" s="195" t="s">
        <v>963</v>
      </c>
      <c r="D468" s="195" t="e">
        <f>SEARCH("&lt;Rule&gt;",LogEvent[[#This Row],[TextEvent2]])+6</f>
        <v>#VALUE!</v>
      </c>
      <c r="E468" s="195" t="e">
        <f>SEARCH("&lt;/Rule&gt;",LogEvent[[#This Row],[TextEvent2]],LogEvent[[#This Row],[RuleLocation]])</f>
        <v>#VALUE!</v>
      </c>
      <c r="F468" s="195" t="e">
        <f>MID(LogEvent[[#This Row],[TextEvent2]],LogEvent[[#This Row],[RuleLocation]],LogEvent[[#This Row],[RuleFinish]]-LogEvent[[#This Row],[RuleLocation]])</f>
        <v>#VALUE!</v>
      </c>
      <c r="G468" s="195" t="e">
        <f>SEARCH("&lt;TariffDescriptionNumber&gt;",LogEvent[[#This Row],[TextEvent2]],LogEvent[[#This Row],[RuleFinish]])+25</f>
        <v>#VALUE!</v>
      </c>
      <c r="H468" s="195" t="e">
        <f>SEARCH("&lt;/TariffDescriptionNumber&gt;",LogEvent[[#This Row],[TextEvent2]],LogEvent[[#This Row],[RuleFinish]])</f>
        <v>#VALUE!</v>
      </c>
      <c r="I468" s="195" t="e">
        <f>MID(LogEvent[[#This Row],[TextEvent2]],LogEvent[[#This Row],[TariffLocation]],(LogEvent[[#This Row],[TariffFinish]]-LogEvent[[#This Row],[TariffLocation]]))</f>
        <v>#VALUE!</v>
      </c>
      <c r="J468" s="195" t="e">
        <f>SEARCH(CONCATENATE("Title=",Calculos!$A$72,"PENALTIES"),LogEvent[[#This Row],[TextEvent2]],LogEvent[[#This Row],[TariffLocation]])+29</f>
        <v>#VALUE!</v>
      </c>
      <c r="K468" s="195" t="e">
        <f>SEARCH("&lt;/Paragraph&gt;",LogEvent[[#This Row],[TextEvent2]],LogEvent[[#This Row],[PenaltiesLocation]])</f>
        <v>#VALUE!</v>
      </c>
      <c r="L468" s="195" t="e">
        <f>MID(LogEvent[[#This Row],[TextEvent2]],LogEvent[[#This Row],[PenaltiesLocation]],(LogEvent[[#This Row],[PenaltiesFinish]]-LogEvent[[#This Row],[PenaltiesLocation]]))</f>
        <v>#VALUE!</v>
      </c>
      <c r="M468" s="195">
        <f>SEARCH("&lt;stl:HostCommand",LogEvent[[#This Row],[TextEvent2]])</f>
        <v>1524</v>
      </c>
      <c r="N468" s="195">
        <f>SEARCH("&gt;",LogEvent[[#This Row],[TextEvent2]],LogEvent[[#This Row],[HostCommandLocation]])+1</f>
        <v>1557</v>
      </c>
      <c r="O468" s="195">
        <f>SEARCH("&lt;/stl:HostCommand&gt;",LogEvent[[#This Row],[TextEvent2]],LogEvent[[#This Row],[HostCommandInit]])</f>
        <v>1581</v>
      </c>
      <c r="P468" s="195" t="str">
        <f>MID(LogEvent[[#This Row],[TextEvent2]],LogEvent[[#This Row],[HostCommandInit]],LogEvent[[#This Row],[HCFinish]]-LogEvent[[#This Row],[HostCommandInit]])</f>
        <v>RDSCLSYD17NOVQLESL5HK-LA</v>
      </c>
    </row>
    <row r="469" spans="1:16" x14ac:dyDescent="0.25">
      <c r="A469" s="195" t="s">
        <v>458</v>
      </c>
      <c r="B469" s="195" t="s">
        <v>459</v>
      </c>
      <c r="C469" s="195" t="s">
        <v>964</v>
      </c>
      <c r="D469" s="195">
        <f>SEARCH("&lt;Rule&gt;",LogEvent[[#This Row],[TextEvent2]])+6</f>
        <v>3331</v>
      </c>
      <c r="E469" s="195">
        <f>SEARCH("&lt;/Rule&gt;",LogEvent[[#This Row],[TextEvent2]],LogEvent[[#This Row],[RuleLocation]])</f>
        <v>3335</v>
      </c>
      <c r="F469" s="195" t="str">
        <f>MID(LogEvent[[#This Row],[TextEvent2]],LogEvent[[#This Row],[RuleLocation]],LogEvent[[#This Row],[RuleFinish]]-LogEvent[[#This Row],[RuleLocation]])</f>
        <v>J505</v>
      </c>
      <c r="G469" s="195">
        <f>SEARCH("&lt;TariffDescriptionNumber&gt;",LogEvent[[#This Row],[TextEvent2]],LogEvent[[#This Row],[RuleFinish]])+25</f>
        <v>3373</v>
      </c>
      <c r="H469" s="195">
        <f>SEARCH("&lt;/TariffDescriptionNumber&gt;",LogEvent[[#This Row],[TextEvent2]],LogEvent[[#This Row],[RuleFinish]])</f>
        <v>3379</v>
      </c>
      <c r="I469" s="195" t="str">
        <f>MID(LogEvent[[#This Row],[TextEvent2]],LogEvent[[#This Row],[TariffLocation]],(LogEvent[[#This Row],[TariffFinish]]-LogEvent[[#This Row],[TariffLocation]]))</f>
        <v>IPRA/1</v>
      </c>
      <c r="J469" s="195">
        <f>SEARCH(CONCATENATE("Title=",Calculos!$A$72,"PENALTIES"),LogEvent[[#This Row],[TextEvent2]],LogEvent[[#This Row],[TariffLocation]])+29</f>
        <v>24140</v>
      </c>
      <c r="K469" s="195">
        <f>SEARCH("&lt;/Paragraph&gt;",LogEvent[[#This Row],[TextEvent2]],LogEvent[[#This Row],[PenaltiesLocation]])</f>
        <v>27968</v>
      </c>
      <c r="L469" s="195" t="str">
        <f>MID(LogEvent[[#This Row],[TextEvent2]],LogEvent[[#This Row],[PenaltiesLocation]],(LogEvent[[#This Row],[PenaltiesFinish]]-LogEvent[[#This Row],[PenaltiesLocation]]))</f>
        <v xml:space="preserve">CANCELLATIONS
ANY TIME
TICKET IS NON-REFUNDABLE.
NOTE - TEXT BELOW NOT VALIDATED FOR AUTOPRICING.
FARE COMPONENT IS NON REFUNDABLE
-------------------------------------------------
WAIVED FOR DEATH OF A PASSENGER AND PASSENGERS
FAMILY MEMBERS UP TO 1ST DEGREE RELATIONS
--------------------------------------------------
WHEN COMBINING NON-REFUNDABLE FARES WITH
REFUNDABLE FARES
1. THE AMOUNT PAID ON EACH REFUNDABLE FARE
COMPONENT IS REFUNDED LESS ANY APPLICABLE PENALTI.
2. THE AMOUNT PAID ON EACH NON-REFUNDABLE FARE
COMPONENT WILL NOT BE REFUNDED.
-------------------------------------------------
REFUND OF UNUSED TAXES FEES AND CHARGES PAID TO
THIRD PARTIES PERMITTED. ASSOCIATED CARRIER
IMPOSED CHARGES WILL NOT BE REFUNDED.
-------------------------------------------------
ANY NON-REFUNDABLE AMOUNT FROM A PREVIOUS TICKET
REMAINS NON-REFUNDABLE FOLLOWING A CHANGE.
-------------------------------------------------
CHANGES
ANY TIME
CHARGE USD 275.00/CAD 275.00 FOR REISSUE.
NOTE - TEXT BELOW NOT VALIDATED FOR AUTOPRICING.
CHARGE APPLIES PER TRANSACTION - PER PERSON TO
ALL PASSENGER TYPES.
-------------------------------------------------
THE CHARGE APPLIES PER TRANSACTION-PER PERSON
FOR ADULT AND CHILD.
INFANT DISCOUNTS APPLY.
-------------------------------------------------
A CHANGE IS A DATE/FLIGHT/ROUTING/BOOKING CODE
CHANGE. RESERVATION CANCELLED PRIOR TO THE
TICKETED DEPARTURE TIME CAN BE REBOOKED ANYTIME
FOR FUTURE WITHIN THE TICKET VALIDITY OTHERWISE
THE TICKET WILL ONLY BE VALID FOR REFUND IF
APPLICABLE.
-------------------------------------------------
RESERVATION BUT NO LATER TAN SCHEDULED DEPARTURE
TIME OF FLIGHT BEING CHANGED.
OTHERWISE THE TICKET WILL ONLY BE VALID FOR
REFUND IF APPLICABLE.
-------------------------------------------------
WHEN MORE THAN ONE FARE COMPONENT IS CHANGED THE
HIGHEST PENALTY OF ALL CHANGED FARE COMPONENTS
WITHIN THE JOURNEY APPLIES.
-------------------------------------------------
WHEN THE ITINERARY RESULTS IN A HIGHER FARE THE
DIFFERENCE WILL BE COLLECTED. ANY APPLICABLE
CHANGE FEE STILL APPLIES.
-------------------------------------------------
WHEN THE NEW ITINTERARY RESULT IN A LOWER FARE
THE CHANGE FEE APPLIES AND NO CREDIT OF THE
RESIDUAL AMOUNT WILL BE MADE.
-------------------------------------------------
TICKET IS NOT TRANSFEREABLE TO ANOTHER PERSON.
NOT SHOW NOT PREMITTED
NO-SHOW FOR A FLIGHT ARE CONSIDERED A
CANCELLATION AFTER DEPARTURE AND CHANGES ARE NOT
PERMITTED.
-------------------------------------------------
--- REPRICING CONDITIONS ---
A. BEFORE DEPARTURE OF JOURNEY WHEN THE FIRST
FARE COMPONENT IS CHANGED THE ITINERARY MUST BE
RE-PRICED USING CURRENT FARES IN EFFECT ON THE
DATE THE TICKET IS REISSUED.
B. BEFORE DEPARTURE OF JOURNEY WHEN CHANGES ARE
TO BOOKING CODE ONLY IN THE FIRST FARE COMPONENT
AND RESULT IN A HIGHER FARE THE ITINERARY MUST BE
RE-PRICED USING HISTORICAL FARES IN EFFECT ON THE
PREVIOUS TICKETING DATE OR USING CURRENT FARES IN
EFFECT ON THE DATE THE TICKET IS REISSUED -
WHICHEVER IS LOWER.
C. BEFORE DEPARTURE OF JOURNEY WHEN THERE ARE NO
CHANGES TO THE FIRST FARE COMPONENT BUT OTHER
FARE COMPONENTS ARE CHANGED THE ITINERARY MUST BE
RE-PRICED USING HISTORICAL FARES IN EFFECT ON THE
PREVIOUS TICKETING DATE OR USING CURRENT FARES IN
EFFECT ON THE DATE THE TICKET IS REISSUED -
WHICHEVER IS LOWER.
D. AFTER DEPARTURE OF JOURNEY THE ITINERARY MUST
BE RE-PRICED USING HISTORICAL FARES IN EFFECT ON
THE PREVIOUS TICKETING DATE.
-------------------------------------------------
1. IF SAME BOOKING CLASS IS USED NEW TICKET MAY
BE LOWER - EQUEAL OR HIGHER THAN PREVIOUS AND
MUST COMPLY WITH ALL PROVISIONS OF THE NEW FARE
BEING APPLIED.
2. IF A DIFFERENT BOOKING CLASS IS USED NEW
TICKET MAY BE EQUAL OR HIGHER THAN PREVIOUS AND
MUST COMPLY WITH ALL PROVISIONS OF THE NEW FARE
BEING APPLIED.&lt;/Text&gt;
   </v>
      </c>
      <c r="M469" s="195">
        <f>SEARCH("&lt;stl:HostCommand",LogEvent[[#This Row],[TextEvent2]])</f>
        <v>1500</v>
      </c>
      <c r="N469" s="195">
        <f>SEARCH("&gt;",LogEvent[[#This Row],[TextEvent2]],LogEvent[[#This Row],[HostCommandLocation]])+1</f>
        <v>1533</v>
      </c>
      <c r="O469" s="195">
        <f>SEARCH("&lt;/stl:HostCommand&gt;",LogEvent[[#This Row],[TextEvent2]],LogEvent[[#This Row],[HostCommandInit]])</f>
        <v>1557</v>
      </c>
      <c r="P469" s="195" t="str">
        <f>MID(LogEvent[[#This Row],[TextEvent2]],LogEvent[[#This Row],[HostCommandInit]],LogEvent[[#This Row],[HCFinish]]-LogEvent[[#This Row],[HostCommandInit]])</f>
        <v>RDJFKMAD28SEPQKN2I7M5-IB</v>
      </c>
    </row>
    <row r="470" spans="1:16" x14ac:dyDescent="0.25">
      <c r="A470" s="195" t="s">
        <v>458</v>
      </c>
      <c r="B470" s="195" t="s">
        <v>459</v>
      </c>
      <c r="C470" s="195" t="s">
        <v>965</v>
      </c>
      <c r="D470" s="195" t="e">
        <f>SEARCH("&lt;Rule&gt;",LogEvent[[#This Row],[TextEvent2]])+6</f>
        <v>#VALUE!</v>
      </c>
      <c r="E470" s="195" t="e">
        <f>SEARCH("&lt;/Rule&gt;",LogEvent[[#This Row],[TextEvent2]],LogEvent[[#This Row],[RuleLocation]])</f>
        <v>#VALUE!</v>
      </c>
      <c r="F470" s="195" t="e">
        <f>MID(LogEvent[[#This Row],[TextEvent2]],LogEvent[[#This Row],[RuleLocation]],LogEvent[[#This Row],[RuleFinish]]-LogEvent[[#This Row],[RuleLocation]])</f>
        <v>#VALUE!</v>
      </c>
      <c r="G470" s="195" t="e">
        <f>SEARCH("&lt;TariffDescriptionNumber&gt;",LogEvent[[#This Row],[TextEvent2]],LogEvent[[#This Row],[RuleFinish]])+25</f>
        <v>#VALUE!</v>
      </c>
      <c r="H470" s="195" t="e">
        <f>SEARCH("&lt;/TariffDescriptionNumber&gt;",LogEvent[[#This Row],[TextEvent2]],LogEvent[[#This Row],[RuleFinish]])</f>
        <v>#VALUE!</v>
      </c>
      <c r="I470" s="195" t="e">
        <f>MID(LogEvent[[#This Row],[TextEvent2]],LogEvent[[#This Row],[TariffLocation]],(LogEvent[[#This Row],[TariffFinish]]-LogEvent[[#This Row],[TariffLocation]]))</f>
        <v>#VALUE!</v>
      </c>
      <c r="J470" s="195" t="e">
        <f>SEARCH(CONCATENATE("Title=",Calculos!$A$72,"PENALTIES"),LogEvent[[#This Row],[TextEvent2]],LogEvent[[#This Row],[TariffLocation]])+29</f>
        <v>#VALUE!</v>
      </c>
      <c r="K470" s="195" t="e">
        <f>SEARCH("&lt;/Paragraph&gt;",LogEvent[[#This Row],[TextEvent2]],LogEvent[[#This Row],[PenaltiesLocation]])</f>
        <v>#VALUE!</v>
      </c>
      <c r="L470" s="195" t="e">
        <f>MID(LogEvent[[#This Row],[TextEvent2]],LogEvent[[#This Row],[PenaltiesLocation]],(LogEvent[[#This Row],[PenaltiesFinish]]-LogEvent[[#This Row],[PenaltiesLocation]]))</f>
        <v>#VALUE!</v>
      </c>
      <c r="M470" s="195">
        <f>SEARCH("&lt;stl:HostCommand",LogEvent[[#This Row],[TextEvent2]])</f>
        <v>1523</v>
      </c>
      <c r="N470" s="195">
        <f>SEARCH("&gt;",LogEvent[[#This Row],[TextEvent2]],LogEvent[[#This Row],[HostCommandLocation]])+1</f>
        <v>1556</v>
      </c>
      <c r="O470" s="195">
        <f>SEARCH("&lt;/stl:HostCommand&gt;",LogEvent[[#This Row],[TextEvent2]],LogEvent[[#This Row],[HostCommandInit]])</f>
        <v>1580</v>
      </c>
      <c r="P470" s="195" t="str">
        <f>MID(LogEvent[[#This Row],[TextEvent2]],LogEvent[[#This Row],[HostCommandInit]],LogEvent[[#This Row],[HCFinish]]-LogEvent[[#This Row],[HostCommandInit]])</f>
        <v>RDBOGMAD07DECOLESE50K-IB</v>
      </c>
    </row>
    <row r="471" spans="1:16" x14ac:dyDescent="0.25">
      <c r="A471" s="195" t="s">
        <v>458</v>
      </c>
      <c r="B471" s="195" t="s">
        <v>459</v>
      </c>
      <c r="C471" s="195" t="s">
        <v>966</v>
      </c>
      <c r="D471" s="195" t="e">
        <f>SEARCH("&lt;Rule&gt;",LogEvent[[#This Row],[TextEvent2]])+6</f>
        <v>#VALUE!</v>
      </c>
      <c r="E471" s="195" t="e">
        <f>SEARCH("&lt;/Rule&gt;",LogEvent[[#This Row],[TextEvent2]],LogEvent[[#This Row],[RuleLocation]])</f>
        <v>#VALUE!</v>
      </c>
      <c r="F471" s="195" t="e">
        <f>MID(LogEvent[[#This Row],[TextEvent2]],LogEvent[[#This Row],[RuleLocation]],LogEvent[[#This Row],[RuleFinish]]-LogEvent[[#This Row],[RuleLocation]])</f>
        <v>#VALUE!</v>
      </c>
      <c r="G471" s="195" t="e">
        <f>SEARCH("&lt;TariffDescriptionNumber&gt;",LogEvent[[#This Row],[TextEvent2]],LogEvent[[#This Row],[RuleFinish]])+25</f>
        <v>#VALUE!</v>
      </c>
      <c r="H471" s="195" t="e">
        <f>SEARCH("&lt;/TariffDescriptionNumber&gt;",LogEvent[[#This Row],[TextEvent2]],LogEvent[[#This Row],[RuleFinish]])</f>
        <v>#VALUE!</v>
      </c>
      <c r="I471" s="195" t="e">
        <f>MID(LogEvent[[#This Row],[TextEvent2]],LogEvent[[#This Row],[TariffLocation]],(LogEvent[[#This Row],[TariffFinish]]-LogEvent[[#This Row],[TariffLocation]]))</f>
        <v>#VALUE!</v>
      </c>
      <c r="J471" s="195" t="e">
        <f>SEARCH(CONCATENATE("Title=",Calculos!$A$72,"PENALTIES"),LogEvent[[#This Row],[TextEvent2]],LogEvent[[#This Row],[TariffLocation]])+29</f>
        <v>#VALUE!</v>
      </c>
      <c r="K471" s="195" t="e">
        <f>SEARCH("&lt;/Paragraph&gt;",LogEvent[[#This Row],[TextEvent2]],LogEvent[[#This Row],[PenaltiesLocation]])</f>
        <v>#VALUE!</v>
      </c>
      <c r="L471" s="195" t="e">
        <f>MID(LogEvent[[#This Row],[TextEvent2]],LogEvent[[#This Row],[PenaltiesLocation]],(LogEvent[[#This Row],[PenaltiesFinish]]-LogEvent[[#This Row],[PenaltiesLocation]]))</f>
        <v>#VALUE!</v>
      </c>
      <c r="M471" s="195">
        <f>SEARCH("&lt;stl:HostCommand",LogEvent[[#This Row],[TextEvent2]])</f>
        <v>1524</v>
      </c>
      <c r="N471" s="195">
        <f>SEARCH("&gt;",LogEvent[[#This Row],[TextEvent2]],LogEvent[[#This Row],[HostCommandLocation]])+1</f>
        <v>1557</v>
      </c>
      <c r="O471" s="195">
        <f>SEARCH("&lt;/stl:HostCommand&gt;",LogEvent[[#This Row],[TextEvent2]],LogEvent[[#This Row],[HostCommandInit]])</f>
        <v>1581</v>
      </c>
      <c r="P471" s="195" t="str">
        <f>MID(LogEvent[[#This Row],[TextEvent2]],LogEvent[[#This Row],[HostCommandInit]],LogEvent[[#This Row],[HCFinish]]-LogEvent[[#This Row],[HostCommandInit]])</f>
        <v>RDSYDSCL09FEBQKESL5HK-LA</v>
      </c>
    </row>
    <row r="472" spans="1:16" x14ac:dyDescent="0.25">
      <c r="A472" s="195" t="s">
        <v>458</v>
      </c>
      <c r="B472" s="195" t="s">
        <v>459</v>
      </c>
      <c r="C472" s="195" t="s">
        <v>967</v>
      </c>
      <c r="D472" s="195">
        <f>SEARCH("&lt;Rule&gt;",LogEvent[[#This Row],[TextEvent2]])+6</f>
        <v>3388</v>
      </c>
      <c r="E472" s="195">
        <f>SEARCH("&lt;/Rule&gt;",LogEvent[[#This Row],[TextEvent2]],LogEvent[[#This Row],[RuleLocation]])</f>
        <v>3392</v>
      </c>
      <c r="F472" s="195" t="str">
        <f>MID(LogEvent[[#This Row],[TextEvent2]],LogEvent[[#This Row],[RuleLocation]],LogEvent[[#This Row],[RuleFinish]]-LogEvent[[#This Row],[RuleLocation]])</f>
        <v>9660</v>
      </c>
      <c r="G472" s="195">
        <f>SEARCH("&lt;TariffDescriptionNumber&gt;",LogEvent[[#This Row],[TextEvent2]],LogEvent[[#This Row],[RuleFinish]])+25</f>
        <v>3430</v>
      </c>
      <c r="H472" s="195">
        <f>SEARCH("&lt;/TariffDescriptionNumber&gt;",LogEvent[[#This Row],[TextEvent2]],LogEvent[[#This Row],[RuleFinish]])</f>
        <v>3439</v>
      </c>
      <c r="I472" s="195" t="str">
        <f>MID(LogEvent[[#This Row],[TextEvent2]],LogEvent[[#This Row],[TariffLocation]],(LogEvent[[#This Row],[TariffFinish]]-LogEvent[[#This Row],[TariffLocation]]))</f>
        <v>IPRWI/303</v>
      </c>
      <c r="J472" s="195">
        <f>SEARCH(CONCATENATE("Title=",Calculos!$A$72,"PENALTIES"),LogEvent[[#This Row],[TextEvent2]],LogEvent[[#This Row],[TariffLocation]])+29</f>
        <v>7590</v>
      </c>
      <c r="K472" s="195">
        <f>SEARCH("&lt;/Paragraph&gt;",LogEvent[[#This Row],[TextEvent2]],LogEvent[[#This Row],[PenaltiesLocation]])</f>
        <v>10542</v>
      </c>
      <c r="L472"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472" s="195">
        <f>SEARCH("&lt;stl:HostCommand",LogEvent[[#This Row],[TextEvent2]])</f>
        <v>1501</v>
      </c>
      <c r="N472" s="195">
        <f>SEARCH("&gt;",LogEvent[[#This Row],[TextEvent2]],LogEvent[[#This Row],[HostCommandLocation]])+1</f>
        <v>1534</v>
      </c>
      <c r="O472" s="195">
        <f>SEARCH("&lt;/stl:HostCommand&gt;",LogEvent[[#This Row],[TextEvent2]],LogEvent[[#This Row],[HostCommandInit]])</f>
        <v>1554</v>
      </c>
      <c r="P472" s="195" t="str">
        <f>MID(LogEvent[[#This Row],[TextEvent2]],LogEvent[[#This Row],[HostCommandInit]],LogEvent[[#This Row],[HCFinish]]-LogEvent[[#This Row],[HostCommandInit]])</f>
        <v>RDBOGCUN06NOVZ2UL-4O</v>
      </c>
    </row>
    <row r="473" spans="1:16" x14ac:dyDescent="0.25">
      <c r="A473" s="195" t="s">
        <v>458</v>
      </c>
      <c r="B473" s="195" t="s">
        <v>459</v>
      </c>
      <c r="C473" s="195" t="s">
        <v>968</v>
      </c>
      <c r="D473" s="195" t="e">
        <f>SEARCH("&lt;Rule&gt;",LogEvent[[#This Row],[TextEvent2]])+6</f>
        <v>#VALUE!</v>
      </c>
      <c r="E473" s="195" t="e">
        <f>SEARCH("&lt;/Rule&gt;",LogEvent[[#This Row],[TextEvent2]],LogEvent[[#This Row],[RuleLocation]])</f>
        <v>#VALUE!</v>
      </c>
      <c r="F473" s="195" t="e">
        <f>MID(LogEvent[[#This Row],[TextEvent2]],LogEvent[[#This Row],[RuleLocation]],LogEvent[[#This Row],[RuleFinish]]-LogEvent[[#This Row],[RuleLocation]])</f>
        <v>#VALUE!</v>
      </c>
      <c r="G473" s="195" t="e">
        <f>SEARCH("&lt;TariffDescriptionNumber&gt;",LogEvent[[#This Row],[TextEvent2]],LogEvent[[#This Row],[RuleFinish]])+25</f>
        <v>#VALUE!</v>
      </c>
      <c r="H473" s="195" t="e">
        <f>SEARCH("&lt;/TariffDescriptionNumber&gt;",LogEvent[[#This Row],[TextEvent2]],LogEvent[[#This Row],[RuleFinish]])</f>
        <v>#VALUE!</v>
      </c>
      <c r="I473" s="195" t="e">
        <f>MID(LogEvent[[#This Row],[TextEvent2]],LogEvent[[#This Row],[TariffLocation]],(LogEvent[[#This Row],[TariffFinish]]-LogEvent[[#This Row],[TariffLocation]]))</f>
        <v>#VALUE!</v>
      </c>
      <c r="J473" s="195" t="e">
        <f>SEARCH(CONCATENATE("Title=",Calculos!$A$72,"PENALTIES"),LogEvent[[#This Row],[TextEvent2]],LogEvent[[#This Row],[TariffLocation]])+29</f>
        <v>#VALUE!</v>
      </c>
      <c r="K473" s="195" t="e">
        <f>SEARCH("&lt;/Paragraph&gt;",LogEvent[[#This Row],[TextEvent2]],LogEvent[[#This Row],[PenaltiesLocation]])</f>
        <v>#VALUE!</v>
      </c>
      <c r="L473" s="195" t="e">
        <f>MID(LogEvent[[#This Row],[TextEvent2]],LogEvent[[#This Row],[PenaltiesLocation]],(LogEvent[[#This Row],[PenaltiesFinish]]-LogEvent[[#This Row],[PenaltiesLocation]]))</f>
        <v>#VALUE!</v>
      </c>
      <c r="M473" s="195">
        <f>SEARCH("&lt;stl:HostCommand",LogEvent[[#This Row],[TextEvent2]])</f>
        <v>1523</v>
      </c>
      <c r="N473" s="195">
        <f>SEARCH("&gt;",LogEvent[[#This Row],[TextEvent2]],LogEvent[[#This Row],[HostCommandLocation]])+1</f>
        <v>1556</v>
      </c>
      <c r="O473" s="195">
        <f>SEARCH("&lt;/stl:HostCommand&gt;",LogEvent[[#This Row],[TextEvent2]],LogEvent[[#This Row],[HostCommandInit]])</f>
        <v>1580</v>
      </c>
      <c r="P473" s="195" t="str">
        <f>MID(LogEvent[[#This Row],[TextEvent2]],LogEvent[[#This Row],[HostCommandInit]],LogEvent[[#This Row],[HCFinish]]-LogEvent[[#This Row],[HostCommandInit]])</f>
        <v>RDMADJFK17OCTVKX4C1M5-IB</v>
      </c>
    </row>
    <row r="474" spans="1:16" x14ac:dyDescent="0.25">
      <c r="A474" s="195" t="s">
        <v>458</v>
      </c>
      <c r="B474" s="195" t="s">
        <v>459</v>
      </c>
      <c r="C474" s="195" t="s">
        <v>969</v>
      </c>
      <c r="D474" s="195" t="e">
        <f>SEARCH("&lt;Rule&gt;",LogEvent[[#This Row],[TextEvent2]])+6</f>
        <v>#VALUE!</v>
      </c>
      <c r="E474" s="195" t="e">
        <f>SEARCH("&lt;/Rule&gt;",LogEvent[[#This Row],[TextEvent2]],LogEvent[[#This Row],[RuleLocation]])</f>
        <v>#VALUE!</v>
      </c>
      <c r="F474" s="195" t="e">
        <f>MID(LogEvent[[#This Row],[TextEvent2]],LogEvent[[#This Row],[RuleLocation]],LogEvent[[#This Row],[RuleFinish]]-LogEvent[[#This Row],[RuleLocation]])</f>
        <v>#VALUE!</v>
      </c>
      <c r="G474" s="195" t="e">
        <f>SEARCH("&lt;TariffDescriptionNumber&gt;",LogEvent[[#This Row],[TextEvent2]],LogEvent[[#This Row],[RuleFinish]])+25</f>
        <v>#VALUE!</v>
      </c>
      <c r="H474" s="195" t="e">
        <f>SEARCH("&lt;/TariffDescriptionNumber&gt;",LogEvent[[#This Row],[TextEvent2]],LogEvent[[#This Row],[RuleFinish]])</f>
        <v>#VALUE!</v>
      </c>
      <c r="I474" s="195" t="e">
        <f>MID(LogEvent[[#This Row],[TextEvent2]],LogEvent[[#This Row],[TariffLocation]],(LogEvent[[#This Row],[TariffFinish]]-LogEvent[[#This Row],[TariffLocation]]))</f>
        <v>#VALUE!</v>
      </c>
      <c r="J474" s="195" t="e">
        <f>SEARCH(CONCATENATE("Title=",Calculos!$A$72,"PENALTIES"),LogEvent[[#This Row],[TextEvent2]],LogEvent[[#This Row],[TariffLocation]])+29</f>
        <v>#VALUE!</v>
      </c>
      <c r="K474" s="195" t="e">
        <f>SEARCH("&lt;/Paragraph&gt;",LogEvent[[#This Row],[TextEvent2]],LogEvent[[#This Row],[PenaltiesLocation]])</f>
        <v>#VALUE!</v>
      </c>
      <c r="L474" s="195" t="e">
        <f>MID(LogEvent[[#This Row],[TextEvent2]],LogEvent[[#This Row],[PenaltiesLocation]],(LogEvent[[#This Row],[PenaltiesFinish]]-LogEvent[[#This Row],[PenaltiesLocation]]))</f>
        <v>#VALUE!</v>
      </c>
      <c r="M474" s="195">
        <f>SEARCH("&lt;stl:HostCommand",LogEvent[[#This Row],[TextEvent2]])</f>
        <v>1523</v>
      </c>
      <c r="N474" s="195">
        <f>SEARCH("&gt;",LogEvent[[#This Row],[TextEvent2]],LogEvent[[#This Row],[HostCommandLocation]])+1</f>
        <v>1556</v>
      </c>
      <c r="O474" s="195">
        <f>SEARCH("&lt;/stl:HostCommand&gt;",LogEvent[[#This Row],[TextEvent2]],LogEvent[[#This Row],[HostCommandInit]])</f>
        <v>1580</v>
      </c>
      <c r="P474" s="195" t="str">
        <f>MID(LogEvent[[#This Row],[TextEvent2]],LogEvent[[#This Row],[HostCommandInit]],LogEvent[[#This Row],[HCFinish]]-LogEvent[[#This Row],[HostCommandInit]])</f>
        <v>RDMADBOG24DECNLESE00K-IB</v>
      </c>
    </row>
    <row r="475" spans="1:16" x14ac:dyDescent="0.25">
      <c r="A475" s="195" t="s">
        <v>458</v>
      </c>
      <c r="B475" s="195" t="s">
        <v>459</v>
      </c>
      <c r="C475" s="195" t="s">
        <v>970</v>
      </c>
      <c r="D475" s="195" t="e">
        <f>SEARCH("&lt;Rule&gt;",LogEvent[[#This Row],[TextEvent2]])+6</f>
        <v>#VALUE!</v>
      </c>
      <c r="E475" s="195" t="e">
        <f>SEARCH("&lt;/Rule&gt;",LogEvent[[#This Row],[TextEvent2]],LogEvent[[#This Row],[RuleLocation]])</f>
        <v>#VALUE!</v>
      </c>
      <c r="F475" s="195" t="e">
        <f>MID(LogEvent[[#This Row],[TextEvent2]],LogEvent[[#This Row],[RuleLocation]],LogEvent[[#This Row],[RuleFinish]]-LogEvent[[#This Row],[RuleLocation]])</f>
        <v>#VALUE!</v>
      </c>
      <c r="G475" s="195" t="e">
        <f>SEARCH("&lt;TariffDescriptionNumber&gt;",LogEvent[[#This Row],[TextEvent2]],LogEvent[[#This Row],[RuleFinish]])+25</f>
        <v>#VALUE!</v>
      </c>
      <c r="H475" s="195" t="e">
        <f>SEARCH("&lt;/TariffDescriptionNumber&gt;",LogEvent[[#This Row],[TextEvent2]],LogEvent[[#This Row],[RuleFinish]])</f>
        <v>#VALUE!</v>
      </c>
      <c r="I475" s="195" t="e">
        <f>MID(LogEvent[[#This Row],[TextEvent2]],LogEvent[[#This Row],[TariffLocation]],(LogEvent[[#This Row],[TariffFinish]]-LogEvent[[#This Row],[TariffLocation]]))</f>
        <v>#VALUE!</v>
      </c>
      <c r="J475" s="195" t="e">
        <f>SEARCH(CONCATENATE("Title=",Calculos!$A$72,"PENALTIES"),LogEvent[[#This Row],[TextEvent2]],LogEvent[[#This Row],[TariffLocation]])+29</f>
        <v>#VALUE!</v>
      </c>
      <c r="K475" s="195" t="e">
        <f>SEARCH("&lt;/Paragraph&gt;",LogEvent[[#This Row],[TextEvent2]],LogEvent[[#This Row],[PenaltiesLocation]])</f>
        <v>#VALUE!</v>
      </c>
      <c r="L475" s="195" t="e">
        <f>MID(LogEvent[[#This Row],[TextEvent2]],LogEvent[[#This Row],[PenaltiesLocation]],(LogEvent[[#This Row],[PenaltiesFinish]]-LogEvent[[#This Row],[PenaltiesLocation]]))</f>
        <v>#VALUE!</v>
      </c>
      <c r="M475" s="195">
        <f>SEARCH("&lt;stl:HostCommand",LogEvent[[#This Row],[TextEvent2]])</f>
        <v>1524</v>
      </c>
      <c r="N475" s="195">
        <f>SEARCH("&gt;",LogEvent[[#This Row],[TextEvent2]],LogEvent[[#This Row],[HostCommandLocation]])+1</f>
        <v>1557</v>
      </c>
      <c r="O475" s="195">
        <f>SEARCH("&lt;/stl:HostCommand&gt;",LogEvent[[#This Row],[TextEvent2]],LogEvent[[#This Row],[HostCommandInit]])</f>
        <v>1581</v>
      </c>
      <c r="P475" s="195" t="str">
        <f>MID(LogEvent[[#This Row],[TextEvent2]],LogEvent[[#This Row],[HostCommandInit]],LogEvent[[#This Row],[HCFinish]]-LogEvent[[#This Row],[HostCommandInit]])</f>
        <v>RDSCLBOG09FEBQKESL5HK-LA</v>
      </c>
    </row>
    <row r="476" spans="1:16" x14ac:dyDescent="0.25">
      <c r="A476" s="195" t="s">
        <v>458</v>
      </c>
      <c r="B476" s="195" t="s">
        <v>459</v>
      </c>
      <c r="C476" s="195" t="s">
        <v>971</v>
      </c>
      <c r="D476" s="195">
        <f>SEARCH("&lt;Rule&gt;",LogEvent[[#This Row],[TextEvent2]])+6</f>
        <v>3384</v>
      </c>
      <c r="E476" s="195">
        <f>SEARCH("&lt;/Rule&gt;",LogEvent[[#This Row],[TextEvent2]],LogEvent[[#This Row],[RuleLocation]])</f>
        <v>3388</v>
      </c>
      <c r="F476" s="195" t="str">
        <f>MID(LogEvent[[#This Row],[TextEvent2]],LogEvent[[#This Row],[RuleLocation]],LogEvent[[#This Row],[RuleFinish]]-LogEvent[[#This Row],[RuleLocation]])</f>
        <v>9660</v>
      </c>
      <c r="G476" s="195">
        <f>SEARCH("&lt;TariffDescriptionNumber&gt;",LogEvent[[#This Row],[TextEvent2]],LogEvent[[#This Row],[RuleFinish]])+25</f>
        <v>3426</v>
      </c>
      <c r="H476" s="195">
        <f>SEARCH("&lt;/TariffDescriptionNumber&gt;",LogEvent[[#This Row],[TextEvent2]],LogEvent[[#This Row],[RuleFinish]])</f>
        <v>3435</v>
      </c>
      <c r="I476" s="195" t="str">
        <f>MID(LogEvent[[#This Row],[TextEvent2]],LogEvent[[#This Row],[TariffLocation]],(LogEvent[[#This Row],[TariffFinish]]-LogEvent[[#This Row],[TariffLocation]]))</f>
        <v>IPRWI/303</v>
      </c>
      <c r="J476" s="195">
        <f>SEARCH(CONCATENATE("Title=",Calculos!$A$72,"PENALTIES"),LogEvent[[#This Row],[TextEvent2]],LogEvent[[#This Row],[TariffLocation]])+29</f>
        <v>7586</v>
      </c>
      <c r="K476" s="195">
        <f>SEARCH("&lt;/Paragraph&gt;",LogEvent[[#This Row],[TextEvent2]],LogEvent[[#This Row],[PenaltiesLocation]])</f>
        <v>10538</v>
      </c>
      <c r="L476" s="195" t="str">
        <f>MID(LogEvent[[#This Row],[TextEvent2]],LogEvent[[#This Row],[PenaltiesLocation]],(LogEvent[[#This Row],[PenaltiesFinish]]-LogEvent[[#This Row],[PenaltiesLocation]]))</f>
        <v xml:space="preserve">CONFIRMED RESERVATIONS FOR ALL SECTORS ARE REQUIRED AT
LEAST 24 HOURS BEFORE DEPARTURE.
FROM MEXICO -
ANY TIME
TICKET IS NON-REFUNDABLE.
CHANGES
ANY TIME
CHARGE USD 68.10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79.00 FOR REISSUE/REVALIDATION.
NOTE - TEXT BELOW NOT VALIDATED FOR AUTOPRICING.
THIS FARE ALLOWS CHANGES IN DEPARTURE TIME FLIGHT
OR ROUTE PROVIDED THAT SUCH MODIFICATION IS
REQUESTED AT LEAST 24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CONFIRMED RESERVATIONS FOR ALL SECTORS ARE NOT
PERMITTED UNTIL 24 HOURS BEFORE DEPARTURE.
FROM MEXICO -
ANY TIME
TICKET IS NON-REFUNDABLE.
CHANGES
ANY TIME
CHARGE USD 85.34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
TO MEXICO -
CHANGES
ANY TIME
CHARGE USD 99.00 FOR REISSUE/REVALIDATION.
NOTE - TEXT BELOW NOT VALIDATED FOR AUTOPRICING.
THIS FARE ALLOWS CHANGES IN DEPARTURE TIME FLIGHT
OR ROUTE PROVIDED THAT SUCH MODIFICATION IS
REQUESTED AT LEAST 4 HOURS PRIOR TO DEPARTURE AND
ADMINISTRATIVE SERVICE CHARGE IS PAID
---
PENALTY IS AN ADMINISTRATIVE SERVICE CHARGE.
---
IF APPLICABLE INVENTORY IS NOT AVAILABLE
PASSENGER MAY BE UPGRADED TO ANY APPLICABLE
HIGHER FARE APPLYING THE DIFFERENCE WITH THE NEW
FARES PLUS THE ADMINISTRATIVE SERVICE CHARGE.
---
IF PASSENGER DOES NOT USE A CONFIRMED TICKET FOR
THE DATE/TIME PURCHASED AND NO CHANGE IS MADE THE
TICKET WILL NOT BE VALID TO USE.&lt;/Text&gt;
   </v>
      </c>
      <c r="M476" s="195">
        <f>SEARCH("&lt;stl:HostCommand",LogEvent[[#This Row],[TextEvent2]])</f>
        <v>1501</v>
      </c>
      <c r="N476" s="195">
        <f>SEARCH("&gt;",LogEvent[[#This Row],[TextEvent2]],LogEvent[[#This Row],[HostCommandLocation]])+1</f>
        <v>1534</v>
      </c>
      <c r="O476" s="195">
        <f>SEARCH("&lt;/stl:HostCommand&gt;",LogEvent[[#This Row],[TextEvent2]],LogEvent[[#This Row],[HostCommandInit]])</f>
        <v>1553</v>
      </c>
      <c r="P476" s="195" t="str">
        <f>MID(LogEvent[[#This Row],[TextEvent2]],LogEvent[[#This Row],[HostCommandInit]],LogEvent[[#This Row],[HCFinish]]-LogEvent[[#This Row],[HostCommandInit]])</f>
        <v>RDCUNBOG12NOVEUL-4O</v>
      </c>
    </row>
    <row r="477" spans="1:16" x14ac:dyDescent="0.25">
      <c r="A477" s="195" t="s">
        <v>458</v>
      </c>
      <c r="B477" s="195" t="s">
        <v>459</v>
      </c>
      <c r="C477" s="195" t="s">
        <v>972</v>
      </c>
      <c r="D477" s="195" t="e">
        <f>SEARCH("&lt;Rule&gt;",LogEvent[[#This Row],[TextEvent2]])+6</f>
        <v>#VALUE!</v>
      </c>
      <c r="E477" s="195" t="e">
        <f>SEARCH("&lt;/Rule&gt;",LogEvent[[#This Row],[TextEvent2]],LogEvent[[#This Row],[RuleLocation]])</f>
        <v>#VALUE!</v>
      </c>
      <c r="F477" s="195" t="e">
        <f>MID(LogEvent[[#This Row],[TextEvent2]],LogEvent[[#This Row],[RuleLocation]],LogEvent[[#This Row],[RuleFinish]]-LogEvent[[#This Row],[RuleLocation]])</f>
        <v>#VALUE!</v>
      </c>
      <c r="G477" s="195" t="e">
        <f>SEARCH("&lt;TariffDescriptionNumber&gt;",LogEvent[[#This Row],[TextEvent2]],LogEvent[[#This Row],[RuleFinish]])+25</f>
        <v>#VALUE!</v>
      </c>
      <c r="H477" s="195" t="e">
        <f>SEARCH("&lt;/TariffDescriptionNumber&gt;",LogEvent[[#This Row],[TextEvent2]],LogEvent[[#This Row],[RuleFinish]])</f>
        <v>#VALUE!</v>
      </c>
      <c r="I477" s="195" t="e">
        <f>MID(LogEvent[[#This Row],[TextEvent2]],LogEvent[[#This Row],[TariffLocation]],(LogEvent[[#This Row],[TariffFinish]]-LogEvent[[#This Row],[TariffLocation]]))</f>
        <v>#VALUE!</v>
      </c>
      <c r="J477" s="195" t="e">
        <f>SEARCH(CONCATENATE("Title=",Calculos!$A$72,"PENALTIES"),LogEvent[[#This Row],[TextEvent2]],LogEvent[[#This Row],[TariffLocation]])+29</f>
        <v>#VALUE!</v>
      </c>
      <c r="K477" s="195" t="e">
        <f>SEARCH("&lt;/Paragraph&gt;",LogEvent[[#This Row],[TextEvent2]],LogEvent[[#This Row],[PenaltiesLocation]])</f>
        <v>#VALUE!</v>
      </c>
      <c r="L477" s="195" t="e">
        <f>MID(LogEvent[[#This Row],[TextEvent2]],LogEvent[[#This Row],[PenaltiesLocation]],(LogEvent[[#This Row],[PenaltiesFinish]]-LogEvent[[#This Row],[PenaltiesLocation]]))</f>
        <v>#VALUE!</v>
      </c>
      <c r="M477" s="195">
        <f>SEARCH("&lt;stl:HostCommand",LogEvent[[#This Row],[TextEvent2]])</f>
        <v>1523</v>
      </c>
      <c r="N477" s="195">
        <f>SEARCH("&gt;",LogEvent[[#This Row],[TextEvent2]],LogEvent[[#This Row],[HostCommandLocation]])+1</f>
        <v>1556</v>
      </c>
      <c r="O477" s="195">
        <f>SEARCH("&lt;/stl:HostCommand&gt;",LogEvent[[#This Row],[TextEvent2]],LogEvent[[#This Row],[HostCommandInit]])</f>
        <v>1580</v>
      </c>
      <c r="P477" s="195" t="str">
        <f>MID(LogEvent[[#This Row],[TextEvent2]],LogEvent[[#This Row],[HostCommandInit]],LogEvent[[#This Row],[HCFinish]]-LogEvent[[#This Row],[HostCommandInit]])</f>
        <v>RDBOGSCL31OCTNLESLWUK-LA</v>
      </c>
    </row>
    <row r="478" spans="1:16" x14ac:dyDescent="0.25">
      <c r="A478" s="195" t="s">
        <v>458</v>
      </c>
      <c r="B478" s="195" t="s">
        <v>459</v>
      </c>
      <c r="C478" s="195" t="s">
        <v>973</v>
      </c>
      <c r="D478" s="195" t="e">
        <f>SEARCH("&lt;Rule&gt;",LogEvent[[#This Row],[TextEvent2]])+6</f>
        <v>#VALUE!</v>
      </c>
      <c r="E478" s="195" t="e">
        <f>SEARCH("&lt;/Rule&gt;",LogEvent[[#This Row],[TextEvent2]],LogEvent[[#This Row],[RuleLocation]])</f>
        <v>#VALUE!</v>
      </c>
      <c r="F478" s="195" t="e">
        <f>MID(LogEvent[[#This Row],[TextEvent2]],LogEvent[[#This Row],[RuleLocation]],LogEvent[[#This Row],[RuleFinish]]-LogEvent[[#This Row],[RuleLocation]])</f>
        <v>#VALUE!</v>
      </c>
      <c r="G478" s="195" t="e">
        <f>SEARCH("&lt;TariffDescriptionNumber&gt;",LogEvent[[#This Row],[TextEvent2]],LogEvent[[#This Row],[RuleFinish]])+25</f>
        <v>#VALUE!</v>
      </c>
      <c r="H478" s="195" t="e">
        <f>SEARCH("&lt;/TariffDescriptionNumber&gt;",LogEvent[[#This Row],[TextEvent2]],LogEvent[[#This Row],[RuleFinish]])</f>
        <v>#VALUE!</v>
      </c>
      <c r="I478" s="195" t="e">
        <f>MID(LogEvent[[#This Row],[TextEvent2]],LogEvent[[#This Row],[TariffLocation]],(LogEvent[[#This Row],[TariffFinish]]-LogEvent[[#This Row],[TariffLocation]]))</f>
        <v>#VALUE!</v>
      </c>
      <c r="J478" s="195" t="e">
        <f>SEARCH(CONCATENATE("Title=",Calculos!$A$72,"PENALTIES"),LogEvent[[#This Row],[TextEvent2]],LogEvent[[#This Row],[TariffLocation]])+29</f>
        <v>#VALUE!</v>
      </c>
      <c r="K478" s="195" t="e">
        <f>SEARCH("&lt;/Paragraph&gt;",LogEvent[[#This Row],[TextEvent2]],LogEvent[[#This Row],[PenaltiesLocation]])</f>
        <v>#VALUE!</v>
      </c>
      <c r="L478" s="195" t="e">
        <f>MID(LogEvent[[#This Row],[TextEvent2]],LogEvent[[#This Row],[PenaltiesLocation]],(LogEvent[[#This Row],[PenaltiesFinish]]-LogEvent[[#This Row],[PenaltiesLocation]]))</f>
        <v>#VALUE!</v>
      </c>
      <c r="M478" s="195">
        <f>SEARCH("&lt;stl:HostCommand",LogEvent[[#This Row],[TextEvent2]])</f>
        <v>1523</v>
      </c>
      <c r="N478" s="195">
        <f>SEARCH("&gt;",LogEvent[[#This Row],[TextEvent2]],LogEvent[[#This Row],[HostCommandLocation]])+1</f>
        <v>1556</v>
      </c>
      <c r="O478" s="195">
        <f>SEARCH("&lt;/stl:HostCommand&gt;",LogEvent[[#This Row],[TextEvent2]],LogEvent[[#This Row],[HostCommandInit]])</f>
        <v>1580</v>
      </c>
      <c r="P478" s="195" t="str">
        <f>MID(LogEvent[[#This Row],[TextEvent2]],LogEvent[[#This Row],[HostCommandInit]],LogEvent[[#This Row],[HCFinish]]-LogEvent[[#This Row],[HostCommandInit]])</f>
        <v>RDSCLMEL01NOVNLESLWUK-LA</v>
      </c>
    </row>
    <row r="479" spans="1:16" x14ac:dyDescent="0.25">
      <c r="A479" s="195" t="s">
        <v>458</v>
      </c>
      <c r="B479" s="195" t="s">
        <v>459</v>
      </c>
      <c r="C479" s="195" t="s">
        <v>974</v>
      </c>
      <c r="D479" s="195" t="e">
        <f>SEARCH("&lt;Rule&gt;",LogEvent[[#This Row],[TextEvent2]])+6</f>
        <v>#VALUE!</v>
      </c>
      <c r="E479" s="195" t="e">
        <f>SEARCH("&lt;/Rule&gt;",LogEvent[[#This Row],[TextEvent2]],LogEvent[[#This Row],[RuleLocation]])</f>
        <v>#VALUE!</v>
      </c>
      <c r="F479" s="195" t="e">
        <f>MID(LogEvent[[#This Row],[TextEvent2]],LogEvent[[#This Row],[RuleLocation]],LogEvent[[#This Row],[RuleFinish]]-LogEvent[[#This Row],[RuleLocation]])</f>
        <v>#VALUE!</v>
      </c>
      <c r="G479" s="195" t="e">
        <f>SEARCH("&lt;TariffDescriptionNumber&gt;",LogEvent[[#This Row],[TextEvent2]],LogEvent[[#This Row],[RuleFinish]])+25</f>
        <v>#VALUE!</v>
      </c>
      <c r="H479" s="195" t="e">
        <f>SEARCH("&lt;/TariffDescriptionNumber&gt;",LogEvent[[#This Row],[TextEvent2]],LogEvent[[#This Row],[RuleFinish]])</f>
        <v>#VALUE!</v>
      </c>
      <c r="I479" s="195" t="e">
        <f>MID(LogEvent[[#This Row],[TextEvent2]],LogEvent[[#This Row],[TariffLocation]],(LogEvent[[#This Row],[TariffFinish]]-LogEvent[[#This Row],[TariffLocation]]))</f>
        <v>#VALUE!</v>
      </c>
      <c r="J479" s="195" t="e">
        <f>SEARCH(CONCATENATE("Title=",Calculos!$A$72,"PENALTIES"),LogEvent[[#This Row],[TextEvent2]],LogEvent[[#This Row],[TariffLocation]])+29</f>
        <v>#VALUE!</v>
      </c>
      <c r="K479" s="195" t="e">
        <f>SEARCH("&lt;/Paragraph&gt;",LogEvent[[#This Row],[TextEvent2]],LogEvent[[#This Row],[PenaltiesLocation]])</f>
        <v>#VALUE!</v>
      </c>
      <c r="L479" s="195" t="e">
        <f>MID(LogEvent[[#This Row],[TextEvent2]],LogEvent[[#This Row],[PenaltiesLocation]],(LogEvent[[#This Row],[PenaltiesFinish]]-LogEvent[[#This Row],[PenaltiesLocation]]))</f>
        <v>#VALUE!</v>
      </c>
      <c r="M479" s="195">
        <f>SEARCH("&lt;stl:HostCommand",LogEvent[[#This Row],[TextEvent2]])</f>
        <v>1523</v>
      </c>
      <c r="N479" s="195">
        <f>SEARCH("&gt;",LogEvent[[#This Row],[TextEvent2]],LogEvent[[#This Row],[HostCommandLocation]])+1</f>
        <v>1556</v>
      </c>
      <c r="O479" s="195">
        <f>SEARCH("&lt;/stl:HostCommand&gt;",LogEvent[[#This Row],[TextEvent2]],LogEvent[[#This Row],[HostCommandInit]])</f>
        <v>1580</v>
      </c>
      <c r="P479" s="195" t="str">
        <f>MID(LogEvent[[#This Row],[TextEvent2]],LogEvent[[#This Row],[HostCommandInit]],LogEvent[[#This Row],[HCFinish]]-LogEvent[[#This Row],[HostCommandInit]])</f>
        <v>RDMELPER02NOVNLESLWUK-LA</v>
      </c>
    </row>
    <row r="480" spans="1:16" x14ac:dyDescent="0.25">
      <c r="A480" s="195" t="s">
        <v>458</v>
      </c>
      <c r="B480" s="195" t="s">
        <v>459</v>
      </c>
      <c r="C480" s="195" t="s">
        <v>975</v>
      </c>
      <c r="D480" s="195" t="e">
        <f>SEARCH("&lt;Rule&gt;",LogEvent[[#This Row],[TextEvent2]])+6</f>
        <v>#VALUE!</v>
      </c>
      <c r="E480" s="195" t="e">
        <f>SEARCH("&lt;/Rule&gt;",LogEvent[[#This Row],[TextEvent2]],LogEvent[[#This Row],[RuleLocation]])</f>
        <v>#VALUE!</v>
      </c>
      <c r="F480" s="195" t="e">
        <f>MID(LogEvent[[#This Row],[TextEvent2]],LogEvent[[#This Row],[RuleLocation]],LogEvent[[#This Row],[RuleFinish]]-LogEvent[[#This Row],[RuleLocation]])</f>
        <v>#VALUE!</v>
      </c>
      <c r="G480" s="195" t="e">
        <f>SEARCH("&lt;TariffDescriptionNumber&gt;",LogEvent[[#This Row],[TextEvent2]],LogEvent[[#This Row],[RuleFinish]])+25</f>
        <v>#VALUE!</v>
      </c>
      <c r="H480" s="195" t="e">
        <f>SEARCH("&lt;/TariffDescriptionNumber&gt;",LogEvent[[#This Row],[TextEvent2]],LogEvent[[#This Row],[RuleFinish]])</f>
        <v>#VALUE!</v>
      </c>
      <c r="I480" s="195" t="e">
        <f>MID(LogEvent[[#This Row],[TextEvent2]],LogEvent[[#This Row],[TariffLocation]],(LogEvent[[#This Row],[TariffFinish]]-LogEvent[[#This Row],[TariffLocation]]))</f>
        <v>#VALUE!</v>
      </c>
      <c r="J480" s="195" t="e">
        <f>SEARCH(CONCATENATE("Title=",Calculos!$A$72,"PENALTIES"),LogEvent[[#This Row],[TextEvent2]],LogEvent[[#This Row],[TariffLocation]])+29</f>
        <v>#VALUE!</v>
      </c>
      <c r="K480" s="195" t="e">
        <f>SEARCH("&lt;/Paragraph&gt;",LogEvent[[#This Row],[TextEvent2]],LogEvent[[#This Row],[PenaltiesLocation]])</f>
        <v>#VALUE!</v>
      </c>
      <c r="L480" s="195" t="e">
        <f>MID(LogEvent[[#This Row],[TextEvent2]],LogEvent[[#This Row],[PenaltiesLocation]],(LogEvent[[#This Row],[PenaltiesFinish]]-LogEvent[[#This Row],[PenaltiesLocation]]))</f>
        <v>#VALUE!</v>
      </c>
      <c r="M480" s="195">
        <f>SEARCH("&lt;stl:HostCommand",LogEvent[[#This Row],[TextEvent2]])</f>
        <v>1523</v>
      </c>
      <c r="N480" s="195">
        <f>SEARCH("&gt;",LogEvent[[#This Row],[TextEvent2]],LogEvent[[#This Row],[HostCommandLocation]])+1</f>
        <v>1556</v>
      </c>
      <c r="O480" s="195">
        <f>SEARCH("&lt;/stl:HostCommand&gt;",LogEvent[[#This Row],[TextEvent2]],LogEvent[[#This Row],[HostCommandInit]])</f>
        <v>1585</v>
      </c>
      <c r="P480" s="195" t="str">
        <f>MID(LogEvent[[#This Row],[TextEvent2]],LogEvent[[#This Row],[HostCommandInit]],LogEvent[[#This Row],[HCFinish]]-LogEvent[[#This Row],[HostCommandInit]])</f>
        <v>RDBOGSCL31OCTNLESLWUK/IN90-LA</v>
      </c>
    </row>
    <row r="481" spans="1:16" x14ac:dyDescent="0.25">
      <c r="A481" s="195" t="s">
        <v>458</v>
      </c>
      <c r="B481" s="195" t="s">
        <v>459</v>
      </c>
      <c r="C481" s="195" t="s">
        <v>976</v>
      </c>
      <c r="D481" s="195" t="e">
        <f>SEARCH("&lt;Rule&gt;",LogEvent[[#This Row],[TextEvent2]])+6</f>
        <v>#VALUE!</v>
      </c>
      <c r="E481" s="195" t="e">
        <f>SEARCH("&lt;/Rule&gt;",LogEvent[[#This Row],[TextEvent2]],LogEvent[[#This Row],[RuleLocation]])</f>
        <v>#VALUE!</v>
      </c>
      <c r="F481" s="195" t="e">
        <f>MID(LogEvent[[#This Row],[TextEvent2]],LogEvent[[#This Row],[RuleLocation]],LogEvent[[#This Row],[RuleFinish]]-LogEvent[[#This Row],[RuleLocation]])</f>
        <v>#VALUE!</v>
      </c>
      <c r="G481" s="195" t="e">
        <f>SEARCH("&lt;TariffDescriptionNumber&gt;",LogEvent[[#This Row],[TextEvent2]],LogEvent[[#This Row],[RuleFinish]])+25</f>
        <v>#VALUE!</v>
      </c>
      <c r="H481" s="195" t="e">
        <f>SEARCH("&lt;/TariffDescriptionNumber&gt;",LogEvent[[#This Row],[TextEvent2]],LogEvent[[#This Row],[RuleFinish]])</f>
        <v>#VALUE!</v>
      </c>
      <c r="I481" s="195" t="e">
        <f>MID(LogEvent[[#This Row],[TextEvent2]],LogEvent[[#This Row],[TariffLocation]],(LogEvent[[#This Row],[TariffFinish]]-LogEvent[[#This Row],[TariffLocation]]))</f>
        <v>#VALUE!</v>
      </c>
      <c r="J481" s="195" t="e">
        <f>SEARCH(CONCATENATE("Title=",Calculos!$A$72,"PENALTIES"),LogEvent[[#This Row],[TextEvent2]],LogEvent[[#This Row],[TariffLocation]])+29</f>
        <v>#VALUE!</v>
      </c>
      <c r="K481" s="195" t="e">
        <f>SEARCH("&lt;/Paragraph&gt;",LogEvent[[#This Row],[TextEvent2]],LogEvent[[#This Row],[PenaltiesLocation]])</f>
        <v>#VALUE!</v>
      </c>
      <c r="L481" s="195" t="e">
        <f>MID(LogEvent[[#This Row],[TextEvent2]],LogEvent[[#This Row],[PenaltiesLocation]],(LogEvent[[#This Row],[PenaltiesFinish]]-LogEvent[[#This Row],[PenaltiesLocation]]))</f>
        <v>#VALUE!</v>
      </c>
      <c r="M481" s="195">
        <f>SEARCH("&lt;stl:HostCommand",LogEvent[[#This Row],[TextEvent2]])</f>
        <v>1523</v>
      </c>
      <c r="N481" s="195">
        <f>SEARCH("&gt;",LogEvent[[#This Row],[TextEvent2]],LogEvent[[#This Row],[HostCommandLocation]])+1</f>
        <v>1556</v>
      </c>
      <c r="O481" s="195">
        <f>SEARCH("&lt;/stl:HostCommand&gt;",LogEvent[[#This Row],[TextEvent2]],LogEvent[[#This Row],[HostCommandInit]])</f>
        <v>1585</v>
      </c>
      <c r="P481" s="195" t="str">
        <f>MID(LogEvent[[#This Row],[TextEvent2]],LogEvent[[#This Row],[HostCommandInit]],LogEvent[[#This Row],[HCFinish]]-LogEvent[[#This Row],[HostCommandInit]])</f>
        <v>RDSCLMEL01NOVNLESLWUK/IN90-LA</v>
      </c>
    </row>
    <row r="482" spans="1:16" x14ac:dyDescent="0.25">
      <c r="A482" s="195" t="s">
        <v>458</v>
      </c>
      <c r="B482" s="195" t="s">
        <v>459</v>
      </c>
      <c r="C482" s="195" t="s">
        <v>977</v>
      </c>
      <c r="D482" s="195" t="e">
        <f>SEARCH("&lt;Rule&gt;",LogEvent[[#This Row],[TextEvent2]])+6</f>
        <v>#VALUE!</v>
      </c>
      <c r="E482" s="195" t="e">
        <f>SEARCH("&lt;/Rule&gt;",LogEvent[[#This Row],[TextEvent2]],LogEvent[[#This Row],[RuleLocation]])</f>
        <v>#VALUE!</v>
      </c>
      <c r="F482" s="195" t="e">
        <f>MID(LogEvent[[#This Row],[TextEvent2]],LogEvent[[#This Row],[RuleLocation]],LogEvent[[#This Row],[RuleFinish]]-LogEvent[[#This Row],[RuleLocation]])</f>
        <v>#VALUE!</v>
      </c>
      <c r="G482" s="195" t="e">
        <f>SEARCH("&lt;TariffDescriptionNumber&gt;",LogEvent[[#This Row],[TextEvent2]],LogEvent[[#This Row],[RuleFinish]])+25</f>
        <v>#VALUE!</v>
      </c>
      <c r="H482" s="195" t="e">
        <f>SEARCH("&lt;/TariffDescriptionNumber&gt;",LogEvent[[#This Row],[TextEvent2]],LogEvent[[#This Row],[RuleFinish]])</f>
        <v>#VALUE!</v>
      </c>
      <c r="I482" s="195" t="e">
        <f>MID(LogEvent[[#This Row],[TextEvent2]],LogEvent[[#This Row],[TariffLocation]],(LogEvent[[#This Row],[TariffFinish]]-LogEvent[[#This Row],[TariffLocation]]))</f>
        <v>#VALUE!</v>
      </c>
      <c r="J482" s="195" t="e">
        <f>SEARCH(CONCATENATE("Title=",Calculos!$A$72,"PENALTIES"),LogEvent[[#This Row],[TextEvent2]],LogEvent[[#This Row],[TariffLocation]])+29</f>
        <v>#VALUE!</v>
      </c>
      <c r="K482" s="195" t="e">
        <f>SEARCH("&lt;/Paragraph&gt;",LogEvent[[#This Row],[TextEvent2]],LogEvent[[#This Row],[PenaltiesLocation]])</f>
        <v>#VALUE!</v>
      </c>
      <c r="L482" s="195" t="e">
        <f>MID(LogEvent[[#This Row],[TextEvent2]],LogEvent[[#This Row],[PenaltiesLocation]],(LogEvent[[#This Row],[PenaltiesFinish]]-LogEvent[[#This Row],[PenaltiesLocation]]))</f>
        <v>#VALUE!</v>
      </c>
      <c r="M482" s="195">
        <f>SEARCH("&lt;stl:HostCommand",LogEvent[[#This Row],[TextEvent2]])</f>
        <v>1523</v>
      </c>
      <c r="N482" s="195">
        <f>SEARCH("&gt;",LogEvent[[#This Row],[TextEvent2]],LogEvent[[#This Row],[HostCommandLocation]])+1</f>
        <v>1556</v>
      </c>
      <c r="O482" s="195">
        <f>SEARCH("&lt;/stl:HostCommand&gt;",LogEvent[[#This Row],[TextEvent2]],LogEvent[[#This Row],[HostCommandInit]])</f>
        <v>1585</v>
      </c>
      <c r="P482" s="195" t="str">
        <f>MID(LogEvent[[#This Row],[TextEvent2]],LogEvent[[#This Row],[HostCommandInit]],LogEvent[[#This Row],[HCFinish]]-LogEvent[[#This Row],[HostCommandInit]])</f>
        <v>RDMELPER02NOVNLESLWUK/IN90-LA</v>
      </c>
    </row>
    <row r="483" spans="1:16" x14ac:dyDescent="0.25">
      <c r="A483" s="195" t="s">
        <v>458</v>
      </c>
      <c r="B483" s="195" t="s">
        <v>459</v>
      </c>
      <c r="C483" s="195" t="s">
        <v>978</v>
      </c>
      <c r="D483" s="195">
        <f>SEARCH("&lt;Rule&gt;",LogEvent[[#This Row],[TextEvent2]])+6</f>
        <v>3328</v>
      </c>
      <c r="E483" s="195">
        <f>SEARCH("&lt;/Rule&gt;",LogEvent[[#This Row],[TextEvent2]],LogEvent[[#This Row],[RuleLocation]])</f>
        <v>3332</v>
      </c>
      <c r="F483" s="195" t="str">
        <f>MID(LogEvent[[#This Row],[TextEvent2]],LogEvent[[#This Row],[RuleLocation]],LogEvent[[#This Row],[RuleFinish]]-LogEvent[[#This Row],[RuleLocation]])</f>
        <v>VPA2</v>
      </c>
      <c r="G483" s="195">
        <f>SEARCH("&lt;TariffDescriptionNumber&gt;",LogEvent[[#This Row],[TextEvent2]],LogEvent[[#This Row],[RuleFinish]])+25</f>
        <v>3370</v>
      </c>
      <c r="H483" s="195">
        <f>SEARCH("&lt;/TariffDescriptionNumber&gt;",LogEvent[[#This Row],[TextEvent2]],LogEvent[[#This Row],[RuleFinish]])</f>
        <v>3379</v>
      </c>
      <c r="I483" s="195" t="str">
        <f>MID(LogEvent[[#This Row],[TextEvent2]],LogEvent[[#This Row],[TariffLocation]],(LogEvent[[#This Row],[TariffFinish]]-LogEvent[[#This Row],[TariffLocation]]))</f>
        <v>IPRWI/303</v>
      </c>
      <c r="J483" s="195">
        <f>SEARCH(CONCATENATE("Title=",Calculos!$A$72,"PENALTIES"),LogEvent[[#This Row],[TextEvent2]],LogEvent[[#This Row],[TariffLocation]])+29</f>
        <v>11657</v>
      </c>
      <c r="K483" s="195">
        <f>SEARCH("&lt;/Paragraph&gt;",LogEvent[[#This Row],[TextEvent2]],LogEvent[[#This Row],[PenaltiesLocation]])</f>
        <v>12593</v>
      </c>
      <c r="L483" s="195" t="str">
        <f>MID(LogEvent[[#This Row],[TextEvent2]],LogEvent[[#This Row],[PenaltiesLocation]],(LogEvent[[#This Row],[PenaltiesFinish]]-LogEvent[[#This Row],[PenaltiesLocation]]))</f>
        <v xml:space="preserve">CANCELLATIONS
ANY TIME
CHARGE USD 100.00 FOR REFUND.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NOTE-
-SEE /CHILD/INFANT DISCOUNT/IN FARE RULE TO
DETERMINE IF APPLICABLE.
CHANGES
ANY TIME
CHARGE USD 75.00.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483" s="195">
        <f>SEARCH("&lt;stl:HostCommand",LogEvent[[#This Row],[TextEvent2]])</f>
        <v>1501</v>
      </c>
      <c r="N483" s="195">
        <f>SEARCH("&gt;",LogEvent[[#This Row],[TextEvent2]],LogEvent[[#This Row],[HostCommandLocation]])+1</f>
        <v>1534</v>
      </c>
      <c r="O483" s="195">
        <f>SEARCH("&lt;/stl:HostCommand&gt;",LogEvent[[#This Row],[TextEvent2]],LogEvent[[#This Row],[HostCommandInit]])</f>
        <v>1558</v>
      </c>
      <c r="P483" s="195" t="str">
        <f>MID(LogEvent[[#This Row],[TextEvent2]],LogEvent[[#This Row],[HostCommandInit]],LogEvent[[#This Row],[HCFinish]]-LogEvent[[#This Row],[HostCommandInit]])</f>
        <v>RDCLOLIM23SEPEEO00RIG-AV</v>
      </c>
    </row>
    <row r="484" spans="1:16" x14ac:dyDescent="0.25">
      <c r="A484" s="195" t="s">
        <v>458</v>
      </c>
      <c r="B484" s="195" t="s">
        <v>459</v>
      </c>
      <c r="C484" s="195" t="s">
        <v>979</v>
      </c>
      <c r="D484" s="195" t="e">
        <f>SEARCH("&lt;Rule&gt;",LogEvent[[#This Row],[TextEvent2]])+6</f>
        <v>#VALUE!</v>
      </c>
      <c r="E484" s="195" t="e">
        <f>SEARCH("&lt;/Rule&gt;",LogEvent[[#This Row],[TextEvent2]],LogEvent[[#This Row],[RuleLocation]])</f>
        <v>#VALUE!</v>
      </c>
      <c r="F484" s="195" t="e">
        <f>MID(LogEvent[[#This Row],[TextEvent2]],LogEvent[[#This Row],[RuleLocation]],LogEvent[[#This Row],[RuleFinish]]-LogEvent[[#This Row],[RuleLocation]])</f>
        <v>#VALUE!</v>
      </c>
      <c r="G484" s="195" t="e">
        <f>SEARCH("&lt;TariffDescriptionNumber&gt;",LogEvent[[#This Row],[TextEvent2]],LogEvent[[#This Row],[RuleFinish]])+25</f>
        <v>#VALUE!</v>
      </c>
      <c r="H484" s="195" t="e">
        <f>SEARCH("&lt;/TariffDescriptionNumber&gt;",LogEvent[[#This Row],[TextEvent2]],LogEvent[[#This Row],[RuleFinish]])</f>
        <v>#VALUE!</v>
      </c>
      <c r="I484" s="195" t="e">
        <f>MID(LogEvent[[#This Row],[TextEvent2]],LogEvent[[#This Row],[TariffLocation]],(LogEvent[[#This Row],[TariffFinish]]-LogEvent[[#This Row],[TariffLocation]]))</f>
        <v>#VALUE!</v>
      </c>
      <c r="J484" s="195" t="e">
        <f>SEARCH(CONCATENATE("Title=",Calculos!$A$72,"PENALTIES"),LogEvent[[#This Row],[TextEvent2]],LogEvent[[#This Row],[TariffLocation]])+29</f>
        <v>#VALUE!</v>
      </c>
      <c r="K484" s="195" t="e">
        <f>SEARCH("&lt;/Paragraph&gt;",LogEvent[[#This Row],[TextEvent2]],LogEvent[[#This Row],[PenaltiesLocation]])</f>
        <v>#VALUE!</v>
      </c>
      <c r="L484" s="195" t="e">
        <f>MID(LogEvent[[#This Row],[TextEvent2]],LogEvent[[#This Row],[PenaltiesLocation]],(LogEvent[[#This Row],[PenaltiesFinish]]-LogEvent[[#This Row],[PenaltiesLocation]]))</f>
        <v>#VALUE!</v>
      </c>
      <c r="M484" s="195">
        <f>SEARCH("&lt;stl:HostCommand",LogEvent[[#This Row],[TextEvent2]])</f>
        <v>1524</v>
      </c>
      <c r="N484" s="195">
        <f>SEARCH("&gt;",LogEvent[[#This Row],[TextEvent2]],LogEvent[[#This Row],[HostCommandLocation]])+1</f>
        <v>1557</v>
      </c>
      <c r="O484" s="195">
        <f>SEARCH("&lt;/stl:HostCommand&gt;",LogEvent[[#This Row],[TextEvent2]],LogEvent[[#This Row],[HostCommandInit]])</f>
        <v>1579</v>
      </c>
      <c r="P484" s="195" t="str">
        <f>MID(LogEvent[[#This Row],[TextEvent2]],LogEvent[[#This Row],[HostCommandInit]],LogEvent[[#This Row],[HCFinish]]-LogEvent[[#This Row],[HostCommandInit]])</f>
        <v>RDLIMYUL24SEPK0LBTO-AV</v>
      </c>
    </row>
    <row r="485" spans="1:16" x14ac:dyDescent="0.25">
      <c r="A485" s="195" t="s">
        <v>458</v>
      </c>
      <c r="B485" s="195" t="s">
        <v>459</v>
      </c>
      <c r="C485" s="195" t="s">
        <v>980</v>
      </c>
      <c r="D485" s="195" t="e">
        <f>SEARCH("&lt;Rule&gt;",LogEvent[[#This Row],[TextEvent2]])+6</f>
        <v>#VALUE!</v>
      </c>
      <c r="E485" s="195" t="e">
        <f>SEARCH("&lt;/Rule&gt;",LogEvent[[#This Row],[TextEvent2]],LogEvent[[#This Row],[RuleLocation]])</f>
        <v>#VALUE!</v>
      </c>
      <c r="F485" s="195" t="e">
        <f>MID(LogEvent[[#This Row],[TextEvent2]],LogEvent[[#This Row],[RuleLocation]],LogEvent[[#This Row],[RuleFinish]]-LogEvent[[#This Row],[RuleLocation]])</f>
        <v>#VALUE!</v>
      </c>
      <c r="G485" s="195" t="e">
        <f>SEARCH("&lt;TariffDescriptionNumber&gt;",LogEvent[[#This Row],[TextEvent2]],LogEvent[[#This Row],[RuleFinish]])+25</f>
        <v>#VALUE!</v>
      </c>
      <c r="H485" s="195" t="e">
        <f>SEARCH("&lt;/TariffDescriptionNumber&gt;",LogEvent[[#This Row],[TextEvent2]],LogEvent[[#This Row],[RuleFinish]])</f>
        <v>#VALUE!</v>
      </c>
      <c r="I485" s="195" t="e">
        <f>MID(LogEvent[[#This Row],[TextEvent2]],LogEvent[[#This Row],[TariffLocation]],(LogEvent[[#This Row],[TariffFinish]]-LogEvent[[#This Row],[TariffLocation]]))</f>
        <v>#VALUE!</v>
      </c>
      <c r="J485" s="195" t="e">
        <f>SEARCH(CONCATENATE("Title=",Calculos!$A$72,"PENALTIES"),LogEvent[[#This Row],[TextEvent2]],LogEvent[[#This Row],[TariffLocation]])+29</f>
        <v>#VALUE!</v>
      </c>
      <c r="K485" s="195" t="e">
        <f>SEARCH("&lt;/Paragraph&gt;",LogEvent[[#This Row],[TextEvent2]],LogEvent[[#This Row],[PenaltiesLocation]])</f>
        <v>#VALUE!</v>
      </c>
      <c r="L485" s="195" t="e">
        <f>MID(LogEvent[[#This Row],[TextEvent2]],LogEvent[[#This Row],[PenaltiesLocation]],(LogEvent[[#This Row],[PenaltiesFinish]]-LogEvent[[#This Row],[PenaltiesLocation]]))</f>
        <v>#VALUE!</v>
      </c>
      <c r="M485" s="195">
        <f>SEARCH("&lt;stl:HostCommand",LogEvent[[#This Row],[TextEvent2]])</f>
        <v>1524</v>
      </c>
      <c r="N485" s="195">
        <f>SEARCH("&gt;",LogEvent[[#This Row],[TextEvent2]],LogEvent[[#This Row],[HostCommandLocation]])+1</f>
        <v>1557</v>
      </c>
      <c r="O485" s="195">
        <f>SEARCH("&lt;/stl:HostCommand&gt;",LogEvent[[#This Row],[TextEvent2]],LogEvent[[#This Row],[HostCommandInit]])</f>
        <v>1579</v>
      </c>
      <c r="P485" s="195" t="str">
        <f>MID(LogEvent[[#This Row],[TextEvent2]],LogEvent[[#This Row],[HostCommandInit]],LogEvent[[#This Row],[HCFinish]]-LogEvent[[#This Row],[HostCommandInit]])</f>
        <v>RDYULYYZ16OCTK7LBTO-AV</v>
      </c>
    </row>
    <row r="486" spans="1:16" x14ac:dyDescent="0.25">
      <c r="A486" s="195" t="s">
        <v>458</v>
      </c>
      <c r="B486" s="195" t="s">
        <v>459</v>
      </c>
      <c r="C486" s="195" t="s">
        <v>981</v>
      </c>
      <c r="D486" s="195" t="e">
        <f>SEARCH("&lt;Rule&gt;",LogEvent[[#This Row],[TextEvent2]])+6</f>
        <v>#VALUE!</v>
      </c>
      <c r="E486" s="195" t="e">
        <f>SEARCH("&lt;/Rule&gt;",LogEvent[[#This Row],[TextEvent2]],LogEvent[[#This Row],[RuleLocation]])</f>
        <v>#VALUE!</v>
      </c>
      <c r="F486" s="195" t="e">
        <f>MID(LogEvent[[#This Row],[TextEvent2]],LogEvent[[#This Row],[RuleLocation]],LogEvent[[#This Row],[RuleFinish]]-LogEvent[[#This Row],[RuleLocation]])</f>
        <v>#VALUE!</v>
      </c>
      <c r="G486" s="195" t="e">
        <f>SEARCH("&lt;TariffDescriptionNumber&gt;",LogEvent[[#This Row],[TextEvent2]],LogEvent[[#This Row],[RuleFinish]])+25</f>
        <v>#VALUE!</v>
      </c>
      <c r="H486" s="195" t="e">
        <f>SEARCH("&lt;/TariffDescriptionNumber&gt;",LogEvent[[#This Row],[TextEvent2]],LogEvent[[#This Row],[RuleFinish]])</f>
        <v>#VALUE!</v>
      </c>
      <c r="I486" s="195" t="e">
        <f>MID(LogEvent[[#This Row],[TextEvent2]],LogEvent[[#This Row],[TariffLocation]],(LogEvent[[#This Row],[TariffFinish]]-LogEvent[[#This Row],[TariffLocation]]))</f>
        <v>#VALUE!</v>
      </c>
      <c r="J486" s="195" t="e">
        <f>SEARCH(CONCATENATE("Title=",Calculos!$A$72,"PENALTIES"),LogEvent[[#This Row],[TextEvent2]],LogEvent[[#This Row],[TariffLocation]])+29</f>
        <v>#VALUE!</v>
      </c>
      <c r="K486" s="195" t="e">
        <f>SEARCH("&lt;/Paragraph&gt;",LogEvent[[#This Row],[TextEvent2]],LogEvent[[#This Row],[PenaltiesLocation]])</f>
        <v>#VALUE!</v>
      </c>
      <c r="L486" s="195" t="e">
        <f>MID(LogEvent[[#This Row],[TextEvent2]],LogEvent[[#This Row],[PenaltiesLocation]],(LogEvent[[#This Row],[PenaltiesFinish]]-LogEvent[[#This Row],[PenaltiesLocation]]))</f>
        <v>#VALUE!</v>
      </c>
      <c r="M486" s="195">
        <f>SEARCH("&lt;stl:HostCommand",LogEvent[[#This Row],[TextEvent2]])</f>
        <v>1524</v>
      </c>
      <c r="N486" s="195">
        <f>SEARCH("&gt;",LogEvent[[#This Row],[TextEvent2]],LogEvent[[#This Row],[HostCommandLocation]])+1</f>
        <v>1557</v>
      </c>
      <c r="O486" s="195">
        <f>SEARCH("&lt;/stl:HostCommand&gt;",LogEvent[[#This Row],[TextEvent2]],LogEvent[[#This Row],[HostCommandInit]])</f>
        <v>1579</v>
      </c>
      <c r="P486" s="195" t="str">
        <f>MID(LogEvent[[#This Row],[TextEvent2]],LogEvent[[#This Row],[HostCommandInit]],LogEvent[[#This Row],[HCFinish]]-LogEvent[[#This Row],[HostCommandInit]])</f>
        <v>RDYYZBOG17OCTK7LBTO-AV</v>
      </c>
    </row>
    <row r="487" spans="1:16" x14ac:dyDescent="0.25">
      <c r="A487" s="195" t="s">
        <v>458</v>
      </c>
      <c r="B487" s="195" t="s">
        <v>459</v>
      </c>
      <c r="C487" s="195" t="s">
        <v>982</v>
      </c>
      <c r="D487" s="195" t="e">
        <f>SEARCH("&lt;Rule&gt;",LogEvent[[#This Row],[TextEvent2]])+6</f>
        <v>#VALUE!</v>
      </c>
      <c r="E487" s="195" t="e">
        <f>SEARCH("&lt;/Rule&gt;",LogEvent[[#This Row],[TextEvent2]],LogEvent[[#This Row],[RuleLocation]])</f>
        <v>#VALUE!</v>
      </c>
      <c r="F487" s="195" t="e">
        <f>MID(LogEvent[[#This Row],[TextEvent2]],LogEvent[[#This Row],[RuleLocation]],LogEvent[[#This Row],[RuleFinish]]-LogEvent[[#This Row],[RuleLocation]])</f>
        <v>#VALUE!</v>
      </c>
      <c r="G487" s="195" t="e">
        <f>SEARCH("&lt;TariffDescriptionNumber&gt;",LogEvent[[#This Row],[TextEvent2]],LogEvent[[#This Row],[RuleFinish]])+25</f>
        <v>#VALUE!</v>
      </c>
      <c r="H487" s="195" t="e">
        <f>SEARCH("&lt;/TariffDescriptionNumber&gt;",LogEvent[[#This Row],[TextEvent2]],LogEvent[[#This Row],[RuleFinish]])</f>
        <v>#VALUE!</v>
      </c>
      <c r="I487" s="195" t="e">
        <f>MID(LogEvent[[#This Row],[TextEvent2]],LogEvent[[#This Row],[TariffLocation]],(LogEvent[[#This Row],[TariffFinish]]-LogEvent[[#This Row],[TariffLocation]]))</f>
        <v>#VALUE!</v>
      </c>
      <c r="J487" s="195" t="e">
        <f>SEARCH(CONCATENATE("Title=",Calculos!$A$72,"PENALTIES"),LogEvent[[#This Row],[TextEvent2]],LogEvent[[#This Row],[TariffLocation]])+29</f>
        <v>#VALUE!</v>
      </c>
      <c r="K487" s="195" t="e">
        <f>SEARCH("&lt;/Paragraph&gt;",LogEvent[[#This Row],[TextEvent2]],LogEvent[[#This Row],[PenaltiesLocation]])</f>
        <v>#VALUE!</v>
      </c>
      <c r="L487" s="195" t="e">
        <f>MID(LogEvent[[#This Row],[TextEvent2]],LogEvent[[#This Row],[PenaltiesLocation]],(LogEvent[[#This Row],[PenaltiesFinish]]-LogEvent[[#This Row],[PenaltiesLocation]]))</f>
        <v>#VALUE!</v>
      </c>
      <c r="M487" s="195">
        <f>SEARCH("&lt;stl:HostCommand",LogEvent[[#This Row],[TextEvent2]])</f>
        <v>1524</v>
      </c>
      <c r="N487" s="195">
        <f>SEARCH("&gt;",LogEvent[[#This Row],[TextEvent2]],LogEvent[[#This Row],[HostCommandLocation]])+1</f>
        <v>1557</v>
      </c>
      <c r="O487" s="195">
        <f>SEARCH("&lt;/stl:HostCommand&gt;",LogEvent[[#This Row],[TextEvent2]],LogEvent[[#This Row],[HostCommandInit]])</f>
        <v>1579</v>
      </c>
      <c r="P487" s="195" t="str">
        <f>MID(LogEvent[[#This Row],[TextEvent2]],LogEvent[[#This Row],[HostCommandInit]],LogEvent[[#This Row],[HCFinish]]-LogEvent[[#This Row],[HostCommandInit]])</f>
        <v>RDBOGCLO18OCTK7LBTO-AV</v>
      </c>
    </row>
    <row r="488" spans="1:16" x14ac:dyDescent="0.25">
      <c r="A488" s="195" t="s">
        <v>458</v>
      </c>
      <c r="B488" s="195" t="s">
        <v>459</v>
      </c>
      <c r="C488" s="195" t="s">
        <v>983</v>
      </c>
      <c r="D488" s="195">
        <f>SEARCH("&lt;Rule&gt;",LogEvent[[#This Row],[TextEvent2]])+6</f>
        <v>3317</v>
      </c>
      <c r="E488" s="195">
        <f>SEARCH("&lt;/Rule&gt;",LogEvent[[#This Row],[TextEvent2]],LogEvent[[#This Row],[RuleLocation]])</f>
        <v>3321</v>
      </c>
      <c r="F488" s="195" t="str">
        <f>MID(LogEvent[[#This Row],[TextEvent2]],LogEvent[[#This Row],[RuleLocation]],LogEvent[[#This Row],[RuleFinish]]-LogEvent[[#This Row],[RuleLocation]])</f>
        <v>3COC</v>
      </c>
      <c r="G488" s="195">
        <f>SEARCH("&lt;TariffDescriptionNumber&gt;",LogEvent[[#This Row],[TextEvent2]],LogEvent[[#This Row],[RuleFinish]])+25</f>
        <v>3359</v>
      </c>
      <c r="H488" s="195">
        <f>SEARCH("&lt;/TariffDescriptionNumber&gt;",LogEvent[[#This Row],[TextEvent2]],LogEvent[[#This Row],[RuleFinish]])</f>
        <v>3368</v>
      </c>
      <c r="I488" s="195" t="str">
        <f>MID(LogEvent[[#This Row],[TextEvent2]],LogEvent[[#This Row],[TariffLocation]],(LogEvent[[#This Row],[TariffFinish]]-LogEvent[[#This Row],[TariffLocation]]))</f>
        <v>IPRWI/303</v>
      </c>
      <c r="J488" s="195">
        <f>SEARCH(CONCATENATE("Title=",Calculos!$A$72,"PENALTIES"),LogEvent[[#This Row],[TextEvent2]],LogEvent[[#This Row],[TariffLocation]])+29</f>
        <v>9935</v>
      </c>
      <c r="K488" s="195">
        <f>SEARCH("&lt;/Paragraph&gt;",LogEvent[[#This Row],[TextEvent2]],LogEvent[[#This Row],[PenaltiesLocation]])</f>
        <v>12118</v>
      </c>
      <c r="L488" s="195" t="str">
        <f>MID(LogEvent[[#This Row],[TextEvent2]],LogEvent[[#This Row],[PenaltiesLocation]],(LogEvent[[#This Row],[PenaltiesFinish]]-LogEvent[[#This Row],[PenaltiesLocation]]))</f>
        <v xml:space="preserve">CHANGES/CANCELLATIONS
ANY TIME
CHARGE USD 120.00.
CHILD/INFANT DISCOUNTS APPLY.
WAIVED FOR SCHEDULE CHANGE/DEATH OF PASSENGER
OR FAMILY MEMBER.
NOTE - TEXT BELOW NOT VALIDATED FOR AUTOPRICING.
///
CUALQUIER CAMBIO EN COLOMBIA GENERA PENALIDAD DE
120 USD. SIGUIENDO LAS REGULACIONES IATA EL COBRO
DE LA PENALIDAD A BOLETOS CON TARIFAS ESPECIALES
DESCUENTOS DE CNN-INF-INS SE REALIZARA DE LA
SIGUIENTE MANERA. SE APLICARA AL MONTO DE LA
PENALIDAD EL MISMO DESCUENTO QUE SE LE HAYA
APLICADO A LA TARIFA DEL BOLETO ORIGINAL.
///
CARGO FIJO DE 15 USD POR ERRORES EN LA EXPEDICION
DEL TIQUETE.
REGLAMENTO AERONAUTICOS DE COLOMBIA ART.
3.10.1.10 ERRORES EN LA EXPEDICION DEL TIQUETE
A-EN CASO DE DETECTAR EL PASAJERO ERRORES EN LA
INFORMACION CORRESPONDIENTE A SUS DATOS
PERSONALES COMO NOMBRES Y/O APELLIDOS CONTENIDOS
EN EL TIQUETE PODRA COMUNICARLO AL TRANSPORTADOR
O AGENCIA DE VIAJES. LA CORRECION SE HAGA GENERA
UN PAGO ADICIONAL FIJO.
B-LA CORRECION DE LOS DATOS EN NINGUN CASO DARA
LUGAR A UN CAMBIO DE PASAJERO.
C-POR FUERA DEL CARGO MENCIONADO EN EL PARRAFO A
ANTERIOR EL TRANSPORTADOR O AGENCIA DE VIAJES NO
PODRA COBRAR NINGUN OTRO CARGO.
///
PENALTY USD 500.00 IF FLIGHT COUPONS ARE NOT USED
IN THE SEQUENCE PROVIDED IN THE TICKET.
PENALIDAD DE 500 USD SI LOS  CUPONES NO SON
USADO EN LA MISMA SECUENCIA QUE SE MUESTA
EN EL TICKET.
///
LA PENALIDAD SE COBRARA EN EL LUGAR Y MONEDA
DONDE SE GENERE EL CAMBIO EN EL CASO DE INCUMPLIR
ESTA NORMATIVA SE APLICARA UN FEE DE 1000.00 USD
ADICIONAL.
///
CAMBIOS - SI LA TARIFA COMPRADA ANTERIORMENTE NO
ESTA DISPONIBLE O EL CAMBIO NO CUMPLE CON LAS
RESTRICCIONES ORIGINALES DE LA TARIFA EL PASAJERO
PODRA OPTAR POR UNA TARIFA SUPERIOR PAGANDO LA
DIFERENCIA Y CARGO CORRESPONDIENTE AL CAMBIO.
///
EXCEPCION APLICA POR CAMBIO DE ITINERARIO /
CANCELACION /MUERTE DEL PASAJERO DEL PASAJERO O
MUERTE DE MIEMBRO FAMILIAR
///
CANCELLATIONS
ANY TIME
TICKET IS NON-REFUNDABLE IN CASE OF REFUND.
WAIVED FOR SCHEDULE CHANGE/DEATH OF PASSENGER
OR FAMILY MEMBER.
NOTE - TEXT BELOW NOT VALIDATED FOR AUTOPRICING.
///
EXCEPCION APLICA POR CAMBIO DE ITINERARIO /
CANCELACION /MUERTE DEL PASAJERO DEL PASAJERO O
MUERTE DE MIEMBRO FAMILIAR
///&lt;/Text&gt;
   </v>
      </c>
      <c r="M488" s="195">
        <f>SEARCH("&lt;stl:HostCommand",LogEvent[[#This Row],[TextEvent2]])</f>
        <v>1500</v>
      </c>
      <c r="N488" s="195">
        <f>SEARCH("&gt;",LogEvent[[#This Row],[TextEvent2]],LogEvent[[#This Row],[HostCommandLocation]])+1</f>
        <v>1533</v>
      </c>
      <c r="O488" s="195">
        <f>SEARCH("&lt;/stl:HostCommand&gt;",LogEvent[[#This Row],[TextEvent2]],LogEvent[[#This Row],[HostCommandInit]])</f>
        <v>1554</v>
      </c>
      <c r="P488" s="195" t="str">
        <f>MID(LogEvent[[#This Row],[TextEvent2]],LogEvent[[#This Row],[HostCommandInit]],LogEvent[[#This Row],[HCFinish]]-LogEvent[[#This Row],[HostCommandInit]])</f>
        <v>RDBOGCCS27SEPBLCOU-9V</v>
      </c>
    </row>
    <row r="489" spans="1:16" x14ac:dyDescent="0.25">
      <c r="A489" s="195" t="s">
        <v>458</v>
      </c>
      <c r="B489" s="195" t="s">
        <v>459</v>
      </c>
      <c r="C489" s="195" t="s">
        <v>984</v>
      </c>
      <c r="D489" s="195" t="e">
        <f>SEARCH("&lt;Rule&gt;",LogEvent[[#This Row],[TextEvent2]])+6</f>
        <v>#VALUE!</v>
      </c>
      <c r="E489" s="195" t="e">
        <f>SEARCH("&lt;/Rule&gt;",LogEvent[[#This Row],[TextEvent2]],LogEvent[[#This Row],[RuleLocation]])</f>
        <v>#VALUE!</v>
      </c>
      <c r="F489" s="195" t="e">
        <f>MID(LogEvent[[#This Row],[TextEvent2]],LogEvent[[#This Row],[RuleLocation]],LogEvent[[#This Row],[RuleFinish]]-LogEvent[[#This Row],[RuleLocation]])</f>
        <v>#VALUE!</v>
      </c>
      <c r="G489" s="195" t="e">
        <f>SEARCH("&lt;TariffDescriptionNumber&gt;",LogEvent[[#This Row],[TextEvent2]],LogEvent[[#This Row],[RuleFinish]])+25</f>
        <v>#VALUE!</v>
      </c>
      <c r="H489" s="195" t="e">
        <f>SEARCH("&lt;/TariffDescriptionNumber&gt;",LogEvent[[#This Row],[TextEvent2]],LogEvent[[#This Row],[RuleFinish]])</f>
        <v>#VALUE!</v>
      </c>
      <c r="I489" s="195" t="e">
        <f>MID(LogEvent[[#This Row],[TextEvent2]],LogEvent[[#This Row],[TariffLocation]],(LogEvent[[#This Row],[TariffFinish]]-LogEvent[[#This Row],[TariffLocation]]))</f>
        <v>#VALUE!</v>
      </c>
      <c r="J489" s="195" t="e">
        <f>SEARCH(CONCATENATE("Title=",Calculos!$A$72,"PENALTIES"),LogEvent[[#This Row],[TextEvent2]],LogEvent[[#This Row],[TariffLocation]])+29</f>
        <v>#VALUE!</v>
      </c>
      <c r="K489" s="195" t="e">
        <f>SEARCH("&lt;/Paragraph&gt;",LogEvent[[#This Row],[TextEvent2]],LogEvent[[#This Row],[PenaltiesLocation]])</f>
        <v>#VALUE!</v>
      </c>
      <c r="L489" s="195" t="e">
        <f>MID(LogEvent[[#This Row],[TextEvent2]],LogEvent[[#This Row],[PenaltiesLocation]],(LogEvent[[#This Row],[PenaltiesFinish]]-LogEvent[[#This Row],[PenaltiesLocation]]))</f>
        <v>#VALUE!</v>
      </c>
      <c r="M489" s="195">
        <f>SEARCH("&lt;stl:HostCommand",LogEvent[[#This Row],[TextEvent2]])</f>
        <v>1500</v>
      </c>
      <c r="N489" s="195">
        <f>SEARCH("&gt;",LogEvent[[#This Row],[TextEvent2]],LogEvent[[#This Row],[HostCommandLocation]])+1</f>
        <v>1533</v>
      </c>
      <c r="O489" s="195">
        <f>SEARCH("&lt;/stl:HostCommand&gt;",LogEvent[[#This Row],[TextEvent2]],LogEvent[[#This Row],[HostCommandInit]])</f>
        <v>1556</v>
      </c>
      <c r="P489" s="195" t="str">
        <f>MID(LogEvent[[#This Row],[TextEvent2]],LogEvent[[#This Row],[HostCommandInit]],LogEvent[[#This Row],[HCFinish]]-LogEvent[[#This Row],[HostCommandInit]])</f>
        <v>RDBOGCCS27SEPBLCOUCH-9V</v>
      </c>
    </row>
    <row r="490" spans="1:16" x14ac:dyDescent="0.25">
      <c r="A490" s="195" t="s">
        <v>458</v>
      </c>
      <c r="B490" s="195" t="s">
        <v>459</v>
      </c>
      <c r="C490" s="195" t="s">
        <v>985</v>
      </c>
      <c r="D490" s="195">
        <f>SEARCH("&lt;Rule&gt;",LogEvent[[#This Row],[TextEvent2]])+6</f>
        <v>3405</v>
      </c>
      <c r="E490" s="195">
        <f>SEARCH("&lt;/Rule&gt;",LogEvent[[#This Row],[TextEvent2]],LogEvent[[#This Row],[RuleLocation]])</f>
        <v>3409</v>
      </c>
      <c r="F490" s="195" t="str">
        <f>MID(LogEvent[[#This Row],[TextEvent2]],LogEvent[[#This Row],[RuleLocation]],LogEvent[[#This Row],[RuleFinish]]-LogEvent[[#This Row],[RuleLocation]])</f>
        <v>DEAL</v>
      </c>
      <c r="G490" s="195">
        <f>SEARCH("&lt;TariffDescriptionNumber&gt;",LogEvent[[#This Row],[TextEvent2]],LogEvent[[#This Row],[RuleFinish]])+25</f>
        <v>3447</v>
      </c>
      <c r="H490" s="195">
        <f>SEARCH("&lt;/TariffDescriptionNumber&gt;",LogEvent[[#This Row],[TextEvent2]],LogEvent[[#This Row],[RuleFinish]])</f>
        <v>3458</v>
      </c>
      <c r="I490" s="195" t="str">
        <f>MID(LogEvent[[#This Row],[TextEvent2]],LogEvent[[#This Row],[TariffLocation]],(LogEvent[[#This Row],[TariffFinish]]-LogEvent[[#This Row],[TariffLocation]]))</f>
        <v>FBRINPV/864</v>
      </c>
      <c r="J490" s="195">
        <f>SEARCH(CONCATENATE("Title=",Calculos!$A$72,"PENALTIES"),LogEvent[[#This Row],[TextEvent2]],LogEvent[[#This Row],[TariffLocation]])+29</f>
        <v>11003</v>
      </c>
      <c r="K490" s="195">
        <f>SEARCH("&lt;/Paragraph&gt;",LogEvent[[#This Row],[TextEvent2]],LogEvent[[#This Row],[PenaltiesLocation]])</f>
        <v>15535</v>
      </c>
      <c r="L490" s="195" t="str">
        <f>MID(LogEvent[[#This Row],[TextEvent2]],LogEvent[[#This Row],[PenaltiesLocation]],(LogEvent[[#This Row],[PenaltiesFinish]]-LogEvent[[#This Row],[PenaltiesLocation]]))</f>
        <v xml:space="preserve">TICKET IS NON-REFUNDABLE.
NOTE - TEXT BELOW NOT VALIDATED FOR AUTOPRICING.
RESERVATIONS MADE ONE WEEK OR MORE PRIOR TO A
FLIGHTS SCHEDULED DEPARTURE CAN BE CANCELLED
WITHOUT PENALTY UP TO 24 HOURS AFTER RESERVATION
IS MADE
--------------------------------------------------
PASSENGER MUST BE PRESENT IN THE BOARDING AREA
TEN MINUTES PRIOR TO SCHEDULED DEPARTURE TIME OR
IT MAY RESULT IN CANCELLED RESERVATION
--------------------------------------------------
JETBLUE USES AUTOMATED CHANGE AND CANCEL RULES IN
CATEGORY 31/33. GDS AGENCIES PLEASE REVIEW THESE
FOR FURTHER RESTRICTIONS. DIFFERENCES MAY EXIST
BETWEEN A MANUAL CHANGE/CANCEL AND AN AUTOMATED
ONE. THE MORE RESTRICTIVE AUTOMATED RULES APPLY.
--------------------------------------------------
RESIDUAL VALUES FOR THESE FARES MAY ONLY BE
REFUNDED TO VOUCHERS. IF VOUCHER IS NOT ISSUED
THESE FARES ARE 100 PERCENT NONREFUNDABLE
CANCELLATIONS
BEFORE DEPARTURE
CHARGE USD 200.00.
NOTE - TEXT BELOW NOT VALIDATED FOR AUTOPRICING.
RESIDUAL VALUES FOR THESE FARES MAY ONLY BE
REFUNDED TO VOUCHERS. IF VOUCHER IS NOT ISSUED
THESE FARES ARE 100 PERCENT NONREFUNDABLE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
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NOT CANCELLED PRIOR
TO SCHEDULED DEPARTURE TIME WILL BE FORFEITED.
CHANGES
BEFORE DEPARTURE
CHARGE USD 200.00.
NOTE - TEXT BELOW NOT VALIDATED FOR AUTOPRICING.
ANYTIME WITHIN TKT VALIDITY REPRICE
A. CHANGED FARE COMPONENTS USE FARES IN EFFECT
TODAY
B. ALL OTHERS USE CURRENTLY TKTD FARE PROVIDED
ALL OF THE FOLLOWING CONDITIONS ARE MET-
1. NO CHANGE TO FARE BREAKS UP TO THE FIRST
CHANGED FARE COMPONENT
2. WHEN NO INTL COUPONS REMAIN - ALL NEW TRAVEL
MUST BE DOMESTIC
3. FULLY FLOWN FARE NOT REPRICED TO FURTHER
POINT
4. B6 SAME FARE TYPE IS USED
5. ALL RULE AND BOOKING CODE PROVISIONS ARE MET
6. ADV RES IS MEASURED FROM NEW TKT ISSUE
DATE IF CURRENT FARES/FROM PREVIOUS TKT ISSUE
DATE IF HISTORICAL FARES TO DEPARTURE OF PRICING
UNIT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MAY BE CHANGED PRIOR TO
SCHEDULED DEPARTURE. CHANGES TO UNFLOWN FARE
COMPONENTS AFTER TIME OF SCHEDULED DEPARTURE ARE
NOT PERMITTED.&lt;/Text&gt;
   </v>
      </c>
      <c r="M490" s="195">
        <f>SEARCH("&lt;stl:HostCommand",LogEvent[[#This Row],[TextEvent2]])</f>
        <v>1501</v>
      </c>
      <c r="N490" s="195">
        <f>SEARCH("&gt;",LogEvent[[#This Row],[TextEvent2]],LogEvent[[#This Row],[HostCommandLocation]])+1</f>
        <v>1534</v>
      </c>
      <c r="O490" s="195">
        <f>SEARCH("&lt;/stl:HostCommand&gt;",LogEvent[[#This Row],[TextEvent2]],LogEvent[[#This Row],[HostCommandInit]])</f>
        <v>1558</v>
      </c>
      <c r="P490" s="195" t="str">
        <f>MID(LogEvent[[#This Row],[TextEvent2]],LogEvent[[#This Row],[HostCommandInit]],LogEvent[[#This Row],[HCFinish]]-LogEvent[[#This Row],[HostCommandInit]])</f>
        <v>RDBOGMCO12SEPVH0AUEN5-B6</v>
      </c>
    </row>
    <row r="491" spans="1:16" x14ac:dyDescent="0.25">
      <c r="A491" s="195" t="s">
        <v>458</v>
      </c>
      <c r="B491" s="195" t="s">
        <v>459</v>
      </c>
      <c r="C491" s="195" t="s">
        <v>986</v>
      </c>
      <c r="D491" s="195">
        <f>SEARCH("&lt;Rule&gt;",LogEvent[[#This Row],[TextEvent2]])+6</f>
        <v>3405</v>
      </c>
      <c r="E491" s="195">
        <f>SEARCH("&lt;/Rule&gt;",LogEvent[[#This Row],[TextEvent2]],LogEvent[[#This Row],[RuleLocation]])</f>
        <v>3409</v>
      </c>
      <c r="F491" s="195" t="str">
        <f>MID(LogEvent[[#This Row],[TextEvent2]],LogEvent[[#This Row],[RuleLocation]],LogEvent[[#This Row],[RuleFinish]]-LogEvent[[#This Row],[RuleLocation]])</f>
        <v>DEAL</v>
      </c>
      <c r="G491" s="195">
        <f>SEARCH("&lt;TariffDescriptionNumber&gt;",LogEvent[[#This Row],[TextEvent2]],LogEvent[[#This Row],[RuleFinish]])+25</f>
        <v>3447</v>
      </c>
      <c r="H491" s="195">
        <f>SEARCH("&lt;/TariffDescriptionNumber&gt;",LogEvent[[#This Row],[TextEvent2]],LogEvent[[#This Row],[RuleFinish]])</f>
        <v>3458</v>
      </c>
      <c r="I491" s="195" t="str">
        <f>MID(LogEvent[[#This Row],[TextEvent2]],LogEvent[[#This Row],[TariffLocation]],(LogEvent[[#This Row],[TariffFinish]]-LogEvent[[#This Row],[TariffLocation]]))</f>
        <v>FBRINPV/864</v>
      </c>
      <c r="J491" s="195">
        <f>SEARCH(CONCATENATE("Title=",Calculos!$A$72,"PENALTIES"),LogEvent[[#This Row],[TextEvent2]],LogEvent[[#This Row],[TariffLocation]])+29</f>
        <v>11003</v>
      </c>
      <c r="K491" s="195">
        <f>SEARCH("&lt;/Paragraph&gt;",LogEvent[[#This Row],[TextEvent2]],LogEvent[[#This Row],[PenaltiesLocation]])</f>
        <v>15535</v>
      </c>
      <c r="L491" s="195" t="str">
        <f>MID(LogEvent[[#This Row],[TextEvent2]],LogEvent[[#This Row],[PenaltiesLocation]],(LogEvent[[#This Row],[PenaltiesFinish]]-LogEvent[[#This Row],[PenaltiesLocation]]))</f>
        <v xml:space="preserve">TICKET IS NON-REFUNDABLE.
NOTE - TEXT BELOW NOT VALIDATED FOR AUTOPRICING.
RESERVATIONS MADE ONE WEEK OR MORE PRIOR TO A
FLIGHTS SCHEDULED DEPARTURE CAN BE CANCELLED
WITHOUT PENALTY UP TO 24 HOURS AFTER RESERVATION
IS MADE
--------------------------------------------------
PASSENGER MUST BE PRESENT IN THE BOARDING AREA
TEN MINUTES PRIOR TO SCHEDULED DEPARTURE TIME OR
IT MAY RESULT IN CANCELLED RESERVATION
--------------------------------------------------
JETBLUE USES AUTOMATED CHANGE AND CANCEL RULES IN
CATEGORY 31/33. GDS AGENCIES PLEASE REVIEW THESE
FOR FURTHER RESTRICTIONS. DIFFERENCES MAY EXIST
BETWEEN A MANUAL CHANGE/CANCEL AND AN AUTOMATED
ONE. THE MORE RESTRICTIVE AUTOMATED RULES APPLY.
--------------------------------------------------
RESIDUAL VALUES FOR THESE FARES MAY ONLY BE
REFUNDED TO VOUCHERS. IF VOUCHER IS NOT ISSUED
THESE FARES ARE 100 PERCENT NONREFUNDABLE
CANCELLATIONS
BEFORE DEPARTURE
CHARGE USD 200.00.
NOTE - TEXT BELOW NOT VALIDATED FOR AUTOPRICING.
RESIDUAL VALUES FOR THESE FARES MAY ONLY BE
REFUNDED TO VOUCHERS. IF VOUCHER IS NOT ISSUED
THESE FARES ARE 100 PERCENT NONREFUNDABLE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
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NOT CANCELLED PRIOR
TO SCHEDULED DEPARTURE TIME WILL BE FORFEITED.
CHANGES
BEFORE DEPARTURE
CHARGE USD 200.00.
NOTE - TEXT BELOW NOT VALIDATED FOR AUTOPRICING.
ANYTIME WITHIN TKT VALIDITY REPRICE
A. CHANGED FARE COMPONENTS USE FARES IN EFFECT
TODAY
B. ALL OTHERS USE CURRENTLY TKTD FARE PROVIDED
ALL OF THE FOLLOWING CONDITIONS ARE MET-
1. NO CHANGE TO FARE BREAKS UP TO THE FIRST
CHANGED FARE COMPONENT
2. WHEN NO INTL COUPONS REMAIN - ALL NEW TRAVEL
MUST BE DOMESTIC
3. FULLY FLOWN FARE NOT REPRICED TO FURTHER
POINT
4. B6 SAME FARE TYPE IS USED
5. ALL RULE AND BOOKING CODE PROVISIONS ARE MET
6. ADV RES IS MEASURED FROM NEW TKT ISSUE
DATE IF CURRENT FARES/FROM PREVIOUS TKT ISSUE
DATE IF HISTORICAL FARES TO DEPARTURE OF PRICING
UNIT
--------------------------------------------------
FOR RESERVATIONS MADE ON JETBLUE.COM OR THRU
JETBLUE RESERVATIONS THAT ARE CHANGED PRIOR TO
SCHEDULED DEPARTURE A CHANGE FEE MAY BE APPLIED
AT THE TIME THE TICKET IS EXCHANGED. THE VALUE
OF THE ORIGINAL TICKET CAN BE APPLIED TO THE NEW
TICKET. IF THE NEW BOOKING RESULTS IN A RESIDUAL
VALUE THAT AMOUNT WILL NOT BE REFUNDED BUT
PLACED IN THE CUSTOMERS TRAVEL BANK ACCOUNT AS A
CREDIT/VOUCHER FOR USE ON FUTURE TRAVEL.
TRAVELBANK FUNDS/CREDITS ARE VALID FOR 1 YEAR
FROM THE DATE OF ISSUANCE AND ARE ONLY VALID FOR
DIRECT BOOKINGS WITH JETBLUE.
--
FOR RESERVATIONS MADE BY AN AGENCY THRU THE GDS
THAT ARE CHANGED PRIOR TO SCHEDULED DEPARTURE A
CHANGE FEE MAY BE APPLIED AT THE TIME THE TICKET
IS EXCHANGED. THE VALUE OF THE ORIGINAL TICKET
CAN BE APPLIED TO THE NEW TICKET. IF THERE IS
RESIDUAL VALUE AFTER AN EXCHANGE ON A TICKET THE
AGENCY CAN REFUND THE RESIDUAL VALUE TO A MCO.
THE MCO IS GOOD FOR ONE YEAR FROM THE DATE OF
ORIGINAL ISSUANCE. THE MCO IS FULLY
TRANSFERABLE. IF THE AGENCY DOES NOT HAVE THE
ABILITY TO REFUND TO A MCO ANY RESIDUAL VALUE
AFTER THE TICKET IS EXCHANGED WOULD BE LOST.
AFTER DEPARTURE
TICKET IS NON-REFUNDABLE.
NOTE - TEXT BELOW NOT VALIDATED FOR AUTOPRICING.
UNFLOWN FARE COMPONENTS MAY BE CHANGED PRIOR TO
SCHEDULED DEPARTURE. CHANGES TO UNFLOWN FARE
COMPONENTS AFTER TIME OF SCHEDULED DEPARTURE ARE
NOT PERMITTED.&lt;/Text&gt;
   </v>
      </c>
      <c r="M491" s="195">
        <f>SEARCH("&lt;stl:HostCommand",LogEvent[[#This Row],[TextEvent2]])</f>
        <v>1501</v>
      </c>
      <c r="N491" s="195">
        <f>SEARCH("&gt;",LogEvent[[#This Row],[TextEvent2]],LogEvent[[#This Row],[HostCommandLocation]])+1</f>
        <v>1534</v>
      </c>
      <c r="O491" s="195">
        <f>SEARCH("&lt;/stl:HostCommand&gt;",LogEvent[[#This Row],[TextEvent2]],LogEvent[[#This Row],[HostCommandInit]])</f>
        <v>1558</v>
      </c>
      <c r="P491" s="195" t="str">
        <f>MID(LogEvent[[#This Row],[TextEvent2]],LogEvent[[#This Row],[HostCommandInit]],LogEvent[[#This Row],[HCFinish]]-LogEvent[[#This Row],[HostCommandInit]])</f>
        <v>RDMCOBOG03DECWH0AUEN5-B6</v>
      </c>
    </row>
    <row r="492" spans="1:16" x14ac:dyDescent="0.25">
      <c r="A492" s="195" t="s">
        <v>458</v>
      </c>
      <c r="B492" s="195" t="s">
        <v>459</v>
      </c>
      <c r="C492" s="195" t="s">
        <v>987</v>
      </c>
      <c r="D492" s="195">
        <f>SEARCH("&lt;Rule&gt;",LogEvent[[#This Row],[TextEvent2]])+6</f>
        <v>3329</v>
      </c>
      <c r="E492" s="195">
        <f>SEARCH("&lt;/Rule&gt;",LogEvent[[#This Row],[TextEvent2]],LogEvent[[#This Row],[RuleLocation]])</f>
        <v>3333</v>
      </c>
      <c r="F492" s="195" t="str">
        <f>MID(LogEvent[[#This Row],[TextEvent2]],LogEvent[[#This Row],[RuleLocation]],LogEvent[[#This Row],[RuleFinish]]-LogEvent[[#This Row],[RuleLocation]])</f>
        <v>AE11</v>
      </c>
      <c r="G492" s="195">
        <f>SEARCH("&lt;TariffDescriptionNumber&gt;",LogEvent[[#This Row],[TextEvent2]],LogEvent[[#This Row],[RuleFinish]])+25</f>
        <v>3371</v>
      </c>
      <c r="H492" s="195">
        <f>SEARCH("&lt;/TariffDescriptionNumber&gt;",LogEvent[[#This Row],[TextEvent2]],LogEvent[[#This Row],[RuleFinish]])</f>
        <v>3381</v>
      </c>
      <c r="I492" s="195" t="str">
        <f>MID(LogEvent[[#This Row],[TextEvent2]],LogEvent[[#This Row],[TariffLocation]],(LogEvent[[#This Row],[TariffFinish]]-LogEvent[[#This Row],[TariffLocation]]))</f>
        <v>IPRSAA2/27</v>
      </c>
      <c r="J492" s="195">
        <f>SEARCH(CONCATENATE("Title=",Calculos!$A$72,"PENALTIES"),LogEvent[[#This Row],[TextEvent2]],LogEvent[[#This Row],[TariffLocation]])+29</f>
        <v>15457</v>
      </c>
      <c r="K492" s="195">
        <f>SEARCH("&lt;/Paragraph&gt;",LogEvent[[#This Row],[TextEvent2]],LogEvent[[#This Row],[PenaltiesLocation]])</f>
        <v>19952</v>
      </c>
      <c r="L492" s="195" t="str">
        <f>MID(LogEvent[[#This Row],[TextEvent2]],LogEvent[[#This Row],[PenaltiesLocation]],(LogEvent[[#This Row],[PenaltiesFinish]]-LogEvent[[#This Row],[PenaltiesLocation]]))</f>
        <v xml:space="preserve">CANCELLATIONS
BEFORE DEPARTURE
CHARGE EUR 150.00/USD 215.00.
CHILD/INFANT DISCOUNTS APPLY.
NOTE - TEXT BELOW NOT VALIDATED FOR AUTOPRICING.
BEFORE OUTBOUND DEPARTURE
THE WHOLLY UNUSED TICKET IS REFUNDABLE UPON
PAYMENT OF THE PENALTY AMOUNT CONTAINED IN
THIS RULE
TICKET IS NON-REFUNDABLE IN CASE OF NO-SHOW.
TICKET IS NON REFUNDABLE WHEN PASSENGER CANCELS
AFTER DEPARTURE OF THE ORIGINALLY SCHEDULED FLIGHT
--------------------------------------------------
FOR SPANISH DOMESTIC 9B FLIGHTS FROM 4000
THROUGHT 4851 TO BE CANCELLED A PENALTY OF EUR
50.00 WILL BE APPLIED PER SECTOR CHILD/INFANT
DISCOUNTS APPLY THE ORIGINAL NON-REFUNDABLE
AMOUNT REMAINS NON REFUNDABLE.
AFTER DEPARTURE
TICKET IS NON-REFUNDABLE IN CASE OF CANCEL/NO-SHOW/
REFUND.
NOTE - TEXT BELOW NOT VALIDATED FOR AUTOPRICING.
AFTER OUTBOUND DEPARTURE
TICKET IS NON REFUNDABLE WHEN PASSENGER CANCELS
AFTER OUTBOUND DEPARTURE MEANING THAT NO REFUNDS
ARE ALLOWED ONCE THE FIRST COUPON OF THE PRICING
UNIT IS USED.
----------------------------------------------
WAIVED FOR DEATH OF A PASSENGER AND PASSENGERS
FAMILY MEMBERS UP TO 1ST DEGREE RELATIONS OR FOR
PASSENGER/S HOSPITAL ADMISSION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REFUND OF UNUSED TAXES FEES AND CHARGES PAID TO
THIRD PARTIES PERMITTED. ASSOCIATED CARRIER
IMPOSED CHARGES ARE REFUNDABLE.
ANY NON-REFUNDABLE AMOUNT FROM A PREVIOUS TICKET
REMAINS NON-REFUNDABLE FOLLOWING A CHANGE.
-------------------------------------------------
TICKET IS NOT TRANSFERABLE TO ANOTHER PERSON.
-------------------------------------------------
PARTIALLY USED TICKETS - REFUND THE DIFFERENCE -
IF ANY - BETWEEN THE FARE PAID AND THE FARE FOR
THE JOURNEY TRAVELLED.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v>
      </c>
      <c r="M492" s="195">
        <f>SEARCH("&lt;stl:HostCommand",LogEvent[[#This Row],[TextEvent2]])</f>
        <v>1500</v>
      </c>
      <c r="N492" s="195">
        <f>SEARCH("&gt;",LogEvent[[#This Row],[TextEvent2]],LogEvent[[#This Row],[HostCommandLocation]])+1</f>
        <v>1533</v>
      </c>
      <c r="O492" s="195">
        <f>SEARCH("&lt;/stl:HostCommand&gt;",LogEvent[[#This Row],[TextEvent2]],LogEvent[[#This Row],[HostCommandInit]])</f>
        <v>1555</v>
      </c>
      <c r="P492" s="195" t="str">
        <f>MID(LogEvent[[#This Row],[TextEvent2]],LogEvent[[#This Row],[HostCommandInit]],LogEvent[[#This Row],[HCFinish]]-LogEvent[[#This Row],[HostCommandInit]])</f>
        <v>RDBOGMAD08SEPKLYRAE-UX</v>
      </c>
    </row>
    <row r="493" spans="1:16" x14ac:dyDescent="0.25">
      <c r="A493" s="195" t="s">
        <v>458</v>
      </c>
      <c r="B493" s="195" t="s">
        <v>459</v>
      </c>
      <c r="C493" s="195" t="s">
        <v>988</v>
      </c>
      <c r="D493" s="195">
        <f>SEARCH("&lt;Rule&gt;",LogEvent[[#This Row],[TextEvent2]])+6</f>
        <v>3667</v>
      </c>
      <c r="E493" s="195">
        <f>SEARCH("&lt;/Rule&gt;",LogEvent[[#This Row],[TextEvent2]],LogEvent[[#This Row],[RuleLocation]])</f>
        <v>3671</v>
      </c>
      <c r="F493" s="195" t="str">
        <f>MID(LogEvent[[#This Row],[TextEvent2]],LogEvent[[#This Row],[RuleLocation]],LogEvent[[#This Row],[RuleFinish]]-LogEvent[[#This Row],[RuleLocation]])</f>
        <v>OF01</v>
      </c>
      <c r="G493" s="195">
        <f>SEARCH("&lt;TariffDescriptionNumber&gt;",LogEvent[[#This Row],[TextEvent2]],LogEvent[[#This Row],[RuleFinish]])+25</f>
        <v>3709</v>
      </c>
      <c r="H493" s="195">
        <f>SEARCH("&lt;/TariffDescriptionNumber&gt;",LogEvent[[#This Row],[TextEvent2]],LogEvent[[#This Row],[RuleFinish]])</f>
        <v>3719</v>
      </c>
      <c r="I493" s="195" t="str">
        <f>MID(LogEvent[[#This Row],[TextEvent2]],LogEvent[[#This Row],[TariffLocation]],(LogEvent[[#This Row],[TariffFinish]]-LogEvent[[#This Row],[TariffLocation]]))</f>
        <v>IPRSAA2/27</v>
      </c>
      <c r="J493" s="195">
        <f>SEARCH(CONCATENATE("Title=",Calculos!$A$72,"PENALTIES"),LogEvent[[#This Row],[TextEvent2]],LogEvent[[#This Row],[TariffLocation]])+29</f>
        <v>15587</v>
      </c>
      <c r="K493" s="195">
        <f>SEARCH("&lt;/Paragraph&gt;",LogEvent[[#This Row],[TextEvent2]],LogEvent[[#This Row],[PenaltiesLocation]])</f>
        <v>20399</v>
      </c>
      <c r="L493" s="195" t="str">
        <f>MID(LogEvent[[#This Row],[TextEvent2]],LogEvent[[#This Row],[PenaltiesLocation]],(LogEvent[[#This Row],[PenaltiesFinish]]-LogEvent[[#This Row],[PenaltiesLocation]]))</f>
        <v xml:space="preserve">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v>
      </c>
      <c r="M493" s="195">
        <f>SEARCH("&lt;stl:HostCommand",LogEvent[[#This Row],[TextEvent2]])</f>
        <v>1500</v>
      </c>
      <c r="N493" s="195">
        <f>SEARCH("&gt;",LogEvent[[#This Row],[TextEvent2]],LogEvent[[#This Row],[HostCommandLocation]])+1</f>
        <v>1533</v>
      </c>
      <c r="O493" s="195">
        <f>SEARCH("&lt;/stl:HostCommand&gt;",LogEvent[[#This Row],[TextEvent2]],LogEvent[[#This Row],[HostCommandInit]])</f>
        <v>1555</v>
      </c>
      <c r="P493" s="195" t="str">
        <f>MID(LogEvent[[#This Row],[TextEvent2]],LogEvent[[#This Row],[HostCommandInit]],LogEvent[[#This Row],[HCFinish]]-LogEvent[[#This Row],[HostCommandInit]])</f>
        <v>RDMADBOG26SEPNVUELA-UX</v>
      </c>
    </row>
    <row r="494" spans="1:16" x14ac:dyDescent="0.25">
      <c r="A494" s="195" t="s">
        <v>458</v>
      </c>
      <c r="B494" s="195" t="s">
        <v>459</v>
      </c>
      <c r="C494" s="195" t="s">
        <v>989</v>
      </c>
      <c r="D494" s="195">
        <f>SEARCH("&lt;Rule&gt;",LogEvent[[#This Row],[TextEvent2]])+6</f>
        <v>3391</v>
      </c>
      <c r="E494" s="195">
        <f>SEARCH("&lt;/Rule&gt;",LogEvent[[#This Row],[TextEvent2]],LogEvent[[#This Row],[RuleLocation]])</f>
        <v>3395</v>
      </c>
      <c r="F494" s="195" t="str">
        <f>MID(LogEvent[[#This Row],[TextEvent2]],LogEvent[[#This Row],[RuleLocation]],LogEvent[[#This Row],[RuleFinish]]-LogEvent[[#This Row],[RuleLocation]])</f>
        <v>000D</v>
      </c>
      <c r="G494" s="195">
        <f>SEARCH("&lt;TariffDescriptionNumber&gt;",LogEvent[[#This Row],[TextEvent2]],LogEvent[[#This Row],[RuleFinish]])+25</f>
        <v>3433</v>
      </c>
      <c r="H494" s="195">
        <f>SEARCH("&lt;/TariffDescriptionNumber&gt;",LogEvent[[#This Row],[TextEvent2]],LogEvent[[#This Row],[RuleFinish]])</f>
        <v>3444</v>
      </c>
      <c r="I494" s="195" t="str">
        <f>MID(LogEvent[[#This Row],[TextEvent2]],LogEvent[[#This Row],[TariffLocation]],(LogEvent[[#This Row],[TariffFinish]]-LogEvent[[#This Row],[TariffLocation]]))</f>
        <v>SAR2RPV/286</v>
      </c>
      <c r="J494" s="195">
        <f>SEARCH(CONCATENATE("Title=",Calculos!$A$72,"PENALTIES"),LogEvent[[#This Row],[TextEvent2]],LogEvent[[#This Row],[TariffLocation]])+29</f>
        <v>13049</v>
      </c>
      <c r="K494" s="195">
        <f>SEARCH("&lt;/Paragraph&gt;",LogEvent[[#This Row],[TextEvent2]],LogEvent[[#This Row],[PenaltiesLocation]])</f>
        <v>14945</v>
      </c>
      <c r="L494" s="195" t="str">
        <f>MID(LogEvent[[#This Row],[TextEvent2]],LogEvent[[#This Row],[PenaltiesLocation]],(LogEvent[[#This Row],[PenaltiesFinish]]-LogEvent[[#This Row],[PenaltiesLocation]]))</f>
        <v xml:space="preserve">ORIGINATING AREA 1 -
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USD 190.00.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
ORIGINATING AREA 2 -
TICKET IS NON-REFUNDABLE.
WAIVED FOR SCHEDULE CHANGE/DEATH OF PASSENGER
OR FAMILY MEMBER.
NOTE - TEXT BELOW NOT VALIDATED FOR AUTOPRICING.
-FAMILY MEMBER MUST BE FIRST DEGREE RELATIVE.-
1. RESERVATION CANCELLED RETAINS TICKET VALUE/LESS
APPLICABLE CHANGE FEE AND ANY DIFFERENCE IN FARE
INDICATED IN CHANGE PARAGRAPH UP TO ONE YEAR FROM
THE ORIGINAL DATE OF TICKET ISSUE.
2.ILLNESS/DEATH WAIVERS MUST BE SUBSTANTIATED BY A
VALID MEDICAL/DEATH CERTIFICATE.
CANCELLATIONS
ANY TIME
CHARGE EUR 80.00 FOR NO-SHOW.
CHANGES
ANY TIME
CHARGE EUR 150.00.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
NOTE-
-TICKETS MUST BE REISSUED WHEN ANY VOLUNTARY
CHANGE IS MADE.
-SEE /CHILD/INFANT DISCOUNT/ IN FARE RULE TO
DETERMINE IF APPLICABLE.&lt;/Text&gt;
   </v>
      </c>
      <c r="M494" s="195">
        <f>SEARCH("&lt;stl:HostCommand",LogEvent[[#This Row],[TextEvent2]])</f>
        <v>1501</v>
      </c>
      <c r="N494" s="195">
        <f>SEARCH("&gt;",LogEvent[[#This Row],[TextEvent2]],LogEvent[[#This Row],[HostCommandLocation]])+1</f>
        <v>1534</v>
      </c>
      <c r="O494" s="195">
        <f>SEARCH("&lt;/stl:HostCommand&gt;",LogEvent[[#This Row],[TextEvent2]],LogEvent[[#This Row],[HostCommandInit]])</f>
        <v>1558</v>
      </c>
      <c r="P494" s="195" t="str">
        <f>MID(LogEvent[[#This Row],[TextEvent2]],LogEvent[[#This Row],[HostCommandInit]],LogEvent[[#This Row],[HCFinish]]-LogEvent[[#This Row],[HostCommandInit]])</f>
        <v>RDMADBOG10OCTSZP2MRXR-AV</v>
      </c>
    </row>
    <row r="495" spans="1:16" x14ac:dyDescent="0.25">
      <c r="A495" s="195" t="s">
        <v>458</v>
      </c>
      <c r="B495" s="195" t="s">
        <v>459</v>
      </c>
      <c r="C495" s="195" t="s">
        <v>990</v>
      </c>
      <c r="D495" s="195">
        <f>SEARCH("&lt;Rule&gt;",LogEvent[[#This Row],[TextEvent2]])+6</f>
        <v>3673</v>
      </c>
      <c r="E495" s="195">
        <f>SEARCH("&lt;/Rule&gt;",LogEvent[[#This Row],[TextEvent2]],LogEvent[[#This Row],[RuleLocation]])</f>
        <v>3677</v>
      </c>
      <c r="F495" s="195" t="str">
        <f>MID(LogEvent[[#This Row],[TextEvent2]],LogEvent[[#This Row],[RuleLocation]],LogEvent[[#This Row],[RuleFinish]]-LogEvent[[#This Row],[RuleLocation]])</f>
        <v>OF01</v>
      </c>
      <c r="G495" s="195">
        <f>SEARCH("&lt;TariffDescriptionNumber&gt;",LogEvent[[#This Row],[TextEvent2]],LogEvent[[#This Row],[RuleFinish]])+25</f>
        <v>3715</v>
      </c>
      <c r="H495" s="195">
        <f>SEARCH("&lt;/TariffDescriptionNumber&gt;",LogEvent[[#This Row],[TextEvent2]],LogEvent[[#This Row],[RuleFinish]])</f>
        <v>3725</v>
      </c>
      <c r="I495" s="195" t="str">
        <f>MID(LogEvent[[#This Row],[TextEvent2]],LogEvent[[#This Row],[TariffLocation]],(LogEvent[[#This Row],[TariffFinish]]-LogEvent[[#This Row],[TariffLocation]]))</f>
        <v>IPRSAA2/27</v>
      </c>
      <c r="J495" s="195">
        <f>SEARCH(CONCATENATE("Title=",Calculos!$A$72,"PENALTIES"),LogEvent[[#This Row],[TextEvent2]],LogEvent[[#This Row],[TariffLocation]])+29</f>
        <v>15052</v>
      </c>
      <c r="K495" s="195">
        <f>SEARCH("&lt;/Paragraph&gt;",LogEvent[[#This Row],[TextEvent2]],LogEvent[[#This Row],[PenaltiesLocation]])</f>
        <v>19864</v>
      </c>
      <c r="L495" s="195" t="str">
        <f>MID(LogEvent[[#This Row],[TextEvent2]],LogEvent[[#This Row],[PenaltiesLocation]],(LogEvent[[#This Row],[PenaltiesFinish]]-LogEvent[[#This Row],[PenaltiesLocation]]))</f>
        <v xml:space="preserve">CANCELLATIONS
ANY TIME
TICKET IS NON-REFUNDABLE.
NOTE - TEXT BELOW NOT VALIDATED FOR AUTOPRICING.
FARE COMPONENT IS NON-REFUNDABLE
---------------------------------
WAIVED FOR DEATH OF A PASSENGER AND
PASSENGERS
FAMILY MEMBERS UP TO 1ST DEGREE RELATIONS OR FOR
PASSENGER/S HOSPITAL ADMISSION
--------------------------------------------------
WHEN COMBINING NON-REFUNDABLE FARES WITH A
REFUNDABLE FARES
1- THE AMOUNT PAID ON EACH REFUNDABLE FARE
COMPONENT IS REFUNDED
2- THE AMOUNT PAID ON EACH NON-REFUNDABLE FARE
COMPONENT WILL NOT BE REFUNDED.
3. WHEN COMBINING FARES CHARGE THE SUM OF THE
CANCELLATION FEES OF ALL CANCELLED FARE
COMPONENTS.
--------------------------------------------------
REFUND OF UNUSED TAXES FEES AND CHARGES PAID TO
THIRD PARTIES PERMITTED. ASSOCIATED CARRIER
IMPOSED CHARGES WILL NOT BE REFUNDED.
----------------------------------
REFUND PERMITTED WITHIN TICKET VALIDITY.
----------------------------------
ANY NON-REFUNDABLE AMOUNT FROM A PREVIOUS TICKET
REMAINS NON-REFUNDABLE FOLLOWING A CHANGE.
----------------------------------
-------CANCELLATION REPRICING CONDITIONS--------
FLOWN COUPONS MUST BE REPRICED USING HISTORICAL
FARES IN EFFECT ON THE PREVIOUS TICKETING DATE
THE FARE FOR THE JOURNEY TRAVELLED MUST BE CAPED
AT THE TOTAL FARE AMOUNT PLUS CARRIER IMPOSED
CHARGE PAID ON THE TICKET BEING PRESENTED FOR
REFUND
FULLY FLOWN FARE COMPONENTES MAY BE REPRICED
USING ANY BOOKING CODE WITHIN THE SAME CABIN
PROVIDED THE NEW FARE AMOUNT IS EQUAL OR HIGHER
THAN ORIGINAL
PARTIALLY FLOWN FARE COMPONENTS MUST BE REPRICED
USING THE SAME OR HIGHER BOOKING CODE.
-----------------------------------------------
NEW TICKET MAY BE EQUAL OR HIGHER THAN PREVIOUS
AND MUST COMPLY WITH ALL PROVISIONS OF THE NEW
FARE BEING APPLIED.
-----------------------------------------------
WHEN THE ITINERARY RESULT IN A HIGHER FARE THE
DIFFERENCE WILL BE COLLECTED. ANY APPLICABLE
CHANGE FEE STILL APPLIES.
-----------------------------------------------
WHEN THE NEW ITINERARY RESULTS IN A LOWER FARE
THE CHANGE FEE APPLIES AND NO CREDIT OF THE
RESIDUAL AMOUNT WILL BE MADE.
-----------------------------------------------
TICKET IS NOT TRANSFEREABLE TO ANOTHER PERSON
--------------------------------------------------
FOR NON REFUNDABLE FARES THE YQ/YR CARRIER
IMPOSED SURCHARGE WILL NOT BE REFUNDED
--------------------------------------------------
FOR SPANISH DOMESTIC 9B FLIGHTS FROM 4000
THROUGHT 4851 TO BE CANCELLED A PENALTY OF EUR
50.00 WILL BE APPLIED PER SECTOR CHILD/INFANT
DISCOUNTS APPLY THE ORIGINAL NON-REFUNDABLE
AMOUNT REMAINS NON REFUNDABLE
CHANGES
ANY TIME
CHARGE EUR 150.00/USD 190.00 FOR REISSUE/
REVALIDATION.
CHILD/INFANT DISCOUNTS APPLY.
NOTE - TEXT BELOW NOT VALIDATED FOR AUTOPRICING.
THE CHANGE FEE APPLIES PER TRANSACTION-PER PERSON.
CHILD AND INFANT DISCOUNTS APPLY.
A CHANGE IS A ROUTING/OR DATE/OR FLIGHT MODIFICATI
ON.
CHANGE IS PERMITTED WITHIN TICKET VALIDITY OF ORIG
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COMPONENT
S WILL APPLY.
---------------------------------
IN CASE OF UPGRADE TO A HIGHER FARE OR IF THE ITIN
ERARY RESULTS IN A HIGHER FARE THE DIFFERENCE
WILL BE COLLECTED -AND-THE CHANGE FEE WILL BE APPL
IED.
---------------------------------
WHEN THE NEW ITINERARY RESULTS IN A LOWER AMOUNT
THE CHANGE FEE WILL BE APLIED -AND- NO REFUND
WILL BE MADE.
---------------------------------
REISSUE/REVALIDATION MUST BE MADE AT THE SAME TIME
THE RESERVATION IS CHANGED OR PREVIOUS TO THE TIC
KETED FLIGHT DEPARTURE
---------------------------------
IN CASE OF NO-SHOW. CHANGE IS NOT PERMITTED.
---------------------------------
WAIVED FOR DEATH OF A PASSENGER AND PASSENGER-S
INMEDIATE FAMILY MEMBER/1ST DEGREE RELATIONS
ONLY/OR FOR PASSENGER-S HOSPITAL ADMISSION.
---------------------------------
//CHANGES BEFORE DEPARTURE//
THE ITINERARY MUST BE REPRICED USING CURRENT FARES
IN EFFECT ON THE DATE THE TICKET IS REISSUED.
---------------------------------
//CHANGES AFTER DEPARTURE//
THE ITINERARY MUST BE REPRICED USING HISTORICAL FA
RES IN EFFECT ON THE PREVIOUS TICKETING DATE.
THE NEW ITINERARY MUST MEET ALL RULE PROVISIONS OF
THE NEWLY TICKETED FARE -I.E ADVANCE RESERVATIONS
/TICKETING DEADLINE/MINIMUM/MAXIMUM STAY/BOOKING C
LASS/SESIONALITY/ETC-.
---------------------------------
ANY TIME
DOWNGRADING IS NOT PERMITTED
THE NEW TOTAL FARE MAY ONLY BE EQUAL OR HIGHER THA
N PREVIOUS. ANY CHANGE WITHIN THE SAME TYPE OF FAR
E INVOLVING SEASONALITY OR DAY/TIME IS NOT CONSIDE
RED DOWNGRADE.
---------------------------------&lt;/Text&gt;
   </v>
      </c>
      <c r="M495" s="195">
        <f>SEARCH("&lt;stl:HostCommand",LogEvent[[#This Row],[TextEvent2]])</f>
        <v>1500</v>
      </c>
      <c r="N495" s="195">
        <f>SEARCH("&gt;",LogEvent[[#This Row],[TextEvent2]],LogEvent[[#This Row],[HostCommandLocation]])+1</f>
        <v>1533</v>
      </c>
      <c r="O495" s="195">
        <f>SEARCH("&lt;/stl:HostCommand&gt;",LogEvent[[#This Row],[TextEvent2]],LogEvent[[#This Row],[HostCommandInit]])</f>
        <v>1557</v>
      </c>
      <c r="P495" s="195" t="str">
        <f>MID(LogEvent[[#This Row],[TextEvent2]],LogEvent[[#This Row],[HostCommandInit]],LogEvent[[#This Row],[HCFinish]]-LogEvent[[#This Row],[HostCommandInit]])</f>
        <v>RDBOGMAD14NOVNVUELA5L-UX</v>
      </c>
    </row>
    <row r="496" spans="1:16" x14ac:dyDescent="0.25">
      <c r="A496" s="195" t="s">
        <v>458</v>
      </c>
      <c r="B496" s="195" t="s">
        <v>459</v>
      </c>
      <c r="C496" s="195" t="s">
        <v>991</v>
      </c>
      <c r="D496" s="195">
        <f>SEARCH("&lt;Rule&gt;",LogEvent[[#This Row],[TextEvent2]])+6</f>
        <v>3673</v>
      </c>
      <c r="E496" s="195">
        <f>SEARCH("&lt;/Rule&gt;",LogEvent[[#This Row],[TextEvent2]],LogEvent[[#This Row],[RuleLocation]])</f>
        <v>3677</v>
      </c>
      <c r="F496" s="195" t="str">
        <f>MID(LogEvent[[#This Row],[TextEvent2]],LogEvent[[#This Row],[RuleLocation]],LogEvent[[#This Row],[RuleFinish]]-LogEvent[[#This Row],[RuleLocation]])</f>
        <v>OF01</v>
      </c>
      <c r="G496" s="195">
        <f>SEARCH("&lt;TariffDescriptionNumber&gt;",LogEvent[[#This Row],[TextEvent2]],LogEvent[[#This Row],[RuleFinish]])+25</f>
        <v>3715</v>
      </c>
      <c r="H496" s="195">
        <f>SEARCH("&lt;/TariffDescriptionNumber&gt;",LogEvent[[#This Row],[TextEvent2]],LogEvent[[#This Row],[RuleFinish]])</f>
        <v>3726</v>
      </c>
      <c r="I496" s="195" t="str">
        <f>MID(LogEvent[[#This Row],[TextEvent2]],LogEvent[[#This Row],[TariffLocation]],(LogEvent[[#This Row],[TariffFinish]]-LogEvent[[#This Row],[TariffLocation]]))</f>
        <v>IPREURD/304</v>
      </c>
      <c r="J496" s="195">
        <f>SEARCH(CONCATENATE("Title=",Calculos!$A$72,"PENALTIES"),LogEvent[[#This Row],[TextEvent2]],LogEvent[[#This Row],[TariffLocation]])+29</f>
        <v>8275</v>
      </c>
      <c r="K496" s="195">
        <f>SEARCH("&lt;/Paragraph&gt;",LogEvent[[#This Row],[TextEvent2]],LogEvent[[#This Row],[PenaltiesLocation]])</f>
        <v>11278</v>
      </c>
      <c r="L496" s="195" t="str">
        <f>MID(LogEvent[[#This Row],[TextEvent2]],LogEvent[[#This Row],[PenaltiesLocation]],(LogEvent[[#This Row],[PenaltiesFinish]]-LogEvent[[#This Row],[PenaltiesLocation]]))</f>
        <v xml:space="preserve">CANCELLATIONS
ANY TIME
TICKET IS NON-REFUNDABLE IN CASE OF CANCEL/
NO-SHOW.
NOTE - TEXT BELOW NOT VALIDATED FOR AUTOPRICING.
IN CASE OF PASSENGER HOSPITAL ADMISSION OR DEATH
OF PASSENGER OR FAMILY MEMBER PLEASE CONTACT WITH
THE AIRLINE.
----------------------------------
WHEN COMBINING FARES THAT HAVE CANCELLATION FEES
THE HIGHEST CANCELLATION FEE OF EACH CANCELLED
PRICING UNIT APPLIES.
WITH THE FOLLOWING EXCEPTION-
WHEN COMBINING A REFUNDABLE FARE WITH A
NON-REFUNDABLE FARE
1-THE AMOUNT PAID ON THE REFUNDABLE FARE
COMPONENT IS REFUNDED LESS APPLICABLE PENALTY.
2-THE AMOUNT PAID ON THE NON-REFUNDABLE FARE
COMPONENT WILL NOT BE REFUNDED.
--------------------------------------------------
REFUND CONDITIONS OF YQ TAX -FUEL SURCHARGE-
IN CASE OF TICKET REFUND THE YQ TAX WILL BE PART
OF THE FARE.
YQ MUST BE ADDED TO THE FARE AND THEN APPLY THE
PENALTIES IF APPLICABLE.
CHANGES
ANY TIME
CHARGE EUR 45.00 FOR REISSUE/REVALIDATION.
CHILD/INFANT DISCOUNTS APPLY.
NOTE - TEXT BELOW NOT VALIDATED FOR AUTOPRICING.
THE CHANGE FEE APPLIES PER TRANSACTION-PER PERSON.
CHILD/INFANT DISCOUNTS APPLY.
A CHANGE IS A ROUTING/OR DATE/OR FLIGHT MODIFICATI
ON.
CHANGE IS PERMITTED WITHIN TICKET VALIDITY OF
ORIGINAL TICKET.
THE ORIGINAL NON-REFUNDABLE AMOUNT REMAINS
NON-REFUNDABLE.
------------------------------
WHERE THIS FARE IS COMBINED WITH ANOTHER FARE AND
ONLY ONE FARE COMPONENT IS CHANGED THE PENALTY
CONDITIONS OF THE CHANGED FARE COMPONENTS WILL
APPLY.
WHEN MORE THAN ONE FARE COMPONENT IS BEING
CHANGED THE HIGHEST PENALTY OF ALL CHANGED FARE CO
MPONENTS WILL APPLY.
------------------------------
IN CASE OF UPGRADE TO A HIGHER FARE OR IF THE
ITINERARY RESULTS IN A HIGHER FARE THE DIFFERENCE
WILL BE COLLECTED -AND- THE CHANGE FEE WILL BE
APPLIED.
------------------------------
WHEN THE NEW ITINERARY RESULTS IN A LOWER AMOUNT T
HE CHANGE FEE WILL BE APPLIED -AND- NO REFUND
WILL BE MADE.
------------------------------
REISSUE/REVALIDATION MUST BE MADE AT THE SAME
TIME THE RESERVATION IS CHANGED OR PREVIOUS TO THE
TICKETED FLIGHT DEPARTURE.
------------------------------
IN CASE OF NO-SHOW CHANGE IS NOT PERMITTED.
------------------------------
IN CASE OF PASSENGERS HOSPITAL ADMISSION OR DEATH
OF PASSENGER OR FAMILY MEMBER PLEASE CONTACT WITH
THE AIRLINE.
------------------------------
//CHANGES BEFORE DEPARTURE//
THE ITINERARY MUST BE REPRICED USING CURRENT FARES
IN EFFECT ON THE DATE THE TICKET IS REISSUED.
------------------------------
//CHANGES AFTER DEPARTURE//
THE ITINERARY MUST BE REPRICED USING HISTORICAL
FARES IN EFFECT ON THE PREVIOUS TICKETING DATE.
THE NEW ITINERARY MUST MEET ALL RULE PROVISIONS
OF THE NEWLY TICKETED FARE -I.E. ADVANCE
RESERVATIONS/TICKETING DEADLINE/MINIMUM/MAXIMUM ST
AY/BOOKING CLASS/SEASEONALITY/ETC-.
------------------------------
ANY TIME
DOWNGRADING IS NOT PERMITTED.
THE NEW TOTAL FARE MAY ONLY BE EQUAL OR HIGHER THA
N PREVIOUS. ANY CHANGE WITHIN THE SAME TYPE OF
FARE INVOLVING SEASONALITY OR DAY/TIME IS NOT
CONSIDERED DOWNGRADE.&lt;/Text&gt;
   </v>
      </c>
      <c r="M496" s="195">
        <f>SEARCH("&lt;stl:HostCommand",LogEvent[[#This Row],[TextEvent2]])</f>
        <v>1500</v>
      </c>
      <c r="N496" s="195">
        <f>SEARCH("&gt;",LogEvent[[#This Row],[TextEvent2]],LogEvent[[#This Row],[HostCommandLocation]])+1</f>
        <v>1533</v>
      </c>
      <c r="O496" s="195">
        <f>SEARCH("&lt;/stl:HostCommand&gt;",LogEvent[[#This Row],[TextEvent2]],LogEvent[[#This Row],[HostCommandInit]])</f>
        <v>1557</v>
      </c>
      <c r="P496" s="195" t="str">
        <f>MID(LogEvent[[#This Row],[TextEvent2]],LogEvent[[#This Row],[HostCommandInit]],LogEvent[[#This Row],[HCFinish]]-LogEvent[[#This Row],[HostCommandInit]])</f>
        <v>RDBCNMAD26NOVZVUELA5L-UX</v>
      </c>
    </row>
    <row r="497" spans="1:16" x14ac:dyDescent="0.25">
      <c r="A497" s="195" t="s">
        <v>458</v>
      </c>
      <c r="B497" s="195" t="s">
        <v>459</v>
      </c>
      <c r="C497" s="195" t="s">
        <v>992</v>
      </c>
      <c r="D497" s="195">
        <f>SEARCH("&lt;Rule&gt;",LogEvent[[#This Row],[TextEvent2]])+6</f>
        <v>3324</v>
      </c>
      <c r="E497" s="195">
        <f>SEARCH("&lt;/Rule&gt;",LogEvent[[#This Row],[TextEvent2]],LogEvent[[#This Row],[RuleLocation]])</f>
        <v>3328</v>
      </c>
      <c r="F497" s="195" t="str">
        <f>MID(LogEvent[[#This Row],[TextEvent2]],LogEvent[[#This Row],[RuleLocation]],LogEvent[[#This Row],[RuleFinish]]-LogEvent[[#This Row],[RuleLocation]])</f>
        <v>SLDM</v>
      </c>
      <c r="G497" s="195">
        <f>SEARCH("&lt;TariffDescriptionNumber&gt;",LogEvent[[#This Row],[TextEvent2]],LogEvent[[#This Row],[RuleFinish]])+25</f>
        <v>3366</v>
      </c>
      <c r="H497" s="195">
        <f>SEARCH("&lt;/TariffDescriptionNumber&gt;",LogEvent[[#This Row],[TextEvent2]],LogEvent[[#This Row],[RuleFinish]])</f>
        <v>3374</v>
      </c>
      <c r="I497" s="195" t="str">
        <f>MID(LogEvent[[#This Row],[TextEvent2]],LogEvent[[#This Row],[TariffLocation]],(LogEvent[[#This Row],[TariffFinish]]-LogEvent[[#This Row],[TariffLocation]]))</f>
        <v>IPRWD/17</v>
      </c>
      <c r="J497" s="195">
        <f>SEARCH(CONCATENATE("Title=",Calculos!$A$72,"PENALTIES"),LogEvent[[#This Row],[TextEvent2]],LogEvent[[#This Row],[TariffLocation]])+29</f>
        <v>7778</v>
      </c>
      <c r="K497" s="195">
        <f>SEARCH("&lt;/Paragraph&gt;",LogEvent[[#This Row],[TextEvent2]],LogEvent[[#This Row],[PenaltiesLocation]])</f>
        <v>10388</v>
      </c>
      <c r="L497"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497" s="195">
        <f>SEARCH("&lt;stl:HostCommand",LogEvent[[#This Row],[TextEvent2]])</f>
        <v>1500</v>
      </c>
      <c r="N497" s="195">
        <f>SEARCH("&gt;",LogEvent[[#This Row],[TextEvent2]],LogEvent[[#This Row],[HostCommandLocation]])+1</f>
        <v>1533</v>
      </c>
      <c r="O497" s="195">
        <f>SEARCH("&lt;/stl:HostCommand&gt;",LogEvent[[#This Row],[TextEvent2]],LogEvent[[#This Row],[HostCommandInit]])</f>
        <v>1557</v>
      </c>
      <c r="P497" s="195" t="str">
        <f>MID(LogEvent[[#This Row],[TextEvent2]],LogEvent[[#This Row],[HostCommandInit]],LogEvent[[#This Row],[HCFinish]]-LogEvent[[#This Row],[HostCommandInit]])</f>
        <v>RDBOGSMR22DECM00SL5ZJ-LA</v>
      </c>
    </row>
    <row r="498" spans="1:16" x14ac:dyDescent="0.25">
      <c r="A498" s="195" t="s">
        <v>458</v>
      </c>
      <c r="B498" s="195" t="s">
        <v>459</v>
      </c>
      <c r="C498" s="195" t="s">
        <v>993</v>
      </c>
      <c r="D498" s="195">
        <f>SEARCH("&lt;Rule&gt;",LogEvent[[#This Row],[TextEvent2]])+6</f>
        <v>3328</v>
      </c>
      <c r="E498" s="195">
        <f>SEARCH("&lt;/Rule&gt;",LogEvent[[#This Row],[TextEvent2]],LogEvent[[#This Row],[RuleLocation]])</f>
        <v>3332</v>
      </c>
      <c r="F498" s="195" t="str">
        <f>MID(LogEvent[[#This Row],[TextEvent2]],LogEvent[[#This Row],[RuleLocation]],LogEvent[[#This Row],[RuleFinish]]-LogEvent[[#This Row],[RuleLocation]])</f>
        <v>SFDM</v>
      </c>
      <c r="G498" s="195">
        <f>SEARCH("&lt;TariffDescriptionNumber&gt;",LogEvent[[#This Row],[TextEvent2]],LogEvent[[#This Row],[RuleFinish]])+25</f>
        <v>3370</v>
      </c>
      <c r="H498" s="195">
        <f>SEARCH("&lt;/TariffDescriptionNumber&gt;",LogEvent[[#This Row],[TextEvent2]],LogEvent[[#This Row],[RuleFinish]])</f>
        <v>3378</v>
      </c>
      <c r="I498" s="195" t="str">
        <f>MID(LogEvent[[#This Row],[TextEvent2]],LogEvent[[#This Row],[TariffLocation]],(LogEvent[[#This Row],[TariffFinish]]-LogEvent[[#This Row],[TariffLocation]]))</f>
        <v>IPRWD/17</v>
      </c>
      <c r="J498" s="195">
        <f>SEARCH(CONCATENATE("Title=",Calculos!$A$72,"PENALTIES"),LogEvent[[#This Row],[TextEvent2]],LogEvent[[#This Row],[TariffLocation]])+29</f>
        <v>7974</v>
      </c>
      <c r="K498" s="195">
        <f>SEARCH("&lt;/Paragraph&gt;",LogEvent[[#This Row],[TextEvent2]],LogEvent[[#This Row],[PenaltiesLocation]])</f>
        <v>13653</v>
      </c>
      <c r="L498" s="195" t="str">
        <f>MID(LogEvent[[#This Row],[TextEvent2]],LogEvent[[#This Row],[PenaltiesLocation]],(LogEvent[[#This Row],[PenaltiesFinish]]-LogEvent[[#This Row],[PenaltiesLocation]]))</f>
        <v xml:space="preserve">CHANGES
ANY TIME
CHANGES PERMITTED FOR REISSUE/REVALIDATION.
ANY TIME
CHANGES PERMITTED FOR NO-SHOW.
NOTE - TEXT BELOW NOT VALIDATED FOR AUTOPRICING.
PENALTIES FOR TICKET CHANGES MUST BE COLLECTED
WITHIN THE TICKET USING THE TAX CODE OD.
THE NON-USE OF OD TAX CODE WILL BE PENALIZED
WITH 5.00USD PLUS  THE ADMINISTRATIVE FEE
ASSOCIATED TO THE ADM.
EXCEPT TICKETS REISSUED IN USA CANADA
ARGENTINA OR PARAGUAY.
//
REISSUE MUST BE COMPLETED BEFORE DEPARTURE TIME
OF THE ORIGINAL FLIGHT -OTHERWISE IT WILL BE
CONSIDERED NO-SHOW AND SUCH PENALTY/RESTRICTION
WILL APPLY.
-CHANGES TO UNUSED TICKET-
1.WHEN THE FIRST FLIGHT COUPON IS CHANGED THE
ITINERARY MUST BE RE-PRICED USING CURRENT FARES IN
EFFECT ON THE DATE THE TICKET IS REISSUED THE
ITINERARY MUST MEET ALL RULE PROVISIONS OF THE
NEWLY TICKETED FARE.
2.WHEN THERE ARE NO CHANGES TO THE FIRST FLIGHT
COUPON BUT OTHER FARE COMPONENTS ARE CHANGED THE
ITINERARY MUST BE RE-PRICED USING HISTORICAL
FARES IN EFFECT ON THE PREVIOUS TICKETING DATE.
THE NEW ITINERARY MUST MEET ALL THE PROVISIONS OF
THE NEWLY TICKETED FARES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CHILD/INFANT DISCOUNTS APPLY.
//
-CHANGES TO PARTIALY USED TICKETS-
THE ITINERARY MUST BE RE-PRICED USING HISTORICAL
FARES IN EFFECT ON THE PREVIOUS TICKETING DATE.
THE NEW ITINERARY MUST MEET ALL RULE PROVISIONS
OF THE NEWLY TICKETED FARE. THE RECALCULATED FARE
MUST BE THE FARE THAT COULD HAVE BEEN USED IF
PURCHASED ON THE ORIGINAL TICKETING DATE.
//
WHEN MORE THAN ONE FARE COMPONENT IS CHANGED THE
HIGHEST PENALTY/RESTRICTIVE CONDITION OF ANY OF
THE CHANGED FARE COMPONENTS WILL APPLY.
//
CHANGES TO NON REFUNDABLE FARE COMPONENTS SHOULD
BE DONE TO AN EQUAL OR A HIGHER FARE COMPONENT.
//
THE CHANGE FEE AND ANY DIFFERENCE IN FARE MUST BE
COLLECTED AT THE TIME OF CHANGE/REISSUE AND
APPLIES PER TRANSACTION-PER PASSENGER.
CHILD/ INFANT DISCOUNTS APPLY.
//
TICKET VALIDITY FOR WHOLLY UNUSED TICKETS IS ONE
YEAR FROM TICKET ISSUE DATE.  PARTIALLY USED
TICKETS ARE VALID PROVIDED TRAVEL IS COMPLETED
WITHIN ONE YEAR OR MAXIMUN STAY - WHICHEVER IS
EARLIER- FROM THE OUTBOUND TRAVEL OF THE ORIGINAL
TICKET.
CANCELLATIONS
ANY TIME
CANCELLATIONS PERMITTED.
NOTE - TEXT BELOW NOT VALIDATED FOR AUTOPRICING.
WHEN COMBINING REFUNDABLE WITH NON REFUNDABLE
FARES - THE AMOUNT PAID ON THE REFUNDABLE FARE
COMPONENT IS REFUNDED LESS ANY APPLICABLE PENALTY
AND THE AMOUNT PAID ON THE NON-REFUNDABLE FARE
COMPONENT WILL NOT BE REFUNDED.
//
WHEN REISSUED TICKETS ARE SENT TO REFUND THE
ORIGINAL NON REFUNDABLE AMOUNT REMAINS NON
REFUNDABLE.
//
IF NO PORTION OF THE TICKET HAS BEEN USED
THE REFUND WILL BE AN AMOUNT EQUAL TO THE
FARE PAID LESS ANY APPLICABLE SERVICE CHARGES
OR CANCELLATION FEES.
//
IF A PORTION OF THE TICKET HAS BEEN USED THE
REFUND WILL BE AN AMOUNT EQUAL TO THE DIFFERENCE
BETWEEN THE FARE PAID AND THE APPLICABLE FARE FOR
TRAVEL BETWEEN THE POINTS FOR WHICH THE TICKET
HAS BEEN USED LESS ANY APPLICABLE SERVICE CHARGES
OR CANCELLATION FEES.
//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
//&lt;/Text&gt;
   </v>
      </c>
      <c r="M498" s="195">
        <f>SEARCH("&lt;stl:HostCommand",LogEvent[[#This Row],[TextEvent2]])</f>
        <v>1500</v>
      </c>
      <c r="N498" s="195">
        <f>SEARCH("&gt;",LogEvent[[#This Row],[TextEvent2]],LogEvent[[#This Row],[HostCommandLocation]])+1</f>
        <v>1533</v>
      </c>
      <c r="O498" s="195">
        <f>SEARCH("&lt;/stl:HostCommand&gt;",LogEvent[[#This Row],[TextEvent2]],LogEvent[[#This Row],[HostCommandInit]])</f>
        <v>1557</v>
      </c>
      <c r="P498" s="195" t="str">
        <f>MID(LogEvent[[#This Row],[TextEvent2]],LogEvent[[#This Row],[HostCommandInit]],LogEvent[[#This Row],[HCFinish]]-LogEvent[[#This Row],[HostCommandInit]])</f>
        <v>RDSMRBOG26DECB00SF5ZJ-LA</v>
      </c>
    </row>
    <row r="499" spans="1:16" x14ac:dyDescent="0.25">
      <c r="A499" s="195" t="s">
        <v>458</v>
      </c>
      <c r="B499" s="195" t="s">
        <v>459</v>
      </c>
      <c r="C499" s="195" t="s">
        <v>994</v>
      </c>
      <c r="D499" s="195" t="e">
        <f>SEARCH("&lt;Rule&gt;",LogEvent[[#This Row],[TextEvent2]])+6</f>
        <v>#VALUE!</v>
      </c>
      <c r="E499" s="195" t="e">
        <f>SEARCH("&lt;/Rule&gt;",LogEvent[[#This Row],[TextEvent2]],LogEvent[[#This Row],[RuleLocation]])</f>
        <v>#VALUE!</v>
      </c>
      <c r="F499" s="195" t="e">
        <f>MID(LogEvent[[#This Row],[TextEvent2]],LogEvent[[#This Row],[RuleLocation]],LogEvent[[#This Row],[RuleFinish]]-LogEvent[[#This Row],[RuleLocation]])</f>
        <v>#VALUE!</v>
      </c>
      <c r="G499" s="195" t="e">
        <f>SEARCH("&lt;TariffDescriptionNumber&gt;",LogEvent[[#This Row],[TextEvent2]],LogEvent[[#This Row],[RuleFinish]])+25</f>
        <v>#VALUE!</v>
      </c>
      <c r="H499" s="195" t="e">
        <f>SEARCH("&lt;/TariffDescriptionNumber&gt;",LogEvent[[#This Row],[TextEvent2]],LogEvent[[#This Row],[RuleFinish]])</f>
        <v>#VALUE!</v>
      </c>
      <c r="I499" s="195" t="e">
        <f>MID(LogEvent[[#This Row],[TextEvent2]],LogEvent[[#This Row],[TariffLocation]],(LogEvent[[#This Row],[TariffFinish]]-LogEvent[[#This Row],[TariffLocation]]))</f>
        <v>#VALUE!</v>
      </c>
      <c r="J499" s="195" t="e">
        <f>SEARCH(CONCATENATE("Title=",Calculos!$A$72,"PENALTIES"),LogEvent[[#This Row],[TextEvent2]],LogEvent[[#This Row],[TariffLocation]])+29</f>
        <v>#VALUE!</v>
      </c>
      <c r="K499" s="195" t="e">
        <f>SEARCH("&lt;/Paragraph&gt;",LogEvent[[#This Row],[TextEvent2]],LogEvent[[#This Row],[PenaltiesLocation]])</f>
        <v>#VALUE!</v>
      </c>
      <c r="L499" s="195" t="e">
        <f>MID(LogEvent[[#This Row],[TextEvent2]],LogEvent[[#This Row],[PenaltiesLocation]],(LogEvent[[#This Row],[PenaltiesFinish]]-LogEvent[[#This Row],[PenaltiesLocation]]))</f>
        <v>#VALUE!</v>
      </c>
      <c r="M499" s="195">
        <f>SEARCH("&lt;stl:HostCommand",LogEvent[[#This Row],[TextEvent2]])</f>
        <v>1524</v>
      </c>
      <c r="N499" s="195">
        <f>SEARCH("&gt;",LogEvent[[#This Row],[TextEvent2]],LogEvent[[#This Row],[HostCommandLocation]])+1</f>
        <v>1557</v>
      </c>
      <c r="O499" s="195">
        <f>SEARCH("&lt;/stl:HostCommand&gt;",LogEvent[[#This Row],[TextEvent2]],LogEvent[[#This Row],[HostCommandInit]])</f>
        <v>1581</v>
      </c>
      <c r="P499" s="195" t="str">
        <f>MID(LogEvent[[#This Row],[TextEvent2]],LogEvent[[#This Row],[HostCommandInit]],LogEvent[[#This Row],[HCFinish]]-LogEvent[[#This Row],[HostCommandInit]])</f>
        <v>RDBOGPTY18SEPWZA05TIB-AV</v>
      </c>
    </row>
    <row r="500" spans="1:16" x14ac:dyDescent="0.25">
      <c r="A500" s="195" t="s">
        <v>458</v>
      </c>
      <c r="B500" s="195" t="s">
        <v>459</v>
      </c>
      <c r="C500" s="195" t="s">
        <v>995</v>
      </c>
      <c r="D500" s="195" t="e">
        <f>SEARCH("&lt;Rule&gt;",LogEvent[[#This Row],[TextEvent2]])+6</f>
        <v>#VALUE!</v>
      </c>
      <c r="E500" s="195" t="e">
        <f>SEARCH("&lt;/Rule&gt;",LogEvent[[#This Row],[TextEvent2]],LogEvent[[#This Row],[RuleLocation]])</f>
        <v>#VALUE!</v>
      </c>
      <c r="F500" s="195" t="e">
        <f>MID(LogEvent[[#This Row],[TextEvent2]],LogEvent[[#This Row],[RuleLocation]],LogEvent[[#This Row],[RuleFinish]]-LogEvent[[#This Row],[RuleLocation]])</f>
        <v>#VALUE!</v>
      </c>
      <c r="G500" s="195" t="e">
        <f>SEARCH("&lt;TariffDescriptionNumber&gt;",LogEvent[[#This Row],[TextEvent2]],LogEvent[[#This Row],[RuleFinish]])+25</f>
        <v>#VALUE!</v>
      </c>
      <c r="H500" s="195" t="e">
        <f>SEARCH("&lt;/TariffDescriptionNumber&gt;",LogEvent[[#This Row],[TextEvent2]],LogEvent[[#This Row],[RuleFinish]])</f>
        <v>#VALUE!</v>
      </c>
      <c r="I500" s="195" t="e">
        <f>MID(LogEvent[[#This Row],[TextEvent2]],LogEvent[[#This Row],[TariffLocation]],(LogEvent[[#This Row],[TariffFinish]]-LogEvent[[#This Row],[TariffLocation]]))</f>
        <v>#VALUE!</v>
      </c>
      <c r="J500" s="195" t="e">
        <f>SEARCH(CONCATENATE("Title=",Calculos!$A$72,"PENALTIES"),LogEvent[[#This Row],[TextEvent2]],LogEvent[[#This Row],[TariffLocation]])+29</f>
        <v>#VALUE!</v>
      </c>
      <c r="K500" s="195" t="e">
        <f>SEARCH("&lt;/Paragraph&gt;",LogEvent[[#This Row],[TextEvent2]],LogEvent[[#This Row],[PenaltiesLocation]])</f>
        <v>#VALUE!</v>
      </c>
      <c r="L500" s="195" t="e">
        <f>MID(LogEvent[[#This Row],[TextEvent2]],LogEvent[[#This Row],[PenaltiesLocation]],(LogEvent[[#This Row],[PenaltiesFinish]]-LogEvent[[#This Row],[PenaltiesLocation]]))</f>
        <v>#VALUE!</v>
      </c>
      <c r="M500" s="195">
        <f>SEARCH("&lt;stl:HostCommand",LogEvent[[#This Row],[TextEvent2]])</f>
        <v>1524</v>
      </c>
      <c r="N500" s="195">
        <f>SEARCH("&gt;",LogEvent[[#This Row],[TextEvent2]],LogEvent[[#This Row],[HostCommandLocation]])+1</f>
        <v>1557</v>
      </c>
      <c r="O500" s="195">
        <f>SEARCH("&lt;/stl:HostCommand&gt;",LogEvent[[#This Row],[TextEvent2]],LogEvent[[#This Row],[HostCommandInit]])</f>
        <v>1581</v>
      </c>
      <c r="P500" s="195" t="str">
        <f>MID(LogEvent[[#This Row],[TextEvent2]],LogEvent[[#This Row],[HostCommandInit]],LogEvent[[#This Row],[HCFinish]]-LogEvent[[#This Row],[HostCommandInit]])</f>
        <v>RDPTYBOG21SEPWZA05TIB-AV</v>
      </c>
    </row>
    <row r="501" spans="1:16" x14ac:dyDescent="0.25">
      <c r="A501" s="195" t="s">
        <v>458</v>
      </c>
      <c r="B501" s="195" t="s">
        <v>459</v>
      </c>
      <c r="C501" s="195" t="s">
        <v>1111</v>
      </c>
      <c r="D501" s="195" t="e">
        <f>SEARCH("&lt;Rule&gt;",LogEvent[[#This Row],[TextEvent2]])+6</f>
        <v>#VALUE!</v>
      </c>
      <c r="E501" s="195" t="e">
        <f>SEARCH("&lt;/Rule&gt;",LogEvent[[#This Row],[TextEvent2]],LogEvent[[#This Row],[RuleLocation]])</f>
        <v>#VALUE!</v>
      </c>
      <c r="F501" s="195" t="e">
        <f>MID(LogEvent[[#This Row],[TextEvent2]],LogEvent[[#This Row],[RuleLocation]],LogEvent[[#This Row],[RuleFinish]]-LogEvent[[#This Row],[RuleLocation]])</f>
        <v>#VALUE!</v>
      </c>
      <c r="G501" s="195" t="e">
        <f>SEARCH("&lt;TariffDescriptionNumber&gt;",LogEvent[[#This Row],[TextEvent2]],LogEvent[[#This Row],[RuleFinish]])+25</f>
        <v>#VALUE!</v>
      </c>
      <c r="H501" s="195" t="e">
        <f>SEARCH("&lt;/TariffDescriptionNumber&gt;",LogEvent[[#This Row],[TextEvent2]],LogEvent[[#This Row],[RuleFinish]])</f>
        <v>#VALUE!</v>
      </c>
      <c r="I501" s="195" t="e">
        <f>MID(LogEvent[[#This Row],[TextEvent2]],LogEvent[[#This Row],[TariffLocation]],(LogEvent[[#This Row],[TariffFinish]]-LogEvent[[#This Row],[TariffLocation]]))</f>
        <v>#VALUE!</v>
      </c>
      <c r="J501" s="195" t="e">
        <f>SEARCH(CONCATENATE("Title=",Calculos!$A$72,"PENALTIES"),LogEvent[[#This Row],[TextEvent2]],LogEvent[[#This Row],[TariffLocation]])+29</f>
        <v>#VALUE!</v>
      </c>
      <c r="K501" s="195" t="e">
        <f>SEARCH("&lt;/Paragraph&gt;",LogEvent[[#This Row],[TextEvent2]],LogEvent[[#This Row],[PenaltiesLocation]])</f>
        <v>#VALUE!</v>
      </c>
      <c r="L501" s="195" t="e">
        <f>MID(LogEvent[[#This Row],[TextEvent2]],LogEvent[[#This Row],[PenaltiesLocation]],(LogEvent[[#This Row],[PenaltiesFinish]]-LogEvent[[#This Row],[PenaltiesLocation]]))</f>
        <v>#VALUE!</v>
      </c>
      <c r="M501" s="195">
        <f>SEARCH("&lt;stl:HostCommand",LogEvent[[#This Row],[TextEvent2]])</f>
        <v>1524</v>
      </c>
      <c r="N501" s="195">
        <f>SEARCH("&gt;",LogEvent[[#This Row],[TextEvent2]],LogEvent[[#This Row],[HostCommandLocation]])+1</f>
        <v>1557</v>
      </c>
      <c r="O501" s="195">
        <f>SEARCH("&lt;/stl:HostCommand&gt;",LogEvent[[#This Row],[TextEvent2]],LogEvent[[#This Row],[HostCommandInit]])</f>
        <v>1592</v>
      </c>
      <c r="P501" s="195" t="str">
        <f>MID(LogEvent[[#This Row],[TextEvent2]],LogEvent[[#This Row],[HostCommandInit]],LogEvent[[#This Row],[HCFinish]]-LogEvent[[#This Row],[HostCommandInit]])</f>
        <v>RDMDEPTY09DECLAA4BCOV¥UAC*COV911-CM</v>
      </c>
    </row>
    <row r="502" spans="1:16" x14ac:dyDescent="0.25">
      <c r="A502" s="195" t="s">
        <v>458</v>
      </c>
      <c r="B502" s="195" t="s">
        <v>459</v>
      </c>
      <c r="C502" s="195" t="s">
        <v>1112</v>
      </c>
      <c r="D502" s="195" t="e">
        <f>SEARCH("&lt;Rule&gt;",LogEvent[[#This Row],[TextEvent2]])+6</f>
        <v>#VALUE!</v>
      </c>
      <c r="E502" s="195" t="e">
        <f>SEARCH("&lt;/Rule&gt;",LogEvent[[#This Row],[TextEvent2]],LogEvent[[#This Row],[RuleLocation]])</f>
        <v>#VALUE!</v>
      </c>
      <c r="F502" s="195" t="e">
        <f>MID(LogEvent[[#This Row],[TextEvent2]],LogEvent[[#This Row],[RuleLocation]],LogEvent[[#This Row],[RuleFinish]]-LogEvent[[#This Row],[RuleLocation]])</f>
        <v>#VALUE!</v>
      </c>
      <c r="G502" s="195" t="e">
        <f>SEARCH("&lt;TariffDescriptionNumber&gt;",LogEvent[[#This Row],[TextEvent2]],LogEvent[[#This Row],[RuleFinish]])+25</f>
        <v>#VALUE!</v>
      </c>
      <c r="H502" s="195" t="e">
        <f>SEARCH("&lt;/TariffDescriptionNumber&gt;",LogEvent[[#This Row],[TextEvent2]],LogEvent[[#This Row],[RuleFinish]])</f>
        <v>#VALUE!</v>
      </c>
      <c r="I502" s="195" t="e">
        <f>MID(LogEvent[[#This Row],[TextEvent2]],LogEvent[[#This Row],[TariffLocation]],(LogEvent[[#This Row],[TariffFinish]]-LogEvent[[#This Row],[TariffLocation]]))</f>
        <v>#VALUE!</v>
      </c>
      <c r="J502" s="195" t="e">
        <f>SEARCH(CONCATENATE("Title=",Calculos!$A$72,"PENALTIES"),LogEvent[[#This Row],[TextEvent2]],LogEvent[[#This Row],[TariffLocation]])+29</f>
        <v>#VALUE!</v>
      </c>
      <c r="K502" s="195" t="e">
        <f>SEARCH("&lt;/Paragraph&gt;",LogEvent[[#This Row],[TextEvent2]],LogEvent[[#This Row],[PenaltiesLocation]])</f>
        <v>#VALUE!</v>
      </c>
      <c r="L502" s="195" t="e">
        <f>MID(LogEvent[[#This Row],[TextEvent2]],LogEvent[[#This Row],[PenaltiesLocation]],(LogEvent[[#This Row],[PenaltiesFinish]]-LogEvent[[#This Row],[PenaltiesLocation]]))</f>
        <v>#VALUE!</v>
      </c>
      <c r="M502" s="195">
        <f>SEARCH("&lt;stl:HostCommand",LogEvent[[#This Row],[TextEvent2]])</f>
        <v>1524</v>
      </c>
      <c r="N502" s="195">
        <f>SEARCH("&gt;",LogEvent[[#This Row],[TextEvent2]],LogEvent[[#This Row],[HostCommandLocation]])+1</f>
        <v>1557</v>
      </c>
      <c r="O502" s="195">
        <f>SEARCH("&lt;/stl:HostCommand&gt;",LogEvent[[#This Row],[TextEvent2]],LogEvent[[#This Row],[HostCommandInit]])</f>
        <v>1592</v>
      </c>
      <c r="P502" s="195" t="str">
        <f>MID(LogEvent[[#This Row],[TextEvent2]],LogEvent[[#This Row],[HostCommandInit]],LogEvent[[#This Row],[HCFinish]]-LogEvent[[#This Row],[HostCommandInit]])</f>
        <v>RDPTYPUJ09DECLAA4BCOV¥UAC*COV911-CM</v>
      </c>
    </row>
    <row r="503" spans="1:16" x14ac:dyDescent="0.25">
      <c r="A503" s="195" t="s">
        <v>458</v>
      </c>
      <c r="B503" s="195" t="s">
        <v>459</v>
      </c>
      <c r="C503" s="195" t="s">
        <v>1113</v>
      </c>
      <c r="D503" s="195" t="e">
        <f>SEARCH("&lt;Rule&gt;",LogEvent[[#This Row],[TextEvent2]])+6</f>
        <v>#VALUE!</v>
      </c>
      <c r="E503" s="195" t="e">
        <f>SEARCH("&lt;/Rule&gt;",LogEvent[[#This Row],[TextEvent2]],LogEvent[[#This Row],[RuleLocation]])</f>
        <v>#VALUE!</v>
      </c>
      <c r="F503" s="195" t="e">
        <f>MID(LogEvent[[#This Row],[TextEvent2]],LogEvent[[#This Row],[RuleLocation]],LogEvent[[#This Row],[RuleFinish]]-LogEvent[[#This Row],[RuleLocation]])</f>
        <v>#VALUE!</v>
      </c>
      <c r="G503" s="195" t="e">
        <f>SEARCH("&lt;TariffDescriptionNumber&gt;",LogEvent[[#This Row],[TextEvent2]],LogEvent[[#This Row],[RuleFinish]])+25</f>
        <v>#VALUE!</v>
      </c>
      <c r="H503" s="195" t="e">
        <f>SEARCH("&lt;/TariffDescriptionNumber&gt;",LogEvent[[#This Row],[TextEvent2]],LogEvent[[#This Row],[RuleFinish]])</f>
        <v>#VALUE!</v>
      </c>
      <c r="I503" s="195" t="e">
        <f>MID(LogEvent[[#This Row],[TextEvent2]],LogEvent[[#This Row],[TariffLocation]],(LogEvent[[#This Row],[TariffFinish]]-LogEvent[[#This Row],[TariffLocation]]))</f>
        <v>#VALUE!</v>
      </c>
      <c r="J503" s="195" t="e">
        <f>SEARCH(CONCATENATE("Title=",Calculos!$A$72,"PENALTIES"),LogEvent[[#This Row],[TextEvent2]],LogEvent[[#This Row],[TariffLocation]])+29</f>
        <v>#VALUE!</v>
      </c>
      <c r="K503" s="195" t="e">
        <f>SEARCH("&lt;/Paragraph&gt;",LogEvent[[#This Row],[TextEvent2]],LogEvent[[#This Row],[PenaltiesLocation]])</f>
        <v>#VALUE!</v>
      </c>
      <c r="L503" s="195" t="e">
        <f>MID(LogEvent[[#This Row],[TextEvent2]],LogEvent[[#This Row],[PenaltiesLocation]],(LogEvent[[#This Row],[PenaltiesFinish]]-LogEvent[[#This Row],[PenaltiesLocation]]))</f>
        <v>#VALUE!</v>
      </c>
      <c r="M503" s="195">
        <f>SEARCH("&lt;stl:HostCommand",LogEvent[[#This Row],[TextEvent2]])</f>
        <v>1524</v>
      </c>
      <c r="N503" s="195">
        <f>SEARCH("&gt;",LogEvent[[#This Row],[TextEvent2]],LogEvent[[#This Row],[HostCommandLocation]])+1</f>
        <v>1557</v>
      </c>
      <c r="O503" s="195">
        <f>SEARCH("&lt;/stl:HostCommand&gt;",LogEvent[[#This Row],[TextEvent2]],LogEvent[[#This Row],[HostCommandInit]])</f>
        <v>1597</v>
      </c>
      <c r="P503" s="195" t="str">
        <f>MID(LogEvent[[#This Row],[TextEvent2]],LogEvent[[#This Row],[HostCommandInit]],LogEvent[[#This Row],[HCFinish]]-LogEvent[[#This Row],[HostCommandInit]])</f>
        <v>RDPUJPTY14DECWAAAKY2P/W20P¥UAC*COV911-CM</v>
      </c>
    </row>
    <row r="504" spans="1:16" x14ac:dyDescent="0.25">
      <c r="A504" s="195" t="s">
        <v>458</v>
      </c>
      <c r="B504" s="195" t="s">
        <v>459</v>
      </c>
      <c r="C504" s="195" t="s">
        <v>1114</v>
      </c>
      <c r="D504" s="195" t="e">
        <f>SEARCH("&lt;Rule&gt;",LogEvent[[#This Row],[TextEvent2]])+6</f>
        <v>#VALUE!</v>
      </c>
      <c r="E504" s="195" t="e">
        <f>SEARCH("&lt;/Rule&gt;",LogEvent[[#This Row],[TextEvent2]],LogEvent[[#This Row],[RuleLocation]])</f>
        <v>#VALUE!</v>
      </c>
      <c r="F504" s="195" t="e">
        <f>MID(LogEvent[[#This Row],[TextEvent2]],LogEvent[[#This Row],[RuleLocation]],LogEvent[[#This Row],[RuleFinish]]-LogEvent[[#This Row],[RuleLocation]])</f>
        <v>#VALUE!</v>
      </c>
      <c r="G504" s="195" t="e">
        <f>SEARCH("&lt;TariffDescriptionNumber&gt;",LogEvent[[#This Row],[TextEvent2]],LogEvent[[#This Row],[RuleFinish]])+25</f>
        <v>#VALUE!</v>
      </c>
      <c r="H504" s="195" t="e">
        <f>SEARCH("&lt;/TariffDescriptionNumber&gt;",LogEvent[[#This Row],[TextEvent2]],LogEvent[[#This Row],[RuleFinish]])</f>
        <v>#VALUE!</v>
      </c>
      <c r="I504" s="195" t="e">
        <f>MID(LogEvent[[#This Row],[TextEvent2]],LogEvent[[#This Row],[TariffLocation]],(LogEvent[[#This Row],[TariffFinish]]-LogEvent[[#This Row],[TariffLocation]]))</f>
        <v>#VALUE!</v>
      </c>
      <c r="J504" s="195" t="e">
        <f>SEARCH(CONCATENATE("Title=",Calculos!$A$72,"PENALTIES"),LogEvent[[#This Row],[TextEvent2]],LogEvent[[#This Row],[TariffLocation]])+29</f>
        <v>#VALUE!</v>
      </c>
      <c r="K504" s="195" t="e">
        <f>SEARCH("&lt;/Paragraph&gt;",LogEvent[[#This Row],[TextEvent2]],LogEvent[[#This Row],[PenaltiesLocation]])</f>
        <v>#VALUE!</v>
      </c>
      <c r="L504" s="195" t="e">
        <f>MID(LogEvent[[#This Row],[TextEvent2]],LogEvent[[#This Row],[PenaltiesLocation]],(LogEvent[[#This Row],[PenaltiesFinish]]-LogEvent[[#This Row],[PenaltiesLocation]]))</f>
        <v>#VALUE!</v>
      </c>
      <c r="M504" s="195">
        <f>SEARCH("&lt;stl:HostCommand",LogEvent[[#This Row],[TextEvent2]])</f>
        <v>1524</v>
      </c>
      <c r="N504" s="195">
        <f>SEARCH("&gt;",LogEvent[[#This Row],[TextEvent2]],LogEvent[[#This Row],[HostCommandLocation]])+1</f>
        <v>1557</v>
      </c>
      <c r="O504" s="195">
        <f>SEARCH("&lt;/stl:HostCommand&gt;",LogEvent[[#This Row],[TextEvent2]],LogEvent[[#This Row],[HostCommandInit]])</f>
        <v>1597</v>
      </c>
      <c r="P504" s="195" t="str">
        <f>MID(LogEvent[[#This Row],[TextEvent2]],LogEvent[[#This Row],[HostCommandInit]],LogEvent[[#This Row],[HCFinish]]-LogEvent[[#This Row],[HostCommandInit]])</f>
        <v>RDPTYMDE15DECWAAAKY2P/W20P¥UAC*COV911-CM</v>
      </c>
    </row>
    <row r="505" spans="1:16" x14ac:dyDescent="0.25">
      <c r="A505" s="195" t="s">
        <v>458</v>
      </c>
      <c r="B505" s="195" t="s">
        <v>459</v>
      </c>
      <c r="C505" s="195" t="s">
        <v>1115</v>
      </c>
      <c r="D505" s="195">
        <f>SEARCH("&lt;Rule&gt;",LogEvent[[#This Row],[TextEvent2]])+6</f>
        <v>3327</v>
      </c>
      <c r="E505" s="195">
        <f>SEARCH("&lt;/Rule&gt;",LogEvent[[#This Row],[TextEvent2]],LogEvent[[#This Row],[RuleLocation]])</f>
        <v>3331</v>
      </c>
      <c r="F505" s="195" t="str">
        <f>MID(LogEvent[[#This Row],[TextEvent2]],LogEvent[[#This Row],[RuleLocation]],LogEvent[[#This Row],[RuleFinish]]-LogEvent[[#This Row],[RuleLocation]])</f>
        <v>DOEC</v>
      </c>
      <c r="G505" s="195">
        <f>SEARCH("&lt;TariffDescriptionNumber&gt;",LogEvent[[#This Row],[TextEvent2]],LogEvent[[#This Row],[RuleFinish]])+25</f>
        <v>3369</v>
      </c>
      <c r="H505" s="195">
        <f>SEARCH("&lt;/TariffDescriptionNumber&gt;",LogEvent[[#This Row],[TextEvent2]],LogEvent[[#This Row],[RuleFinish]])</f>
        <v>3377</v>
      </c>
      <c r="I505" s="195" t="str">
        <f>MID(LogEvent[[#This Row],[TextEvent2]],LogEvent[[#This Row],[TariffLocation]],(LogEvent[[#This Row],[TariffFinish]]-LogEvent[[#This Row],[TariffLocation]]))</f>
        <v>IPRWD/17</v>
      </c>
      <c r="J505" s="195">
        <f>SEARCH(CONCATENATE("Title=",Calculos!$A$72,"PENALTIES"),LogEvent[[#This Row],[TextEvent2]],LogEvent[[#This Row],[TariffLocation]])+29</f>
        <v>7661</v>
      </c>
      <c r="K505" s="195">
        <f>SEARCH("&lt;/Paragraph&gt;",LogEvent[[#This Row],[TextEvent2]],LogEvent[[#This Row],[PenaltiesLocation]])</f>
        <v>8196</v>
      </c>
      <c r="L505"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505" s="195">
        <f>SEARCH("&lt;stl:HostCommand",LogEvent[[#This Row],[TextEvent2]])</f>
        <v>1501</v>
      </c>
      <c r="N505" s="195">
        <f>SEARCH("&gt;",LogEvent[[#This Row],[TextEvent2]],LogEvent[[#This Row],[HostCommandLocation]])+1</f>
        <v>1534</v>
      </c>
      <c r="O505" s="195">
        <f>SEARCH("&lt;/stl:HostCommand&gt;",LogEvent[[#This Row],[TextEvent2]],LogEvent[[#This Row],[HostCommandInit]])</f>
        <v>1558</v>
      </c>
      <c r="P505" s="195" t="str">
        <f>MID(LogEvent[[#This Row],[TextEvent2]],LogEvent[[#This Row],[HostCommandInit]],LogEvent[[#This Row],[HCFinish]]-LogEvent[[#This Row],[HostCommandInit]])</f>
        <v>RDBOGBAQ05OCTOES00RIQ-AV</v>
      </c>
    </row>
    <row r="506" spans="1:16" x14ac:dyDescent="0.25">
      <c r="A506" s="195" t="s">
        <v>458</v>
      </c>
      <c r="B506" s="195" t="s">
        <v>459</v>
      </c>
      <c r="C506" s="195" t="s">
        <v>1116</v>
      </c>
      <c r="D506" s="195">
        <f>SEARCH("&lt;Rule&gt;",LogEvent[[#This Row],[TextEvent2]])+6</f>
        <v>3327</v>
      </c>
      <c r="E506" s="195">
        <f>SEARCH("&lt;/Rule&gt;",LogEvent[[#This Row],[TextEvent2]],LogEvent[[#This Row],[RuleLocation]])</f>
        <v>3331</v>
      </c>
      <c r="F506" s="195" t="str">
        <f>MID(LogEvent[[#This Row],[TextEvent2]],LogEvent[[#This Row],[RuleLocation]],LogEvent[[#This Row],[RuleFinish]]-LogEvent[[#This Row],[RuleLocation]])</f>
        <v>DOEC</v>
      </c>
      <c r="G506" s="195">
        <f>SEARCH("&lt;TariffDescriptionNumber&gt;",LogEvent[[#This Row],[TextEvent2]],LogEvent[[#This Row],[RuleFinish]])+25</f>
        <v>3369</v>
      </c>
      <c r="H506" s="195">
        <f>SEARCH("&lt;/TariffDescriptionNumber&gt;",LogEvent[[#This Row],[TextEvent2]],LogEvent[[#This Row],[RuleFinish]])</f>
        <v>3377</v>
      </c>
      <c r="I506" s="195" t="str">
        <f>MID(LogEvent[[#This Row],[TextEvent2]],LogEvent[[#This Row],[TariffLocation]],(LogEvent[[#This Row],[TariffFinish]]-LogEvent[[#This Row],[TariffLocation]]))</f>
        <v>IPRWD/17</v>
      </c>
      <c r="J506" s="195">
        <f>SEARCH(CONCATENATE("Title=",Calculos!$A$72,"PENALTIES"),LogEvent[[#This Row],[TextEvent2]],LogEvent[[#This Row],[TariffLocation]])+29</f>
        <v>7661</v>
      </c>
      <c r="K506" s="195">
        <f>SEARCH("&lt;/Paragraph&gt;",LogEvent[[#This Row],[TextEvent2]],LogEvent[[#This Row],[PenaltiesLocation]])</f>
        <v>8196</v>
      </c>
      <c r="L506"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506" s="195">
        <f>SEARCH("&lt;stl:HostCommand",LogEvent[[#This Row],[TextEvent2]])</f>
        <v>1501</v>
      </c>
      <c r="N506" s="195">
        <f>SEARCH("&gt;",LogEvent[[#This Row],[TextEvent2]],LogEvent[[#This Row],[HostCommandLocation]])+1</f>
        <v>1534</v>
      </c>
      <c r="O506" s="195">
        <f>SEARCH("&lt;/stl:HostCommand&gt;",LogEvent[[#This Row],[TextEvent2]],LogEvent[[#This Row],[HostCommandInit]])</f>
        <v>1558</v>
      </c>
      <c r="P506" s="195" t="str">
        <f>MID(LogEvent[[#This Row],[TextEvent2]],LogEvent[[#This Row],[HostCommandInit]],LogEvent[[#This Row],[HCFinish]]-LogEvent[[#This Row],[HostCommandInit]])</f>
        <v>RDBAQBOG12OCTPES00RIQ-AV</v>
      </c>
    </row>
    <row r="507" spans="1:16" x14ac:dyDescent="0.25">
      <c r="A507" s="195" t="s">
        <v>458</v>
      </c>
      <c r="B507" s="195" t="s">
        <v>459</v>
      </c>
      <c r="C507" s="195" t="s">
        <v>1117</v>
      </c>
      <c r="D507" s="195" t="e">
        <f>SEARCH("&lt;Rule&gt;",LogEvent[[#This Row],[TextEvent2]])+6</f>
        <v>#VALUE!</v>
      </c>
      <c r="E507" s="195" t="e">
        <f>SEARCH("&lt;/Rule&gt;",LogEvent[[#This Row],[TextEvent2]],LogEvent[[#This Row],[RuleLocation]])</f>
        <v>#VALUE!</v>
      </c>
      <c r="F507" s="195" t="e">
        <f>MID(LogEvent[[#This Row],[TextEvent2]],LogEvent[[#This Row],[RuleLocation]],LogEvent[[#This Row],[RuleFinish]]-LogEvent[[#This Row],[RuleLocation]])</f>
        <v>#VALUE!</v>
      </c>
      <c r="G507" s="195" t="e">
        <f>SEARCH("&lt;TariffDescriptionNumber&gt;",LogEvent[[#This Row],[TextEvent2]],LogEvent[[#This Row],[RuleFinish]])+25</f>
        <v>#VALUE!</v>
      </c>
      <c r="H507" s="195" t="e">
        <f>SEARCH("&lt;/TariffDescriptionNumber&gt;",LogEvent[[#This Row],[TextEvent2]],LogEvent[[#This Row],[RuleFinish]])</f>
        <v>#VALUE!</v>
      </c>
      <c r="I507" s="195" t="e">
        <f>MID(LogEvent[[#This Row],[TextEvent2]],LogEvent[[#This Row],[TariffLocation]],(LogEvent[[#This Row],[TariffFinish]]-LogEvent[[#This Row],[TariffLocation]]))</f>
        <v>#VALUE!</v>
      </c>
      <c r="J507" s="195" t="e">
        <f>SEARCH(CONCATENATE("Title=",Calculos!$A$72,"PENALTIES"),LogEvent[[#This Row],[TextEvent2]],LogEvent[[#This Row],[TariffLocation]])+29</f>
        <v>#VALUE!</v>
      </c>
      <c r="K507" s="195" t="e">
        <f>SEARCH("&lt;/Paragraph&gt;",LogEvent[[#This Row],[TextEvent2]],LogEvent[[#This Row],[PenaltiesLocation]])</f>
        <v>#VALUE!</v>
      </c>
      <c r="L507" s="195" t="e">
        <f>MID(LogEvent[[#This Row],[TextEvent2]],LogEvent[[#This Row],[PenaltiesLocation]],(LogEvent[[#This Row],[PenaltiesFinish]]-LogEvent[[#This Row],[PenaltiesLocation]]))</f>
        <v>#VALUE!</v>
      </c>
      <c r="M507" s="195">
        <f>SEARCH("&lt;stl:HostCommand",LogEvent[[#This Row],[TextEvent2]])</f>
        <v>1524</v>
      </c>
      <c r="N507" s="195">
        <f>SEARCH("&gt;",LogEvent[[#This Row],[TextEvent2]],LogEvent[[#This Row],[HostCommandLocation]])+1</f>
        <v>1557</v>
      </c>
      <c r="O507" s="195">
        <f>SEARCH("&lt;/stl:HostCommand&gt;",LogEvent[[#This Row],[TextEvent2]],LogEvent[[#This Row],[HostCommandInit]])</f>
        <v>1592</v>
      </c>
      <c r="P507" s="195" t="str">
        <f>MID(LogEvent[[#This Row],[TextEvent2]],LogEvent[[#This Row],[HostCommandInit]],LogEvent[[#This Row],[HCFinish]]-LogEvent[[#This Row],[HostCommandInit]])</f>
        <v>RDBOGPTY25APRAAA4BCOV¥UAC*COV911-CM</v>
      </c>
    </row>
    <row r="508" spans="1:16" x14ac:dyDescent="0.25">
      <c r="A508" s="195" t="s">
        <v>458</v>
      </c>
      <c r="B508" s="195" t="s">
        <v>459</v>
      </c>
      <c r="C508" s="195" t="s">
        <v>1118</v>
      </c>
      <c r="D508" s="195" t="e">
        <f>SEARCH("&lt;Rule&gt;",LogEvent[[#This Row],[TextEvent2]])+6</f>
        <v>#VALUE!</v>
      </c>
      <c r="E508" s="195" t="e">
        <f>SEARCH("&lt;/Rule&gt;",LogEvent[[#This Row],[TextEvent2]],LogEvent[[#This Row],[RuleLocation]])</f>
        <v>#VALUE!</v>
      </c>
      <c r="F508" s="195" t="e">
        <f>MID(LogEvent[[#This Row],[TextEvent2]],LogEvent[[#This Row],[RuleLocation]],LogEvent[[#This Row],[RuleFinish]]-LogEvent[[#This Row],[RuleLocation]])</f>
        <v>#VALUE!</v>
      </c>
      <c r="G508" s="195" t="e">
        <f>SEARCH("&lt;TariffDescriptionNumber&gt;",LogEvent[[#This Row],[TextEvent2]],LogEvent[[#This Row],[RuleFinish]])+25</f>
        <v>#VALUE!</v>
      </c>
      <c r="H508" s="195" t="e">
        <f>SEARCH("&lt;/TariffDescriptionNumber&gt;",LogEvent[[#This Row],[TextEvent2]],LogEvent[[#This Row],[RuleFinish]])</f>
        <v>#VALUE!</v>
      </c>
      <c r="I508" s="195" t="e">
        <f>MID(LogEvent[[#This Row],[TextEvent2]],LogEvent[[#This Row],[TariffLocation]],(LogEvent[[#This Row],[TariffFinish]]-LogEvent[[#This Row],[TariffLocation]]))</f>
        <v>#VALUE!</v>
      </c>
      <c r="J508" s="195" t="e">
        <f>SEARCH(CONCATENATE("Title=",Calculos!$A$72,"PENALTIES"),LogEvent[[#This Row],[TextEvent2]],LogEvent[[#This Row],[TariffLocation]])+29</f>
        <v>#VALUE!</v>
      </c>
      <c r="K508" s="195" t="e">
        <f>SEARCH("&lt;/Paragraph&gt;",LogEvent[[#This Row],[TextEvent2]],LogEvent[[#This Row],[PenaltiesLocation]])</f>
        <v>#VALUE!</v>
      </c>
      <c r="L508" s="195" t="e">
        <f>MID(LogEvent[[#This Row],[TextEvent2]],LogEvent[[#This Row],[PenaltiesLocation]],(LogEvent[[#This Row],[PenaltiesFinish]]-LogEvent[[#This Row],[PenaltiesLocation]]))</f>
        <v>#VALUE!</v>
      </c>
      <c r="M508" s="195">
        <f>SEARCH("&lt;stl:HostCommand",LogEvent[[#This Row],[TextEvent2]])</f>
        <v>1524</v>
      </c>
      <c r="N508" s="195">
        <f>SEARCH("&gt;",LogEvent[[#This Row],[TextEvent2]],LogEvent[[#This Row],[HostCommandLocation]])+1</f>
        <v>1557</v>
      </c>
      <c r="O508" s="195">
        <f>SEARCH("&lt;/stl:HostCommand&gt;",LogEvent[[#This Row],[TextEvent2]],LogEvent[[#This Row],[HostCommandInit]])</f>
        <v>1592</v>
      </c>
      <c r="P508" s="195" t="str">
        <f>MID(LogEvent[[#This Row],[TextEvent2]],LogEvent[[#This Row],[HostCommandInit]],LogEvent[[#This Row],[HCFinish]]-LogEvent[[#This Row],[HostCommandInit]])</f>
        <v>RDPTYHAV25APRAAA4BCOV¥UAC*COV911-CM</v>
      </c>
    </row>
    <row r="509" spans="1:16" x14ac:dyDescent="0.25">
      <c r="A509" s="195" t="s">
        <v>458</v>
      </c>
      <c r="B509" s="195" t="s">
        <v>459</v>
      </c>
      <c r="C509" s="195" t="s">
        <v>1119</v>
      </c>
      <c r="D509" s="195" t="e">
        <f>SEARCH("&lt;Rule&gt;",LogEvent[[#This Row],[TextEvent2]])+6</f>
        <v>#VALUE!</v>
      </c>
      <c r="E509" s="195" t="e">
        <f>SEARCH("&lt;/Rule&gt;",LogEvent[[#This Row],[TextEvent2]],LogEvent[[#This Row],[RuleLocation]])</f>
        <v>#VALUE!</v>
      </c>
      <c r="F509" s="195" t="e">
        <f>MID(LogEvent[[#This Row],[TextEvent2]],LogEvent[[#This Row],[RuleLocation]],LogEvent[[#This Row],[RuleFinish]]-LogEvent[[#This Row],[RuleLocation]])</f>
        <v>#VALUE!</v>
      </c>
      <c r="G509" s="195" t="e">
        <f>SEARCH("&lt;TariffDescriptionNumber&gt;",LogEvent[[#This Row],[TextEvent2]],LogEvent[[#This Row],[RuleFinish]])+25</f>
        <v>#VALUE!</v>
      </c>
      <c r="H509" s="195" t="e">
        <f>SEARCH("&lt;/TariffDescriptionNumber&gt;",LogEvent[[#This Row],[TextEvent2]],LogEvent[[#This Row],[RuleFinish]])</f>
        <v>#VALUE!</v>
      </c>
      <c r="I509" s="195" t="e">
        <f>MID(LogEvent[[#This Row],[TextEvent2]],LogEvent[[#This Row],[TariffLocation]],(LogEvent[[#This Row],[TariffFinish]]-LogEvent[[#This Row],[TariffLocation]]))</f>
        <v>#VALUE!</v>
      </c>
      <c r="J509" s="195" t="e">
        <f>SEARCH(CONCATENATE("Title=",Calculos!$A$72,"PENALTIES"),LogEvent[[#This Row],[TextEvent2]],LogEvent[[#This Row],[TariffLocation]])+29</f>
        <v>#VALUE!</v>
      </c>
      <c r="K509" s="195" t="e">
        <f>SEARCH("&lt;/Paragraph&gt;",LogEvent[[#This Row],[TextEvent2]],LogEvent[[#This Row],[PenaltiesLocation]])</f>
        <v>#VALUE!</v>
      </c>
      <c r="L509" s="195" t="e">
        <f>MID(LogEvent[[#This Row],[TextEvent2]],LogEvent[[#This Row],[PenaltiesLocation]],(LogEvent[[#This Row],[PenaltiesFinish]]-LogEvent[[#This Row],[PenaltiesLocation]]))</f>
        <v>#VALUE!</v>
      </c>
      <c r="M509" s="195">
        <f>SEARCH("&lt;stl:HostCommand",LogEvent[[#This Row],[TextEvent2]])</f>
        <v>1524</v>
      </c>
      <c r="N509" s="195">
        <f>SEARCH("&gt;",LogEvent[[#This Row],[TextEvent2]],LogEvent[[#This Row],[HostCommandLocation]])+1</f>
        <v>1557</v>
      </c>
      <c r="O509" s="195">
        <f>SEARCH("&lt;/stl:HostCommand&gt;",LogEvent[[#This Row],[TextEvent2]],LogEvent[[#This Row],[HostCommandInit]])</f>
        <v>1592</v>
      </c>
      <c r="P509" s="195" t="str">
        <f>MID(LogEvent[[#This Row],[TextEvent2]],LogEvent[[#This Row],[HostCommandInit]],LogEvent[[#This Row],[HCFinish]]-LogEvent[[#This Row],[HostCommandInit]])</f>
        <v>RDHAVPTY02MAYAAA4BCOV¥UAC*COV911-CM</v>
      </c>
    </row>
    <row r="510" spans="1:16" x14ac:dyDescent="0.25">
      <c r="A510" s="195" t="s">
        <v>458</v>
      </c>
      <c r="B510" s="195" t="s">
        <v>459</v>
      </c>
      <c r="C510" s="195" t="s">
        <v>1120</v>
      </c>
      <c r="D510" s="195" t="e">
        <f>SEARCH("&lt;Rule&gt;",LogEvent[[#This Row],[TextEvent2]])+6</f>
        <v>#VALUE!</v>
      </c>
      <c r="E510" s="195" t="e">
        <f>SEARCH("&lt;/Rule&gt;",LogEvent[[#This Row],[TextEvent2]],LogEvent[[#This Row],[RuleLocation]])</f>
        <v>#VALUE!</v>
      </c>
      <c r="F510" s="195" t="e">
        <f>MID(LogEvent[[#This Row],[TextEvent2]],LogEvent[[#This Row],[RuleLocation]],LogEvent[[#This Row],[RuleFinish]]-LogEvent[[#This Row],[RuleLocation]])</f>
        <v>#VALUE!</v>
      </c>
      <c r="G510" s="195" t="e">
        <f>SEARCH("&lt;TariffDescriptionNumber&gt;",LogEvent[[#This Row],[TextEvent2]],LogEvent[[#This Row],[RuleFinish]])+25</f>
        <v>#VALUE!</v>
      </c>
      <c r="H510" s="195" t="e">
        <f>SEARCH("&lt;/TariffDescriptionNumber&gt;",LogEvent[[#This Row],[TextEvent2]],LogEvent[[#This Row],[RuleFinish]])</f>
        <v>#VALUE!</v>
      </c>
      <c r="I510" s="195" t="e">
        <f>MID(LogEvent[[#This Row],[TextEvent2]],LogEvent[[#This Row],[TariffLocation]],(LogEvent[[#This Row],[TariffFinish]]-LogEvent[[#This Row],[TariffLocation]]))</f>
        <v>#VALUE!</v>
      </c>
      <c r="J510" s="195" t="e">
        <f>SEARCH(CONCATENATE("Title=",Calculos!$A$72,"PENALTIES"),LogEvent[[#This Row],[TextEvent2]],LogEvent[[#This Row],[TariffLocation]])+29</f>
        <v>#VALUE!</v>
      </c>
      <c r="K510" s="195" t="e">
        <f>SEARCH("&lt;/Paragraph&gt;",LogEvent[[#This Row],[TextEvent2]],LogEvent[[#This Row],[PenaltiesLocation]])</f>
        <v>#VALUE!</v>
      </c>
      <c r="L510" s="195" t="e">
        <f>MID(LogEvent[[#This Row],[TextEvent2]],LogEvent[[#This Row],[PenaltiesLocation]],(LogEvent[[#This Row],[PenaltiesFinish]]-LogEvent[[#This Row],[PenaltiesLocation]]))</f>
        <v>#VALUE!</v>
      </c>
      <c r="M510" s="195">
        <f>SEARCH("&lt;stl:HostCommand",LogEvent[[#This Row],[TextEvent2]])</f>
        <v>1524</v>
      </c>
      <c r="N510" s="195">
        <f>SEARCH("&gt;",LogEvent[[#This Row],[TextEvent2]],LogEvent[[#This Row],[HostCommandLocation]])+1</f>
        <v>1557</v>
      </c>
      <c r="O510" s="195">
        <f>SEARCH("&lt;/stl:HostCommand&gt;",LogEvent[[#This Row],[TextEvent2]],LogEvent[[#This Row],[HostCommandInit]])</f>
        <v>1592</v>
      </c>
      <c r="P510" s="195" t="str">
        <f>MID(LogEvent[[#This Row],[TextEvent2]],LogEvent[[#This Row],[HostCommandInit]],LogEvent[[#This Row],[HCFinish]]-LogEvent[[#This Row],[HostCommandInit]])</f>
        <v>RDPTYBOG02MAYAAA4BCOV¥UAC*COV911-CM</v>
      </c>
    </row>
    <row r="511" spans="1:16" x14ac:dyDescent="0.25">
      <c r="A511" s="195" t="s">
        <v>458</v>
      </c>
      <c r="B511" s="195" t="s">
        <v>459</v>
      </c>
      <c r="C511" s="195" t="s">
        <v>1121</v>
      </c>
      <c r="D511" s="195">
        <f>SEARCH("&lt;Rule&gt;",LogEvent[[#This Row],[TextEvent2]])+6</f>
        <v>3363</v>
      </c>
      <c r="E511" s="195">
        <f>SEARCH("&lt;/Rule&gt;",LogEvent[[#This Row],[TextEvent2]],LogEvent[[#This Row],[RuleLocation]])</f>
        <v>3367</v>
      </c>
      <c r="F511" s="195" t="str">
        <f>MID(LogEvent[[#This Row],[TextEvent2]],LogEvent[[#This Row],[RuleLocation]],LogEvent[[#This Row],[RuleFinish]]-LogEvent[[#This Row],[RuleLocation]])</f>
        <v>8YWW</v>
      </c>
      <c r="G511" s="195">
        <f>SEARCH("&lt;TariffDescriptionNumber&gt;",LogEvent[[#This Row],[TextEvent2]],LogEvent[[#This Row],[RuleFinish]])+25</f>
        <v>3405</v>
      </c>
      <c r="H511" s="195">
        <f>SEARCH("&lt;/TariffDescriptionNumber&gt;",LogEvent[[#This Row],[TextEvent2]],LogEvent[[#This Row],[RuleFinish]])</f>
        <v>3415</v>
      </c>
      <c r="I511" s="195" t="str">
        <f>MID(LogEvent[[#This Row],[TextEvent2]],LogEvent[[#This Row],[TariffLocation]],(LogEvent[[#This Row],[TariffFinish]]-LogEvent[[#This Row],[TariffLocation]]))</f>
        <v>FBRA1P/894</v>
      </c>
      <c r="J511" s="195">
        <f>SEARCH(CONCATENATE("Title=",Calculos!$A$72,"PENALTIES"),LogEvent[[#This Row],[TextEvent2]],LogEvent[[#This Row],[TariffLocation]])+29</f>
        <v>8699</v>
      </c>
      <c r="K511" s="195">
        <f>SEARCH("&lt;/Paragraph&gt;",LogEvent[[#This Row],[TextEvent2]],LogEvent[[#This Row],[PenaltiesLocation]])</f>
        <v>9234</v>
      </c>
      <c r="L511"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511" s="195">
        <f>SEARCH("&lt;stl:HostCommand",LogEvent[[#This Row],[TextEvent2]])</f>
        <v>1501</v>
      </c>
      <c r="N511" s="195">
        <f>SEARCH("&gt;",LogEvent[[#This Row],[TextEvent2]],LogEvent[[#This Row],[HostCommandLocation]])+1</f>
        <v>1534</v>
      </c>
      <c r="O511" s="195">
        <f>SEARCH("&lt;/stl:HostCommand&gt;",LogEvent[[#This Row],[TextEvent2]],LogEvent[[#This Row],[HostCommandInit]])</f>
        <v>1562</v>
      </c>
      <c r="P511" s="195" t="str">
        <f>MID(LogEvent[[#This Row],[TextEvent2]],LogEvent[[#This Row],[HostCommandInit]],LogEvent[[#This Row],[HCFinish]]-LogEvent[[#This Row],[HostCommandInit]])</f>
        <v>RDBOGSMR11OCTLES00RIQ/TAV-AV</v>
      </c>
    </row>
    <row r="512" spans="1:16" x14ac:dyDescent="0.25">
      <c r="A512" s="195" t="s">
        <v>458</v>
      </c>
      <c r="B512" s="195" t="s">
        <v>459</v>
      </c>
      <c r="C512" s="195" t="s">
        <v>1122</v>
      </c>
      <c r="D512" s="195">
        <f>SEARCH("&lt;Rule&gt;",LogEvent[[#This Row],[TextEvent2]])+6</f>
        <v>3363</v>
      </c>
      <c r="E512" s="195">
        <f>SEARCH("&lt;/Rule&gt;",LogEvent[[#This Row],[TextEvent2]],LogEvent[[#This Row],[RuleLocation]])</f>
        <v>3367</v>
      </c>
      <c r="F512" s="195" t="str">
        <f>MID(LogEvent[[#This Row],[TextEvent2]],LogEvent[[#This Row],[RuleLocation]],LogEvent[[#This Row],[RuleFinish]]-LogEvent[[#This Row],[RuleLocation]])</f>
        <v>8YWW</v>
      </c>
      <c r="G512" s="195">
        <f>SEARCH("&lt;TariffDescriptionNumber&gt;",LogEvent[[#This Row],[TextEvent2]],LogEvent[[#This Row],[RuleFinish]])+25</f>
        <v>3405</v>
      </c>
      <c r="H512" s="195">
        <f>SEARCH("&lt;/TariffDescriptionNumber&gt;",LogEvent[[#This Row],[TextEvent2]],LogEvent[[#This Row],[RuleFinish]])</f>
        <v>3415</v>
      </c>
      <c r="I512" s="195" t="str">
        <f>MID(LogEvent[[#This Row],[TextEvent2]],LogEvent[[#This Row],[TariffLocation]],(LogEvent[[#This Row],[TariffFinish]]-LogEvent[[#This Row],[TariffLocation]]))</f>
        <v>FBRA1P/894</v>
      </c>
      <c r="J512" s="195">
        <f>SEARCH(CONCATENATE("Title=",Calculos!$A$72,"PENALTIES"),LogEvent[[#This Row],[TextEvent2]],LogEvent[[#This Row],[TariffLocation]])+29</f>
        <v>9232</v>
      </c>
      <c r="K512" s="195">
        <f>SEARCH("&lt;/Paragraph&gt;",LogEvent[[#This Row],[TextEvent2]],LogEvent[[#This Row],[PenaltiesLocation]])</f>
        <v>9351</v>
      </c>
      <c r="L512" s="195" t="str">
        <f>MID(LogEvent[[#This Row],[TextEvent2]],LogEvent[[#This Row],[PenaltiesLocation]],(LogEvent[[#This Row],[PenaltiesFinish]]-LogEvent[[#This Row],[PenaltiesLocation]]))</f>
        <v xml:space="preserve">CANCELLATIONS
ANY TIME
CANCELLATIONS PERMITTED.
CHANGES
ANY TIME
CHANGES PERMITTED FOR REISSUE/REVALIDATION.&lt;/Text&gt;
   </v>
      </c>
      <c r="M512" s="195">
        <f>SEARCH("&lt;stl:HostCommand",LogEvent[[#This Row],[TextEvent2]])</f>
        <v>1501</v>
      </c>
      <c r="N512" s="195">
        <f>SEARCH("&gt;",LogEvent[[#This Row],[TextEvent2]],LogEvent[[#This Row],[HostCommandLocation]])+1</f>
        <v>1534</v>
      </c>
      <c r="O512" s="195">
        <f>SEARCH("&lt;/stl:HostCommand&gt;",LogEvent[[#This Row],[TextEvent2]],LogEvent[[#This Row],[HostCommandInit]])</f>
        <v>1562</v>
      </c>
      <c r="P512" s="195" t="str">
        <f>MID(LogEvent[[#This Row],[TextEvent2]],LogEvent[[#This Row],[HostCommandInit]],LogEvent[[#This Row],[HCFinish]]-LogEvent[[#This Row],[HostCommandInit]])</f>
        <v>RDSMRBOG14OCTHLS00RIQ/TAV-AV</v>
      </c>
    </row>
    <row r="513" spans="1:16" x14ac:dyDescent="0.25">
      <c r="A513" s="195" t="s">
        <v>458</v>
      </c>
      <c r="B513" s="195" t="s">
        <v>459</v>
      </c>
      <c r="C513" s="195" t="s">
        <v>1123</v>
      </c>
      <c r="D513" s="195" t="e">
        <f>SEARCH("&lt;Rule&gt;",LogEvent[[#This Row],[TextEvent2]])+6</f>
        <v>#VALUE!</v>
      </c>
      <c r="E513" s="195" t="e">
        <f>SEARCH("&lt;/Rule&gt;",LogEvent[[#This Row],[TextEvent2]],LogEvent[[#This Row],[RuleLocation]])</f>
        <v>#VALUE!</v>
      </c>
      <c r="F513" s="195" t="e">
        <f>MID(LogEvent[[#This Row],[TextEvent2]],LogEvent[[#This Row],[RuleLocation]],LogEvent[[#This Row],[RuleFinish]]-LogEvent[[#This Row],[RuleLocation]])</f>
        <v>#VALUE!</v>
      </c>
      <c r="G513" s="195" t="e">
        <f>SEARCH("&lt;TariffDescriptionNumber&gt;",LogEvent[[#This Row],[TextEvent2]],LogEvent[[#This Row],[RuleFinish]])+25</f>
        <v>#VALUE!</v>
      </c>
      <c r="H513" s="195" t="e">
        <f>SEARCH("&lt;/TariffDescriptionNumber&gt;",LogEvent[[#This Row],[TextEvent2]],LogEvent[[#This Row],[RuleFinish]])</f>
        <v>#VALUE!</v>
      </c>
      <c r="I513" s="195" t="e">
        <f>MID(LogEvent[[#This Row],[TextEvent2]],LogEvent[[#This Row],[TariffLocation]],(LogEvent[[#This Row],[TariffFinish]]-LogEvent[[#This Row],[TariffLocation]]))</f>
        <v>#VALUE!</v>
      </c>
      <c r="J513" s="195" t="e">
        <f>SEARCH(CONCATENATE("Title=",Calculos!$A$72,"PENALTIES"),LogEvent[[#This Row],[TextEvent2]],LogEvent[[#This Row],[TariffLocation]])+29</f>
        <v>#VALUE!</v>
      </c>
      <c r="K513" s="195" t="e">
        <f>SEARCH("&lt;/Paragraph&gt;",LogEvent[[#This Row],[TextEvent2]],LogEvent[[#This Row],[PenaltiesLocation]])</f>
        <v>#VALUE!</v>
      </c>
      <c r="L513" s="195" t="e">
        <f>MID(LogEvent[[#This Row],[TextEvent2]],LogEvent[[#This Row],[PenaltiesLocation]],(LogEvent[[#This Row],[PenaltiesFinish]]-LogEvent[[#This Row],[PenaltiesLocation]]))</f>
        <v>#VALUE!</v>
      </c>
      <c r="M513" s="195">
        <f>SEARCH("&lt;stl:HostCommand",LogEvent[[#This Row],[TextEvent2]])</f>
        <v>1501</v>
      </c>
      <c r="N513" s="195">
        <f>SEARCH("&gt;",LogEvent[[#This Row],[TextEvent2]],LogEvent[[#This Row],[HostCommandLocation]])+1</f>
        <v>1534</v>
      </c>
      <c r="O513" s="195">
        <f>SEARCH("&lt;/stl:HostCommand&gt;",LogEvent[[#This Row],[TextEvent2]],LogEvent[[#This Row],[HostCommandInit]])</f>
        <v>1563</v>
      </c>
      <c r="P513" s="195" t="str">
        <f>MID(LogEvent[[#This Row],[TextEvent2]],LogEvent[[#This Row],[HostCommandInit]],LogEvent[[#This Row],[HCFinish]]-LogEvent[[#This Row],[HostCommandInit]])</f>
        <v>RDBOGSMR11OCTLES00RIQ/CH33-AV</v>
      </c>
    </row>
    <row r="514" spans="1:16" x14ac:dyDescent="0.25">
      <c r="A514" s="195" t="s">
        <v>458</v>
      </c>
      <c r="B514" s="195" t="s">
        <v>459</v>
      </c>
      <c r="C514" s="195" t="s">
        <v>1124</v>
      </c>
      <c r="D514" s="195" t="e">
        <f>SEARCH("&lt;Rule&gt;",LogEvent[[#This Row],[TextEvent2]])+6</f>
        <v>#VALUE!</v>
      </c>
      <c r="E514" s="195" t="e">
        <f>SEARCH("&lt;/Rule&gt;",LogEvent[[#This Row],[TextEvent2]],LogEvent[[#This Row],[RuleLocation]])</f>
        <v>#VALUE!</v>
      </c>
      <c r="F514" s="195" t="e">
        <f>MID(LogEvent[[#This Row],[TextEvent2]],LogEvent[[#This Row],[RuleLocation]],LogEvent[[#This Row],[RuleFinish]]-LogEvent[[#This Row],[RuleLocation]])</f>
        <v>#VALUE!</v>
      </c>
      <c r="G514" s="195" t="e">
        <f>SEARCH("&lt;TariffDescriptionNumber&gt;",LogEvent[[#This Row],[TextEvent2]],LogEvent[[#This Row],[RuleFinish]])+25</f>
        <v>#VALUE!</v>
      </c>
      <c r="H514" s="195" t="e">
        <f>SEARCH("&lt;/TariffDescriptionNumber&gt;",LogEvent[[#This Row],[TextEvent2]],LogEvent[[#This Row],[RuleFinish]])</f>
        <v>#VALUE!</v>
      </c>
      <c r="I514" s="195" t="e">
        <f>MID(LogEvent[[#This Row],[TextEvent2]],LogEvent[[#This Row],[TariffLocation]],(LogEvent[[#This Row],[TariffFinish]]-LogEvent[[#This Row],[TariffLocation]]))</f>
        <v>#VALUE!</v>
      </c>
      <c r="J514" s="195" t="e">
        <f>SEARCH(CONCATENATE("Title=",Calculos!$A$72,"PENALTIES"),LogEvent[[#This Row],[TextEvent2]],LogEvent[[#This Row],[TariffLocation]])+29</f>
        <v>#VALUE!</v>
      </c>
      <c r="K514" s="195" t="e">
        <f>SEARCH("&lt;/Paragraph&gt;",LogEvent[[#This Row],[TextEvent2]],LogEvent[[#This Row],[PenaltiesLocation]])</f>
        <v>#VALUE!</v>
      </c>
      <c r="L514" s="195" t="e">
        <f>MID(LogEvent[[#This Row],[TextEvent2]],LogEvent[[#This Row],[PenaltiesLocation]],(LogEvent[[#This Row],[PenaltiesFinish]]-LogEvent[[#This Row],[PenaltiesLocation]]))</f>
        <v>#VALUE!</v>
      </c>
      <c r="M514" s="195">
        <f>SEARCH("&lt;stl:HostCommand",LogEvent[[#This Row],[TextEvent2]])</f>
        <v>1501</v>
      </c>
      <c r="N514" s="195">
        <f>SEARCH("&gt;",LogEvent[[#This Row],[TextEvent2]],LogEvent[[#This Row],[HostCommandLocation]])+1</f>
        <v>1534</v>
      </c>
      <c r="O514" s="195">
        <f>SEARCH("&lt;/stl:HostCommand&gt;",LogEvent[[#This Row],[TextEvent2]],LogEvent[[#This Row],[HostCommandInit]])</f>
        <v>1563</v>
      </c>
      <c r="P514" s="195" t="str">
        <f>MID(LogEvent[[#This Row],[TextEvent2]],LogEvent[[#This Row],[HostCommandInit]],LogEvent[[#This Row],[HCFinish]]-LogEvent[[#This Row],[HostCommandInit]])</f>
        <v>RDSMRBOG14OCTHLS00RIQ/CH33-AV</v>
      </c>
    </row>
    <row r="515" spans="1:16" x14ac:dyDescent="0.25">
      <c r="A515" s="195" t="s">
        <v>458</v>
      </c>
      <c r="B515" s="195" t="s">
        <v>459</v>
      </c>
      <c r="C515" s="195" t="s">
        <v>1125</v>
      </c>
      <c r="D515" s="195">
        <f>SEARCH("&lt;Rule&gt;",LogEvent[[#This Row],[TextEvent2]])+6</f>
        <v>3323</v>
      </c>
      <c r="E515" s="195">
        <f>SEARCH("&lt;/Rule&gt;",LogEvent[[#This Row],[TextEvent2]],LogEvent[[#This Row],[RuleLocation]])</f>
        <v>3327</v>
      </c>
      <c r="F515" s="195" t="str">
        <f>MID(LogEvent[[#This Row],[TextEvent2]],LogEvent[[#This Row],[RuleLocation]],LogEvent[[#This Row],[RuleFinish]]-LogEvent[[#This Row],[RuleLocation]])</f>
        <v>SLDM</v>
      </c>
      <c r="G515" s="195">
        <f>SEARCH("&lt;TariffDescriptionNumber&gt;",LogEvent[[#This Row],[TextEvent2]],LogEvent[[#This Row],[RuleFinish]])+25</f>
        <v>3365</v>
      </c>
      <c r="H515" s="195">
        <f>SEARCH("&lt;/TariffDescriptionNumber&gt;",LogEvent[[#This Row],[TextEvent2]],LogEvent[[#This Row],[RuleFinish]])</f>
        <v>3373</v>
      </c>
      <c r="I515" s="195" t="str">
        <f>MID(LogEvent[[#This Row],[TextEvent2]],LogEvent[[#This Row],[TariffLocation]],(LogEvent[[#This Row],[TariffFinish]]-LogEvent[[#This Row],[TariffLocation]]))</f>
        <v>IPRWD/17</v>
      </c>
      <c r="J515" s="195">
        <f>SEARCH(CONCATENATE("Title=",Calculos!$A$72,"PENALTIES"),LogEvent[[#This Row],[TextEvent2]],LogEvent[[#This Row],[TariffLocation]])+29</f>
        <v>7941</v>
      </c>
      <c r="K515" s="195">
        <f>SEARCH("&lt;/Paragraph&gt;",LogEvent[[#This Row],[TextEvent2]],LogEvent[[#This Row],[PenaltiesLocation]])</f>
        <v>10551</v>
      </c>
      <c r="L515"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515" s="195">
        <f>SEARCH("&lt;stl:HostCommand",LogEvent[[#This Row],[TextEvent2]])</f>
        <v>1500</v>
      </c>
      <c r="N515" s="195">
        <f>SEARCH("&gt;",LogEvent[[#This Row],[TextEvent2]],LogEvent[[#This Row],[HostCommandLocation]])+1</f>
        <v>1533</v>
      </c>
      <c r="O515" s="195">
        <f>SEARCH("&lt;/stl:HostCommand&gt;",LogEvent[[#This Row],[TextEvent2]],LogEvent[[#This Row],[HostCommandInit]])</f>
        <v>1557</v>
      </c>
      <c r="P515" s="195" t="str">
        <f>MID(LogEvent[[#This Row],[TextEvent2]],LogEvent[[#This Row],[HostCommandInit]],LogEvent[[#This Row],[HCFinish]]-LogEvent[[#This Row],[HostCommandInit]])</f>
        <v>RDBOGMDE13SEPO00SL8ZJ-LA</v>
      </c>
    </row>
    <row r="516" spans="1:16" x14ac:dyDescent="0.25">
      <c r="A516" s="195" t="s">
        <v>458</v>
      </c>
      <c r="B516" s="195" t="s">
        <v>459</v>
      </c>
      <c r="C516" s="195" t="s">
        <v>1126</v>
      </c>
      <c r="D516" s="195" t="e">
        <f>SEARCH("&lt;Rule&gt;",LogEvent[[#This Row],[TextEvent2]])+6</f>
        <v>#VALUE!</v>
      </c>
      <c r="E516" s="195" t="e">
        <f>SEARCH("&lt;/Rule&gt;",LogEvent[[#This Row],[TextEvent2]],LogEvent[[#This Row],[RuleLocation]])</f>
        <v>#VALUE!</v>
      </c>
      <c r="F516" s="195" t="e">
        <f>MID(LogEvent[[#This Row],[TextEvent2]],LogEvent[[#This Row],[RuleLocation]],LogEvent[[#This Row],[RuleFinish]]-LogEvent[[#This Row],[RuleLocation]])</f>
        <v>#VALUE!</v>
      </c>
      <c r="G516" s="195" t="e">
        <f>SEARCH("&lt;TariffDescriptionNumber&gt;",LogEvent[[#This Row],[TextEvent2]],LogEvent[[#This Row],[RuleFinish]])+25</f>
        <v>#VALUE!</v>
      </c>
      <c r="H516" s="195" t="e">
        <f>SEARCH("&lt;/TariffDescriptionNumber&gt;",LogEvent[[#This Row],[TextEvent2]],LogEvent[[#This Row],[RuleFinish]])</f>
        <v>#VALUE!</v>
      </c>
      <c r="I516" s="195" t="e">
        <f>MID(LogEvent[[#This Row],[TextEvent2]],LogEvent[[#This Row],[TariffLocation]],(LogEvent[[#This Row],[TariffFinish]]-LogEvent[[#This Row],[TariffLocation]]))</f>
        <v>#VALUE!</v>
      </c>
      <c r="J516" s="195" t="e">
        <f>SEARCH(CONCATENATE("Title=",Calculos!$A$72,"PENALTIES"),LogEvent[[#This Row],[TextEvent2]],LogEvent[[#This Row],[TariffLocation]])+29</f>
        <v>#VALUE!</v>
      </c>
      <c r="K516" s="195" t="e">
        <f>SEARCH("&lt;/Paragraph&gt;",LogEvent[[#This Row],[TextEvent2]],LogEvent[[#This Row],[PenaltiesLocation]])</f>
        <v>#VALUE!</v>
      </c>
      <c r="L516" s="195" t="e">
        <f>MID(LogEvent[[#This Row],[TextEvent2]],LogEvent[[#This Row],[PenaltiesLocation]],(LogEvent[[#This Row],[PenaltiesFinish]]-LogEvent[[#This Row],[PenaltiesLocation]]))</f>
        <v>#VALUE!</v>
      </c>
      <c r="M516" s="195">
        <f>SEARCH("&lt;stl:HostCommand",LogEvent[[#This Row],[TextEvent2]])</f>
        <v>1523</v>
      </c>
      <c r="N516" s="195">
        <f>SEARCH("&gt;",LogEvent[[#This Row],[TextEvent2]],LogEvent[[#This Row],[HostCommandLocation]])+1</f>
        <v>1556</v>
      </c>
      <c r="O516" s="195">
        <f>SEARCH("&lt;/stl:HostCommand&gt;",LogEvent[[#This Row],[TextEvent2]],LogEvent[[#This Row],[HostCommandInit]])</f>
        <v>1580</v>
      </c>
      <c r="P516" s="195" t="str">
        <f>MID(LogEvent[[#This Row],[TextEvent2]],LogEvent[[#This Row],[HostCommandInit]],LogEvent[[#This Row],[HCFinish]]-LogEvent[[#This Row],[HostCommandInit]])</f>
        <v>RDMDEBOG15SEPL00SL5ZJ-LA</v>
      </c>
    </row>
    <row r="517" spans="1:16" x14ac:dyDescent="0.25">
      <c r="A517" s="195" t="s">
        <v>458</v>
      </c>
      <c r="B517" s="195" t="s">
        <v>459</v>
      </c>
      <c r="C517" s="195" t="s">
        <v>1127</v>
      </c>
      <c r="D517" s="195">
        <f>SEARCH("&lt;Rule&gt;",LogEvent[[#This Row],[TextEvent2]])+6</f>
        <v>3325</v>
      </c>
      <c r="E517" s="195">
        <f>SEARCH("&lt;/Rule&gt;",LogEvent[[#This Row],[TextEvent2]],LogEvent[[#This Row],[RuleLocation]])</f>
        <v>3329</v>
      </c>
      <c r="F517" s="195" t="str">
        <f>MID(LogEvent[[#This Row],[TextEvent2]],LogEvent[[#This Row],[RuleLocation]],LogEvent[[#This Row],[RuleFinish]]-LogEvent[[#This Row],[RuleLocation]])</f>
        <v>DOEC</v>
      </c>
      <c r="G517" s="195">
        <f>SEARCH("&lt;TariffDescriptionNumber&gt;",LogEvent[[#This Row],[TextEvent2]],LogEvent[[#This Row],[RuleFinish]])+25</f>
        <v>3367</v>
      </c>
      <c r="H517" s="195">
        <f>SEARCH("&lt;/TariffDescriptionNumber&gt;",LogEvent[[#This Row],[TextEvent2]],LogEvent[[#This Row],[RuleFinish]])</f>
        <v>3375</v>
      </c>
      <c r="I517" s="195" t="str">
        <f>MID(LogEvent[[#This Row],[TextEvent2]],LogEvent[[#This Row],[TariffLocation]],(LogEvent[[#This Row],[TariffFinish]]-LogEvent[[#This Row],[TariffLocation]]))</f>
        <v>IPRWD/17</v>
      </c>
      <c r="J517" s="195">
        <f>SEARCH(CONCATENATE("Title=",Calculos!$A$72,"PENALTIES"),LogEvent[[#This Row],[TextEvent2]],LogEvent[[#This Row],[TariffLocation]])+29</f>
        <v>7659</v>
      </c>
      <c r="K517" s="195">
        <f>SEARCH("&lt;/Paragraph&gt;",LogEvent[[#This Row],[TextEvent2]],LogEvent[[#This Row],[PenaltiesLocation]])</f>
        <v>8194</v>
      </c>
      <c r="L517"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517" s="195">
        <f>SEARCH("&lt;stl:HostCommand",LogEvent[[#This Row],[TextEvent2]])</f>
        <v>1500</v>
      </c>
      <c r="N517" s="195">
        <f>SEARCH("&gt;",LogEvent[[#This Row],[TextEvent2]],LogEvent[[#This Row],[HostCommandLocation]])+1</f>
        <v>1533</v>
      </c>
      <c r="O517" s="195">
        <f>SEARCH("&lt;/stl:HostCommand&gt;",LogEvent[[#This Row],[TextEvent2]],LogEvent[[#This Row],[HostCommandInit]])</f>
        <v>1557</v>
      </c>
      <c r="P517" s="195" t="str">
        <f>MID(LogEvent[[#This Row],[TextEvent2]],LogEvent[[#This Row],[HostCommandInit]],LogEvent[[#This Row],[HCFinish]]-LogEvent[[#This Row],[HostCommandInit]])</f>
        <v>RDMDEBOG09SEPPES00RIQ-AV</v>
      </c>
    </row>
    <row r="518" spans="1:16" x14ac:dyDescent="0.25">
      <c r="A518" s="195" t="s">
        <v>458</v>
      </c>
      <c r="B518" s="195" t="s">
        <v>459</v>
      </c>
      <c r="C518" s="195" t="s">
        <v>1128</v>
      </c>
      <c r="D518" s="195" t="e">
        <f>SEARCH("&lt;Rule&gt;",LogEvent[[#This Row],[TextEvent2]])+6</f>
        <v>#VALUE!</v>
      </c>
      <c r="E518" s="195" t="e">
        <f>SEARCH("&lt;/Rule&gt;",LogEvent[[#This Row],[TextEvent2]],LogEvent[[#This Row],[RuleLocation]])</f>
        <v>#VALUE!</v>
      </c>
      <c r="F518" s="195" t="e">
        <f>MID(LogEvent[[#This Row],[TextEvent2]],LogEvent[[#This Row],[RuleLocation]],LogEvent[[#This Row],[RuleFinish]]-LogEvent[[#This Row],[RuleLocation]])</f>
        <v>#VALUE!</v>
      </c>
      <c r="G518" s="195" t="e">
        <f>SEARCH("&lt;TariffDescriptionNumber&gt;",LogEvent[[#This Row],[TextEvent2]],LogEvent[[#This Row],[RuleFinish]])+25</f>
        <v>#VALUE!</v>
      </c>
      <c r="H518" s="195" t="e">
        <f>SEARCH("&lt;/TariffDescriptionNumber&gt;",LogEvent[[#This Row],[TextEvent2]],LogEvent[[#This Row],[RuleFinish]])</f>
        <v>#VALUE!</v>
      </c>
      <c r="I518" s="195" t="e">
        <f>MID(LogEvent[[#This Row],[TextEvent2]],LogEvent[[#This Row],[TariffLocation]],(LogEvent[[#This Row],[TariffFinish]]-LogEvent[[#This Row],[TariffLocation]]))</f>
        <v>#VALUE!</v>
      </c>
      <c r="J518" s="195" t="e">
        <f>SEARCH(CONCATENATE("Title=",Calculos!$A$72,"PENALTIES"),LogEvent[[#This Row],[TextEvent2]],LogEvent[[#This Row],[TariffLocation]])+29</f>
        <v>#VALUE!</v>
      </c>
      <c r="K518" s="195" t="e">
        <f>SEARCH("&lt;/Paragraph&gt;",LogEvent[[#This Row],[TextEvent2]],LogEvent[[#This Row],[PenaltiesLocation]])</f>
        <v>#VALUE!</v>
      </c>
      <c r="L518" s="195" t="e">
        <f>MID(LogEvent[[#This Row],[TextEvent2]],LogEvent[[#This Row],[PenaltiesLocation]],(LogEvent[[#This Row],[PenaltiesFinish]]-LogEvent[[#This Row],[PenaltiesLocation]]))</f>
        <v>#VALUE!</v>
      </c>
      <c r="M518" s="195">
        <f>SEARCH("&lt;stl:HostCommand",LogEvent[[#This Row],[TextEvent2]])</f>
        <v>1524</v>
      </c>
      <c r="N518" s="195">
        <f>SEARCH("&gt;",LogEvent[[#This Row],[TextEvent2]],LogEvent[[#This Row],[HostCommandLocation]])+1</f>
        <v>1557</v>
      </c>
      <c r="O518" s="195">
        <f>SEARCH("&lt;/stl:HostCommand&gt;",LogEvent[[#This Row],[TextEvent2]],LogEvent[[#This Row],[HostCommandInit]])</f>
        <v>1581</v>
      </c>
      <c r="P518" s="195" t="str">
        <f>MID(LogEvent[[#This Row],[TextEvent2]],LogEvent[[#This Row],[HostCommandInit]],LogEvent[[#This Row],[HCFinish]]-LogEvent[[#This Row],[HostCommandInit]])</f>
        <v>RDBAQBOG26OCTVLESL00K-LA</v>
      </c>
    </row>
    <row r="519" spans="1:16" x14ac:dyDescent="0.25">
      <c r="A519" s="195" t="s">
        <v>458</v>
      </c>
      <c r="B519" s="195" t="s">
        <v>459</v>
      </c>
      <c r="C519" s="195" t="s">
        <v>1129</v>
      </c>
      <c r="D519" s="195" t="e">
        <f>SEARCH("&lt;Rule&gt;",LogEvent[[#This Row],[TextEvent2]])+6</f>
        <v>#VALUE!</v>
      </c>
      <c r="E519" s="195" t="e">
        <f>SEARCH("&lt;/Rule&gt;",LogEvent[[#This Row],[TextEvent2]],LogEvent[[#This Row],[RuleLocation]])</f>
        <v>#VALUE!</v>
      </c>
      <c r="F519" s="195" t="e">
        <f>MID(LogEvent[[#This Row],[TextEvent2]],LogEvent[[#This Row],[RuleLocation]],LogEvent[[#This Row],[RuleFinish]]-LogEvent[[#This Row],[RuleLocation]])</f>
        <v>#VALUE!</v>
      </c>
      <c r="G519" s="195" t="e">
        <f>SEARCH("&lt;TariffDescriptionNumber&gt;",LogEvent[[#This Row],[TextEvent2]],LogEvent[[#This Row],[RuleFinish]])+25</f>
        <v>#VALUE!</v>
      </c>
      <c r="H519" s="195" t="e">
        <f>SEARCH("&lt;/TariffDescriptionNumber&gt;",LogEvent[[#This Row],[TextEvent2]],LogEvent[[#This Row],[RuleFinish]])</f>
        <v>#VALUE!</v>
      </c>
      <c r="I519" s="195" t="e">
        <f>MID(LogEvent[[#This Row],[TextEvent2]],LogEvent[[#This Row],[TariffLocation]],(LogEvent[[#This Row],[TariffFinish]]-LogEvent[[#This Row],[TariffLocation]]))</f>
        <v>#VALUE!</v>
      </c>
      <c r="J519" s="195" t="e">
        <f>SEARCH(CONCATENATE("Title=",Calculos!$A$72,"PENALTIES"),LogEvent[[#This Row],[TextEvent2]],LogEvent[[#This Row],[TariffLocation]])+29</f>
        <v>#VALUE!</v>
      </c>
      <c r="K519" s="195" t="e">
        <f>SEARCH("&lt;/Paragraph&gt;",LogEvent[[#This Row],[TextEvent2]],LogEvent[[#This Row],[PenaltiesLocation]])</f>
        <v>#VALUE!</v>
      </c>
      <c r="L519" s="195" t="e">
        <f>MID(LogEvent[[#This Row],[TextEvent2]],LogEvent[[#This Row],[PenaltiesLocation]],(LogEvent[[#This Row],[PenaltiesFinish]]-LogEvent[[#This Row],[PenaltiesLocation]]))</f>
        <v>#VALUE!</v>
      </c>
      <c r="M519" s="195">
        <f>SEARCH("&lt;stl:HostCommand",LogEvent[[#This Row],[TextEvent2]])</f>
        <v>1524</v>
      </c>
      <c r="N519" s="195">
        <f>SEARCH("&gt;",LogEvent[[#This Row],[TextEvent2]],LogEvent[[#This Row],[HostCommandLocation]])+1</f>
        <v>1557</v>
      </c>
      <c r="O519" s="195">
        <f>SEARCH("&lt;/stl:HostCommand&gt;",LogEvent[[#This Row],[TextEvent2]],LogEvent[[#This Row],[HostCommandInit]])</f>
        <v>1581</v>
      </c>
      <c r="P519" s="195" t="str">
        <f>MID(LogEvent[[#This Row],[TextEvent2]],LogEvent[[#This Row],[HostCommandInit]],LogEvent[[#This Row],[HCFinish]]-LogEvent[[#This Row],[HostCommandInit]])</f>
        <v>RDBOGGRU26OCTVLESL00K-LA</v>
      </c>
    </row>
    <row r="520" spans="1:16" x14ac:dyDescent="0.25">
      <c r="A520" s="195" t="s">
        <v>458</v>
      </c>
      <c r="B520" s="195" t="s">
        <v>459</v>
      </c>
      <c r="C520" s="195" t="s">
        <v>1130</v>
      </c>
      <c r="D520" s="195" t="e">
        <f>SEARCH("&lt;Rule&gt;",LogEvent[[#This Row],[TextEvent2]])+6</f>
        <v>#VALUE!</v>
      </c>
      <c r="E520" s="195" t="e">
        <f>SEARCH("&lt;/Rule&gt;",LogEvent[[#This Row],[TextEvent2]],LogEvent[[#This Row],[RuleLocation]])</f>
        <v>#VALUE!</v>
      </c>
      <c r="F520" s="195" t="e">
        <f>MID(LogEvent[[#This Row],[TextEvent2]],LogEvent[[#This Row],[RuleLocation]],LogEvent[[#This Row],[RuleFinish]]-LogEvent[[#This Row],[RuleLocation]])</f>
        <v>#VALUE!</v>
      </c>
      <c r="G520" s="195" t="e">
        <f>SEARCH("&lt;TariffDescriptionNumber&gt;",LogEvent[[#This Row],[TextEvent2]],LogEvent[[#This Row],[RuleFinish]])+25</f>
        <v>#VALUE!</v>
      </c>
      <c r="H520" s="195" t="e">
        <f>SEARCH("&lt;/TariffDescriptionNumber&gt;",LogEvent[[#This Row],[TextEvent2]],LogEvent[[#This Row],[RuleFinish]])</f>
        <v>#VALUE!</v>
      </c>
      <c r="I520" s="195" t="e">
        <f>MID(LogEvent[[#This Row],[TextEvent2]],LogEvent[[#This Row],[TariffLocation]],(LogEvent[[#This Row],[TariffFinish]]-LogEvent[[#This Row],[TariffLocation]]))</f>
        <v>#VALUE!</v>
      </c>
      <c r="J520" s="195" t="e">
        <f>SEARCH(CONCATENATE("Title=",Calculos!$A$72,"PENALTIES"),LogEvent[[#This Row],[TextEvent2]],LogEvent[[#This Row],[TariffLocation]])+29</f>
        <v>#VALUE!</v>
      </c>
      <c r="K520" s="195" t="e">
        <f>SEARCH("&lt;/Paragraph&gt;",LogEvent[[#This Row],[TextEvent2]],LogEvent[[#This Row],[PenaltiesLocation]])</f>
        <v>#VALUE!</v>
      </c>
      <c r="L520" s="195" t="e">
        <f>MID(LogEvent[[#This Row],[TextEvent2]],LogEvent[[#This Row],[PenaltiesLocation]],(LogEvent[[#This Row],[PenaltiesFinish]]-LogEvent[[#This Row],[PenaltiesLocation]]))</f>
        <v>#VALUE!</v>
      </c>
      <c r="M520" s="195">
        <f>SEARCH("&lt;stl:HostCommand",LogEvent[[#This Row],[TextEvent2]])</f>
        <v>1524</v>
      </c>
      <c r="N520" s="195">
        <f>SEARCH("&gt;",LogEvent[[#This Row],[TextEvent2]],LogEvent[[#This Row],[HostCommandLocation]])+1</f>
        <v>1557</v>
      </c>
      <c r="O520" s="195">
        <f>SEARCH("&lt;/stl:HostCommand&gt;",LogEvent[[#This Row],[TextEvent2]],LogEvent[[#This Row],[HostCommandInit]])</f>
        <v>1581</v>
      </c>
      <c r="P520" s="195" t="str">
        <f>MID(LogEvent[[#This Row],[TextEvent2]],LogEvent[[#This Row],[HostCommandInit]],LogEvent[[#This Row],[HCFinish]]-LogEvent[[#This Row],[HostCommandInit]])</f>
        <v>RDGRUFOR27OCTVLESL00K-LA</v>
      </c>
    </row>
    <row r="521" spans="1:16" x14ac:dyDescent="0.25">
      <c r="A521" s="195" t="s">
        <v>458</v>
      </c>
      <c r="B521" s="195" t="s">
        <v>459</v>
      </c>
      <c r="C521" s="195" t="s">
        <v>1131</v>
      </c>
      <c r="D521" s="195" t="e">
        <f>SEARCH("&lt;Rule&gt;",LogEvent[[#This Row],[TextEvent2]])+6</f>
        <v>#VALUE!</v>
      </c>
      <c r="E521" s="195" t="e">
        <f>SEARCH("&lt;/Rule&gt;",LogEvent[[#This Row],[TextEvent2]],LogEvent[[#This Row],[RuleLocation]])</f>
        <v>#VALUE!</v>
      </c>
      <c r="F521" s="195" t="e">
        <f>MID(LogEvent[[#This Row],[TextEvent2]],LogEvent[[#This Row],[RuleLocation]],LogEvent[[#This Row],[RuleFinish]]-LogEvent[[#This Row],[RuleLocation]])</f>
        <v>#VALUE!</v>
      </c>
      <c r="G521" s="195" t="e">
        <f>SEARCH("&lt;TariffDescriptionNumber&gt;",LogEvent[[#This Row],[TextEvent2]],LogEvent[[#This Row],[RuleFinish]])+25</f>
        <v>#VALUE!</v>
      </c>
      <c r="H521" s="195" t="e">
        <f>SEARCH("&lt;/TariffDescriptionNumber&gt;",LogEvent[[#This Row],[TextEvent2]],LogEvent[[#This Row],[RuleFinish]])</f>
        <v>#VALUE!</v>
      </c>
      <c r="I521" s="195" t="e">
        <f>MID(LogEvent[[#This Row],[TextEvent2]],LogEvent[[#This Row],[TariffLocation]],(LogEvent[[#This Row],[TariffFinish]]-LogEvent[[#This Row],[TariffLocation]]))</f>
        <v>#VALUE!</v>
      </c>
      <c r="J521" s="195" t="e">
        <f>SEARCH(CONCATENATE("Title=",Calculos!$A$72,"PENALTIES"),LogEvent[[#This Row],[TextEvent2]],LogEvent[[#This Row],[TariffLocation]])+29</f>
        <v>#VALUE!</v>
      </c>
      <c r="K521" s="195" t="e">
        <f>SEARCH("&lt;/Paragraph&gt;",LogEvent[[#This Row],[TextEvent2]],LogEvent[[#This Row],[PenaltiesLocation]])</f>
        <v>#VALUE!</v>
      </c>
      <c r="L521" s="195" t="e">
        <f>MID(LogEvent[[#This Row],[TextEvent2]],LogEvent[[#This Row],[PenaltiesLocation]],(LogEvent[[#This Row],[PenaltiesFinish]]-LogEvent[[#This Row],[PenaltiesLocation]]))</f>
        <v>#VALUE!</v>
      </c>
      <c r="M521" s="195">
        <f>SEARCH("&lt;stl:HostCommand",LogEvent[[#This Row],[TextEvent2]])</f>
        <v>1524</v>
      </c>
      <c r="N521" s="195">
        <f>SEARCH("&gt;",LogEvent[[#This Row],[TextEvent2]],LogEvent[[#This Row],[HostCommandLocation]])+1</f>
        <v>1557</v>
      </c>
      <c r="O521" s="195">
        <f>SEARCH("&lt;/stl:HostCommand&gt;",LogEvent[[#This Row],[TextEvent2]],LogEvent[[#This Row],[HostCommandInit]])</f>
        <v>1581</v>
      </c>
      <c r="P521" s="195" t="str">
        <f>MID(LogEvent[[#This Row],[TextEvent2]],LogEvent[[#This Row],[HostCommandInit]],LogEvent[[#This Row],[HCFinish]]-LogEvent[[#This Row],[HostCommandInit]])</f>
        <v>RDFORGRU04NOVSLESLD0K-LA</v>
      </c>
    </row>
    <row r="522" spans="1:16" x14ac:dyDescent="0.25">
      <c r="A522" s="195" t="s">
        <v>458</v>
      </c>
      <c r="B522" s="195" t="s">
        <v>459</v>
      </c>
      <c r="C522" s="195" t="s">
        <v>1132</v>
      </c>
      <c r="D522" s="195" t="e">
        <f>SEARCH("&lt;Rule&gt;",LogEvent[[#This Row],[TextEvent2]])+6</f>
        <v>#VALUE!</v>
      </c>
      <c r="E522" s="195" t="e">
        <f>SEARCH("&lt;/Rule&gt;",LogEvent[[#This Row],[TextEvent2]],LogEvent[[#This Row],[RuleLocation]])</f>
        <v>#VALUE!</v>
      </c>
      <c r="F522" s="195" t="e">
        <f>MID(LogEvent[[#This Row],[TextEvent2]],LogEvent[[#This Row],[RuleLocation]],LogEvent[[#This Row],[RuleFinish]]-LogEvent[[#This Row],[RuleLocation]])</f>
        <v>#VALUE!</v>
      </c>
      <c r="G522" s="195" t="e">
        <f>SEARCH("&lt;TariffDescriptionNumber&gt;",LogEvent[[#This Row],[TextEvent2]],LogEvent[[#This Row],[RuleFinish]])+25</f>
        <v>#VALUE!</v>
      </c>
      <c r="H522" s="195" t="e">
        <f>SEARCH("&lt;/TariffDescriptionNumber&gt;",LogEvent[[#This Row],[TextEvent2]],LogEvent[[#This Row],[RuleFinish]])</f>
        <v>#VALUE!</v>
      </c>
      <c r="I522" s="195" t="e">
        <f>MID(LogEvent[[#This Row],[TextEvent2]],LogEvent[[#This Row],[TariffLocation]],(LogEvent[[#This Row],[TariffFinish]]-LogEvent[[#This Row],[TariffLocation]]))</f>
        <v>#VALUE!</v>
      </c>
      <c r="J522" s="195" t="e">
        <f>SEARCH(CONCATENATE("Title=",Calculos!$A$72,"PENALTIES"),LogEvent[[#This Row],[TextEvent2]],LogEvent[[#This Row],[TariffLocation]])+29</f>
        <v>#VALUE!</v>
      </c>
      <c r="K522" s="195" t="e">
        <f>SEARCH("&lt;/Paragraph&gt;",LogEvent[[#This Row],[TextEvent2]],LogEvent[[#This Row],[PenaltiesLocation]])</f>
        <v>#VALUE!</v>
      </c>
      <c r="L522" s="195" t="e">
        <f>MID(LogEvent[[#This Row],[TextEvent2]],LogEvent[[#This Row],[PenaltiesLocation]],(LogEvent[[#This Row],[PenaltiesFinish]]-LogEvent[[#This Row],[PenaltiesLocation]]))</f>
        <v>#VALUE!</v>
      </c>
      <c r="M522" s="195">
        <f>SEARCH("&lt;stl:HostCommand",LogEvent[[#This Row],[TextEvent2]])</f>
        <v>1524</v>
      </c>
      <c r="N522" s="195">
        <f>SEARCH("&gt;",LogEvent[[#This Row],[TextEvent2]],LogEvent[[#This Row],[HostCommandLocation]])+1</f>
        <v>1557</v>
      </c>
      <c r="O522" s="195">
        <f>SEARCH("&lt;/stl:HostCommand&gt;",LogEvent[[#This Row],[TextEvent2]],LogEvent[[#This Row],[HostCommandInit]])</f>
        <v>1581</v>
      </c>
      <c r="P522" s="195" t="str">
        <f>MID(LogEvent[[#This Row],[TextEvent2]],LogEvent[[#This Row],[HostCommandInit]],LogEvent[[#This Row],[HCFinish]]-LogEvent[[#This Row],[HostCommandInit]])</f>
        <v>RDGRUBOG04NOVSLESLD0K-LA</v>
      </c>
    </row>
    <row r="523" spans="1:16" x14ac:dyDescent="0.25">
      <c r="A523" s="195" t="s">
        <v>458</v>
      </c>
      <c r="B523" s="195" t="s">
        <v>459</v>
      </c>
      <c r="C523" s="195" t="s">
        <v>1133</v>
      </c>
      <c r="D523" s="195" t="e">
        <f>SEARCH("&lt;Rule&gt;",LogEvent[[#This Row],[TextEvent2]])+6</f>
        <v>#VALUE!</v>
      </c>
      <c r="E523" s="195" t="e">
        <f>SEARCH("&lt;/Rule&gt;",LogEvent[[#This Row],[TextEvent2]],LogEvent[[#This Row],[RuleLocation]])</f>
        <v>#VALUE!</v>
      </c>
      <c r="F523" s="195" t="e">
        <f>MID(LogEvent[[#This Row],[TextEvent2]],LogEvent[[#This Row],[RuleLocation]],LogEvent[[#This Row],[RuleFinish]]-LogEvent[[#This Row],[RuleLocation]])</f>
        <v>#VALUE!</v>
      </c>
      <c r="G523" s="195" t="e">
        <f>SEARCH("&lt;TariffDescriptionNumber&gt;",LogEvent[[#This Row],[TextEvent2]],LogEvent[[#This Row],[RuleFinish]])+25</f>
        <v>#VALUE!</v>
      </c>
      <c r="H523" s="195" t="e">
        <f>SEARCH("&lt;/TariffDescriptionNumber&gt;",LogEvent[[#This Row],[TextEvent2]],LogEvent[[#This Row],[RuleFinish]])</f>
        <v>#VALUE!</v>
      </c>
      <c r="I523" s="195" t="e">
        <f>MID(LogEvent[[#This Row],[TextEvent2]],LogEvent[[#This Row],[TariffLocation]],(LogEvent[[#This Row],[TariffFinish]]-LogEvent[[#This Row],[TariffLocation]]))</f>
        <v>#VALUE!</v>
      </c>
      <c r="J523" s="195" t="e">
        <f>SEARCH(CONCATENATE("Title=",Calculos!$A$72,"PENALTIES"),LogEvent[[#This Row],[TextEvent2]],LogEvent[[#This Row],[TariffLocation]])+29</f>
        <v>#VALUE!</v>
      </c>
      <c r="K523" s="195" t="e">
        <f>SEARCH("&lt;/Paragraph&gt;",LogEvent[[#This Row],[TextEvent2]],LogEvent[[#This Row],[PenaltiesLocation]])</f>
        <v>#VALUE!</v>
      </c>
      <c r="L523" s="195" t="e">
        <f>MID(LogEvent[[#This Row],[TextEvent2]],LogEvent[[#This Row],[PenaltiesLocation]],(LogEvent[[#This Row],[PenaltiesFinish]]-LogEvent[[#This Row],[PenaltiesLocation]]))</f>
        <v>#VALUE!</v>
      </c>
      <c r="M523" s="195">
        <f>SEARCH("&lt;stl:HostCommand",LogEvent[[#This Row],[TextEvent2]])</f>
        <v>1524</v>
      </c>
      <c r="N523" s="195">
        <f>SEARCH("&gt;",LogEvent[[#This Row],[TextEvent2]],LogEvent[[#This Row],[HostCommandLocation]])+1</f>
        <v>1557</v>
      </c>
      <c r="O523" s="195">
        <f>SEARCH("&lt;/stl:HostCommand&gt;",LogEvent[[#This Row],[TextEvent2]],LogEvent[[#This Row],[HostCommandInit]])</f>
        <v>1581</v>
      </c>
      <c r="P523" s="195" t="str">
        <f>MID(LogEvent[[#This Row],[TextEvent2]],LogEvent[[#This Row],[HostCommandInit]],LogEvent[[#This Row],[HCFinish]]-LogEvent[[#This Row],[HostCommandInit]])</f>
        <v>RDBOGBAQ05NOVSLESLD0K-LA</v>
      </c>
    </row>
    <row r="524" spans="1:16" x14ac:dyDescent="0.25">
      <c r="A524" s="195" t="s">
        <v>458</v>
      </c>
      <c r="B524" s="195" t="s">
        <v>459</v>
      </c>
      <c r="C524" s="195" t="s">
        <v>1134</v>
      </c>
      <c r="D524" s="195" t="e">
        <f>SEARCH("&lt;Rule&gt;",LogEvent[[#This Row],[TextEvent2]])+6</f>
        <v>#VALUE!</v>
      </c>
      <c r="E524" s="195" t="e">
        <f>SEARCH("&lt;/Rule&gt;",LogEvent[[#This Row],[TextEvent2]],LogEvent[[#This Row],[RuleLocation]])</f>
        <v>#VALUE!</v>
      </c>
      <c r="F524" s="195" t="e">
        <f>MID(LogEvent[[#This Row],[TextEvent2]],LogEvent[[#This Row],[RuleLocation]],LogEvent[[#This Row],[RuleFinish]]-LogEvent[[#This Row],[RuleLocation]])</f>
        <v>#VALUE!</v>
      </c>
      <c r="G524" s="195" t="e">
        <f>SEARCH("&lt;TariffDescriptionNumber&gt;",LogEvent[[#This Row],[TextEvent2]],LogEvent[[#This Row],[RuleFinish]])+25</f>
        <v>#VALUE!</v>
      </c>
      <c r="H524" s="195" t="e">
        <f>SEARCH("&lt;/TariffDescriptionNumber&gt;",LogEvent[[#This Row],[TextEvent2]],LogEvent[[#This Row],[RuleFinish]])</f>
        <v>#VALUE!</v>
      </c>
      <c r="I524" s="195" t="e">
        <f>MID(LogEvent[[#This Row],[TextEvent2]],LogEvent[[#This Row],[TariffLocation]],(LogEvent[[#This Row],[TariffFinish]]-LogEvent[[#This Row],[TariffLocation]]))</f>
        <v>#VALUE!</v>
      </c>
      <c r="J524" s="195" t="e">
        <f>SEARCH(CONCATENATE("Title=",Calculos!$A$72,"PENALTIES"),LogEvent[[#This Row],[TextEvent2]],LogEvent[[#This Row],[TariffLocation]])+29</f>
        <v>#VALUE!</v>
      </c>
      <c r="K524" s="195" t="e">
        <f>SEARCH("&lt;/Paragraph&gt;",LogEvent[[#This Row],[TextEvent2]],LogEvent[[#This Row],[PenaltiesLocation]])</f>
        <v>#VALUE!</v>
      </c>
      <c r="L524" s="195" t="e">
        <f>MID(LogEvent[[#This Row],[TextEvent2]],LogEvent[[#This Row],[PenaltiesLocation]],(LogEvent[[#This Row],[PenaltiesFinish]]-LogEvent[[#This Row],[PenaltiesLocation]]))</f>
        <v>#VALUE!</v>
      </c>
      <c r="M524" s="195">
        <f>SEARCH("&lt;stl:HostCommand",LogEvent[[#This Row],[TextEvent2]])</f>
        <v>1524</v>
      </c>
      <c r="N524" s="195">
        <f>SEARCH("&gt;",LogEvent[[#This Row],[TextEvent2]],LogEvent[[#This Row],[HostCommandLocation]])+1</f>
        <v>1557</v>
      </c>
      <c r="O524" s="195">
        <f>SEARCH("&lt;/stl:HostCommand&gt;",LogEvent[[#This Row],[TextEvent2]],LogEvent[[#This Row],[HostCommandInit]])</f>
        <v>1579</v>
      </c>
      <c r="P524" s="195" t="str">
        <f>MID(LogEvent[[#This Row],[TextEvent2]],LogEvent[[#This Row],[HostCommandInit]],LogEvent[[#This Row],[HCFinish]]-LogEvent[[#This Row],[HostCommandInit]])</f>
        <v>RDMDEPTY25NOVZVUELA-CM</v>
      </c>
    </row>
    <row r="525" spans="1:16" x14ac:dyDescent="0.25">
      <c r="A525" s="195" t="s">
        <v>458</v>
      </c>
      <c r="B525" s="195" t="s">
        <v>459</v>
      </c>
      <c r="C525" s="195" t="s">
        <v>1135</v>
      </c>
      <c r="D525" s="195" t="e">
        <f>SEARCH("&lt;Rule&gt;",LogEvent[[#This Row],[TextEvent2]])+6</f>
        <v>#VALUE!</v>
      </c>
      <c r="E525" s="195" t="e">
        <f>SEARCH("&lt;/Rule&gt;",LogEvent[[#This Row],[TextEvent2]],LogEvent[[#This Row],[RuleLocation]])</f>
        <v>#VALUE!</v>
      </c>
      <c r="F525" s="195" t="e">
        <f>MID(LogEvent[[#This Row],[TextEvent2]],LogEvent[[#This Row],[RuleLocation]],LogEvent[[#This Row],[RuleFinish]]-LogEvent[[#This Row],[RuleLocation]])</f>
        <v>#VALUE!</v>
      </c>
      <c r="G525" s="195" t="e">
        <f>SEARCH("&lt;TariffDescriptionNumber&gt;",LogEvent[[#This Row],[TextEvent2]],LogEvent[[#This Row],[RuleFinish]])+25</f>
        <v>#VALUE!</v>
      </c>
      <c r="H525" s="195" t="e">
        <f>SEARCH("&lt;/TariffDescriptionNumber&gt;",LogEvent[[#This Row],[TextEvent2]],LogEvent[[#This Row],[RuleFinish]])</f>
        <v>#VALUE!</v>
      </c>
      <c r="I525" s="195" t="e">
        <f>MID(LogEvent[[#This Row],[TextEvent2]],LogEvent[[#This Row],[TariffLocation]],(LogEvent[[#This Row],[TariffFinish]]-LogEvent[[#This Row],[TariffLocation]]))</f>
        <v>#VALUE!</v>
      </c>
      <c r="J525" s="195" t="e">
        <f>SEARCH(CONCATENATE("Title=",Calculos!$A$72,"PENALTIES"),LogEvent[[#This Row],[TextEvent2]],LogEvent[[#This Row],[TariffLocation]])+29</f>
        <v>#VALUE!</v>
      </c>
      <c r="K525" s="195" t="e">
        <f>SEARCH("&lt;/Paragraph&gt;",LogEvent[[#This Row],[TextEvent2]],LogEvent[[#This Row],[PenaltiesLocation]])</f>
        <v>#VALUE!</v>
      </c>
      <c r="L525" s="195" t="e">
        <f>MID(LogEvent[[#This Row],[TextEvent2]],LogEvent[[#This Row],[PenaltiesLocation]],(LogEvent[[#This Row],[PenaltiesFinish]]-LogEvent[[#This Row],[PenaltiesLocation]]))</f>
        <v>#VALUE!</v>
      </c>
      <c r="M525" s="195">
        <f>SEARCH("&lt;stl:HostCommand",LogEvent[[#This Row],[TextEvent2]])</f>
        <v>1524</v>
      </c>
      <c r="N525" s="195">
        <f>SEARCH("&gt;",LogEvent[[#This Row],[TextEvent2]],LogEvent[[#This Row],[HostCommandLocation]])+1</f>
        <v>1557</v>
      </c>
      <c r="O525" s="195">
        <f>SEARCH("&lt;/stl:HostCommand&gt;",LogEvent[[#This Row],[TextEvent2]],LogEvent[[#This Row],[HostCommandInit]])</f>
        <v>1579</v>
      </c>
      <c r="P525" s="195" t="str">
        <f>MID(LogEvent[[#This Row],[TextEvent2]],LogEvent[[#This Row],[HostCommandInit]],LogEvent[[#This Row],[HCFinish]]-LogEvent[[#This Row],[HostCommandInit]])</f>
        <v>RDPTYMAD25NOVZVUELA-CM</v>
      </c>
    </row>
    <row r="526" spans="1:16" x14ac:dyDescent="0.25">
      <c r="A526" s="195" t="s">
        <v>458</v>
      </c>
      <c r="B526" s="195" t="s">
        <v>459</v>
      </c>
      <c r="C526" s="195" t="s">
        <v>1136</v>
      </c>
      <c r="D526" s="195" t="e">
        <f>SEARCH("&lt;Rule&gt;",LogEvent[[#This Row],[TextEvent2]])+6</f>
        <v>#VALUE!</v>
      </c>
      <c r="E526" s="195" t="e">
        <f>SEARCH("&lt;/Rule&gt;",LogEvent[[#This Row],[TextEvent2]],LogEvent[[#This Row],[RuleLocation]])</f>
        <v>#VALUE!</v>
      </c>
      <c r="F526" s="195" t="e">
        <f>MID(LogEvent[[#This Row],[TextEvent2]],LogEvent[[#This Row],[RuleLocation]],LogEvent[[#This Row],[RuleFinish]]-LogEvent[[#This Row],[RuleLocation]])</f>
        <v>#VALUE!</v>
      </c>
      <c r="G526" s="195" t="e">
        <f>SEARCH("&lt;TariffDescriptionNumber&gt;",LogEvent[[#This Row],[TextEvent2]],LogEvent[[#This Row],[RuleFinish]])+25</f>
        <v>#VALUE!</v>
      </c>
      <c r="H526" s="195" t="e">
        <f>SEARCH("&lt;/TariffDescriptionNumber&gt;",LogEvent[[#This Row],[TextEvent2]],LogEvent[[#This Row],[RuleFinish]])</f>
        <v>#VALUE!</v>
      </c>
      <c r="I526" s="195" t="e">
        <f>MID(LogEvent[[#This Row],[TextEvent2]],LogEvent[[#This Row],[TariffLocation]],(LogEvent[[#This Row],[TariffFinish]]-LogEvent[[#This Row],[TariffLocation]]))</f>
        <v>#VALUE!</v>
      </c>
      <c r="J526" s="195" t="e">
        <f>SEARCH(CONCATENATE("Title=",Calculos!$A$72,"PENALTIES"),LogEvent[[#This Row],[TextEvent2]],LogEvent[[#This Row],[TariffLocation]])+29</f>
        <v>#VALUE!</v>
      </c>
      <c r="K526" s="195" t="e">
        <f>SEARCH("&lt;/Paragraph&gt;",LogEvent[[#This Row],[TextEvent2]],LogEvent[[#This Row],[PenaltiesLocation]])</f>
        <v>#VALUE!</v>
      </c>
      <c r="L526" s="195" t="e">
        <f>MID(LogEvent[[#This Row],[TextEvent2]],LogEvent[[#This Row],[PenaltiesLocation]],(LogEvent[[#This Row],[PenaltiesFinish]]-LogEvent[[#This Row],[PenaltiesLocation]]))</f>
        <v>#VALUE!</v>
      </c>
      <c r="M526" s="195">
        <f>SEARCH("&lt;stl:HostCommand",LogEvent[[#This Row],[TextEvent2]])</f>
        <v>1524</v>
      </c>
      <c r="N526" s="195">
        <f>SEARCH("&gt;",LogEvent[[#This Row],[TextEvent2]],LogEvent[[#This Row],[HostCommandLocation]])+1</f>
        <v>1557</v>
      </c>
      <c r="O526" s="195">
        <f>SEARCH("&lt;/stl:HostCommand&gt;",LogEvent[[#This Row],[TextEvent2]],LogEvent[[#This Row],[HostCommandInit]])</f>
        <v>1581</v>
      </c>
      <c r="P526" s="195" t="str">
        <f>MID(LogEvent[[#This Row],[TextEvent2]],LogEvent[[#This Row],[HostCommandInit]],LogEvent[[#This Row],[HCFinish]]-LogEvent[[#This Row],[HostCommandInit]])</f>
        <v>RDMADMDE07DECNVUELA5L-CM</v>
      </c>
    </row>
    <row r="527" spans="1:16" x14ac:dyDescent="0.25">
      <c r="A527" s="195" t="s">
        <v>458</v>
      </c>
      <c r="B527" s="195" t="s">
        <v>459</v>
      </c>
      <c r="C527" s="195" t="s">
        <v>1137</v>
      </c>
      <c r="D527" s="195" t="e">
        <f>SEARCH("&lt;Rule&gt;",LogEvent[[#This Row],[TextEvent2]])+6</f>
        <v>#VALUE!</v>
      </c>
      <c r="E527" s="195" t="e">
        <f>SEARCH("&lt;/Rule&gt;",LogEvent[[#This Row],[TextEvent2]],LogEvent[[#This Row],[RuleLocation]])</f>
        <v>#VALUE!</v>
      </c>
      <c r="F527" s="195" t="e">
        <f>MID(LogEvent[[#This Row],[TextEvent2]],LogEvent[[#This Row],[RuleLocation]],LogEvent[[#This Row],[RuleFinish]]-LogEvent[[#This Row],[RuleLocation]])</f>
        <v>#VALUE!</v>
      </c>
      <c r="G527" s="195" t="e">
        <f>SEARCH("&lt;TariffDescriptionNumber&gt;",LogEvent[[#This Row],[TextEvent2]],LogEvent[[#This Row],[RuleFinish]])+25</f>
        <v>#VALUE!</v>
      </c>
      <c r="H527" s="195" t="e">
        <f>SEARCH("&lt;/TariffDescriptionNumber&gt;",LogEvent[[#This Row],[TextEvent2]],LogEvent[[#This Row],[RuleFinish]])</f>
        <v>#VALUE!</v>
      </c>
      <c r="I527" s="195" t="e">
        <f>MID(LogEvent[[#This Row],[TextEvent2]],LogEvent[[#This Row],[TariffLocation]],(LogEvent[[#This Row],[TariffFinish]]-LogEvent[[#This Row],[TariffLocation]]))</f>
        <v>#VALUE!</v>
      </c>
      <c r="J527" s="195" t="e">
        <f>SEARCH(CONCATENATE("Title=",Calculos!$A$72,"PENALTIES"),LogEvent[[#This Row],[TextEvent2]],LogEvent[[#This Row],[TariffLocation]])+29</f>
        <v>#VALUE!</v>
      </c>
      <c r="K527" s="195" t="e">
        <f>SEARCH("&lt;/Paragraph&gt;",LogEvent[[#This Row],[TextEvent2]],LogEvent[[#This Row],[PenaltiesLocation]])</f>
        <v>#VALUE!</v>
      </c>
      <c r="L527" s="195" t="e">
        <f>MID(LogEvent[[#This Row],[TextEvent2]],LogEvent[[#This Row],[PenaltiesLocation]],(LogEvent[[#This Row],[PenaltiesFinish]]-LogEvent[[#This Row],[PenaltiesLocation]]))</f>
        <v>#VALUE!</v>
      </c>
      <c r="M527" s="195">
        <f>SEARCH("&lt;stl:HostCommand",LogEvent[[#This Row],[TextEvent2]])</f>
        <v>1523</v>
      </c>
      <c r="N527" s="195">
        <f>SEARCH("&gt;",LogEvent[[#This Row],[TextEvent2]],LogEvent[[#This Row],[HostCommandLocation]])+1</f>
        <v>1556</v>
      </c>
      <c r="O527" s="195">
        <f>SEARCH("&lt;/stl:HostCommand&gt;",LogEvent[[#This Row],[TextEvent2]],LogEvent[[#This Row],[HostCommandInit]])</f>
        <v>1580</v>
      </c>
      <c r="P527" s="195" t="str">
        <f>MID(LogEvent[[#This Row],[TextEvent2]],LogEvent[[#This Row],[HostCommandInit]],LogEvent[[#This Row],[HCFinish]]-LogEvent[[#This Row],[HostCommandInit]])</f>
        <v>RDBOGLIM11SEPBDL0NNM1-LA</v>
      </c>
    </row>
    <row r="528" spans="1:16" x14ac:dyDescent="0.25">
      <c r="A528" s="195" t="s">
        <v>458</v>
      </c>
      <c r="B528" s="195" t="s">
        <v>459</v>
      </c>
      <c r="C528" s="195" t="s">
        <v>1138</v>
      </c>
      <c r="D528" s="195" t="e">
        <f>SEARCH("&lt;Rule&gt;",LogEvent[[#This Row],[TextEvent2]])+6</f>
        <v>#VALUE!</v>
      </c>
      <c r="E528" s="195" t="e">
        <f>SEARCH("&lt;/Rule&gt;",LogEvent[[#This Row],[TextEvent2]],LogEvent[[#This Row],[RuleLocation]])</f>
        <v>#VALUE!</v>
      </c>
      <c r="F528" s="195" t="e">
        <f>MID(LogEvent[[#This Row],[TextEvent2]],LogEvent[[#This Row],[RuleLocation]],LogEvent[[#This Row],[RuleFinish]]-LogEvent[[#This Row],[RuleLocation]])</f>
        <v>#VALUE!</v>
      </c>
      <c r="G528" s="195" t="e">
        <f>SEARCH("&lt;TariffDescriptionNumber&gt;",LogEvent[[#This Row],[TextEvent2]],LogEvent[[#This Row],[RuleFinish]])+25</f>
        <v>#VALUE!</v>
      </c>
      <c r="H528" s="195" t="e">
        <f>SEARCH("&lt;/TariffDescriptionNumber&gt;",LogEvent[[#This Row],[TextEvent2]],LogEvent[[#This Row],[RuleFinish]])</f>
        <v>#VALUE!</v>
      </c>
      <c r="I528" s="195" t="e">
        <f>MID(LogEvent[[#This Row],[TextEvent2]],LogEvent[[#This Row],[TariffLocation]],(LogEvent[[#This Row],[TariffFinish]]-LogEvent[[#This Row],[TariffLocation]]))</f>
        <v>#VALUE!</v>
      </c>
      <c r="J528" s="195" t="e">
        <f>SEARCH(CONCATENATE("Title=",Calculos!$A$72,"PENALTIES"),LogEvent[[#This Row],[TextEvent2]],LogEvent[[#This Row],[TariffLocation]])+29</f>
        <v>#VALUE!</v>
      </c>
      <c r="K528" s="195" t="e">
        <f>SEARCH("&lt;/Paragraph&gt;",LogEvent[[#This Row],[TextEvent2]],LogEvent[[#This Row],[PenaltiesLocation]])</f>
        <v>#VALUE!</v>
      </c>
      <c r="L528" s="195" t="e">
        <f>MID(LogEvent[[#This Row],[TextEvent2]],LogEvent[[#This Row],[PenaltiesLocation]],(LogEvent[[#This Row],[PenaltiesFinish]]-LogEvent[[#This Row],[PenaltiesLocation]]))</f>
        <v>#VALUE!</v>
      </c>
      <c r="M528" s="195">
        <f>SEARCH("&lt;stl:HostCommand",LogEvent[[#This Row],[TextEvent2]])</f>
        <v>1523</v>
      </c>
      <c r="N528" s="195">
        <f>SEARCH("&gt;",LogEvent[[#This Row],[TextEvent2]],LogEvent[[#This Row],[HostCommandLocation]])+1</f>
        <v>1556</v>
      </c>
      <c r="O528" s="195">
        <f>SEARCH("&lt;/stl:HostCommand&gt;",LogEvent[[#This Row],[TextEvent2]],LogEvent[[#This Row],[HostCommandInit]])</f>
        <v>1580</v>
      </c>
      <c r="P528" s="195" t="str">
        <f>MID(LogEvent[[#This Row],[TextEvent2]],LogEvent[[#This Row],[HostCommandInit]],LogEvent[[#This Row],[HCFinish]]-LogEvent[[#This Row],[HostCommandInit]])</f>
        <v>RDLIMMAD11SEPBDL0NNM1-LA</v>
      </c>
    </row>
    <row r="529" spans="1:16" x14ac:dyDescent="0.25">
      <c r="A529" s="195" t="s">
        <v>458</v>
      </c>
      <c r="B529" s="195" t="s">
        <v>459</v>
      </c>
      <c r="C529" s="195" t="s">
        <v>1139</v>
      </c>
      <c r="D529" s="195" t="e">
        <f>SEARCH("&lt;Rule&gt;",LogEvent[[#This Row],[TextEvent2]])+6</f>
        <v>#VALUE!</v>
      </c>
      <c r="E529" s="195" t="e">
        <f>SEARCH("&lt;/Rule&gt;",LogEvent[[#This Row],[TextEvent2]],LogEvent[[#This Row],[RuleLocation]])</f>
        <v>#VALUE!</v>
      </c>
      <c r="F529" s="195" t="e">
        <f>MID(LogEvent[[#This Row],[TextEvent2]],LogEvent[[#This Row],[RuleLocation]],LogEvent[[#This Row],[RuleFinish]]-LogEvent[[#This Row],[RuleLocation]])</f>
        <v>#VALUE!</v>
      </c>
      <c r="G529" s="195" t="e">
        <f>SEARCH("&lt;TariffDescriptionNumber&gt;",LogEvent[[#This Row],[TextEvent2]],LogEvent[[#This Row],[RuleFinish]])+25</f>
        <v>#VALUE!</v>
      </c>
      <c r="H529" s="195" t="e">
        <f>SEARCH("&lt;/TariffDescriptionNumber&gt;",LogEvent[[#This Row],[TextEvent2]],LogEvent[[#This Row],[RuleFinish]])</f>
        <v>#VALUE!</v>
      </c>
      <c r="I529" s="195" t="e">
        <f>MID(LogEvent[[#This Row],[TextEvent2]],LogEvent[[#This Row],[TariffLocation]],(LogEvent[[#This Row],[TariffFinish]]-LogEvent[[#This Row],[TariffLocation]]))</f>
        <v>#VALUE!</v>
      </c>
      <c r="J529" s="195" t="e">
        <f>SEARCH(CONCATENATE("Title=",Calculos!$A$72,"PENALTIES"),LogEvent[[#This Row],[TextEvent2]],LogEvent[[#This Row],[TariffLocation]])+29</f>
        <v>#VALUE!</v>
      </c>
      <c r="K529" s="195" t="e">
        <f>SEARCH("&lt;/Paragraph&gt;",LogEvent[[#This Row],[TextEvent2]],LogEvent[[#This Row],[PenaltiesLocation]])</f>
        <v>#VALUE!</v>
      </c>
      <c r="L529" s="195" t="e">
        <f>MID(LogEvent[[#This Row],[TextEvent2]],LogEvent[[#This Row],[PenaltiesLocation]],(LogEvent[[#This Row],[PenaltiesFinish]]-LogEvent[[#This Row],[PenaltiesLocation]]))</f>
        <v>#VALUE!</v>
      </c>
      <c r="M529" s="195">
        <f>SEARCH("&lt;stl:HostCommand",LogEvent[[#This Row],[TextEvent2]])</f>
        <v>1523</v>
      </c>
      <c r="N529" s="195">
        <f>SEARCH("&gt;",LogEvent[[#This Row],[TextEvent2]],LogEvent[[#This Row],[HostCommandLocation]])+1</f>
        <v>1556</v>
      </c>
      <c r="O529" s="195">
        <f>SEARCH("&lt;/stl:HostCommand&gt;",LogEvent[[#This Row],[TextEvent2]],LogEvent[[#This Row],[HostCommandInit]])</f>
        <v>1580</v>
      </c>
      <c r="P529" s="195" t="str">
        <f>MID(LogEvent[[#This Row],[TextEvent2]],LogEvent[[#This Row],[HostCommandInit]],LogEvent[[#This Row],[HCFinish]]-LogEvent[[#This Row],[HostCommandInit]])</f>
        <v>RDMADBOG03NOVQON0NQB3-LA</v>
      </c>
    </row>
    <row r="530" spans="1:16" x14ac:dyDescent="0.25">
      <c r="A530" s="195" t="s">
        <v>458</v>
      </c>
      <c r="B530" s="195" t="s">
        <v>459</v>
      </c>
      <c r="C530" s="195" t="s">
        <v>1140</v>
      </c>
      <c r="D530" s="195">
        <f>SEARCH("&lt;Rule&gt;",LogEvent[[#This Row],[TextEvent2]])+6</f>
        <v>3326</v>
      </c>
      <c r="E530" s="195">
        <f>SEARCH("&lt;/Rule&gt;",LogEvent[[#This Row],[TextEvent2]],LogEvent[[#This Row],[RuleLocation]])</f>
        <v>3330</v>
      </c>
      <c r="F530" s="195" t="str">
        <f>MID(LogEvent[[#This Row],[TextEvent2]],LogEvent[[#This Row],[RuleLocation]],LogEvent[[#This Row],[RuleFinish]]-LogEvent[[#This Row],[RuleLocation]])</f>
        <v>DOEC</v>
      </c>
      <c r="G530" s="195">
        <f>SEARCH("&lt;TariffDescriptionNumber&gt;",LogEvent[[#This Row],[TextEvent2]],LogEvent[[#This Row],[RuleFinish]])+25</f>
        <v>3368</v>
      </c>
      <c r="H530" s="195">
        <f>SEARCH("&lt;/TariffDescriptionNumber&gt;",LogEvent[[#This Row],[TextEvent2]],LogEvent[[#This Row],[RuleFinish]])</f>
        <v>3376</v>
      </c>
      <c r="I530" s="195" t="str">
        <f>MID(LogEvent[[#This Row],[TextEvent2]],LogEvent[[#This Row],[TariffLocation]],(LogEvent[[#This Row],[TariffFinish]]-LogEvent[[#This Row],[TariffLocation]]))</f>
        <v>IPRWD/17</v>
      </c>
      <c r="J530" s="195">
        <f>SEARCH(CONCATENATE("Title=",Calculos!$A$72,"PENALTIES"),LogEvent[[#This Row],[TextEvent2]],LogEvent[[#This Row],[TariffLocation]])+29</f>
        <v>7660</v>
      </c>
      <c r="K530" s="195">
        <f>SEARCH("&lt;/Paragraph&gt;",LogEvent[[#This Row],[TextEvent2]],LogEvent[[#This Row],[PenaltiesLocation]])</f>
        <v>8195</v>
      </c>
      <c r="L530"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530" s="195">
        <f>SEARCH("&lt;stl:HostCommand",LogEvent[[#This Row],[TextEvent2]])</f>
        <v>1500</v>
      </c>
      <c r="N530" s="195">
        <f>SEARCH("&gt;",LogEvent[[#This Row],[TextEvent2]],LogEvent[[#This Row],[HostCommandLocation]])+1</f>
        <v>1533</v>
      </c>
      <c r="O530" s="195">
        <f>SEARCH("&lt;/stl:HostCommand&gt;",LogEvent[[#This Row],[TextEvent2]],LogEvent[[#This Row],[HostCommandInit]])</f>
        <v>1557</v>
      </c>
      <c r="P530" s="195" t="str">
        <f>MID(LogEvent[[#This Row],[TextEvent2]],LogEvent[[#This Row],[HostCommandInit]],LogEvent[[#This Row],[HCFinish]]-LogEvent[[#This Row],[HostCommandInit]])</f>
        <v>RDBOGCTG12SEPVES00RIQ-AV</v>
      </c>
    </row>
    <row r="531" spans="1:16" x14ac:dyDescent="0.25">
      <c r="A531" s="195" t="s">
        <v>458</v>
      </c>
      <c r="B531" s="195" t="s">
        <v>459</v>
      </c>
      <c r="C531" s="195" t="s">
        <v>1141</v>
      </c>
      <c r="D531" s="195">
        <f>SEARCH("&lt;Rule&gt;",LogEvent[[#This Row],[TextEvent2]])+6</f>
        <v>3384</v>
      </c>
      <c r="E531" s="195">
        <f>SEARCH("&lt;/Rule&gt;",LogEvent[[#This Row],[TextEvent2]],LogEvent[[#This Row],[RuleLocation]])</f>
        <v>3388</v>
      </c>
      <c r="F531" s="195" t="str">
        <f>MID(LogEvent[[#This Row],[TextEvent2]],LogEvent[[#This Row],[RuleLocation]],LogEvent[[#This Row],[RuleFinish]]-LogEvent[[#This Row],[RuleLocation]])</f>
        <v>DOSP</v>
      </c>
      <c r="G531" s="195">
        <f>SEARCH("&lt;TariffDescriptionNumber&gt;",LogEvent[[#This Row],[TextEvent2]],LogEvent[[#This Row],[RuleFinish]])+25</f>
        <v>3426</v>
      </c>
      <c r="H531" s="195">
        <f>SEARCH("&lt;/TariffDescriptionNumber&gt;",LogEvent[[#This Row],[TextEvent2]],LogEvent[[#This Row],[RuleFinish]])</f>
        <v>3434</v>
      </c>
      <c r="I531" s="195" t="str">
        <f>MID(LogEvent[[#This Row],[TextEvent2]],LogEvent[[#This Row],[TariffLocation]],(LogEvent[[#This Row],[TariffFinish]]-LogEvent[[#This Row],[TariffLocation]]))</f>
        <v>IPRWD/17</v>
      </c>
      <c r="J531" s="195">
        <f>SEARCH(CONCATENATE("Title=",Calculos!$A$72,"PENALTIES"),LogEvent[[#This Row],[TextEvent2]],LogEvent[[#This Row],[TariffLocation]])+29</f>
        <v>9870</v>
      </c>
      <c r="K531" s="195">
        <f>SEARCH("&lt;/Paragraph&gt;",LogEvent[[#This Row],[TextEvent2]],LogEvent[[#This Row],[PenaltiesLocation]])</f>
        <v>10479</v>
      </c>
      <c r="L531" s="195" t="str">
        <f>MID(LogEvent[[#This Row],[TextEvent2]],LogEvent[[#This Row],[PenaltiesLocation]],(LogEvent[[#This Row],[PenaltiesFinish]]-LogEvent[[#This Row],[PenaltiesLocation]]))</f>
        <v xml:space="preserve">ANY TIME
TICKET IS NON-REFUNDABLE.
WAIVED FOR SCHEDULE CHANGE/ILLNESS OR DEATH OF
PASSENGER OR FAMILY MEMBER.
NOTE - TEXT BELOW NOT VALIDATED FOR AUTOPRICING.
-FAMILY MEMBER MUST BE FIRST DEGREE RELATIVE.
WAIVER ALSO APPLIES FOR TRAVELING COMPANION.
ILLNESS/DEATH WAIVERS MUST BE SUBSTANTIATED BY A
VALID MEDICAL/DEATH CERTIFICATE.
CHANGES
ANY TIME
CHARGE COP 120000 FOR REISSUE/REVALIDATION.
WAIVED FOR SCHEDULE CHANGE/ILLNESS OR DEATH OF
PASSENGER OR FAMILY MEMBER.
NOTE - TEXT BELOW NOT VALIDATED FOR AUTOPRICING.
WAIVER APPLIES FOR THE FAMILY MEMBER FIRST DEGREE
AND/OR FOR TRAVELING COMPANION.&lt;/Text&gt;
   </v>
      </c>
      <c r="M531" s="195">
        <f>SEARCH("&lt;stl:HostCommand",LogEvent[[#This Row],[TextEvent2]])</f>
        <v>1500</v>
      </c>
      <c r="N531" s="195">
        <f>SEARCH("&gt;",LogEvent[[#This Row],[TextEvent2]],LogEvent[[#This Row],[HostCommandLocation]])+1</f>
        <v>1533</v>
      </c>
      <c r="O531" s="195">
        <f>SEARCH("&lt;/stl:HostCommand&gt;",LogEvent[[#This Row],[TextEvent2]],LogEvent[[#This Row],[HostCommandInit]])</f>
        <v>1557</v>
      </c>
      <c r="P531" s="195" t="str">
        <f>MID(LogEvent[[#This Row],[TextEvent2]],LogEvent[[#This Row],[HostCommandInit]],LogEvent[[#This Row],[HCFinish]]-LogEvent[[#This Row],[HostCommandInit]])</f>
        <v>RDCTGBOG12SEPTZS00RIQ-AV</v>
      </c>
    </row>
    <row r="532" spans="1:16" x14ac:dyDescent="0.25">
      <c r="A532" s="195" t="s">
        <v>458</v>
      </c>
      <c r="B532" s="195" t="s">
        <v>459</v>
      </c>
      <c r="C532" s="195" t="s">
        <v>1142</v>
      </c>
      <c r="D532" s="195">
        <f>SEARCH("&lt;Rule&gt;",LogEvent[[#This Row],[TextEvent2]])+6</f>
        <v>3415</v>
      </c>
      <c r="E532" s="195">
        <f>SEARCH("&lt;/Rule&gt;",LogEvent[[#This Row],[TextEvent2]],LogEvent[[#This Row],[RuleLocation]])</f>
        <v>3419</v>
      </c>
      <c r="F532" s="195" t="str">
        <f>MID(LogEvent[[#This Row],[TextEvent2]],LogEvent[[#This Row],[RuleLocation]],LogEvent[[#This Row],[RuleFinish]]-LogEvent[[#This Row],[RuleLocation]])</f>
        <v>ITCO</v>
      </c>
      <c r="G532" s="195">
        <f>SEARCH("&lt;TariffDescriptionNumber&gt;",LogEvent[[#This Row],[TextEvent2]],LogEvent[[#This Row],[RuleFinish]])+25</f>
        <v>3457</v>
      </c>
      <c r="H532" s="195">
        <f>SEARCH("&lt;/TariffDescriptionNumber&gt;",LogEvent[[#This Row],[TextEvent2]],LogEvent[[#This Row],[RuleFinish]])</f>
        <v>3468</v>
      </c>
      <c r="I532" s="195" t="str">
        <f>MID(LogEvent[[#This Row],[TextEvent2]],LogEvent[[#This Row],[TariffLocation]],(LogEvent[[#This Row],[TariffFinish]]-LogEvent[[#This Row],[TariffLocation]]))</f>
        <v>WHFDPVR/329</v>
      </c>
      <c r="J532" s="195">
        <f>SEARCH(CONCATENATE("Title=",Calculos!$A$72,"PENALTIES"),LogEvent[[#This Row],[TextEvent2]],LogEvent[[#This Row],[TariffLocation]])+29</f>
        <v>8150</v>
      </c>
      <c r="K532" s="195">
        <f>SEARCH("&lt;/Paragraph&gt;",LogEvent[[#This Row],[TextEvent2]],LogEvent[[#This Row],[PenaltiesLocation]])</f>
        <v>8685</v>
      </c>
      <c r="L532"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532" s="195">
        <f>SEARCH("&lt;stl:HostCommand",LogEvent[[#This Row],[TextEvent2]])</f>
        <v>1501</v>
      </c>
      <c r="N532" s="195">
        <f>SEARCH("&gt;",LogEvent[[#This Row],[TextEvent2]],LogEvent[[#This Row],[HostCommandLocation]])+1</f>
        <v>1534</v>
      </c>
      <c r="O532" s="195">
        <f>SEARCH("&lt;/stl:HostCommand&gt;",LogEvent[[#This Row],[TextEvent2]],LogEvent[[#This Row],[HostCommandInit]])</f>
        <v>1558</v>
      </c>
      <c r="P532" s="195" t="str">
        <f>MID(LogEvent[[#This Row],[TextEvent2]],LogEvent[[#This Row],[HostCommandInit]],LogEvent[[#This Row],[HCFinish]]-LogEvent[[#This Row],[HostCommandInit]])</f>
        <v>RDBOGSMR16SEPZEF00RIQ-AV</v>
      </c>
    </row>
    <row r="533" spans="1:16" x14ac:dyDescent="0.25">
      <c r="A533" s="195" t="s">
        <v>458</v>
      </c>
      <c r="B533" s="195" t="s">
        <v>459</v>
      </c>
      <c r="C533" s="195" t="s">
        <v>1143</v>
      </c>
      <c r="D533" s="195">
        <f>SEARCH("&lt;Rule&gt;",LogEvent[[#This Row],[TextEvent2]])+6</f>
        <v>3324</v>
      </c>
      <c r="E533" s="195">
        <f>SEARCH("&lt;/Rule&gt;",LogEvent[[#This Row],[TextEvent2]],LogEvent[[#This Row],[RuleLocation]])</f>
        <v>3328</v>
      </c>
      <c r="F533" s="195" t="str">
        <f>MID(LogEvent[[#This Row],[TextEvent2]],LogEvent[[#This Row],[RuleLocation]],LogEvent[[#This Row],[RuleFinish]]-LogEvent[[#This Row],[RuleLocation]])</f>
        <v>SLDM</v>
      </c>
      <c r="G533" s="195">
        <f>SEARCH("&lt;TariffDescriptionNumber&gt;",LogEvent[[#This Row],[TextEvent2]],LogEvent[[#This Row],[RuleFinish]])+25</f>
        <v>3366</v>
      </c>
      <c r="H533" s="195">
        <f>SEARCH("&lt;/TariffDescriptionNumber&gt;",LogEvent[[#This Row],[TextEvent2]],LogEvent[[#This Row],[RuleFinish]])</f>
        <v>3374</v>
      </c>
      <c r="I533" s="195" t="str">
        <f>MID(LogEvent[[#This Row],[TextEvent2]],LogEvent[[#This Row],[TariffLocation]],(LogEvent[[#This Row],[TariffFinish]]-LogEvent[[#This Row],[TariffLocation]]))</f>
        <v>IPRWD/17</v>
      </c>
      <c r="J533" s="195">
        <f>SEARCH(CONCATENATE("Title=",Calculos!$A$72,"PENALTIES"),LogEvent[[#This Row],[TextEvent2]],LogEvent[[#This Row],[TariffLocation]])+29</f>
        <v>7778</v>
      </c>
      <c r="K533" s="195">
        <f>SEARCH("&lt;/Paragraph&gt;",LogEvent[[#This Row],[TextEvent2]],LogEvent[[#This Row],[PenaltiesLocation]])</f>
        <v>10388</v>
      </c>
      <c r="L533"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533" s="195">
        <f>SEARCH("&lt;stl:HostCommand",LogEvent[[#This Row],[TextEvent2]])</f>
        <v>1500</v>
      </c>
      <c r="N533" s="195">
        <f>SEARCH("&gt;",LogEvent[[#This Row],[TextEvent2]],LogEvent[[#This Row],[HostCommandLocation]])+1</f>
        <v>1533</v>
      </c>
      <c r="O533" s="195">
        <f>SEARCH("&lt;/stl:HostCommand&gt;",LogEvent[[#This Row],[TextEvent2]],LogEvent[[#This Row],[HostCommandInit]])</f>
        <v>1557</v>
      </c>
      <c r="P533" s="195" t="str">
        <f>MID(LogEvent[[#This Row],[TextEvent2]],LogEvent[[#This Row],[HostCommandInit]],LogEvent[[#This Row],[HCFinish]]-LogEvent[[#This Row],[HostCommandInit]])</f>
        <v>RDBOGCTG14SEPN00SL5ZJ-LA</v>
      </c>
    </row>
    <row r="534" spans="1:16" x14ac:dyDescent="0.25">
      <c r="A534" s="195" t="s">
        <v>458</v>
      </c>
      <c r="B534" s="195" t="s">
        <v>459</v>
      </c>
      <c r="C534" s="195" t="s">
        <v>1144</v>
      </c>
      <c r="D534" s="195">
        <f>SEARCH("&lt;Rule&gt;",LogEvent[[#This Row],[TextEvent2]])+6</f>
        <v>3324</v>
      </c>
      <c r="E534" s="195">
        <f>SEARCH("&lt;/Rule&gt;",LogEvent[[#This Row],[TextEvent2]],LogEvent[[#This Row],[RuleLocation]])</f>
        <v>3328</v>
      </c>
      <c r="F534" s="195" t="str">
        <f>MID(LogEvent[[#This Row],[TextEvent2]],LogEvent[[#This Row],[RuleLocation]],LogEvent[[#This Row],[RuleFinish]]-LogEvent[[#This Row],[RuleLocation]])</f>
        <v>SLDM</v>
      </c>
      <c r="G534" s="195">
        <f>SEARCH("&lt;TariffDescriptionNumber&gt;",LogEvent[[#This Row],[TextEvent2]],LogEvent[[#This Row],[RuleFinish]])+25</f>
        <v>3366</v>
      </c>
      <c r="H534" s="195">
        <f>SEARCH("&lt;/TariffDescriptionNumber&gt;",LogEvent[[#This Row],[TextEvent2]],LogEvent[[#This Row],[RuleFinish]])</f>
        <v>3374</v>
      </c>
      <c r="I534" s="195" t="str">
        <f>MID(LogEvent[[#This Row],[TextEvent2]],LogEvent[[#This Row],[TariffLocation]],(LogEvent[[#This Row],[TariffFinish]]-LogEvent[[#This Row],[TariffLocation]]))</f>
        <v>IPRWD/17</v>
      </c>
      <c r="J534" s="195">
        <f>SEARCH(CONCATENATE("Title=",Calculos!$A$72,"PENALTIES"),LogEvent[[#This Row],[TextEvent2]],LogEvent[[#This Row],[TariffLocation]])+29</f>
        <v>7778</v>
      </c>
      <c r="K534" s="195">
        <f>SEARCH("&lt;/Paragraph&gt;",LogEvent[[#This Row],[TextEvent2]],LogEvent[[#This Row],[PenaltiesLocation]])</f>
        <v>10388</v>
      </c>
      <c r="L534"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534" s="195">
        <f>SEARCH("&lt;stl:HostCommand",LogEvent[[#This Row],[TextEvent2]])</f>
        <v>1500</v>
      </c>
      <c r="N534" s="195">
        <f>SEARCH("&gt;",LogEvent[[#This Row],[TextEvent2]],LogEvent[[#This Row],[HostCommandLocation]])+1</f>
        <v>1533</v>
      </c>
      <c r="O534" s="195">
        <f>SEARCH("&lt;/stl:HostCommand&gt;",LogEvent[[#This Row],[TextEvent2]],LogEvent[[#This Row],[HostCommandInit]])</f>
        <v>1557</v>
      </c>
      <c r="P534" s="195" t="str">
        <f>MID(LogEvent[[#This Row],[TextEvent2]],LogEvent[[#This Row],[HostCommandInit]],LogEvent[[#This Row],[HCFinish]]-LogEvent[[#This Row],[HostCommandInit]])</f>
        <v>RDCTGBOG15SEPL00SL5ZJ-LA</v>
      </c>
    </row>
    <row r="535" spans="1:16" x14ac:dyDescent="0.25">
      <c r="A535" s="195" t="s">
        <v>458</v>
      </c>
      <c r="B535" s="195" t="s">
        <v>459</v>
      </c>
      <c r="C535" s="195" t="s">
        <v>1145</v>
      </c>
      <c r="D535" s="195">
        <f>SEARCH("&lt;Rule&gt;",LogEvent[[#This Row],[TextEvent2]])+6</f>
        <v>3414</v>
      </c>
      <c r="E535" s="195">
        <f>SEARCH("&lt;/Rule&gt;",LogEvent[[#This Row],[TextEvent2]],LogEvent[[#This Row],[RuleLocation]])</f>
        <v>3418</v>
      </c>
      <c r="F535" s="195" t="str">
        <f>MID(LogEvent[[#This Row],[TextEvent2]],LogEvent[[#This Row],[RuleLocation]],LogEvent[[#This Row],[RuleFinish]]-LogEvent[[#This Row],[RuleLocation]])</f>
        <v>ITCO</v>
      </c>
      <c r="G535" s="195">
        <f>SEARCH("&lt;TariffDescriptionNumber&gt;",LogEvent[[#This Row],[TextEvent2]],LogEvent[[#This Row],[RuleFinish]])+25</f>
        <v>3456</v>
      </c>
      <c r="H535" s="195">
        <f>SEARCH("&lt;/TariffDescriptionNumber&gt;",LogEvent[[#This Row],[TextEvent2]],LogEvent[[#This Row],[RuleFinish]])</f>
        <v>3467</v>
      </c>
      <c r="I535" s="195" t="str">
        <f>MID(LogEvent[[#This Row],[TextEvent2]],LogEvent[[#This Row],[TariffLocation]],(LogEvent[[#This Row],[TariffFinish]]-LogEvent[[#This Row],[TariffLocation]]))</f>
        <v>WHFDPVR/329</v>
      </c>
      <c r="J535" s="195">
        <f>SEARCH(CONCATENATE("Title=",Calculos!$A$72,"PENALTIES"),LogEvent[[#This Row],[TextEvent2]],LogEvent[[#This Row],[TariffLocation]])+29</f>
        <v>8149</v>
      </c>
      <c r="K535" s="195">
        <f>SEARCH("&lt;/Paragraph&gt;",LogEvent[[#This Row],[TextEvent2]],LogEvent[[#This Row],[PenaltiesLocation]])</f>
        <v>8684</v>
      </c>
      <c r="L535" s="195" t="str">
        <f>MID(LogEvent[[#This Row],[TextEvent2]],LogEvent[[#This Row],[PenaltiesLocation]],(LogEvent[[#This Row],[PenaltiesFinish]]-LogEvent[[#This Row],[PenaltiesLocation]]))</f>
        <v xml:space="preserve">CANCELLATIONS
ANY TIME
CHARGE COP 100000 FOR REFUND.
WAIVED FOR SCHEDULE CHANGE/ILLNESS OR DEATH OF
PASSENGER OR FAMILY MEMBER.
NOTE - TEXT BELOW NOT VALIDATED FOR AUTOPRICING.
WAIVER APPLIES FOR THE FAMILY MEMBER FIRST DEGREE
AND/OR FOR TRAVELING COMPANION.
CHANGES
ANY TIME
CHARGE COP 85000 FOR REISSUE/REVALIDATION.
WAIVED FOR SCHEDULE CHANGE/ILLNESS OR DEATH OF
PASSENGER OR FAMILY MEMBER.
NOTE - TEXT BELOW NOT VALIDATED FOR AUTOPRICING.
WAIVER APPLIES FOR THE FAMILY MEMBER FIRST DEGREE
AND/OR FOR TRAVELING COMPANION.&lt;/Text&gt;
   </v>
      </c>
      <c r="M535" s="195">
        <f>SEARCH("&lt;stl:HostCommand",LogEvent[[#This Row],[TextEvent2]])</f>
        <v>1500</v>
      </c>
      <c r="N535" s="195">
        <f>SEARCH("&gt;",LogEvent[[#This Row],[TextEvent2]],LogEvent[[#This Row],[HostCommandLocation]])+1</f>
        <v>1533</v>
      </c>
      <c r="O535" s="195">
        <f>SEARCH("&lt;/stl:HostCommand&gt;",LogEvent[[#This Row],[TextEvent2]],LogEvent[[#This Row],[HostCommandInit]])</f>
        <v>1557</v>
      </c>
      <c r="P535" s="195" t="str">
        <f>MID(LogEvent[[#This Row],[TextEvent2]],LogEvent[[#This Row],[HostCommandInit]],LogEvent[[#This Row],[HCFinish]]-LogEvent[[#This Row],[HostCommandInit]])</f>
        <v>RDBOGSMR17OCTZEF00RIQ-AV</v>
      </c>
    </row>
    <row r="536" spans="1:16" x14ac:dyDescent="0.25">
      <c r="A536" s="195" t="s">
        <v>458</v>
      </c>
      <c r="B536" s="195" t="s">
        <v>459</v>
      </c>
      <c r="C536" s="195" t="s">
        <v>1146</v>
      </c>
      <c r="D536" s="195">
        <f>SEARCH("&lt;Rule&gt;",LogEvent[[#This Row],[TextEvent2]])+6</f>
        <v>3324</v>
      </c>
      <c r="E536" s="195">
        <f>SEARCH("&lt;/Rule&gt;",LogEvent[[#This Row],[TextEvent2]],LogEvent[[#This Row],[RuleLocation]])</f>
        <v>3328</v>
      </c>
      <c r="F536" s="195" t="str">
        <f>MID(LogEvent[[#This Row],[TextEvent2]],LogEvent[[#This Row],[RuleLocation]],LogEvent[[#This Row],[RuleFinish]]-LogEvent[[#This Row],[RuleLocation]])</f>
        <v>SLDM</v>
      </c>
      <c r="G536" s="195">
        <f>SEARCH("&lt;TariffDescriptionNumber&gt;",LogEvent[[#This Row],[TextEvent2]],LogEvent[[#This Row],[RuleFinish]])+25</f>
        <v>3366</v>
      </c>
      <c r="H536" s="195">
        <f>SEARCH("&lt;/TariffDescriptionNumber&gt;",LogEvent[[#This Row],[TextEvent2]],LogEvent[[#This Row],[RuleFinish]])</f>
        <v>3374</v>
      </c>
      <c r="I536" s="195" t="str">
        <f>MID(LogEvent[[#This Row],[TextEvent2]],LogEvent[[#This Row],[TariffLocation]],(LogEvent[[#This Row],[TariffFinish]]-LogEvent[[#This Row],[TariffLocation]]))</f>
        <v>IPRWD/17</v>
      </c>
      <c r="J536" s="195">
        <f>SEARCH(CONCATENATE("Title=",Calculos!$A$72,"PENALTIES"),LogEvent[[#This Row],[TextEvent2]],LogEvent[[#This Row],[TariffLocation]])+29</f>
        <v>7778</v>
      </c>
      <c r="K536" s="195">
        <f>SEARCH("&lt;/Paragraph&gt;",LogEvent[[#This Row],[TextEvent2]],LogEvent[[#This Row],[PenaltiesLocation]])</f>
        <v>10388</v>
      </c>
      <c r="L536" s="195" t="str">
        <f>MID(LogEvent[[#This Row],[TextEvent2]],LogEvent[[#This Row],[PenaltiesLocation]],(LogEvent[[#This Row],[PenaltiesFinish]]-LogEvent[[#This Row],[PenaltiesLocation]]))</f>
        <v xml:space="preserve">CHANGES
ANY TIME
CHANGES NOT PERMITTED IN CASE OF REISSUE/
REVALIDATION.
ANY TIME
CHANGES NOT PERMITTED IN CASE OF NO-SHOW.
CANCELLATIONS
ANY TIME
TICKET IS NON-REFUNDABLE.
NOTE - TEXT BELOW NOT VALIDATED FOR AUTOPRICING.
DERECHO DE RETRACTO
SOLO PARA COMPRAS REALIZADAS Y ORIGINADAS EN
COLOMBIA A TRAVES DE LATAM.COM-CONTACT CENTER O
AGENCIAS ON LINE. EN CASO DE RETRACTO SE RETENDRA
EL 10 PCT DEL VALOR DE LA TARIFA PAGADA -TARIFA
NETA MAS CARGO POR COMBUSTIBLE- EXCLUYENDO TASAS-
IMPUESTOS Y TARIFA ADMINISTRATIVA O HASTA UN
MAXIMO DE 60.000 PESOS PARA TICKETS CON
ITINERARIOS NACIONALES Y USD50 PARA TICKETS CON
ITINERARIOS INTERNACIONALES. EL PASAJERO DEBE
CUMPLIR 2 CONDICIONES PARA SOLICITAR EL RETRACTO
-SOLICITARLO DENTRO DE LAS 48 HORAS SIGUIENTES A
LA FECHA DE COMPRA
- EJERCER EL DERECHO DE RETRACTO CON UNA
ANTERIORIDAD IGUAL O MAYOR A 8 DIAS CALENDARIO
ENTRE LA FECHA DE LA SOLICITUD Y LA FECHA DE
INICIO DE VIAJE SI ES NACIONAL O 15 DIAS
CALENDARIO ENTRE LA FECHA DE LA SOLICITUD Y LA
FECHA DEL INICIO DE VIAJE SI ES INTERNACIONAL
//
-DERECHO DE DESISTIMIENTO
PARA TARIFAS NO PROMOCIONALES COMPRADAS EN
COLOMBIA SE PUEDE SOLICITAR LA DEVOLUCION DEL
DINERO DANDO AVISO CON UN MINIMO DE 24 HORAS
ANTES DEL VIAJE SIEMPRE Y CUANDO LA COMPRA Y EL
ORIGEN SEA COLOMBIA. EN ESTE CASO LA AEROLINEA
RETENDRA 10 PCT DEL VALOR DE LA TARIFA PAGADA -
TARIFA NETA MAS CARGO POR COMBUSTIBLE -
EXCLUYENDO TASAS-IMPUESTOS Y TARIFA
ADMINISTRATIVA.
//
-RIGHT OF WITHDRAWAL
ONLY FOR SALES MADE IN COLOMBIA VIA LATAM.COM
CONTACT CENTER OR ONLINE AGENCIES AND FOR
ITINERARIES ORIGINATING IN COLOMBIA. IN CASE OF
WITHDRAWAL THE AIRLINE WILL RETAIN 10 PCT OF THE
FARE PAID -NET FARE PLUS FUEL SURCHARGE-
EXCLUDING AIRPORT FEES TAXES AND ADMINISTRATIVE
FARES OR UP TO A MAXIMUM OF COP60000 FOR DOMESTIC
ITINERARIES AND USD50 FOR INTERNATIONAL
ITINERARIES. PASSENGERS MUST MEET 2 CONDITIONS
FOR REQUESTING THE WITHDRAWAL
-REQUEST IT WITHIN 48 HOURS FROM TICKET PURCHARSE.
-EXERCISE THE RIGHT OF WITHDRAWALL WITH AT LEAST
8 CALENDAR DAYS BETWEEN THE DATE OF REQUEST AND
THE DATE OF TRAVEL FOR DOMESTIC ITINERARIES OR 15
CALENDAR DAYS BETWEEN THE DATE OF REQUEST AND THE
DATE OF TRAVEL FOR INTERNATIONAL ITINERARIES.
//
RIGHT OF ABANDONMENT
IN THE CASE OF NON PROMOTIONAL FARES PURCHASED IN
COLOMBIA A REFUND OF THE AMOUNT PAID MAY BE
REQUESTED WITH 24 HOURS NOTICE PRIOR TO DEPARTURE
PROVIDED THE PURCHARSE WAS MADE IN COLOMBIA AND
THE ORIGINATION POINT IS COLOMBIA. IN THIS CASE
THE AIRLINE WILL RETAIN 10 PCT OF THE FARE PAID -
NET FARE PLUS FUEL SURCHARGE- EXCLUDING AIRPORT
FEES TAXES AND ADMINISTRATIVE FARE&lt;/Text&gt;
   </v>
      </c>
      <c r="M536" s="195">
        <f>SEARCH("&lt;stl:HostCommand",LogEvent[[#This Row],[TextEvent2]])</f>
        <v>1500</v>
      </c>
      <c r="N536" s="195">
        <f>SEARCH("&gt;",LogEvent[[#This Row],[TextEvent2]],LogEvent[[#This Row],[HostCommandLocation]])+1</f>
        <v>1533</v>
      </c>
      <c r="O536" s="195">
        <f>SEARCH("&lt;/stl:HostCommand&gt;",LogEvent[[#This Row],[TextEvent2]],LogEvent[[#This Row],[HostCommandInit]])</f>
        <v>1557</v>
      </c>
      <c r="P536" s="195" t="str">
        <f>MID(LogEvent[[#This Row],[TextEvent2]],LogEvent[[#This Row],[HostCommandInit]],LogEvent[[#This Row],[HCFinish]]-LogEvent[[#This Row],[HostCommandInit]])</f>
        <v>RDBAQMDE09SEPV00SL5ZJ-LA</v>
      </c>
    </row>
  </sheetData>
  <conditionalFormatting sqref="C2:C536">
    <cfRule type="duplicateValues" dxfId="32" priority="237"/>
  </conditionalFormatting>
  <conditionalFormatting sqref="P2:P536">
    <cfRule type="duplicateValues" dxfId="31" priority="239"/>
  </conditionalFormatting>
  <conditionalFormatting sqref="L2:L536">
    <cfRule type="duplicateValues" dxfId="30" priority="24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d c d 7 d 7 2 - 8 f e b - 4 4 f b - 9 0 e 0 - c 2 c a a 5 4 3 3 2 2 a "   x m l n s = " h t t p : / / s c h e m a s . m i c r o s o f t . c o m / D a t a M a s h u p " > A A A A A K U E A A B Q S w M E F A A C A A g A Q V s s T 9 A K J b 2 n A A A A + Q A A A B I A H A B D b 2 5 m a W c v U G F j a 2 F n Z S 5 4 b W w g o h g A K K A U A A A A A A A A A A A A A A A A A A A A A A A A A A A A h Y 8 x D o I w G E a v Q r r T l h K r I T 9 l Y J V o Y m J c G 6 z Q C M X Q Y r m b g 0 f y C p I o 6 u b 4 v b z h f Y / b H b K x b Y K r 6 q 3 u T I o i T F G g T N k d t a l S N L h T u E K Z g K 0 s z 7 J S w S Q b m 4 z 2 m K L a u U t C i P c e + x h 3 f U U Y p R E 5 F O t d W a t W o o + s / 8 u h N t Z J U y o k Y P + K E Q x z j h f x k u O I M w Z k 5 l B o 8 3 X Y l I w p k B 8 I + d C 4 o V d C 2 T D f A J k n k P c N 8 Q R Q S w M E F A A C A A g A Q V s s 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F b L E 9 k j f 1 k n A E A A F M D A A A T A B w A R m 9 y b X V s Y X M v U 2 V j d G l v b j E u b S C i G A A o o B Q A A A A A A A A A A A A A A A A A A A A A A A A A A A C l U l 1 r 2 z A U f Q / k P 1 z U h 9 r D h H m F U Q h 5 S G O V B d p 5 k 1 3 G C C E o 0 W 0 i U K R U k t t m o f + 9 s p 2 U j C 3 d w w x G 4 n 6 c c 8 / R d b j w 0 m g o 2 j P t d z v d j l t x i w J u z J I + o v Y w A I W + 2 4 H w 5 V Y u U Y d I 8 a B 6 G f d 8 z h 1 G J P 3 Y S z + F / 7 K X p h c k A f K N 0 d l X 3 P h K G x I n b a + Y m 9 k R Z g u 1 m x S L F a 7 5 g I Q 0 S c Y e 1 w N y q C L T l 0 l N M t 0 j n J G R U d V a c w c P l f R c c E c C U s n n C n s M 1 + Y R 2 w I X H Z M l u 9 C n n V E 4 F v V w A R L r s 0 m W 2 w 2 S l / i N 4 V q q A H 8 v l b e / 4 x e o g k n M P L n o b 3 M k g H y x g m h y a 0 S l c B r 6 S D G 8 Y p T E w L U I i Z Z O + n 0 y L 4 e z o b Q s F D s g c X x a Y 3 p K 5 J / T B q k l P v v W v S D x z q F t R e d 2 K Z v L e D M U w q J z + y j X 8 h e v H / 9 Q H 9 z o d q R + Z 5 z j L a m d r Z T n 6 f + u S Q K T 7 x X a 7 Y A U 9 I a O S v g A 1 y y / h Y N H m W x W l N v t W a T u 4 x 9 f K K N Q Z 8 Z Z I D p P P 5 8 3 8 Z x l l M H V T w j h j B a j P p m + Y + 0 p Z 1 s B t Z v 1 e z X L I m R j 0 j / M I f 1 X U E s B A i 0 A F A A C A A g A Q V s s T 9 A K J b 2 n A A A A + Q A A A B I A A A A A A A A A A A A A A A A A A A A A A E N v b m Z p Z y 9 Q Y W N r Y W d l L n h t b F B L A Q I t A B Q A A g A I A E F b L E 8 P y u m r p A A A A O k A A A A T A A A A A A A A A A A A A A A A A P M A A A B b Q 2 9 u d G V u d F 9 U e X B l c 1 0 u e G 1 s U E s B A i 0 A F A A C A A g A Q V s s T 2 S N / W S c A Q A A U w M A A B M A A A A A A A A A A A A A A A A A 5 A E A A E Z v c m 1 1 b G F z L 1 N l Y 3 R p b 2 4 x L m 1 Q S w U G A A A A A A M A A w D C A A A A z 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c A A A A A A A A O 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G 9 n R X Z l b n Q 8 L 0 l 0 Z W 1 Q Y X R o P j w v S X R l b U x v Y 2 F 0 a W 9 u P j x T d G F i b G V F b n R y a W V z P j x F b n R y e S B U e X B l P S J J c 1 B y a X Z h d G U i I F Z h b H V l P S J s M C I g L z 4 8 R W 5 0 c n k g V H l w Z T 0 i T m F 2 a W d h d G l v b l N 0 Z X B O Y W 1 l I i B W Y W x 1 Z T 0 i c 0 5 h d m V n Y W N p w 7 N 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x v Z 0 V 2 Z W 5 0 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c n Z l c i 5 E Y X R h Y m F z Z V x c L z I v U 1 F M L z E w L j E y M C 4 x O C 4 x M T M 7 U F J F X 0 5 l c H R 1 b m 8 v Z G J v L 0 x v Z 0 V 2 Z W 5 0 L n t N b 2 R 1 b G U s M 3 0 m c X V v d D s s J n F 1 b 3 Q 7 U 2 V y d m V y L k R h d G F i Y X N l X F w v M i 9 T U U w v M T A u M T I w L j E 4 L j E x M z t Q U k V f T m V w d H V u b y 9 k Y m 8 v T G 9 n R X Z l b n Q u e 0 V 2 Z W 5 0 V G l 0 b G U s N H 0 m c X V v d D s s J n F 1 b 3 Q 7 U 2 V y d m V y L k R h d G F i Y X N l X F w v M i 9 T U U w v M T A u M T I w L j E 4 L j E x M z t Q U k V f T m V w d H V u b y 9 k Y m 8 v T G 9 n R X Z l b n Q u e 1 R l e H R F d m V u d D I s N n 0 m c X V v d D t d L C Z x d W 9 0 O 0 N v b H V t b k N v d W 5 0 J n F 1 b 3 Q 7 O j M s J n F 1 b 3 Q 7 S 2 V 5 Q 2 9 s d W 1 u T m F t Z X M m c X V v d D s 6 W 1 0 s J n F 1 b 3 Q 7 Q 2 9 s d W 1 u S W R l b n R p d G l l c y Z x d W 9 0 O z p b J n F 1 b 3 Q 7 U 2 V y d m V y L k R h d G F i Y X N l X F w v M i 9 T U U w v M T A u M T I w L j E 4 L j E x M z t Q U k V f T m V w d H V u b y 9 k Y m 8 v T G 9 n R X Z l b n Q u e 0 1 v Z H V s Z S w z f S Z x d W 9 0 O y w m c X V v d D t T Z X J 2 Z X I u R G F 0 Y W J h c 2 V c X C 8 y L 1 N R T C 8 x M C 4 x M j A u M T g u M T E z O 1 B S R V 9 O Z X B 0 d W 5 v L 2 R i b y 9 M b 2 d F d m V u d C 5 7 R X Z l b n R U a X R s Z S w 0 f S Z x d W 9 0 O y w m c X V v d D t T Z X J 2 Z X I u R G F 0 Y W J h c 2 V c X C 8 y L 1 N R T C 8 x M C 4 x M j A u M T g u M T E z O 1 B S R V 9 O Z X B 0 d W 5 v L 2 R i b y 9 M b 2 d F d m V u d C 5 7 V G V 4 d E V 2 Z W 5 0 M i w 2 f S Z x d W 9 0 O 1 0 s J n F 1 b 3 Q 7 U m V s Y X R p b 2 5 z a G l w S W 5 m b y Z x d W 9 0 O z p b X X 0 i I C 8 + P E V u d H J 5 I F R 5 c G U 9 I k Z p b G x T d G F 0 d X M i I F Z h b H V l P S J z Q 2 9 t c G x l d G U i I C 8 + P E V u d H J 5 I F R 5 c G U 9 I k Z p b G x D b 2 x 1 b W 5 O Y W 1 l c y I g V m F s d W U 9 I n N b J n F 1 b 3 Q 7 T W 9 k d W x l J n F 1 b 3 Q 7 L C Z x d W 9 0 O 0 V 2 Z W 5 0 V G l 0 b G U m c X V v d D s s J n F 1 b 3 Q 7 V G V 4 d E V 2 Z W 5 0 M i Z x d W 9 0 O 1 0 i I C 8 + P E V u d H J 5 I F R 5 c G U 9 I k Z p b G x D b 2 x 1 b W 5 U e X B l c y I g V m F s d W U 9 I n N C Z 1 l H I i A v P j x F b n R y e S B U e X B l P S J G a W x s T G F z d F V w Z G F 0 Z W Q i I F Z h b H V l P S J k M j A x O S 0 w O S 0 x M l Q x N j o y N j o w M y 4 0 O T M 0 O T E 2 W i I g L z 4 8 R W 5 0 c n k g V H l w Z T 0 i R m l s b E V y c m 9 y Q 2 9 1 b n Q i I F Z h b H V l P S J s M C I g L z 4 8 R W 5 0 c n k g V H l w Z T 0 i R m l s b E V y c m 9 y Q 2 9 k Z S I g V m F s d W U 9 I n N V b m t u b 3 d u I i A v P j x F b n R y e S B U e X B l P S J R d W V y e U l E I i B W Y W x 1 Z T 0 i c z A 2 O T Z k Z W J k L W J h M G E t N D I w M y 1 i Z m E x L W V m Y 2 Y 2 N m F i M D Z k O C I g L z 4 8 R W 5 0 c n k g V H l w Z T 0 i R m l s b E N v d W 5 0 I i B W Y W x 1 Z T 0 i b D U z N S I g L z 4 8 R W 5 0 c n k g V H l w Z T 0 i Q W R k Z W R U b 0 R h d G F N b 2 R l b C I g V m F s d W U 9 I m w w I i A v P j w v U 3 R h Y m x l R W 5 0 c m l l c z 4 8 L 0 l 0 Z W 0 + P E l 0 Z W 0 + P E l 0 Z W 1 M b 2 N h d G l v b j 4 8 S X R l b V R 5 c G U + R m 9 y b X V s Y T w v S X R l b V R 5 c G U + P E l 0 Z W 1 Q Y X R o P l N l Y 3 R p b 2 4 x L 0 x v Z 0 V 2 Z W 5 0 L 0 9 y a W d l b j w v S X R l b V B h d G g + P C 9 J d G V t T G 9 j Y X R p b 2 4 + P F N 0 Y W J s Z U V u d H J p Z X M g L z 4 8 L 0 l 0 Z W 0 + P E l 0 Z W 0 + P E l 0 Z W 1 M b 2 N h d G l v b j 4 8 S X R l b V R 5 c G U + R m 9 y b X V s Y T w v S X R l b V R 5 c G U + P E l 0 Z W 1 Q Y X R o P l N l Y 3 R p b 2 4 x L 0 x v Z 0 V 2 Z W 5 0 L 2 R i b 1 9 M b 2 d F d m V u d D w v S X R l b V B h d G g + P C 9 J d G V t T G 9 j Y X R p b 2 4 + P F N 0 Y W J s Z U V u d H J p Z X M g L z 4 8 L 0 l 0 Z W 0 + P E l 0 Z W 0 + P E l 0 Z W 1 M b 2 N h d G l v b j 4 8 S X R l b V R 5 c G U + R m 9 y b X V s Y T w v S X R l b V R 5 c G U + P E l 0 Z W 1 Q Y X R o P l N l Y 3 R p b 2 4 x L 0 x v Z 0 V 2 Z W 5 0 L 0 N v b H V t b m F z J T I w c X V p d G F k Y X M 8 L 0 l 0 Z W 1 Q Y X R o P j w v S X R l b U x v Y 2 F 0 a W 9 u P j x T d G F i b G V F b n R y a W V z I C 8 + P C 9 J d G V t P j x J d G V t P j x J d G V t T G 9 j Y X R p b 2 4 + P E l 0 Z W 1 U e X B l P k Z v c m 1 1 b G E 8 L 0 l 0 Z W 1 U e X B l P j x J d G V t U G F 0 a D 5 T Z W N 0 a W 9 u M S 9 M b 2 d F d m V u d C 9 G a W x h c y U y M G Z p b H R y Y W R h c z w v S X R l b V B h d G g + P C 9 J d G V t T G 9 j Y X R p b 2 4 + P F N 0 Y W J s Z U V u d H J p Z X M g L z 4 8 L 0 l 0 Z W 0 + P E l 0 Z W 0 + P E l 0 Z W 1 M b 2 N h d G l v b j 4 8 S X R l b V R 5 c G U + R m 9 y b X V s Y T w v S X R l b V R 5 c G U + P E l 0 Z W 1 Q Y X R o P l N l Y 3 R p b 2 4 x L 0 x v Z 0 V 2 Z W 5 0 L 0 N v b H V t b m F z J T I w c X V p d G F k Y X M x P C 9 J d G V t U G F 0 a D 4 8 L 0 l 0 Z W 1 M b 2 N h d G l v b j 4 8 U 3 R h Y m x l R W 5 0 c m l l c y A v P j w v S X R l b T 4 8 S X R l b T 4 8 S X R l b U x v Y 2 F 0 a W 9 u P j x J d G V t V H l w Z T 5 G b 3 J t d W x h P C 9 J d G V t V H l w Z T 4 8 S X R l b V B h d G g + U 2 V j d G l v b j E v Q 2 9 u c 3 V s d G E 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E 5 L T A 5 L T E y V D E 2 O j I 0 O j M 5 L j c 3 M z Y 3 M z J a I i A v P j x F b n R y e S B U e X B l P S J G a W x s Q 2 9 s d W 1 u V H l w Z X M i I F Z h b H V l P S J z Q W d Z R 0 J n W U 1 C Z 1 l H I i A v P j x F b n R y e S B U e X B l P S J G a W x s Q 2 9 s d W 1 u T m F t Z X M i I F Z h b H V l P S J z W y Z x d W 9 0 O 0 l E J n F 1 b 3 Q 7 L C Z x d W 9 0 O 1 J 1 b G V J R C Z x d W 9 0 O y w m c X V v d D t P c m l n a W 5 U Z X h 0 J n F 1 b 3 Q 7 L C Z x d W 9 0 O 1 R y Y W 5 z b G F 0 Z W R U Z X h 0 J n F 1 b 3 Q 7 L C Z x d W 9 0 O 0 N s Y X N z J n F 1 b 3 Q 7 L C Z x d W 9 0 O 1 R l e H R M Z W 5 n d G g m c X V v d D s s J n F 1 b 3 Q 7 Q W l y b G l u Z S Z x d W 9 0 O y w m c X V v d D t P c m l n a W 4 m c X V v d D s s J n F 1 b 3 Q 7 R G V z d G l u Y X R p b 2 4 m c X V v d D t d I i A v P j x F b n R y e S B U e X B l P S J G a W x s U 3 R h d H V z I i B W Y W x 1 Z T 0 i c 0 N v b X B s Z X R l I i A v P j x F b n R y e S B U e X B l P S J O Y X Z p Z 2 F 0 a W 9 u U 3 R l c E 5 h b W U i I F Z h b H V l P S J z T m F 2 Z W d h Y 2 n D s 2 4 i I C 8 + P E V u d H J 5 I F R 5 c G U 9 I l J l Y 2 9 2 Z X J 5 V G F y Z 2 V 0 U 2 h l Z X Q i I F Z h b H V l P S J z S G 9 q Y T I i I C 8 + P E V u d H J 5 I F R 5 c G U 9 I l J l Y 2 9 2 Z X J 5 V G F y Z 2 V 0 Q 2 9 s d W 1 u I i B W Y W x 1 Z T 0 i b D E i I C 8 + P E V u d H J 5 I F R 5 c G U 9 I l J l Y 2 9 2 Z X J 5 V G F y Z 2 V 0 U m 9 3 I i B W Y W x 1 Z T 0 i b D E i I C 8 + P E V u d H J 5 I F R 5 c G U 9 I k Z p b G x U Y X J n Z X Q i I F Z h b H V l P S J z Q 2 9 u c 3 V s d G E x I i A v P j x F b n R y e S B U e X B l P S J G a W x s Z W R D b 2 1 w b G V 0 Z V J l c 3 V s d F R v V 2 9 y a 3 N o Z W V 0 I i B W Y W x 1 Z T 0 i b D E i I C 8 + P E V u d H J 5 I F R 5 c G U 9 I l F 1 Z X J 5 S U Q i I F Z h b H V l P S J z Y j I 0 O W Q 5 M D c t M j E y N i 0 0 O D N m L T g x M T k t N m U w O D d m M G E y M z g y I i A v P j x F b n R y e S B U e X B l P S J S Z W x h d G l v b n N o a X B J b m Z v Q 2 9 u d G F p b m V y I i B W Y W x 1 Z T 0 i c 3 s m c X V v d D t j b 2 x 1 b W 5 D b 3 V u d C Z x d W 9 0 O z o 5 L C Z x d W 9 0 O 2 t l e U N v b H V t b k 5 h b W V z J n F 1 b 3 Q 7 O l t d L C Z x d W 9 0 O 3 F 1 Z X J 5 U m V s Y X R p b 2 5 z a G l w c y Z x d W 9 0 O z p b X S w m c X V v d D t j b 2 x 1 b W 5 J Z G V u d G l 0 a W V z J n F 1 b 3 Q 7 O l s m c X V v d D t T Z W N 0 a W 9 u M S 9 D b 2 5 z d W x 0 Y T E v T 3 J p Z 2 V u L n t J R C w w f S Z x d W 9 0 O y w m c X V v d D t T Z W N 0 a W 9 u M S 9 D b 2 5 z d W x 0 Y T E v T 3 J p Z 2 V u L n t S d W x l S U Q s M X 0 m c X V v d D s s J n F 1 b 3 Q 7 U 2 V j d G l v b j E v Q 2 9 u c 3 V s d G E x L 0 9 y a W d l b i 5 7 T 3 J p Z 2 l u V G V 4 d C w z f S Z x d W 9 0 O y w m c X V v d D t T Z W N 0 a W 9 u M S 9 D b 2 5 z d W x 0 Y T E v T 3 J p Z 2 V u L n t U c m F u c 2 x h d G V k V G V 4 d C w 0 f S Z x d W 9 0 O y w m c X V v d D t T Z W N 0 a W 9 u M S 9 D b 2 5 z d W x 0 Y T E v T 3 J p Z 2 V u L n t D b G F z c y w 1 f S Z x d W 9 0 O y w m c X V v d D t T Z W N 0 a W 9 u M S 9 D b 2 5 z d W x 0 Y T E v T 3 J p Z 2 V u L n t U Z X h 0 T G V u Z 3 R o L D Z 9 J n F 1 b 3 Q 7 L C Z x d W 9 0 O 1 N l Y 3 R p b 2 4 x L 0 N v b n N 1 b H R h M S 9 P c m l n Z W 4 u e 0 F p c m x p b m U s O H 0 m c X V v d D s s J n F 1 b 3 Q 7 U 2 V j d G l v b j E v Q 2 9 u c 3 V s d G E x L 0 9 y a W d l b i 5 7 T 3 J p Z 2 l u L D l 9 J n F 1 b 3 Q 7 L C Z x d W 9 0 O 1 N l Y 3 R p b 2 4 x L 0 N v b n N 1 b H R h M S 9 P c m l n Z W 4 u e 0 R l c 3 R p b m F 0 a W 9 u L D E w f S Z x d W 9 0 O 1 0 s J n F 1 b 3 Q 7 Q 2 9 s d W 1 u Q 2 9 1 b n Q m c X V v d D s 6 O S w m c X V v d D t L Z X l D b 2 x 1 b W 5 O Y W 1 l c y Z x d W 9 0 O z p b X S w m c X V v d D t D b 2 x 1 b W 5 J Z G V u d G l 0 a W V z J n F 1 b 3 Q 7 O l s m c X V v d D t T Z W N 0 a W 9 u M S 9 D b 2 5 z d W x 0 Y T E v T 3 J p Z 2 V u L n t J R C w w f S Z x d W 9 0 O y w m c X V v d D t T Z W N 0 a W 9 u M S 9 D b 2 5 z d W x 0 Y T E v T 3 J p Z 2 V u L n t S d W x l S U Q s M X 0 m c X V v d D s s J n F 1 b 3 Q 7 U 2 V j d G l v b j E v Q 2 9 u c 3 V s d G E x L 0 9 y a W d l b i 5 7 T 3 J p Z 2 l u V G V 4 d C w z f S Z x d W 9 0 O y w m c X V v d D t T Z W N 0 a W 9 u M S 9 D b 2 5 z d W x 0 Y T E v T 3 J p Z 2 V u L n t U c m F u c 2 x h d G V k V G V 4 d C w 0 f S Z x d W 9 0 O y w m c X V v d D t T Z W N 0 a W 9 u M S 9 D b 2 5 z d W x 0 Y T E v T 3 J p Z 2 V u L n t D b G F z c y w 1 f S Z x d W 9 0 O y w m c X V v d D t T Z W N 0 a W 9 u M S 9 D b 2 5 z d W x 0 Y T E v T 3 J p Z 2 V u L n t U Z X h 0 T G V u Z 3 R o L D Z 9 J n F 1 b 3 Q 7 L C Z x d W 9 0 O 1 N l Y 3 R p b 2 4 x L 0 N v b n N 1 b H R h M S 9 P c m l n Z W 4 u e 0 F p c m x p b m U s O H 0 m c X V v d D s s J n F 1 b 3 Q 7 U 2 V j d G l v b j E v Q 2 9 u c 3 V s d G E x L 0 9 y a W d l b i 5 7 T 3 J p Z 2 l u L D l 9 J n F 1 b 3 Q 7 L C Z x d W 9 0 O 1 N l Y 3 R p b 2 4 x L 0 N v b n N 1 b H R h M S 9 P c m l n Z W 4 u e 0 R l c 3 R p b m F 0 a W 9 u L D E w f S Z x d W 9 0 O 1 0 s J n F 1 b 3 Q 7 U m V s Y X R p b 2 5 z a G l w S W 5 m b y Z x d W 9 0 O z p b X X 0 i I C 8 + P C 9 T d G F i b G V F b n R y a W V z P j w v S X R l b T 4 8 S X R l b T 4 8 S X R l b U x v Y 2 F 0 a W 9 u P j x J d G V t V H l w Z T 5 G b 3 J t d W x h P C 9 J d G V t V H l w Z T 4 8 S X R l b V B h d G g + U 2 V j d G l v b j E v Q 2 9 u c 3 V s d G E x L 0 9 y a W d l b j w v S X R l b V B h d G g + P C 9 J d G V t T G 9 j Y X R p b 2 4 + P F N 0 Y W J s Z U V u d H J p Z X M g L z 4 8 L 0 l 0 Z W 0 + P E l 0 Z W 0 + P E l 0 Z W 1 M b 2 N h d G l v b j 4 8 S X R l b V R 5 c G U + R m 9 y b X V s Y T w v S X R l b V R 5 c G U + P E l 0 Z W 1 Q Y X R o P l N l Y 3 R p b 2 4 x L 0 N v b n N 1 b H R h M S 9 D b 2 x 1 b W 5 h c y U y M H F 1 a X R h Z G F z P C 9 J d G V t U G F 0 a D 4 8 L 0 l 0 Z W 1 M b 2 N h d G l v b j 4 8 U 3 R h Y m x l R W 5 0 c m l l c y A v P j w v S X R l b T 4 8 L 0 l 0 Z W 1 z P j w v T G 9 j Y W x Q Y W N r Y W d l T W V 0 Y W R h d G F G a W x l P h Y A A A B Q S w U G A A A A A A A A A A A A A A A A A A A A A A A A 2 g A A A A E A A A D Q j J 3 f A R X R E Y x 6 A M B P w p f r A Q A A A F 3 o b h 3 O X D F B s u k k E P 7 l L u 0 A A A A A A g A A A A A A A 2 Y A A M A A A A A Q A A A A f B P 8 L L 8 D 5 y 5 g 6 w P j p z D t C w A A A A A E g A A A o A A A A B A A A A B V s O r y o L u D c y z u Z P 6 R J F s 5 U A A A A N u y U 6 6 P V p / 1 T m F w S u G l r l k E R Y H 7 v R Z Q Y 6 i m / L h i i R Q 0 T / / E k z + m / A / k A 4 L C j m d 8 p c a d q y D F Z C C O x S t n a t t 5 o / a b h W 0 N 8 Z Z 4 o B t 9 O k N u 2 m B g F A A A A N A T X / x n g 6 9 U / U W y k n 7 9 F h T D + W 1 u < / D a t a M a s h u p > 
</file>

<file path=customXml/itemProps1.xml><?xml version="1.0" encoding="utf-8"?>
<ds:datastoreItem xmlns:ds="http://schemas.openxmlformats.org/officeDocument/2006/customXml" ds:itemID="{A680C4C1-E03E-4002-A80E-62EB765727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450</TotalTime>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6</vt:i4>
      </vt:variant>
    </vt:vector>
  </HeadingPairs>
  <TitlesOfParts>
    <vt:vector size="18" baseType="lpstr">
      <vt:lpstr>Planeación</vt:lpstr>
      <vt:lpstr>Operación</vt:lpstr>
      <vt:lpstr>Operación Mobile</vt:lpstr>
      <vt:lpstr>Iteracion 3</vt:lpstr>
      <vt:lpstr>Giftcard</vt:lpstr>
      <vt:lpstr>Sabre</vt:lpstr>
      <vt:lpstr>TA</vt:lpstr>
      <vt:lpstr>Hoja6</vt:lpstr>
      <vt:lpstr>Hoja5</vt:lpstr>
      <vt:lpstr>Hoja2</vt:lpstr>
      <vt:lpstr>Hoja1</vt:lpstr>
      <vt:lpstr>Calculos</vt:lpstr>
      <vt:lpstr>Giftcard!_FilterDatabase</vt:lpstr>
      <vt:lpstr>Operación!_FilterDatabase</vt:lpstr>
      <vt:lpstr>'Operación Mobile'!_FilterDatabase</vt:lpstr>
      <vt:lpstr>Planeación!_FilterDatabase</vt:lpstr>
      <vt:lpstr>Sabre!_FilterDatabase</vt:lpstr>
      <vt:lpstr>TA!_FilterDatabase</vt:lpstr>
    </vt:vector>
  </TitlesOfParts>
  <Company>BCU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pruebas</dc:title>
  <dc:subject/>
  <dc:creator>vvitette</dc:creator>
  <dc:description/>
  <cp:lastModifiedBy>eduardo antonio vergara sanchez</cp:lastModifiedBy>
  <cp:revision>23</cp:revision>
  <cp:lastPrinted>2018-09-18T21:05:37Z</cp:lastPrinted>
  <dcterms:created xsi:type="dcterms:W3CDTF">2013-05-15T18:03:17Z</dcterms:created>
  <dcterms:modified xsi:type="dcterms:W3CDTF">2019-09-13T11:31:47Z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BCU</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Order">
    <vt:lpwstr>4700.00000000000</vt:lpwstr>
  </property>
  <property fmtid="{D5CDD505-2E9C-101B-9397-08002B2CF9AE}" pid="8" name="ScaleCrop">
    <vt:bool>false</vt:bool>
  </property>
  <property fmtid="{D5CDD505-2E9C-101B-9397-08002B2CF9AE}" pid="9" name="ShareDoc">
    <vt:bool>false</vt:bool>
  </property>
  <property fmtid="{D5CDD505-2E9C-101B-9397-08002B2CF9AE}" pid="10" name="TemplateUrl">
    <vt:lpwstr/>
  </property>
  <property fmtid="{D5CDD505-2E9C-101B-9397-08002B2CF9AE}" pid="11" name="_dlc_DocId">
    <vt:lpwstr>ZVC2WEHRZH33-63-47</vt:lpwstr>
  </property>
  <property fmtid="{D5CDD505-2E9C-101B-9397-08002B2CF9AE}" pid="12" name="_dlc_DocIdItemGuid">
    <vt:lpwstr>795485ce-0b50-4e0e-8a4a-d07311612f30</vt:lpwstr>
  </property>
  <property fmtid="{D5CDD505-2E9C-101B-9397-08002B2CF9AE}" pid="13" name="_dlc_DocIdPersistId">
    <vt:lpwstr/>
  </property>
  <property fmtid="{D5CDD505-2E9C-101B-9397-08002B2CF9AE}" pid="14" name="_dlc_DocIdUrl">
    <vt:lpwstr>http://vilna/Sistema de Pagos/_layouts/DocIdRedir.aspx?ID=ZVC2WEHRZH33-63-47, ZVC2WEHRZH33-63-47</vt:lpwstr>
  </property>
  <property fmtid="{D5CDD505-2E9C-101B-9397-08002B2CF9AE}" pid="15" name="xd_ProgID">
    <vt:lpwstr/>
  </property>
  <property fmtid="{D5CDD505-2E9C-101B-9397-08002B2CF9AE}" pid="16" name="xd_Signature">
    <vt:lpwstr/>
  </property>
</Properties>
</file>