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12696" windowHeight="8892" activeTab="2"/>
  </bookViews>
  <sheets>
    <sheet name="Questions" sheetId="1" r:id="rId1"/>
    <sheet name="Lists" sheetId="2" r:id="rId2"/>
    <sheet name="Decision Tables" sheetId="3" r:id="rId3"/>
    <sheet name="Schema" sheetId="4" r:id="rId4"/>
  </sheets>
  <calcPr calcId="152511"/>
</workbook>
</file>

<file path=xl/calcChain.xml><?xml version="1.0" encoding="utf-8"?>
<calcChain xmlns="http://schemas.openxmlformats.org/spreadsheetml/2006/main">
  <c r="I65" i="3" l="1"/>
  <c r="F65" i="3" l="1"/>
  <c r="N65" i="3" s="1"/>
  <c r="M59" i="3"/>
  <c r="M58" i="3"/>
  <c r="P58" i="3" s="1"/>
  <c r="Q56" i="3"/>
  <c r="M52" i="3"/>
  <c r="M51" i="3"/>
  <c r="P51" i="3" s="1"/>
  <c r="Q49" i="3"/>
  <c r="M45" i="3"/>
  <c r="P44" i="3"/>
  <c r="Q42" i="3"/>
  <c r="M38" i="3"/>
  <c r="P37" i="3"/>
  <c r="Q35" i="3"/>
  <c r="M31" i="3"/>
  <c r="Q31" i="3" s="1"/>
  <c r="Q30" i="3"/>
  <c r="P30" i="3"/>
  <c r="M30" i="3"/>
  <c r="Q29" i="3"/>
  <c r="P29" i="3"/>
  <c r="M29" i="3"/>
  <c r="R27" i="3"/>
  <c r="M23" i="3"/>
  <c r="Q23" i="3" s="1"/>
  <c r="Q22" i="3"/>
  <c r="P22" i="3"/>
  <c r="M22" i="3"/>
  <c r="Q21" i="3"/>
  <c r="P21" i="3"/>
  <c r="M21" i="3"/>
  <c r="R19" i="3"/>
  <c r="M15" i="3"/>
  <c r="P15" i="3" s="1"/>
  <c r="O14" i="3"/>
  <c r="L14" i="3"/>
  <c r="P14" i="3" s="1"/>
  <c r="K14" i="3"/>
  <c r="J14" i="3"/>
  <c r="I14" i="3"/>
  <c r="M14" i="3" s="1"/>
  <c r="L13" i="3"/>
  <c r="P13" i="3" s="1"/>
  <c r="K13" i="3"/>
  <c r="J13" i="3"/>
  <c r="I13" i="3"/>
  <c r="M13" i="3" s="1"/>
  <c r="N11" i="3" s="1"/>
  <c r="Q11" i="3"/>
  <c r="O11" i="3"/>
  <c r="N13" i="3"/>
  <c r="K65" i="3"/>
  <c r="P38" i="3" l="1"/>
  <c r="P45" i="3"/>
  <c r="P59" i="3"/>
  <c r="M65" i="3"/>
  <c r="O65" i="3" s="1"/>
  <c r="P52" i="3"/>
</calcChain>
</file>

<file path=xl/sharedStrings.xml><?xml version="1.0" encoding="utf-8"?>
<sst xmlns="http://schemas.openxmlformats.org/spreadsheetml/2006/main" count="1004" uniqueCount="494">
  <si>
    <t>Locale</t>
  </si>
  <si>
    <t>Category</t>
  </si>
  <si>
    <t>form.id</t>
  </si>
  <si>
    <t>Type</t>
  </si>
  <si>
    <t>ES</t>
  </si>
  <si>
    <t>RuleSet</t>
  </si>
  <si>
    <t>CATEGORY_1</t>
  </si>
  <si>
    <t>MULTIPLE</t>
  </si>
  <si>
    <t>form.locale</t>
  </si>
  <si>
    <t>EN</t>
  </si>
  <si>
    <t>CATEGORY_2</t>
  </si>
  <si>
    <t>SINGLE</t>
  </si>
  <si>
    <t>form.title</t>
  </si>
  <si>
    <t>form.description</t>
  </si>
  <si>
    <t>form.questions.id</t>
  </si>
  <si>
    <t>Import</t>
  </si>
  <si>
    <t>form.questions.title</t>
  </si>
  <si>
    <t>form.questions.description</t>
  </si>
  <si>
    <t>form.questions.type</t>
  </si>
  <si>
    <t>form.questions.category</t>
  </si>
  <si>
    <t>form.questions.options.id</t>
  </si>
  <si>
    <t>EscapeQuotes</t>
  </si>
  <si>
    <t>true</t>
  </si>
  <si>
    <t>form.questions.options.title</t>
  </si>
  <si>
    <t>form.questions.options.description</t>
  </si>
  <si>
    <t>form.questions.options.isText</t>
  </si>
  <si>
    <t>form.questions.options.weighting</t>
  </si>
  <si>
    <t>60bf396c-5c08-42a4-9d78-7100eb3c979c</t>
  </si>
  <si>
    <t>Sequential</t>
  </si>
  <si>
    <t>false</t>
  </si>
  <si>
    <t>Primer paso</t>
  </si>
  <si>
    <t>4b44037b-a78d-4a64-bd07-617f8111a9b3</t>
  </si>
  <si>
    <t>Variables</t>
  </si>
  <si>
    <t>238418fd-82e9-4c31-af66-0cd669901141</t>
  </si>
  <si>
    <t>Functions</t>
  </si>
  <si>
    <t xml:space="preserve">function QuestionOption buildOption(QuestionOption option, List forms) {
    String optionId = option.getId();
    RuleLogging.log("DEBUG", "Processing option with id " + optionId);
    QuestionOption optionFound = null;
    for (Object element : forms) {
        Form form = (Form) element;
        if (optionFound != null) {
            break;
        }
        Collection&lt;Question&gt; questions = form.getQuestions();
        for (Question question : questions) {
            if (optionFound != null) {
                break;
            }
            Collection&lt;QuestionOption&gt; options = question.getOptions();
            for (QuestionOption option_ : options) {
                if (option_.getId().equals(optionId)) {
                    optionFound = option_;
                    RuleLogging.log("DEBUG", "Option with id " + optionId + " has a weighting of " + optionFound.getWeighting());
                    break;
                }
            }
        }
    }
    return optionFound;
}
</t>
  </si>
  <si>
    <t>RuleTable for variables initialization</t>
  </si>
  <si>
    <t>d64bb541-2876-4cd1-ac79-0b39ea80f17e</t>
  </si>
  <si>
    <t>6d02efd3-aad0-4fd8-8fe6-f983840e4e21</t>
  </si>
  <si>
    <t>1339b2ed-5701-4e8f-bf83-72fbdb997ec4</t>
  </si>
  <si>
    <t>76c3b14f-ce3a-4a1c-9d5b-23981cc2cf75</t>
  </si>
  <si>
    <t>Description</t>
  </si>
  <si>
    <t>5144d90d-95f9-42ec-9c29-b045052ffef1</t>
  </si>
  <si>
    <t>7e87702f-f886-4f23-a45a-cf83016140c3</t>
  </si>
  <si>
    <t>NAME</t>
  </si>
  <si>
    <t>48720ad6-fae7-4378-a848-d1a7f0f66637</t>
  </si>
  <si>
    <t>424f19dc-a4ee-4402-827a-d0457173967c</t>
  </si>
  <si>
    <t>ACTION</t>
  </si>
  <si>
    <t>ad2d5253-cce5-400e-a675-c6803863fb74</t>
  </si>
  <si>
    <t>80b79825-e5f3-4603-aeb1-e833a61a40d3</t>
  </si>
  <si>
    <t>93b33067-da27-474b-81f7-a3be8926875c</t>
  </si>
  <si>
    <t>NO-LOOP</t>
  </si>
  <si>
    <t>b7dec3d9-1f9a-4269-9e0f-2e50e42efec1</t>
  </si>
  <si>
    <t>AGENDA-GROUP</t>
  </si>
  <si>
    <t>96321bc1-00a3-4c61-8c5b-d54cadf677d1</t>
  </si>
  <si>
    <t>PRIORITY</t>
  </si>
  <si>
    <t>AUTO-FOCUS</t>
  </si>
  <si>
    <t>ENABLED</t>
  </si>
  <si>
    <t>c473eccd-3dec-492a-bcb5-a19aa66a95d8</t>
  </si>
  <si>
    <t>d52f7c99-6a5e-4a1e-af20-57ba8076aff5</t>
  </si>
  <si>
    <t>ac86c2a4-8d27-455f-9715-3d3d89857239</t>
  </si>
  <si>
    <t>32ef91bd-ddc4-487d-a458-38c9f24b3f23</t>
  </si>
  <si>
    <t>en</t>
  </si>
  <si>
    <t>a300bd8a-981e-4b39-a2dc-59aba319be1f</t>
  </si>
  <si>
    <t>es</t>
  </si>
  <si>
    <t>59b2b495-5cf3-48c7-8068-f26105864a93</t>
  </si>
  <si>
    <t>c70421fb-b3ca-4a90-8a64-752e7f579031</t>
  </si>
  <si>
    <t>5b0507f9-7681-4400-8302-8d799dd42d1d</t>
  </si>
  <si>
    <t>8b456ec9-3503-440e-a852-eb3282a98d12</t>
  </si>
  <si>
    <t>afa38946-91c0-431e-b679-867cc814b2dd</t>
  </si>
  <si>
    <t>35b626fa-160a-4169-901c-d31820ee3299</t>
  </si>
  <si>
    <t>09f79774-b072-424d-9c63-7a99a633e0cd</t>
  </si>
  <si>
    <t>557d998d-e450-4a5a-960a-dc0fd687b52d</t>
  </si>
  <si>
    <t>7201dcf4-b09f-4b8c-804c-4dc1acb87ff8</t>
  </si>
  <si>
    <t>4a153bc2-ea0a-4087-9414-4ae88a0f47a1</t>
  </si>
  <si>
    <t>00f5caa5-2ad5-4826-ad6a-1bcaeec95bf4</t>
  </si>
  <si>
    <t>e122af1f-1a78-4245-864e-42ee1afbd43b</t>
  </si>
  <si>
    <t>First Step</t>
  </si>
  <si>
    <t>4e5a67c4-b02e-45dd-be94-d675b622f22a</t>
  </si>
  <si>
    <t>cedc0392-3f51-4d6c-b811-1e04eb1ef348</t>
  </si>
  <si>
    <t>653bebce-2b48-46d9-b7a5-442b4eaeb2da</t>
  </si>
  <si>
    <t>86930cd6-432a-463c-bebf-33da85b2a5a7</t>
  </si>
  <si>
    <t>6b0af969-36ea-421b-a6ff-174c2290e607</t>
  </si>
  <si>
    <t>Type of infrastructure in which the SaaS is deployed</t>
  </si>
  <si>
    <t>95259b64-a4c3-4ba2-99dc-25c755ad7797</t>
  </si>
  <si>
    <t>9cfb7cca-9997-4814-afb2-b0a3d06e5d43</t>
  </si>
  <si>
    <t>75f75909-2a77-4fde-be2b-2f893435ec81</t>
  </si>
  <si>
    <t>5d811c4d-57c5-4936-8ad9-273266d19250</t>
  </si>
  <si>
    <t>5c1454c6-663d-4df7-a4ef-8161a077594e</t>
  </si>
  <si>
    <t>ae474867-b888-4db5-b35b-d530a49186c1</t>
  </si>
  <si>
    <t>12c20470-c8a0-4411-b7bd-bb6139df2205</t>
  </si>
  <si>
    <t>38cb270f-239d-411a-8a5b-0be7483fff44</t>
  </si>
  <si>
    <t>902fa5f1-f0ec-4124-b035-9bdd118b8ade</t>
  </si>
  <si>
    <t>f5c3b769-95c8-4d36-9b1f-5e3bab8a6db8</t>
  </si>
  <si>
    <t>f1f3bbb2-c9e2-42f7-ae0b-d967f658b739</t>
  </si>
  <si>
    <t>fc9fbbd8-cdbc-4a1e-99b1-0cbd135e6d1a</t>
  </si>
  <si>
    <t>d0443bb4-4d38-4f82-b7f6-93dfdc4ad4d6</t>
  </si>
  <si>
    <t>65fdb489-7b58-488e-ab86-e9fd562e3d3c</t>
  </si>
  <si>
    <t>dbdc003c-84c0-47c5-82a7-f234e397b33a</t>
  </si>
  <si>
    <t>9c25b39a-2252-43a9-a7e6-7d8ccbb3ed3e</t>
  </si>
  <si>
    <t>8fe5ce7c-5b2e-4ac1-9332-9ebb37fd8fe8</t>
  </si>
  <si>
    <t>316de46c-ea36-4439-b694-7c5ff13b97a1</t>
  </si>
  <si>
    <t>5003adbe-5ab9-4957-8e41-c5fe29f36a0b</t>
  </si>
  <si>
    <t>78db13e7-bfd0-4859-8c49-ede18210d93e</t>
  </si>
  <si>
    <t>3c0fe11e-4d64-44ac-aa8f-78e9e000372b</t>
  </si>
  <si>
    <t>RuleLogging.log($1, "Rule - " + $2 + " - fired");</t>
  </si>
  <si>
    <t>8f7551c2-530f-4ac6-836f-3e7e9dc608ce</t>
  </si>
  <si>
    <t>2a5c71a8-5178-4370-9c4e-ce335c158c6c</t>
  </si>
  <si>
    <t>ee1d2e8e-8730-4e84-ac19-6e932e0ef977</t>
  </si>
  <si>
    <t>4689b7ce-a5a0-4285-a0b9-fe01c75f4299</t>
  </si>
  <si>
    <t>945ca280-729a-44e0-a9ce-998d642baf7c</t>
  </si>
  <si>
    <t>a4ef5665-f777-4f69-8cfd-e84d246c04f4</t>
  </si>
  <si>
    <t>Segundo paso</t>
  </si>
  <si>
    <t>d76c6fa7-31a5-44e3-9c14-f05b10bde716</t>
  </si>
  <si>
    <t>Element</t>
  </si>
  <si>
    <t>3f596ead-7839-4db8-b045-32cc16811c4a</t>
  </si>
  <si>
    <t>41f0bd08-648a-4c70-9e7b-e56219303c07</t>
  </si>
  <si>
    <t>e42cf452-2593-4f7c-a150-027a0186b354</t>
  </si>
  <si>
    <t>7eb57526-b4bd-4a42-9396-dacbf73274c8</t>
  </si>
  <si>
    <t>8d05035e-424f-4680-938b-8c3fa878deaf</t>
  </si>
  <si>
    <t>Rule Purpose</t>
  </si>
  <si>
    <t>8ec07d17-6a93-4db8-9841-c3ce707e707f</t>
  </si>
  <si>
    <t>4c7b9cc0-b9d4-4d9e-ab14-850c61df53de</t>
  </si>
  <si>
    <t>Second Step</t>
  </si>
  <si>
    <t>Rule Expectative</t>
  </si>
  <si>
    <t>1d828efc-5983-4c9f-8dec-31aed522d1eb</t>
  </si>
  <si>
    <t>b1f50f58-2387-486e-9b42-af00ed35ccbe</t>
  </si>
  <si>
    <t>a8b59aec-ec15-44d4-9fe6-f67c1df60880</t>
  </si>
  <si>
    <t>Propósito de la Regla</t>
  </si>
  <si>
    <t>9f2a20e4-f3ae-495d-b254-99d239295dc6</t>
  </si>
  <si>
    <t>Expectativa de la Regla</t>
  </si>
  <si>
    <t>Rule Key</t>
  </si>
  <si>
    <t>cd1c3a27-a2db-42d6-8a3a-9dea67305eb6</t>
  </si>
  <si>
    <t>Build forms from spreadsheet</t>
  </si>
  <si>
    <t>7e4529bb-5a34-4384-8c2c-5b470d054a69</t>
  </si>
  <si>
    <t>7ff61900-cc7d-43f6-9eef-7b8d4eae3114</t>
  </si>
  <si>
    <t>Log Fired Rule</t>
  </si>
  <si>
    <t xml:space="preserve">Log Fired Rule </t>
  </si>
  <si>
    <t>Preguntas iniciales</t>
  </si>
  <si>
    <t>638a93e9-0d6d-4d80-8b13-25ad232206b0</t>
  </si>
  <si>
    <t>Log Next Agenda</t>
  </si>
  <si>
    <t>16ba7561-6f0e-452f-8a8c-38ba3b9a061a</t>
  </si>
  <si>
    <t>ae1f9624-370f-43c0-bfa5-7d3f2d4da297</t>
  </si>
  <si>
    <t>initialization</t>
  </si>
  <si>
    <t>3c5a3650-5071-4e31-8621-9b8675ef3b6c</t>
  </si>
  <si>
    <t>eba69599-e22f-46b6-b6bd-e162744f75c6</t>
  </si>
  <si>
    <t>180c09f0-67ec-4f23-bdab-d6332699907c</t>
  </si>
  <si>
    <t>54127816-e45c-461b-b8b1-82b6762b1dfd</t>
  </si>
  <si>
    <t>b5bfb950-bccb-4580-97ea-82ca34327460</t>
  </si>
  <si>
    <t>.</t>
  </si>
  <si>
    <t>d10e1059-e4e8-4ee4-b45c-e880c788a8cd</t>
  </si>
  <si>
    <t>aaf82452-ed8d-4423-a944-2452ecc5e6fc</t>
  </si>
  <si>
    <t>72daee43-2b5a-44df-b894-3707bcbca3c2</t>
  </si>
  <si>
    <t>c4b90e62-9080-4780-a89b-862ab128194d</t>
  </si>
  <si>
    <t>dee80de6-0d8d-4be0-926e-75b81aa4f8e3</t>
  </si>
  <si>
    <t>80816a0b-e8c5-4334-ab54-e5828ac74e38</t>
  </si>
  <si>
    <t>4d7b0e0d-5f59-48a5-81da-54e566fbb1e5</t>
  </si>
  <si>
    <t>aed2ce90-6599-436d-be72-6195840aaab3</t>
  </si>
  <si>
    <t>dcb2d0d0-26a5-4f87-8e21-8af38f3624d8</t>
  </si>
  <si>
    <t>Initial questions</t>
  </si>
  <si>
    <t>604be922-94b0-4b35-b6c0-218961faba6d</t>
  </si>
  <si>
    <t>25892bc8-cd1c-4cfd-8201-eb2fbd5da379</t>
  </si>
  <si>
    <t>6f84c46a-e44e-4cbc-89f6-469191793f79</t>
  </si>
  <si>
    <t>66200660-c79a-4efd-84d9-d4b6537e7ae6</t>
  </si>
  <si>
    <t>de02b311-32bd-4be5-a9ef-2b5f15e8987b</t>
  </si>
  <si>
    <t>09a34706-cb86-4be0-b22b-fa0ba013b1e7</t>
  </si>
  <si>
    <t>14fe1eab-598a-45c0-a798-c9c2e96a808a</t>
  </si>
  <si>
    <t>65861bde-592f-4125-a8a3-f486203a343e</t>
  </si>
  <si>
    <t>b3520566-5e97-442b-9899-6be3852e1ae1</t>
  </si>
  <si>
    <t>ac1f5288-f694-4f67-9e7b-9e4df4fe491f</t>
  </si>
  <si>
    <t>5fbecf7e-7642-4d4d-9031-3f5b26794996</t>
  </si>
  <si>
    <t>c2327292-6142-4e69-aa57-2d85d13a2a94</t>
  </si>
  <si>
    <t>3</t>
  </si>
  <si>
    <t>943c0696-dac1-4af4-958e-ec9cf2397c0d</t>
  </si>
  <si>
    <t>3e3a3f1e-dc62-4beb-8b26-88986b8f4cfc</t>
  </si>
  <si>
    <t>forms</t>
  </si>
  <si>
    <t>3ebf1026-342f-4c50-b100-d3cfd8e6c8ad</t>
  </si>
  <si>
    <t>e8f16770-b70e-4688-8ff1-bdfaf4d5f812</t>
  </si>
  <si>
    <t>2</t>
  </si>
  <si>
    <t>accumulatedWeighting</t>
  </si>
  <si>
    <t>nextFocus</t>
  </si>
  <si>
    <t>1</t>
  </si>
  <si>
    <t>RuleTable for errors in form description</t>
  </si>
  <si>
    <t>CONDITION</t>
  </si>
  <si>
    <t>$form : Form</t>
  </si>
  <si>
    <t xml:space="preserve">getDescription() $param null </t>
  </si>
  <si>
    <t>getDescription() != null &amp;&amp; getDescription() $param  ""</t>
  </si>
  <si>
    <t>String value = $1 + "["  + $12 + "]";
//RuleMessageError(String language, String ruleName, String comment, String expectedValue, String parent, String fieldName, Object value)
RuleMessageError errorEn = new RuleMessageError($3, $4, $5, $6, value, $2,$11);                
insert( errorEn );
RuleMessageError errorEs = new RuleMessageError($7, $8, $9, $10, value, $2,$11);        
insert( errorEs );</t>
  </si>
  <si>
    <t>Nullity</t>
  </si>
  <si>
    <t>Empty</t>
  </si>
  <si>
    <t>Fill Error</t>
  </si>
  <si>
    <t>validation</t>
  </si>
  <si>
    <t>form</t>
  </si>
  <si>
    <t>description</t>
  </si>
  <si>
    <t>Form\'s description cannot be null</t>
  </si>
  <si>
    <t>A name with some value different than null</t>
  </si>
  <si>
    <t>La descripción de la forma no pude ser nulo</t>
  </si>
  <si>
    <t>Una descripción con algún valor diferente de nulo</t>
  </si>
  <si>
    <t>==</t>
  </si>
  <si>
    <t>6</t>
  </si>
  <si>
    <t>Form\'s description cannot be empty</t>
  </si>
  <si>
    <t>A name with some value different than empty</t>
  </si>
  <si>
    <t>La descripción de la forma no pude ser vacío</t>
  </si>
  <si>
    <t>Una descripción con algún valor diferente de vacío</t>
  </si>
  <si>
    <t>5</t>
  </si>
  <si>
    <t>4</t>
  </si>
  <si>
    <t>RuleTable for errors in form questions</t>
  </si>
  <si>
    <t>getQuestions() $param null</t>
  </si>
  <si>
    <t>getQuestions() $param null || getQuestions().isEmpty()</t>
  </si>
  <si>
    <t>question</t>
  </si>
  <si>
    <t>Form\'s questions cannot be null</t>
  </si>
  <si>
    <t>An question list with some value different than null</t>
  </si>
  <si>
    <t>Las preguntas de la forma no pueden ser nulas</t>
  </si>
  <si>
    <t>Un listado de preguntas diferente de nulo</t>
  </si>
  <si>
    <t>Form\'s questions cannot be empty</t>
  </si>
  <si>
    <t>An question list with some value different than empty</t>
  </si>
  <si>
    <t>Las preguntas de la forma no pueden ser vacías</t>
  </si>
  <si>
    <t>Un listado de preguntas diferente de vacío</t>
  </si>
  <si>
    <t>RuleTable for extracting questions</t>
  </si>
  <si>
    <t>$form: Form</t>
  </si>
  <si>
    <t>getQuestions() $1 null, getQuestions().size() $2 0</t>
  </si>
  <si>
    <t xml:space="preserve">for(Question question : $1) {
    RuleLogging.log("DEBUG", "Adding parent form id of '" + $2 + "' to question '" + question.getTitle()+ "'");
    question.setFormId($2);
    insertLogical( question );
}
</t>
  </si>
  <si>
    <t>Question's extraction</t>
  </si>
  <si>
    <t>Extract Questions</t>
  </si>
  <si>
    <t>extraction</t>
  </si>
  <si>
    <t>questions</t>
  </si>
  <si>
    <t>Extract form questions</t>
  </si>
  <si>
    <t>An array of questions</t>
  </si>
  <si>
    <t>Un listado de preguntas del formulario</t>
  </si>
  <si>
    <t>Extraer todas las preguntas del formulario para inyectarlas en el motor y aplicarles las reglas de manera individual</t>
  </si>
  <si>
    <t>!=,&gt;</t>
  </si>
  <si>
    <t>$form.getQuestions(),$form.getId()</t>
  </si>
  <si>
    <t>RuleTable for extracting options</t>
  </si>
  <si>
    <t>$question: Question</t>
  </si>
  <si>
    <t>getOptions() $1 null, getOptions().size() $2 0</t>
  </si>
  <si>
    <t>for(QuestionOption option : $1) {
    RuleLogging.log("DEBUG", "Adding parent question id of '" + $2 + "' to option '" + option.getTitle()+ "'");
    option.setQuestionId($2);
    insertLogical( option );
}</t>
  </si>
  <si>
    <t>Option's extraction</t>
  </si>
  <si>
    <t>Extract Options</t>
  </si>
  <si>
    <t>options</t>
  </si>
  <si>
    <t>Extract question options</t>
  </si>
  <si>
    <t>Traverse thru question options in order to inject each one into engine and apply to them rules individually</t>
  </si>
  <si>
    <t>Extraer las opciones de la pregunta</t>
  </si>
  <si>
    <t>Recorrer todas las opciones de la pregunta para inyectarlas en el motor y aplicarles las reglas de manera individual</t>
  </si>
  <si>
    <t>$question.getOptions(),$question.getId()</t>
  </si>
  <si>
    <t>RuleTable for processing option</t>
  </si>
  <si>
    <t>$option: QuestionOption</t>
  </si>
  <si>
    <t>getId() $1 null</t>
  </si>
  <si>
    <t>QuestionOption option = $1;
String optionId = option.getId();
RuleLogging.log("DEBUG", "Processing option with id " + optionId);
QuestionOption optionFound = null;
for (Object element : forms) {
    Form form = (Form) element;
    if (optionFound != null) {
        break;
    }
    Collection&lt;Question&gt; questions = form.getQuestions();
    for (Question question : questions) {
                if (optionFound != null) {
                        break;
                }
        Collection&lt;QuestionOption&gt; options = question.getOptions();
        for (QuestionOption option_ : options) {
            if (option_.getId().equals(optionId)) {
                optionFound = option_;
                RuleLogging.log("DEBUG", "Option with id " + optionId + " has a weighting of " + optionFound.getWeighting());
                break;
            }
        }
    }
}
if (optionFound != null) {
    optionFound.setQuestionId(option.getQuestionId());
    delete(option);
    insert(optionFound);
    kcontext.getKieRuntime().setGlobal("accumulatedWeighting", accumulatedWeighting + optionFound.getWeighting());
    RuleLogging.log("DEBUG", "accumulatedWeighting: " + accumulatedWeighting);
}</t>
  </si>
  <si>
    <t>execution</t>
  </si>
  <si>
    <t>Process option</t>
  </si>
  <si>
    <t>Procesar la opción</t>
  </si>
  <si>
    <t>!=</t>
  </si>
  <si>
    <t>$option</t>
  </si>
  <si>
    <t>RuleTable for processing form</t>
  </si>
  <si>
    <t>Form form = $1;
Collection&lt;Question&gt; questions = form.getQuestions();
if (questions != null) {
        for (Question question : questions) {
                Collection&lt;QuestionOption&gt; options = question.getOptions();
                if (options != null) {
                        for (QuestionOption option : options) {
                                QuestionOption fullOption = buildOption(option, forms);
                                fullOption.setQuestionId(question.getId());
                                Double accumulatedWeighting1 = (Double) kcontext.getKieRuntime().getGlobal("accumulatedWeighting");
                                double weighting = fullOption.getWeighting();
                            RuleLogging.log("DEBUG", "weighting: " + weighting);
                double tempAccumulatedWeighting = accumulatedWeighting1 + weighting;
                                kcontext.getKieRuntime().setGlobal("accumulatedWeighting", tempAccumulatedWeighting);
                                tempAccumulatedWeighting = (Double) kcontext.getKieRuntime().getGlobal("accumulatedWeighting");
                                RuleLogging.log("DEBUG", "accumulatedWeighting: " + tempAccumulatedWeighting);
                        }
                }
        }
}</t>
  </si>
  <si>
    <t>form-execution</t>
  </si>
  <si>
    <t>Process form</t>
  </si>
  <si>
    <t>Procesar el formulario</t>
  </si>
  <si>
    <t>$form</t>
  </si>
  <si>
    <t>RuleTable for processing accumulated weighting</t>
  </si>
  <si>
    <t>form-selection</t>
  </si>
  <si>
    <t>com.araguacaima.braas.core.drools</t>
  </si>
  <si>
    <t>com.araguacaima.braas.core.drools.model.forms.Form,
com.araguacaima.braas.core.drools.model.forms.Question,
com.araguacaima.braas.core.drools.model.forms.QuestionOption,
com.araguacaima.braas.core.drools.model.forms.FormLocale,
com.araguacaima.braas.core.drools.model.forms.QuestionType,
com.araguacaima.braas.core.drools.model.forms.QuestionCategory,
com.araguacaima.commons.utils.EnumsUtils,
com.araguacaima.braas.core.RuleLogging,
com.araguacaima.braas.core.RuleMessageInfo,
com.araguacaima.braas.core.RuleMessageWarning,
com.araguacaima.braas.core.RuleMessageError,
com.araguacaima.braas.core.RuleMessageSuccess,
com.araguacaima.braas.core.SpreadsheetRuleUtils,
java.util.Set,
java.util.List,
java.util.Map,
java.util.HashMap,
java.util.Arrays,
java.util.Collection</t>
  </si>
  <si>
    <t>Neque porro quisquam est qui dolorem ipsum quia dolor sit amet, consectetur, adipisci velit…</t>
  </si>
  <si>
    <t>Lorem ipsum dolor sit amet, consectetur adipiscing elit.</t>
  </si>
  <si>
    <t>Aenean pellentesque quam ut ipsum porttitor volutpat.</t>
  </si>
  <si>
    <t>Mauris ultricies ante nec turpis vulputate dapibus.</t>
  </si>
  <si>
    <t>Donec ac dolor sit amet risus convallis pulvinar in in augue.</t>
  </si>
  <si>
    <t>Donec at eros eget augue luctus lacinia ac et lacus.</t>
  </si>
  <si>
    <t>Vestibulum ac dui nec turpis imperdiet volutpat eget ut mi.</t>
  </si>
  <si>
    <t>Phasellus suscipit mi sagittis, ornare nibh a, efficitur libero.</t>
  </si>
  <si>
    <t>Maecenas auctor ligula ac purus interdum, eget porta ipsum iaculis.</t>
  </si>
  <si>
    <t>Phasellus vehicula turpis vel augue tempus pulvinar.</t>
  </si>
  <si>
    <t>Fusce at nibh a nisi pulvinar laoreet a eget tortor.</t>
  </si>
  <si>
    <t>Nam posuere ex sit amet lacus aliquam interdum.</t>
  </si>
  <si>
    <t>Maecenas id ligula bibendum, laoreet dui id, euismod tortor.</t>
  </si>
  <si>
    <t>Nam imperdiet sapien non ex interdum iaculis.</t>
  </si>
  <si>
    <t>Mauris id lectus in dui pretium eleifend ut in turpis.</t>
  </si>
  <si>
    <t>Maecenas nec nisi nec lorem egestas porta.</t>
  </si>
  <si>
    <t>Proin euismod justo luctus felis rhoncus, quis sodales eros congue.</t>
  </si>
  <si>
    <t>Vestibulum vitae odio nec sapien vestibulum interdum non nec quam.</t>
  </si>
  <si>
    <t>Nunc dignissim lacus at sapien vulputate, ac scelerisque dui vulputate.</t>
  </si>
  <si>
    <t>Sed vel lorem gravida, dictum lorem in, commodo mi.</t>
  </si>
  <si>
    <t>Mauris ac ligula fermentum, consectetur tortor et, suscipit ex.</t>
  </si>
  <si>
    <t>Praesent in ligula ultricies, gravida tortor eget, faucibus risus.</t>
  </si>
  <si>
    <t>Nunc convallis libero eu felis interdum, imperdiet laoreet augue auctor.</t>
  </si>
  <si>
    <t>Fusce eget nibh a tortor ornare euismod in fringilla sapien.</t>
  </si>
  <si>
    <t>Nam sit amet elit eget urna consectetur aliquam in quis dui.</t>
  </si>
  <si>
    <t>Donec ac mi non eros volutpat vulputate.</t>
  </si>
  <si>
    <t>Mauris egestas ligula sit amet pulvinar dapibus.</t>
  </si>
  <si>
    <t>Nam fringilla eros quis nisl placerat, in ultrices nibh eleifend.</t>
  </si>
  <si>
    <t>Nam cursus elit euismod, facilisis lacus rutrum, dictum purus.</t>
  </si>
  <si>
    <t>Sed ac diam vitae purus tristique egestas.</t>
  </si>
  <si>
    <t>Etiam ut sem aliquet, porta enim ut, venenatis dui.</t>
  </si>
  <si>
    <t>Suspendisse lacinia lectus hendrerit maximus efficitur.</t>
  </si>
  <si>
    <t>Etiam sodales mi vel ante posuere dapibus.</t>
  </si>
  <si>
    <t>Maecenas non dolor et mauris vehicula sagittis.</t>
  </si>
  <si>
    <t>Maecenas tincidunt mi sit amet commodo pellentesque.</t>
  </si>
  <si>
    <t>Sed accumsan turpis ut dolor tincidunt, eget bibendum urna luctus.</t>
  </si>
  <si>
    <t>Donec lobortis justo nec erat consequat, et auctor mi sodales.</t>
  </si>
  <si>
    <t>Praesent vel enim id quam lacinia rhoncus eu id turpis.</t>
  </si>
  <si>
    <t>Pellentesque nec magna ac quam fringilla laoreet.</t>
  </si>
  <si>
    <t>In eu justo dignissim, maximus velit a, accumsan leo.</t>
  </si>
  <si>
    <t>Praesent non velit rhoncus eros sagittis euismod.</t>
  </si>
  <si>
    <t>Praesent venenatis mauris vel sapien suscipit, a tempor augue elementum.</t>
  </si>
  <si>
    <t>Vivamus cursus nunc a consequat pellentesque.</t>
  </si>
  <si>
    <t>Mauris a massa laoreet, lacinia tellus vel, commodo lectus.</t>
  </si>
  <si>
    <t>Duis dapibus diam eget fermentum rhoncus.</t>
  </si>
  <si>
    <t>Duis ut augue faucibus, egestas sem et, volutpat nisl.</t>
  </si>
  <si>
    <t>Sed tristique erat id hendrerit maximus.</t>
  </si>
  <si>
    <t>Sed vel metus volutpat, feugiat leo eget, cursus nisl.</t>
  </si>
  <si>
    <t>Nam eget augue a tortor dictum fermentum id in velit.</t>
  </si>
  <si>
    <t>Praesent interdum sapien et dolor ultrices commodo.</t>
  </si>
  <si>
    <t>In in risus ac ipsum aliquam tristique sit amet id arcu.</t>
  </si>
  <si>
    <t>Aliquam in enim ac enim pellentesque fringilla in at massa.</t>
  </si>
  <si>
    <t>Quisque vulputate quam vitae ex sollicitudin, vel faucibus tortor tincidunt.</t>
  </si>
  <si>
    <t>Cras suscipit lectus non nulla mollis, ac tristique ex dictum.</t>
  </si>
  <si>
    <t>Suspendisse in dui tempus, gravida elit in, pellentesque velit.</t>
  </si>
  <si>
    <t>Mauris efficitur felis eget odio rhoncus, at bibendum odio dictum.</t>
  </si>
  <si>
    <t>Phasellus cursus enim ut nisl blandit, sed pharetra diam rhoncus.</t>
  </si>
  <si>
    <t>Sed non lacus fermentum, fringilla metus sit amet, interdum odio.</t>
  </si>
  <si>
    <t>Aenean a urna id arcu convallis elementum.</t>
  </si>
  <si>
    <t>Duis commodo erat at ligula vehicula, eget dapibus libero pulvinar.</t>
  </si>
  <si>
    <t>Ut eu mauris eu tellus bibendum gravida.</t>
  </si>
  <si>
    <t>Proin fermentum magna at magna molestie, ac rutrum ante interdum.</t>
  </si>
  <si>
    <t>Phasellus sollicitudin quam ut urna auctor congue.</t>
  </si>
  <si>
    <t>Aenean maximus nisl quis odio mollis elementum.</t>
  </si>
  <si>
    <t>Nunc at ligula at risus facilisis interdum porttitor et diam.</t>
  </si>
  <si>
    <t>Etiam eleifend odio non nisi facilisis sagittis.</t>
  </si>
  <si>
    <t>Vivamus vitae neque at dolor hendrerit ornare.</t>
  </si>
  <si>
    <t>Fusce auctor velit ut ligula facilisis, sed ornare risus imperdiet.</t>
  </si>
  <si>
    <t>Nam iaculis justo vitae lorem eleifend, sit amet molestie felis interdum.</t>
  </si>
  <si>
    <t>Morbi non libero vel ex mattis commodo nec quis nunc.</t>
  </si>
  <si>
    <t>Integer porta tellus id justo laoreet, eget facilisis nibh malesuada.</t>
  </si>
  <si>
    <t>Curabitur egestas leo ut mi molestie faucibus.</t>
  </si>
  <si>
    <t>Cras non tellus sodales leo ullamcorper blandit a eget tortor.</t>
  </si>
  <si>
    <t>Etiam at neque imperdiet, posuere nibh et, egestas est.</t>
  </si>
  <si>
    <t>Vivamus eget orci vehicula, feugiat dolor non, tincidunt est.</t>
  </si>
  <si>
    <t>Etiam imperdiet massa consequat pellentesque lacinia.</t>
  </si>
  <si>
    <t>Fusce posuere sem eget auctor aliquam.</t>
  </si>
  <si>
    <t>Morbi eget magna auctor, feugiat turpis in, facilisis felis.</t>
  </si>
  <si>
    <t>Cras lacinia libero ut urna sollicitudin, a ornare dolor accumsan.</t>
  </si>
  <si>
    <t>Nunc maximus quam commodo dolor finibus aliquet.</t>
  </si>
  <si>
    <t>Etiam efficitur magna eu magna ultricies, ut feugiat mi dignissim.</t>
  </si>
  <si>
    <t>Donec eu diam volutpat, ullamcorper erat ut, feugiat orci.</t>
  </si>
  <si>
    <t>Fusce a sapien tincidunt, condimentum mauris a, finibus metus.</t>
  </si>
  <si>
    <t>Morbi hendrerit tellus sed erat pellentesque, nec lacinia tellus ullamcorper.</t>
  </si>
  <si>
    <t>Cras luctus quam et lectus vehicula tempus.</t>
  </si>
  <si>
    <t>Fusce eu erat eu velit luctus ornare.</t>
  </si>
  <si>
    <t>Suspendisse pellentesque eros sed nunc euismod euismod.</t>
  </si>
  <si>
    <t>Aliquam blandit nulla in nunc dignissim dignissim.</t>
  </si>
  <si>
    <t>In sed ante id felis dapibus porttitor et ut ligula.</t>
  </si>
  <si>
    <t>Vivamus lacinia tellus nec sodales iaculis.</t>
  </si>
  <si>
    <t>In eget risus vitae mauris dignissim venenatis nec eget justo.</t>
  </si>
  <si>
    <t>Mauris dictum sem nec sapien porttitor, et accumsan lacus pellentesque.</t>
  </si>
  <si>
    <t>Vestibulum tristique nunc sit amet leo egestas, consequat porttitor magna tincidunt.</t>
  </si>
  <si>
    <t>Cras eu magna ac lorem commodo placerat.</t>
  </si>
  <si>
    <t>Aliquam at lectus vitae ex bibendum dapibus in sit amet metus.</t>
  </si>
  <si>
    <t>Quisque suscipit elit vitae placerat feugiat.</t>
  </si>
  <si>
    <t>Sed tristique enim ac justo ullamcorper ornare.</t>
  </si>
  <si>
    <t>Curabitur non turpis finibus, euismod massa a, feugiat urna.</t>
  </si>
  <si>
    <t>Nunc consequat leo et fringilla vestibulum.</t>
  </si>
  <si>
    <t>Donec consectetur tortor vitae libero volutpat, ac auctor ex commodo.</t>
  </si>
  <si>
    <t>Phasellus vitae turpis non ante pulvinar suscipit nec in orci.</t>
  </si>
  <si>
    <t>Sed tempus mauris non tellus maximus viverra non eget eros.</t>
  </si>
  <si>
    <t>Duis vel purus sit amet sapien pharetra aliquam.</t>
  </si>
  <si>
    <t>Sed ultrices massa non dui molestie elementum.</t>
  </si>
  <si>
    <t>Aliquam ut lectus sit amet felis faucibus fringilla id ut quam.</t>
  </si>
  <si>
    <t>Nullam pharetra eros dapibus arcu tempus auctor.</t>
  </si>
  <si>
    <t>Proin in dolor at enim dapibus fringilla vitae tincidunt magna.</t>
  </si>
  <si>
    <t>[
  {
    "$schema": "http://json-schema.org/draft-07/schema#",
    "type": "object",
    "properties": {
      "calculatedScore": {
        "type": "number"
      },
      "category": {
        "type": "string",
        "enum": [
          "CATEGORY_1",
          "CATEGORY_2"
        ],
        "$id": "com.araguacaima.braas.core.drools.model.forms.QuestionCategory"
      },
      "description": {
        "type": "string"
      },
      "formId": {
        "type": "string"
      },
      "id": {
        "type": "string"
      },
      "maxScore": {
        "type": "integer"
      },
      "options": {
        "type": "array",
        "items": {
          "type": "object",
          "properties": {
            "description": {
              "type": "string"
            },
            "isText": {
              "type": "boolean"
            },
            "questionId": {
              "type": "string"
            },
            "selected": {
              "type": "boolean"
            },
            "title": {
              "type": "string"
            },
            "weighting": {
              "type": "number"
            }
          },
          "$id": "com.araguacaima.braas.core.drools.model.forms.QuestionOption"
        },
        "$id": "java.util.Set&lt;com.araguacaima.braas.core.drools.model.forms.QuestionOption&gt;"
      },
      "title": {
        "type": "string"
      },
      "type": {
        "type": "string",
        "enum": [
          "MULTIPLE",
          "SINGLE"
        ],
        "$id": "com.araguacaima.braas.core.drools.model.forms.QuestionType"
      }
    },
    "$id": "com.araguacaima.braas.core.drools.model.forms.Question"
  },
  {
    "$schema": "http://json-schema.org/draft-07/schema#",
    "type": "string",
    "enum": [
      "ES",
      "EN"
    ],
    "$id": "com.araguacaima.braas.core.drools.model.forms.FormLocale"
  },
  {
    "$schema": "http://json-schema.org/draft-07/schema#",
    "type": "string",
    "enum": [
      "MULTIPLE",
      "SINGLE"
    ],
    "$id": "com.araguacaima.braas.core.drools.model.forms.QuestionType"
  },
  {
    "$schema": "http://json-schema.org/draft-07/schema#",
    "type": "object",
    "properties": {
      "description": {
        "type": "string"
      },
      "isText": {
        "type": "boolean"
      },
      "questionId": {
        "type": "string"
      },
      "selected": {
        "type": "boolean"
      },
      "title": {
        "type": "string"
      },
      "weighting": {
        "type": "number"
      }
    },
    "$id": "com.araguacaima.braas.core.drools.model.forms.QuestionOption"
  },
  {
    "$schema": "http://json-schema.org/draft-07/schema#",
    "type": "string",
    "enum": [
      "CATEGORY_1",
      "CATEGORY_2"
    ],
    "$id": "com.araguacaima.braas.core.drools.model.forms.QuestionCategory"
  },
  {
    "$schema": "http://json-schema.org/draft-07/schema#",
    "type": "object",
    "properties": {
      "description": {
        "type": "string"
      },
      "id": {
        "type": "string"
      },
      "locale": {
        "type": "string",
        "enum": [
          "ES",
          "EN"
        ],
        "$id": "com.araguacaima.braas.core.drools.model.forms.FormLocale"
      },
      "questions": {
        "type": "array",
        "items": {
          "type": "object",
          "properties": {
            "calculatedScore": {
              "type": "number"
            },
            "category": {
              "type": "string",
              "enum": [
                "CATEGORY_1",
                "CATEGORY_2"
              ],
              "$id": "com.araguacaima.braas.core.drools.model.forms.QuestionCategory"
            },
            "description": {
              "type": "string"
            },
            "formId": {
              "type": "string"
            },
            "id": {
              "type": "string"
            },
            "maxScore": {
              "type": "integer"
            },
            "options": {
              "type": "array",
              "items": {
                "type": "object",
                "properties": {
                  "description": {
                    "type": "string"
                  },
                  "isText": {
                    "type": "boolean"
                  },
                  "questionId": {
                    "type": "string"
                  },
                  "selected": {
                    "type": "boolean"
                  },
                  "title": {
                    "type": "string"
                  },
                  "weighting": {
                    "type": "number"
                  }
                },
                "$id": "com.araguacaima.braas.core.drools.model.forms.QuestionOption"
              },
              "$id": "java.util.Set&lt;com.araguacaima.braas.core.drools.model.forms.QuestionOption&gt;"
            },
            "title": {
              "type": "string"
            },
            "type": {
              "type": "string",
              "enum": [
                "MULTIPLE",
                "SINGLE"
              ],
              "$id": "com.araguacaima.braas.core.drools.model.forms.QuestionType"
            }
          },
          "$id": "com.araguacaima.braas.core.drools.model.forms.Question"
        },
        "$id": "java.util.Set&lt;com.araguacaima.braas.core.drools.model.forms.Question&gt;"
      },
      "title": {
        "type": "string"
      },
      "url": {
        "type": "string"
      }
    },
    "$id": "com.araguacaima.braas.core.drools.model.forms.Form"
  }
]</t>
  </si>
  <si>
    <t>TRUE</t>
  </si>
  <si>
    <t>FALSE</t>
  </si>
  <si>
    <t>Cras placerat nisi in lorem consectetur ultrices.</t>
  </si>
  <si>
    <t>Vivamus tincidunt magna vitae lacus blandit ultrices.</t>
  </si>
  <si>
    <t>Integer vel purus eget libero vulputate finibus sodales sed orci.</t>
  </si>
  <si>
    <t>Suspendisse sagittis orci non ex rutrum, at molestie libero viverra.</t>
  </si>
  <si>
    <t>Nam maximus ipsum quis diam fermentum posuere.</t>
  </si>
  <si>
    <t>Curabitur pellentesque velit nec tincidunt congue.</t>
  </si>
  <si>
    <t>Quisque vestibulum augue quis justo euismod, sed dapibus diam ultricies.</t>
  </si>
  <si>
    <t>Pellentesque laoreet mauris eget neque congue vulputate.</t>
  </si>
  <si>
    <t>Nunc non est ut quam lacinia vehicula eu nec ligula.</t>
  </si>
  <si>
    <t>Vestibulum quis lorem mollis quam ornare imperdiet.</t>
  </si>
  <si>
    <t>Phasellus auctor massa vitae nunc pellentesque viverra.</t>
  </si>
  <si>
    <t>Maecenas rhoncus metus non ante tempor, quis ornare ex dictum.</t>
  </si>
  <si>
    <t>Suspendisse ut mi aliquam, semper urna nec, congue felis.</t>
  </si>
  <si>
    <t>Aliquam ultricies ex eu purus pretium, sed porta urna vehicula.</t>
  </si>
  <si>
    <t>Integer venenatis erat eget mauris auctor, vitae varius quam ullamcorper.</t>
  </si>
  <si>
    <t>Aliquam dapibus massa sit amet sem lobortis, vitae efficitur orci commodo.</t>
  </si>
  <si>
    <t>Curabitur a diam mattis, porttitor risus ut, euismod ante.</t>
  </si>
  <si>
    <t>Sed in urna sed libero euismod fringilla.</t>
  </si>
  <si>
    <t>Sed in lectus vel sapien pharetra porta at cursus odio.</t>
  </si>
  <si>
    <t>Etiam euismod magna a justo porta mollis.</t>
  </si>
  <si>
    <t>Etiam eleifend nisi eget justo pretium pharetra.</t>
  </si>
  <si>
    <t>Nullam ac quam tincidunt, tristique ex et, varius nunc.</t>
  </si>
  <si>
    <t>Integer iaculis est at efficitur semper.</t>
  </si>
  <si>
    <t>Donec hendrerit nunc eget commodo posuere.</t>
  </si>
  <si>
    <t>Ut at dolor interdum, aliquam urna quis, facilisis nunc.</t>
  </si>
  <si>
    <t>Ut volutpat velit eu elit volutpat, at vestibulum elit tincidunt.</t>
  </si>
  <si>
    <t>Proin eleifend mauris in nisl vehicula volutpat.</t>
  </si>
  <si>
    <t>Ut sed nisl ultricies, porta neque vitae, dapibus dui.</t>
  </si>
  <si>
    <t>Curabitur sed ipsum commodo, venenatis purus tempor, volutpat tortor.</t>
  </si>
  <si>
    <t>Nullam non nunc porta, porttitor odio fringilla, accumsan lectus.</t>
  </si>
  <si>
    <t>Morbi et sapien sit amet lectus ultricies ornare.</t>
  </si>
  <si>
    <t>Ut finibus urna in dolor auctor, nec consequat diam hendrerit.</t>
  </si>
  <si>
    <t>Proin ut tortor facilisis, pretium ex et, eleifend eros.</t>
  </si>
  <si>
    <t>Pellentesque lobortis massa a iaculis ultricies.</t>
  </si>
  <si>
    <t>Cras elementum dolor at arcu finibus pellentesque.</t>
  </si>
  <si>
    <t>Fusce vitae sem ut dolor cursus dictum eu ac nunc.</t>
  </si>
  <si>
    <t>Quisque consectetur mi sit amet tortor consequat accumsan in in sapien.</t>
  </si>
  <si>
    <t>Donec id odio vitae nunc iaculis tempor in vitae erat.</t>
  </si>
  <si>
    <t>Etiam ornare orci eu libero mattis, imperdiet semper risus euismod.</t>
  </si>
  <si>
    <t>Maecenas quis augue ut orci pretium porttitor.</t>
  </si>
  <si>
    <t>Praesent tincidunt tortor eu est egestas, id molestie nisi posuere.</t>
  </si>
  <si>
    <t>Aenean pharetra orci et ante varius efficitur.</t>
  </si>
  <si>
    <t>Etiam pharetra neque vitae diam iaculis pharetra.</t>
  </si>
  <si>
    <t>Quisque convallis orci sagittis ante laoreet dictum.</t>
  </si>
  <si>
    <t>Cras gravida nibh bibendum hendrerit maximus.</t>
  </si>
  <si>
    <t>Nulla tincidunt magna vel velit ultricies, a dignissim nunc rhoncus.</t>
  </si>
  <si>
    <t>In id est a arcu convallis suscipit.</t>
  </si>
  <si>
    <t>Morbi volutpat libero ac vestibulum commodo.</t>
  </si>
  <si>
    <t>Mauris varius felis ut ipsum malesuada, vitae aliquam orci finibus.</t>
  </si>
  <si>
    <t>Suspendisse tempus orci vel tortor vestibulum, eget ornare odio mattis.</t>
  </si>
  <si>
    <t>Sed commodo nulla vel blandit gravida.</t>
  </si>
  <si>
    <t>Sed viverra eros non facilisis consequat.</t>
  </si>
  <si>
    <t>Nunc sed enim blandit, tempus ante at, porttitor dolor.</t>
  </si>
  <si>
    <t>Praesent eu diam id eros lobortis tristique imperdiet sit amet dui.</t>
  </si>
  <si>
    <t>Vivamus scelerisque massa nec accumsan finibus.</t>
  </si>
  <si>
    <t>Nulla imperdiet felis eget magna rutrum, nec convallis ipsum imperdiet.</t>
  </si>
  <si>
    <t>Aliquam placerat ex ac leo faucibus rutrum.</t>
  </si>
  <si>
    <t>Ut fermentum leo at risus rhoncus pellentesque.</t>
  </si>
  <si>
    <t>Nam eget ex posuere, euismod tortor eu, scelerisque libero.</t>
  </si>
  <si>
    <t>Vivamus a magna sodales, aliquet sapien sed, pellentesque quam.</t>
  </si>
  <si>
    <t>Donec sit amet tellus quis augue hendrerit blandit.</t>
  </si>
  <si>
    <t>Aenean suscipit felis dapibus risus ornare posuere.</t>
  </si>
  <si>
    <t>Aliquam ultricies neque sed tellus consequat hendrerit ut finibus lectus.</t>
  </si>
  <si>
    <t>Pellentesque facilisis mauris molestie lacinia mollis.</t>
  </si>
  <si>
    <t>Donec hendrerit sem vitae rhoncus varius.</t>
  </si>
  <si>
    <t>Vestibulum et felis malesuada, pellentesque nisl sit amet, volutpat nulla.</t>
  </si>
  <si>
    <t>Mauris congue nisl nec metus bibendum, non vehicula metus vestibulum.</t>
  </si>
  <si>
    <t>Sed a nunc vitae magna dapibus ultricies.</t>
  </si>
  <si>
    <t>Curabitur et sem tristique, tempor sapien at, maximus elit.</t>
  </si>
  <si>
    <t>Nam eu nunc elementum, congue lectus sit amet, euismod tortor.</t>
  </si>
  <si>
    <t>Morbi ultricies justo in lectus ultrices, ut interdum est vulputate.</t>
  </si>
  <si>
    <t>Vestibulum congue eros laoreet nulla egestas pellentesque.</t>
  </si>
  <si>
    <t>Nunc pharetra felis quis aliquet eleifend.</t>
  </si>
  <si>
    <t>Praesent blandit ex quis leo molestie imperdiet.</t>
  </si>
  <si>
    <t>Etiam bibendum velit eget justo interdum malesuada.</t>
  </si>
  <si>
    <t>Integer gravida nisl ut pellentesque dictum.</t>
  </si>
  <si>
    <t>Duis at magna nec lectus suscipit sollicitudin vel sed dolor.</t>
  </si>
  <si>
    <t>Vestibulum blandit justo vitae massa dictum, non suscipit quam scelerisque.</t>
  </si>
  <si>
    <t>Phasellus rhoncus tellus sit amet ligula cursus, ac euismod orci bibendum.</t>
  </si>
  <si>
    <t>Morbi sit amet nisl a urna varius pharetra ut non erat.</t>
  </si>
  <si>
    <t>Donec in nisl at dui egestas euismod.</t>
  </si>
  <si>
    <t>Quisque et lectus pharetra, tempor dui nec, euismod nisl.</t>
  </si>
  <si>
    <t>Quisque aliquet quam vel posuere sollicitudin.</t>
  </si>
  <si>
    <t>Sed euismod leo sed felis ultricies, sed rhoncus nibh ornare.</t>
  </si>
  <si>
    <t>Fusce sed ligula at lorem faucibus placerat quis ac nibh.</t>
  </si>
  <si>
    <t>Nulla a felis ut nulla semper congue eget at magna.</t>
  </si>
  <si>
    <t>Donec dapibus erat et nibh ultricies venenatis.</t>
  </si>
  <si>
    <t>Morbi posuere odio a ante malesuada pharetra.</t>
  </si>
  <si>
    <t>Praesent hendrerit lacus aliquam, facilisis purus in, pharetra leo.</t>
  </si>
  <si>
    <t>Praesent cursus magna nec lectus aliquam molestie.</t>
  </si>
  <si>
    <t>Suspendisse a leo nec lorem pretium aliquet.</t>
  </si>
  <si>
    <t>Nullam quis ante sed lorem rutrum aliquet nec malesuada quam.</t>
  </si>
  <si>
    <t>Aliquam euismod massa quis odio egestas venenatis.</t>
  </si>
  <si>
    <t>In quis ipsum sed nulla facilisis mattis.</t>
  </si>
  <si>
    <t>Nam euismod sem vel neque gravida, a pellentesque est vehicula.</t>
  </si>
  <si>
    <t>Donec ac erat in dui dictum pulvinar.</t>
  </si>
  <si>
    <t>Pellentesque efficitur est et velit auctor, ac fringilla orci tristique.</t>
  </si>
  <si>
    <t>Proin elementum ligula et nisi dignissim ullamcorper.</t>
  </si>
  <si>
    <t>Phasellus in nisl porttitor, porttitor nisl et, elementum nisi.</t>
  </si>
  <si>
    <t>Morbi commodo dui eget nisl efficitur, euismod congue ipsum semper.</t>
  </si>
  <si>
    <t>Mauris eget sem lobortis nibh porttitor ornare.</t>
  </si>
  <si>
    <t>Vivamus eu justo interdum justo aliquam facilisis eget sed velit.</t>
  </si>
  <si>
    <t>Aenean venenatis est ac mi rhoncus, ac pharetra metus luctus.</t>
  </si>
  <si>
    <t>Aliquam id magna vel purus hendrerit imperdiet.</t>
  </si>
  <si>
    <t>Nunc pretium ipsum vel iaculis sollicitudin.</t>
  </si>
  <si>
    <t>Fusce at dui eget sapien eleifend molestie.</t>
  </si>
  <si>
    <t>Praesent nec felis et est iaculis condimentum.</t>
  </si>
  <si>
    <t>Aenean hendrerit est dignissim neque fringilla, et vestibulum nisl lacinia.</t>
  </si>
  <si>
    <t>Maecenas tempor nisi sed ipsum imperdiet consequat.</t>
  </si>
  <si>
    <t>Morbi quis mi hendrerit risus mattis aliquet nec ut nulla.</t>
  </si>
  <si>
    <t>Integer sollicitudin sapien egestas, gravida orci et, dapibus felis.</t>
  </si>
  <si>
    <t>Maecenas at metus vitae augue placerat vulputate quis eu elit.</t>
  </si>
  <si>
    <t>Nunc commodo dolor eget fermentum placerat.</t>
  </si>
  <si>
    <t>Aliquam vitae urna at nunc pellentesque ullamcorper.</t>
  </si>
  <si>
    <t>Vestibulum nec elit ac dui porta sollicitudin.</t>
  </si>
  <si>
    <t>Ut id justo in velit viverra interdum sed vitae enim.</t>
  </si>
  <si>
    <t>Aliquam egestas massa tincidunt turpis volutpat finibus.</t>
  </si>
  <si>
    <t>Nulla at dolor id lectus ornare luctus a eget purus.</t>
  </si>
  <si>
    <t>True/False</t>
  </si>
  <si>
    <t>java.lang.Double accumulatedWeighting, java.util.List forms</t>
  </si>
  <si>
    <t>double accum = $1;
RuleLogging.log("DEBUG", "accum : " + accum);
if (accum &gt; 0) {
    if(accum &gt;= 4) {
        String formId = "a4ef5665-f777-4f69-8cfd-e84d246c04f4";
        for (Object element : forms) {
            Form form = (Form) element;
            RuleLogging.log("DEBUG", "Processing form with id " + form.getId());
            if (form.getId().equals(formId)) {
                insert(form);
                RuleLogging.log("DEBUG", "Adding form to  output");
                break;
            }
        }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</si>
</sst>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2"/>
      <color theme="1"/>
      <name val="Roboto"/>
    </font>
    <font>
      <sz val="11"/>
      <color theme="1"/>
      <name val="Calibri"/>
    </font>
    <font>
      <sz val="10"/>
      <color theme="1"/>
      <name val="Arial"/>
    </font>
    <font>
      <b/>
      <i/>
      <sz val="10"/>
      <color rgb="FF660E7A"/>
      <name val="Roboto"/>
    </font>
    <font>
      <b/>
      <sz val="10"/>
      <color rgb="FFFFFFFF"/>
      <name val="Arial"/>
    </font>
    <font>
      <b/>
      <i/>
      <sz val="11"/>
      <color rgb="FF000000"/>
      <name val="Calibri"/>
    </font>
    <font>
      <b/>
      <sz val="10"/>
      <color rgb="FFFFFFFF"/>
      <name val="Arial"/>
    </font>
    <font>
      <sz val="11"/>
      <name val="Calibri"/>
    </font>
    <font>
      <b/>
      <sz val="14"/>
      <color rgb="FFFFFFFF"/>
      <name val="Calibri"/>
    </font>
    <font>
      <sz val="10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/>
      <right style="thin">
        <color rgb="FF1F3864"/>
      </right>
      <top/>
      <bottom style="thin">
        <color rgb="FFBFBFBF"/>
      </bottom>
      <diagonal/>
    </border>
    <border>
      <left/>
      <right style="thin">
        <color rgb="FFF3F3F3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EFEFEF"/>
      </right>
      <top/>
      <bottom style="thin">
        <color rgb="FFBFBFB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EFEFEF"/>
      </right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FBFB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BFBFBF"/>
      </right>
      <top/>
      <bottom style="thin">
        <color rgb="FFA5A5A5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12" fillId="14" borderId="14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7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49" fontId="2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49" fontId="2" fillId="2" borderId="4" xfId="0" applyNumberFormat="1" applyFont="1" applyFill="1" applyBorder="1" applyAlignment="1">
      <alignment vertical="top"/>
    </xf>
    <xf numFmtId="49" fontId="2" fillId="2" borderId="5" xfId="0" applyNumberFormat="1" applyFont="1" applyFill="1" applyBorder="1" applyAlignment="1">
      <alignment vertical="top"/>
    </xf>
    <xf numFmtId="49" fontId="2" fillId="2" borderId="0" xfId="0" applyNumberFormat="1" applyFont="1" applyFill="1" applyAlignment="1">
      <alignment vertical="top"/>
    </xf>
    <xf numFmtId="49" fontId="8" fillId="2" borderId="5" xfId="0" applyNumberFormat="1" applyFont="1" applyFill="1" applyBorder="1" applyAlignment="1">
      <alignment vertical="top"/>
    </xf>
    <xf numFmtId="49" fontId="9" fillId="9" borderId="5" xfId="0" applyNumberFormat="1" applyFont="1" applyFill="1" applyBorder="1" applyAlignment="1">
      <alignment horizontal="center" vertical="top"/>
    </xf>
    <xf numFmtId="0" fontId="2" fillId="9" borderId="0" xfId="0" applyFont="1" applyFill="1" applyAlignment="1">
      <alignment vertical="top"/>
    </xf>
    <xf numFmtId="0" fontId="9" fillId="11" borderId="0" xfId="0" applyFont="1" applyFill="1" applyAlignment="1">
      <alignment horizontal="center" vertical="top"/>
    </xf>
    <xf numFmtId="0" fontId="11" fillId="12" borderId="6" xfId="0" applyFont="1" applyFill="1" applyBorder="1" applyAlignment="1">
      <alignment horizontal="center" vertical="top"/>
    </xf>
    <xf numFmtId="0" fontId="11" fillId="12" borderId="0" xfId="0" applyFont="1" applyFill="1" applyAlignment="1">
      <alignment horizontal="center" vertical="top"/>
    </xf>
    <xf numFmtId="0" fontId="11" fillId="12" borderId="5" xfId="0" applyFont="1" applyFill="1" applyBorder="1" applyAlignment="1">
      <alignment horizontal="center" vertical="top" wrapText="1"/>
    </xf>
    <xf numFmtId="49" fontId="9" fillId="10" borderId="6" xfId="0" applyNumberFormat="1" applyFont="1" applyFill="1" applyBorder="1" applyAlignment="1">
      <alignment horizontal="center" vertical="top"/>
    </xf>
    <xf numFmtId="49" fontId="9" fillId="10" borderId="6" xfId="0" applyNumberFormat="1" applyFont="1" applyFill="1" applyBorder="1" applyAlignment="1">
      <alignment horizontal="center" vertical="top" wrapText="1"/>
    </xf>
    <xf numFmtId="49" fontId="9" fillId="10" borderId="0" xfId="0" applyNumberFormat="1" applyFont="1" applyFill="1" applyAlignment="1">
      <alignment horizontal="center" vertical="top"/>
    </xf>
    <xf numFmtId="0" fontId="2" fillId="13" borderId="7" xfId="0" applyFont="1" applyFill="1" applyBorder="1" applyAlignment="1">
      <alignment vertical="top"/>
    </xf>
    <xf numFmtId="0" fontId="2" fillId="14" borderId="10" xfId="0" applyFont="1" applyFill="1" applyBorder="1" applyAlignment="1">
      <alignment vertical="top"/>
    </xf>
    <xf numFmtId="0" fontId="2" fillId="14" borderId="0" xfId="0" applyFont="1" applyFill="1" applyAlignment="1">
      <alignment vertical="top"/>
    </xf>
    <xf numFmtId="0" fontId="2" fillId="14" borderId="5" xfId="0" applyFont="1" applyFill="1" applyBorder="1" applyAlignment="1">
      <alignment vertical="top"/>
    </xf>
    <xf numFmtId="0" fontId="2" fillId="13" borderId="9" xfId="0" applyFont="1" applyFill="1" applyBorder="1" applyAlignment="1">
      <alignment vertical="top"/>
    </xf>
    <xf numFmtId="0" fontId="2" fillId="13" borderId="8" xfId="0" applyFont="1" applyFill="1" applyBorder="1" applyAlignment="1">
      <alignment vertical="top"/>
    </xf>
    <xf numFmtId="0" fontId="2" fillId="13" borderId="12" xfId="0" applyFont="1" applyFill="1" applyBorder="1" applyAlignment="1">
      <alignment vertical="top"/>
    </xf>
    <xf numFmtId="0" fontId="2" fillId="13" borderId="13" xfId="0" applyFont="1" applyFill="1" applyBorder="1" applyAlignment="1">
      <alignment vertical="top"/>
    </xf>
    <xf numFmtId="0" fontId="13" fillId="13" borderId="17" xfId="0" applyFont="1" applyFill="1" applyBorder="1" applyAlignment="1">
      <alignment horizontal="center" vertical="top"/>
    </xf>
    <xf numFmtId="0" fontId="13" fillId="13" borderId="18" xfId="0" applyFont="1" applyFill="1" applyBorder="1" applyAlignment="1">
      <alignment horizontal="center" vertical="top"/>
    </xf>
    <xf numFmtId="0" fontId="13" fillId="13" borderId="19" xfId="0" applyFont="1" applyFill="1" applyBorder="1" applyAlignment="1">
      <alignment horizontal="center" vertical="top"/>
    </xf>
    <xf numFmtId="0" fontId="13" fillId="13" borderId="0" xfId="0" applyFont="1" applyFill="1" applyAlignment="1">
      <alignment horizontal="center" vertical="top"/>
    </xf>
    <xf numFmtId="0" fontId="13" fillId="14" borderId="10" xfId="0" applyFont="1" applyFill="1" applyBorder="1" applyAlignment="1">
      <alignment horizontal="center" vertical="top"/>
    </xf>
    <xf numFmtId="0" fontId="13" fillId="14" borderId="0" xfId="0" applyFont="1" applyFill="1" applyAlignment="1">
      <alignment horizontal="center" vertical="top"/>
    </xf>
    <xf numFmtId="0" fontId="13" fillId="14" borderId="20" xfId="0" applyFont="1" applyFill="1" applyBorder="1" applyAlignment="1">
      <alignment horizontal="center" vertical="top"/>
    </xf>
    <xf numFmtId="49" fontId="9" fillId="10" borderId="21" xfId="0" applyNumberFormat="1" applyFont="1" applyFill="1" applyBorder="1" applyAlignment="1">
      <alignment horizontal="center" vertical="top"/>
    </xf>
    <xf numFmtId="49" fontId="9" fillId="10" borderId="21" xfId="0" applyNumberFormat="1" applyFont="1" applyFill="1" applyBorder="1" applyAlignment="1">
      <alignment horizontal="center" vertical="top" wrapText="1"/>
    </xf>
    <xf numFmtId="49" fontId="9" fillId="10" borderId="20" xfId="0" applyNumberFormat="1" applyFont="1" applyFill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vertical="top"/>
    </xf>
    <xf numFmtId="0" fontId="12" fillId="0" borderId="23" xfId="0" applyFont="1" applyBorder="1" applyAlignment="1">
      <alignment vertical="top"/>
    </xf>
    <xf numFmtId="0" fontId="12" fillId="2" borderId="20" xfId="0" applyFont="1" applyFill="1" applyBorder="1" applyAlignment="1">
      <alignment vertical="top" wrapText="1"/>
    </xf>
    <xf numFmtId="0" fontId="3" fillId="0" borderId="23" xfId="0" applyFont="1" applyBorder="1" applyAlignment="1">
      <alignment vertical="top"/>
    </xf>
    <xf numFmtId="49" fontId="14" fillId="0" borderId="24" xfId="0" applyNumberFormat="1" applyFont="1" applyBorder="1" applyAlignment="1">
      <alignment horizontal="center" vertical="top" wrapText="1"/>
    </xf>
    <xf numFmtId="49" fontId="15" fillId="0" borderId="24" xfId="0" applyNumberFormat="1" applyFont="1" applyBorder="1" applyAlignment="1">
      <alignment horizontal="center" vertical="top"/>
    </xf>
    <xf numFmtId="49" fontId="15" fillId="0" borderId="20" xfId="0" applyNumberFormat="1" applyFont="1" applyBorder="1" applyAlignment="1">
      <alignment horizontal="center" vertical="top"/>
    </xf>
    <xf numFmtId="0" fontId="12" fillId="0" borderId="22" xfId="0" applyFont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23" xfId="0" applyFont="1" applyFill="1" applyBorder="1" applyAlignment="1">
      <alignment vertical="top" wrapText="1"/>
    </xf>
    <xf numFmtId="0" fontId="16" fillId="0" borderId="0" xfId="0" applyFont="1" applyAlignment="1">
      <alignment horizontal="center" vertical="top"/>
    </xf>
    <xf numFmtId="0" fontId="2" fillId="9" borderId="4" xfId="0" applyFont="1" applyFill="1" applyBorder="1" applyAlignment="1">
      <alignment vertical="top"/>
    </xf>
    <xf numFmtId="0" fontId="9" fillId="11" borderId="25" xfId="0" applyFont="1" applyFill="1" applyBorder="1" applyAlignment="1">
      <alignment horizontal="center" vertical="top" wrapText="1"/>
    </xf>
    <xf numFmtId="0" fontId="11" fillId="12" borderId="25" xfId="0" applyFont="1" applyFill="1" applyBorder="1" applyAlignment="1">
      <alignment horizontal="center" vertical="top" wrapText="1"/>
    </xf>
    <xf numFmtId="49" fontId="9" fillId="0" borderId="0" xfId="0" applyNumberFormat="1" applyFont="1" applyAlignment="1">
      <alignment horizontal="center" vertical="top" wrapText="1"/>
    </xf>
    <xf numFmtId="0" fontId="2" fillId="13" borderId="26" xfId="0" applyFont="1" applyFill="1" applyBorder="1" applyAlignment="1">
      <alignment vertical="top"/>
    </xf>
    <xf numFmtId="0" fontId="2" fillId="14" borderId="29" xfId="0" applyFont="1" applyFill="1" applyBorder="1" applyAlignment="1">
      <alignment vertical="top"/>
    </xf>
    <xf numFmtId="0" fontId="12" fillId="13" borderId="28" xfId="0" applyFont="1" applyFill="1" applyBorder="1" applyAlignment="1">
      <alignment horizontal="center" vertical="top" wrapText="1"/>
    </xf>
    <xf numFmtId="0" fontId="12" fillId="14" borderId="30" xfId="0" applyFont="1" applyFill="1" applyBorder="1" applyAlignment="1">
      <alignment vertical="top" wrapText="1"/>
    </xf>
    <xf numFmtId="0" fontId="13" fillId="13" borderId="21" xfId="0" applyFont="1" applyFill="1" applyBorder="1" applyAlignment="1">
      <alignment horizontal="center" vertical="top"/>
    </xf>
    <xf numFmtId="0" fontId="13" fillId="13" borderId="31" xfId="0" applyFont="1" applyFill="1" applyBorder="1" applyAlignment="1">
      <alignment horizontal="center" vertical="top"/>
    </xf>
    <xf numFmtId="0" fontId="13" fillId="14" borderId="31" xfId="0" applyFont="1" applyFill="1" applyBorder="1" applyAlignment="1">
      <alignment horizontal="center" vertical="top"/>
    </xf>
    <xf numFmtId="0" fontId="12" fillId="0" borderId="32" xfId="0" applyFont="1" applyBorder="1" applyAlignment="1">
      <alignment horizontal="center" vertical="top" wrapText="1"/>
    </xf>
    <xf numFmtId="0" fontId="12" fillId="0" borderId="33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12" fillId="2" borderId="24" xfId="0" applyFont="1" applyFill="1" applyBorder="1" applyAlignment="1">
      <alignment vertical="top" wrapText="1"/>
    </xf>
    <xf numFmtId="0" fontId="12" fillId="0" borderId="24" xfId="0" applyFont="1" applyBorder="1" applyAlignment="1">
      <alignment vertical="top" wrapText="1"/>
    </xf>
    <xf numFmtId="0" fontId="12" fillId="2" borderId="24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vertical="top" wrapText="1"/>
    </xf>
    <xf numFmtId="0" fontId="12" fillId="0" borderId="20" xfId="0" applyFont="1" applyBorder="1" applyAlignment="1">
      <alignment vertical="top"/>
    </xf>
    <xf numFmtId="49" fontId="15" fillId="0" borderId="24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49" fontId="16" fillId="0" borderId="0" xfId="0" applyNumberFormat="1" applyFont="1" applyAlignment="1">
      <alignment horizontal="center" vertical="top"/>
    </xf>
    <xf numFmtId="0" fontId="12" fillId="13" borderId="34" xfId="0" applyFont="1" applyFill="1" applyBorder="1" applyAlignment="1">
      <alignment horizontal="center" vertical="top" wrapText="1"/>
    </xf>
    <xf numFmtId="0" fontId="2" fillId="2" borderId="35" xfId="0" applyFont="1" applyFill="1" applyBorder="1" applyAlignment="1">
      <alignment vertical="top"/>
    </xf>
    <xf numFmtId="0" fontId="2" fillId="2" borderId="35" xfId="0" applyFont="1" applyFill="1" applyBorder="1" applyAlignment="1">
      <alignment horizontal="left" vertical="top"/>
    </xf>
    <xf numFmtId="0" fontId="2" fillId="0" borderId="24" xfId="0" applyFont="1" applyBorder="1" applyAlignment="1">
      <alignment horizontal="center" vertical="top" wrapText="1"/>
    </xf>
    <xf numFmtId="0" fontId="12" fillId="2" borderId="24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9" fillId="11" borderId="6" xfId="0" applyFont="1" applyFill="1" applyBorder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11" fillId="13" borderId="27" xfId="0" applyFont="1" applyFill="1" applyBorder="1" applyAlignment="1">
      <alignment horizontal="center" vertical="top"/>
    </xf>
    <xf numFmtId="0" fontId="12" fillId="14" borderId="30" xfId="0" applyFont="1" applyFill="1" applyBorder="1" applyAlignment="1">
      <alignment vertical="top"/>
    </xf>
    <xf numFmtId="0" fontId="12" fillId="0" borderId="32" xfId="0" applyFont="1" applyBorder="1" applyAlignment="1">
      <alignment horizontal="center" vertical="top"/>
    </xf>
    <xf numFmtId="0" fontId="12" fillId="0" borderId="3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12" fillId="2" borderId="24" xfId="0" applyFont="1" applyFill="1" applyBorder="1" applyAlignment="1">
      <alignment vertical="top"/>
    </xf>
    <xf numFmtId="0" fontId="12" fillId="0" borderId="24" xfId="0" applyFont="1" applyBorder="1" applyAlignment="1">
      <alignment vertical="top"/>
    </xf>
    <xf numFmtId="0" fontId="12" fillId="2" borderId="24" xfId="0" applyFont="1" applyFill="1" applyBorder="1" applyAlignment="1">
      <alignment horizontal="center" vertical="top"/>
    </xf>
    <xf numFmtId="0" fontId="9" fillId="9" borderId="5" xfId="0" applyFont="1" applyFill="1" applyBorder="1" applyAlignment="1">
      <alignment horizontal="center" vertical="top"/>
    </xf>
    <xf numFmtId="49" fontId="16" fillId="9" borderId="5" xfId="0" applyNumberFormat="1" applyFont="1" applyFill="1" applyBorder="1" applyAlignment="1">
      <alignment horizontal="center" vertical="top"/>
    </xf>
    <xf numFmtId="0" fontId="11" fillId="13" borderId="27" xfId="0" applyFont="1" applyFill="1" applyBorder="1" applyAlignment="1">
      <alignment horizontal="center" vertical="top" wrapText="1"/>
    </xf>
    <xf numFmtId="49" fontId="16" fillId="0" borderId="5" xfId="0" applyNumberFormat="1" applyFont="1" applyBorder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12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3" fillId="7" borderId="0" xfId="0" applyFont="1" applyFill="1" applyAlignment="1">
      <alignment vertical="center" wrapText="1"/>
    </xf>
    <xf numFmtId="0" fontId="0" fillId="0" borderId="0" xfId="0" applyFont="1" applyAlignment="1"/>
    <xf numFmtId="0" fontId="17" fillId="7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17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17" fillId="6" borderId="5" xfId="0" applyFont="1" applyFill="1" applyBorder="1" applyAlignment="1">
      <alignment horizontal="left" vertical="center" wrapText="1"/>
    </xf>
    <xf numFmtId="0" fontId="9" fillId="15" borderId="15" xfId="0" applyFont="1" applyFill="1" applyBorder="1" applyAlignment="1">
      <alignment horizontal="center" vertical="top"/>
    </xf>
    <xf numFmtId="0" fontId="10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1" fillId="13" borderId="7" xfId="0" applyFont="1" applyFill="1" applyBorder="1" applyAlignment="1">
      <alignment horizontal="center" vertical="top" wrapText="1"/>
    </xf>
    <xf numFmtId="0" fontId="10" fillId="0" borderId="9" xfId="0" applyFont="1" applyBorder="1" applyAlignment="1">
      <alignment vertical="top"/>
    </xf>
    <xf numFmtId="0" fontId="9" fillId="10" borderId="5" xfId="0" applyFont="1" applyFill="1" applyBorder="1" applyAlignment="1">
      <alignment horizontal="center" vertical="top" wrapText="1"/>
    </xf>
    <xf numFmtId="0" fontId="10" fillId="0" borderId="5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2" fillId="10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49" fontId="16" fillId="9" borderId="5" xfId="0" applyNumberFormat="1" applyFont="1" applyFill="1" applyBorder="1" applyAlignment="1">
      <alignment horizontal="center" vertical="top"/>
    </xf>
    <xf numFmtId="49" fontId="9" fillId="9" borderId="5" xfId="0" applyNumberFormat="1" applyFont="1" applyFill="1" applyBorder="1" applyAlignment="1">
      <alignment horizontal="center" vertical="top"/>
    </xf>
    <xf numFmtId="0" fontId="16" fillId="9" borderId="0" xfId="0" applyFont="1" applyFill="1" applyAlignment="1">
      <alignment horizontal="center" vertical="top"/>
    </xf>
    <xf numFmtId="0" fontId="9" fillId="9" borderId="5" xfId="0" applyFont="1" applyFill="1" applyBorder="1" applyAlignment="1">
      <alignment horizontal="center" vertical="top"/>
    </xf>
    <xf numFmtId="0" fontId="11" fillId="13" borderId="27" xfId="0" applyFont="1" applyFill="1" applyBorder="1" applyAlignment="1">
      <alignment horizontal="center" vertical="top" wrapText="1"/>
    </xf>
    <xf numFmtId="0" fontId="10" fillId="0" borderId="28" xfId="0" applyFont="1" applyBorder="1" applyAlignment="1">
      <alignment vertical="top"/>
    </xf>
    <xf numFmtId="49" fontId="9" fillId="9" borderId="0" xfId="0" applyNumberFormat="1" applyFont="1" applyFill="1" applyAlignment="1">
      <alignment horizontal="center" vertical="top"/>
    </xf>
    <xf numFmtId="0" fontId="10" fillId="0" borderId="27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orm.questions.options.id/" TargetMode="External"/><Relationship Id="rId1" Type="http://schemas.openxmlformats.org/officeDocument/2006/relationships/hyperlink" Target="http://form.question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N85"/>
  <sheetViews>
    <sheetView workbookViewId="0">
      <pane ySplit="1" topLeftCell="A2" activePane="bottomLeft" state="frozen"/>
      <selection pane="bottomLeft" activeCell="F5" sqref="F5:F8"/>
    </sheetView>
  </sheetViews>
  <sheetFormatPr defaultColWidth="14.44140625" defaultRowHeight="15.75" customHeight="1"/>
  <cols>
    <col min="1" max="1" width="19.109375" customWidth="1"/>
    <col min="2" max="2" width="12.21875" customWidth="1"/>
    <col min="3" max="3" width="21" customWidth="1"/>
    <col min="4" max="4" width="15.88671875" style="11" customWidth="1"/>
    <col min="5" max="5" width="37" customWidth="1"/>
    <col min="6" max="6" width="71.109375" customWidth="1"/>
    <col min="7" max="7" width="27" customWidth="1"/>
    <col min="8" max="8" width="25.21875" customWidth="1"/>
    <col min="9" max="9" width="25.33203125" customWidth="1"/>
    <col min="10" max="10" width="37.33203125" customWidth="1"/>
    <col min="11" max="11" width="35.5546875" customWidth="1"/>
    <col min="12" max="12" width="34.6640625" customWidth="1"/>
    <col min="13" max="13" width="28.21875" style="10" customWidth="1"/>
    <col min="14" max="14" width="30.5546875" bestFit="1" customWidth="1"/>
  </cols>
  <sheetData>
    <row r="1" spans="1:14" s="10" customFormat="1" ht="26.4">
      <c r="A1" s="12" t="s">
        <v>2</v>
      </c>
      <c r="B1" s="12" t="s">
        <v>8</v>
      </c>
      <c r="C1" s="12" t="s">
        <v>12</v>
      </c>
      <c r="D1" s="12" t="s">
        <v>13</v>
      </c>
      <c r="E1" s="13" t="s">
        <v>14</v>
      </c>
      <c r="F1" s="14" t="s">
        <v>16</v>
      </c>
      <c r="G1" s="14" t="s">
        <v>17</v>
      </c>
      <c r="H1" s="14" t="s">
        <v>18</v>
      </c>
      <c r="I1" s="14" t="s">
        <v>19</v>
      </c>
      <c r="J1" s="15" t="s">
        <v>20</v>
      </c>
      <c r="K1" s="9" t="s">
        <v>23</v>
      </c>
      <c r="L1" s="9" t="s">
        <v>24</v>
      </c>
      <c r="M1" s="9" t="s">
        <v>25</v>
      </c>
      <c r="N1" s="15" t="s">
        <v>26</v>
      </c>
    </row>
    <row r="2" spans="1:14" ht="26.4" customHeight="1">
      <c r="A2" s="125" t="s">
        <v>27</v>
      </c>
      <c r="B2" s="125" t="s">
        <v>4</v>
      </c>
      <c r="C2" s="125" t="s">
        <v>30</v>
      </c>
      <c r="D2" s="128" t="s">
        <v>373</v>
      </c>
      <c r="E2" s="122" t="s">
        <v>31</v>
      </c>
      <c r="F2" s="124" t="s">
        <v>263</v>
      </c>
      <c r="G2" s="124" t="s">
        <v>379</v>
      </c>
      <c r="H2" s="122" t="s">
        <v>11</v>
      </c>
      <c r="I2" s="122" t="s">
        <v>6</v>
      </c>
      <c r="J2" s="5" t="s">
        <v>33</v>
      </c>
      <c r="K2" s="5" t="s">
        <v>286</v>
      </c>
      <c r="L2" s="5" t="s">
        <v>440</v>
      </c>
      <c r="M2" s="6" t="s">
        <v>372</v>
      </c>
      <c r="N2" s="6">
        <v>4</v>
      </c>
    </row>
    <row r="3" spans="1:14" ht="26.4">
      <c r="A3" s="123"/>
      <c r="B3" s="123"/>
      <c r="C3" s="123"/>
      <c r="D3" s="128"/>
      <c r="E3" s="123"/>
      <c r="F3" s="123"/>
      <c r="G3" s="123" t="s">
        <v>380</v>
      </c>
      <c r="H3" s="123"/>
      <c r="I3" s="123"/>
      <c r="J3" s="5" t="s">
        <v>37</v>
      </c>
      <c r="K3" s="5" t="s">
        <v>287</v>
      </c>
      <c r="L3" s="5" t="s">
        <v>441</v>
      </c>
      <c r="M3" s="6" t="s">
        <v>372</v>
      </c>
      <c r="N3" s="6">
        <v>3</v>
      </c>
    </row>
    <row r="4" spans="1:14" ht="13.2" customHeight="1">
      <c r="A4" s="123"/>
      <c r="B4" s="123"/>
      <c r="C4" s="123"/>
      <c r="D4" s="128"/>
      <c r="E4" s="123"/>
      <c r="F4" s="123"/>
      <c r="G4" s="123" t="s">
        <v>381</v>
      </c>
      <c r="H4" s="123"/>
      <c r="I4" s="123"/>
      <c r="J4" s="5" t="s">
        <v>38</v>
      </c>
      <c r="K4" s="5" t="s">
        <v>288</v>
      </c>
      <c r="L4" s="5" t="s">
        <v>442</v>
      </c>
      <c r="M4" s="6" t="s">
        <v>372</v>
      </c>
      <c r="N4" s="6">
        <v>5</v>
      </c>
    </row>
    <row r="5" spans="1:14" ht="26.4">
      <c r="A5" s="123"/>
      <c r="B5" s="123"/>
      <c r="C5" s="123"/>
      <c r="D5" s="128"/>
      <c r="E5" s="122" t="s">
        <v>39</v>
      </c>
      <c r="F5" s="124" t="s">
        <v>264</v>
      </c>
      <c r="G5" s="124" t="s">
        <v>382</v>
      </c>
      <c r="H5" s="122" t="s">
        <v>7</v>
      </c>
      <c r="I5" s="122" t="s">
        <v>10</v>
      </c>
      <c r="J5" s="5" t="s">
        <v>40</v>
      </c>
      <c r="K5" s="5" t="s">
        <v>289</v>
      </c>
      <c r="L5" s="5" t="s">
        <v>443</v>
      </c>
      <c r="M5" s="6" t="s">
        <v>372</v>
      </c>
      <c r="N5" s="6">
        <v>1</v>
      </c>
    </row>
    <row r="6" spans="1:14" ht="26.4">
      <c r="A6" s="123"/>
      <c r="B6" s="123"/>
      <c r="C6" s="123"/>
      <c r="D6" s="128"/>
      <c r="E6" s="123"/>
      <c r="F6" s="123"/>
      <c r="G6" s="123" t="s">
        <v>383</v>
      </c>
      <c r="H6" s="123"/>
      <c r="I6" s="123"/>
      <c r="J6" s="5" t="s">
        <v>42</v>
      </c>
      <c r="K6" s="5" t="s">
        <v>290</v>
      </c>
      <c r="L6" s="5" t="s">
        <v>444</v>
      </c>
      <c r="M6" s="6" t="s">
        <v>372</v>
      </c>
      <c r="N6" s="6">
        <v>2</v>
      </c>
    </row>
    <row r="7" spans="1:14" ht="26.4" customHeight="1">
      <c r="A7" s="123"/>
      <c r="B7" s="123"/>
      <c r="C7" s="123"/>
      <c r="D7" s="128"/>
      <c r="E7" s="123"/>
      <c r="F7" s="123"/>
      <c r="G7" s="123" t="s">
        <v>384</v>
      </c>
      <c r="H7" s="123"/>
      <c r="I7" s="123"/>
      <c r="J7" s="5" t="s">
        <v>43</v>
      </c>
      <c r="K7" s="5" t="s">
        <v>291</v>
      </c>
      <c r="L7" s="5" t="s">
        <v>445</v>
      </c>
      <c r="M7" s="6" t="s">
        <v>372</v>
      </c>
      <c r="N7" s="6">
        <v>4</v>
      </c>
    </row>
    <row r="8" spans="1:14" ht="13.2" customHeight="1">
      <c r="A8" s="123"/>
      <c r="B8" s="123"/>
      <c r="C8" s="123"/>
      <c r="D8" s="128"/>
      <c r="E8" s="123"/>
      <c r="F8" s="123"/>
      <c r="G8" s="123" t="s">
        <v>385</v>
      </c>
      <c r="H8" s="123"/>
      <c r="I8" s="123"/>
      <c r="J8" s="5" t="s">
        <v>45</v>
      </c>
      <c r="K8" s="5" t="s">
        <v>292</v>
      </c>
      <c r="L8" s="5" t="s">
        <v>446</v>
      </c>
      <c r="M8" s="6" t="s">
        <v>372</v>
      </c>
      <c r="N8" s="6">
        <v>3</v>
      </c>
    </row>
    <row r="9" spans="1:14" ht="57" customHeight="1">
      <c r="A9" s="123"/>
      <c r="B9" s="123"/>
      <c r="C9" s="123"/>
      <c r="D9" s="128"/>
      <c r="E9" s="122" t="s">
        <v>46</v>
      </c>
      <c r="F9" s="124" t="s">
        <v>265</v>
      </c>
      <c r="G9" s="124" t="s">
        <v>386</v>
      </c>
      <c r="H9" s="122" t="s">
        <v>7</v>
      </c>
      <c r="I9" s="122" t="s">
        <v>6</v>
      </c>
      <c r="J9" s="5" t="s">
        <v>48</v>
      </c>
      <c r="K9" s="5" t="s">
        <v>293</v>
      </c>
      <c r="L9" s="5" t="s">
        <v>447</v>
      </c>
      <c r="M9" s="6" t="s">
        <v>372</v>
      </c>
      <c r="N9" s="6">
        <v>5</v>
      </c>
    </row>
    <row r="10" spans="1:14" ht="26.4" customHeight="1">
      <c r="A10" s="123"/>
      <c r="B10" s="123"/>
      <c r="C10" s="123"/>
      <c r="D10" s="128"/>
      <c r="E10" s="123"/>
      <c r="F10" s="123"/>
      <c r="G10" s="123" t="s">
        <v>387</v>
      </c>
      <c r="H10" s="123"/>
      <c r="I10" s="123"/>
      <c r="J10" s="5" t="s">
        <v>49</v>
      </c>
      <c r="K10" s="5" t="s">
        <v>294</v>
      </c>
      <c r="L10" s="5" t="s">
        <v>448</v>
      </c>
      <c r="M10" s="6" t="s">
        <v>372</v>
      </c>
      <c r="N10" s="6">
        <v>4</v>
      </c>
    </row>
    <row r="11" spans="1:14" ht="26.4" customHeight="1">
      <c r="A11" s="123"/>
      <c r="B11" s="123"/>
      <c r="C11" s="123"/>
      <c r="D11" s="128"/>
      <c r="E11" s="123"/>
      <c r="F11" s="123"/>
      <c r="G11" s="123" t="s">
        <v>388</v>
      </c>
      <c r="H11" s="123"/>
      <c r="I11" s="123"/>
      <c r="J11" s="5" t="s">
        <v>50</v>
      </c>
      <c r="K11" s="5" t="s">
        <v>295</v>
      </c>
      <c r="L11" s="5" t="s">
        <v>449</v>
      </c>
      <c r="M11" s="6" t="s">
        <v>372</v>
      </c>
      <c r="N11" s="6">
        <v>2</v>
      </c>
    </row>
    <row r="12" spans="1:14" ht="26.4">
      <c r="A12" s="123"/>
      <c r="B12" s="123"/>
      <c r="C12" s="123"/>
      <c r="D12" s="128"/>
      <c r="E12" s="123"/>
      <c r="F12" s="123"/>
      <c r="G12" s="123" t="s">
        <v>389</v>
      </c>
      <c r="H12" s="123"/>
      <c r="I12" s="123"/>
      <c r="J12" s="5" t="s">
        <v>52</v>
      </c>
      <c r="K12" s="5" t="s">
        <v>296</v>
      </c>
      <c r="L12" s="5" t="s">
        <v>450</v>
      </c>
      <c r="M12" s="6" t="s">
        <v>371</v>
      </c>
      <c r="N12" s="6">
        <v>3</v>
      </c>
    </row>
    <row r="13" spans="1:14" ht="26.4">
      <c r="A13" s="123"/>
      <c r="B13" s="123"/>
      <c r="C13" s="123"/>
      <c r="D13" s="128"/>
      <c r="E13" s="122" t="s">
        <v>54</v>
      </c>
      <c r="F13" s="124" t="s">
        <v>266</v>
      </c>
      <c r="G13" s="124" t="s">
        <v>390</v>
      </c>
      <c r="H13" s="122" t="s">
        <v>7</v>
      </c>
      <c r="I13" s="122" t="s">
        <v>10</v>
      </c>
      <c r="J13" s="5" t="s">
        <v>58</v>
      </c>
      <c r="K13" s="5" t="s">
        <v>297</v>
      </c>
      <c r="L13" s="5" t="s">
        <v>451</v>
      </c>
      <c r="M13" s="6" t="s">
        <v>372</v>
      </c>
      <c r="N13" s="6">
        <v>1</v>
      </c>
    </row>
    <row r="14" spans="1:14" ht="26.4">
      <c r="A14" s="123"/>
      <c r="B14" s="123"/>
      <c r="C14" s="123"/>
      <c r="D14" s="128"/>
      <c r="E14" s="123"/>
      <c r="F14" s="123"/>
      <c r="G14" s="123" t="s">
        <v>391</v>
      </c>
      <c r="H14" s="123"/>
      <c r="I14" s="123"/>
      <c r="J14" s="5" t="s">
        <v>59</v>
      </c>
      <c r="K14" s="5" t="s">
        <v>298</v>
      </c>
      <c r="L14" s="5" t="s">
        <v>452</v>
      </c>
      <c r="M14" s="6" t="s">
        <v>372</v>
      </c>
      <c r="N14" s="6">
        <v>4</v>
      </c>
    </row>
    <row r="15" spans="1:14" ht="26.4">
      <c r="A15" s="123"/>
      <c r="B15" s="123"/>
      <c r="C15" s="123"/>
      <c r="D15" s="128"/>
      <c r="E15" s="123"/>
      <c r="F15" s="123"/>
      <c r="G15" s="123" t="s">
        <v>392</v>
      </c>
      <c r="H15" s="123"/>
      <c r="I15" s="123"/>
      <c r="J15" s="5" t="s">
        <v>60</v>
      </c>
      <c r="K15" s="5" t="s">
        <v>299</v>
      </c>
      <c r="L15" s="5" t="s">
        <v>453</v>
      </c>
      <c r="M15" s="6" t="s">
        <v>372</v>
      </c>
      <c r="N15" s="6">
        <v>5</v>
      </c>
    </row>
    <row r="16" spans="1:14" ht="26.4">
      <c r="A16" s="123"/>
      <c r="B16" s="123"/>
      <c r="C16" s="123"/>
      <c r="D16" s="128"/>
      <c r="E16" s="123"/>
      <c r="F16" s="123"/>
      <c r="G16" s="123" t="s">
        <v>393</v>
      </c>
      <c r="H16" s="123"/>
      <c r="I16" s="123"/>
      <c r="J16" s="5" t="s">
        <v>61</v>
      </c>
      <c r="K16" s="5" t="s">
        <v>300</v>
      </c>
      <c r="L16" s="5" t="s">
        <v>454</v>
      </c>
      <c r="M16" s="6" t="s">
        <v>371</v>
      </c>
      <c r="N16" s="6">
        <v>2</v>
      </c>
    </row>
    <row r="17" spans="1:14" ht="26.4">
      <c r="A17" s="123"/>
      <c r="B17" s="123"/>
      <c r="C17" s="123"/>
      <c r="D17" s="128"/>
      <c r="E17" s="122" t="s">
        <v>63</v>
      </c>
      <c r="F17" s="124" t="s">
        <v>267</v>
      </c>
      <c r="G17" s="124" t="s">
        <v>394</v>
      </c>
      <c r="H17" s="122" t="s">
        <v>11</v>
      </c>
      <c r="I17" s="122" t="s">
        <v>10</v>
      </c>
      <c r="J17" s="5" t="s">
        <v>65</v>
      </c>
      <c r="K17" s="5" t="s">
        <v>301</v>
      </c>
      <c r="L17" s="5" t="s">
        <v>455</v>
      </c>
      <c r="M17" s="6" t="s">
        <v>372</v>
      </c>
      <c r="N17" s="6">
        <v>3</v>
      </c>
    </row>
    <row r="18" spans="1:14" ht="26.4">
      <c r="A18" s="123"/>
      <c r="B18" s="123"/>
      <c r="C18" s="123"/>
      <c r="D18" s="128"/>
      <c r="E18" s="123"/>
      <c r="F18" s="123"/>
      <c r="G18" s="123" t="s">
        <v>395</v>
      </c>
      <c r="H18" s="123"/>
      <c r="I18" s="123"/>
      <c r="J18" s="5" t="s">
        <v>66</v>
      </c>
      <c r="K18" s="5" t="s">
        <v>302</v>
      </c>
      <c r="L18" s="5" t="s">
        <v>456</v>
      </c>
      <c r="M18" s="6" t="s">
        <v>372</v>
      </c>
      <c r="N18" s="6">
        <v>2</v>
      </c>
    </row>
    <row r="19" spans="1:14" ht="26.4">
      <c r="A19" s="123"/>
      <c r="B19" s="123"/>
      <c r="C19" s="123"/>
      <c r="D19" s="128"/>
      <c r="E19" s="122" t="s">
        <v>67</v>
      </c>
      <c r="F19" s="124" t="s">
        <v>268</v>
      </c>
      <c r="G19" s="124" t="s">
        <v>396</v>
      </c>
      <c r="H19" s="122" t="s">
        <v>11</v>
      </c>
      <c r="I19" s="122" t="s">
        <v>6</v>
      </c>
      <c r="J19" s="5" t="s">
        <v>68</v>
      </c>
      <c r="K19" s="5" t="s">
        <v>303</v>
      </c>
      <c r="L19" s="5" t="s">
        <v>457</v>
      </c>
      <c r="M19" s="6" t="s">
        <v>372</v>
      </c>
      <c r="N19" s="6">
        <v>4</v>
      </c>
    </row>
    <row r="20" spans="1:14" ht="26.4">
      <c r="A20" s="123"/>
      <c r="B20" s="123"/>
      <c r="C20" s="123"/>
      <c r="D20" s="128"/>
      <c r="E20" s="123"/>
      <c r="F20" s="123"/>
      <c r="G20" s="123" t="s">
        <v>397</v>
      </c>
      <c r="H20" s="123"/>
      <c r="I20" s="123"/>
      <c r="J20" s="5" t="s">
        <v>69</v>
      </c>
      <c r="K20" s="5" t="s">
        <v>304</v>
      </c>
      <c r="L20" s="5" t="s">
        <v>458</v>
      </c>
      <c r="M20" s="6" t="s">
        <v>372</v>
      </c>
      <c r="N20" s="6">
        <v>5</v>
      </c>
    </row>
    <row r="21" spans="1:14" ht="26.4">
      <c r="A21" s="123"/>
      <c r="B21" s="123"/>
      <c r="C21" s="123"/>
      <c r="D21" s="128"/>
      <c r="E21" s="122" t="s">
        <v>70</v>
      </c>
      <c r="F21" s="124" t="s">
        <v>269</v>
      </c>
      <c r="G21" s="124" t="s">
        <v>398</v>
      </c>
      <c r="H21" s="4" t="s">
        <v>11</v>
      </c>
      <c r="I21" s="4" t="s">
        <v>6</v>
      </c>
      <c r="J21" s="5" t="s">
        <v>71</v>
      </c>
      <c r="K21" s="5" t="s">
        <v>305</v>
      </c>
      <c r="L21" s="5" t="s">
        <v>459</v>
      </c>
      <c r="M21" s="6" t="s">
        <v>372</v>
      </c>
      <c r="N21" s="6">
        <v>1</v>
      </c>
    </row>
    <row r="22" spans="1:14" ht="26.4">
      <c r="A22" s="123"/>
      <c r="B22" s="123"/>
      <c r="C22" s="123"/>
      <c r="D22" s="128"/>
      <c r="E22" s="123"/>
      <c r="F22" s="123"/>
      <c r="G22" s="123" t="s">
        <v>399</v>
      </c>
      <c r="H22" s="4" t="s">
        <v>11</v>
      </c>
      <c r="I22" s="4" t="s">
        <v>6</v>
      </c>
      <c r="J22" s="5" t="s">
        <v>72</v>
      </c>
      <c r="K22" s="5" t="s">
        <v>306</v>
      </c>
      <c r="L22" s="5" t="s">
        <v>460</v>
      </c>
      <c r="M22" s="6" t="s">
        <v>372</v>
      </c>
      <c r="N22" s="6">
        <v>2</v>
      </c>
    </row>
    <row r="23" spans="1:14" ht="26.4">
      <c r="A23" s="123"/>
      <c r="B23" s="123"/>
      <c r="C23" s="123"/>
      <c r="D23" s="128"/>
      <c r="E23" s="122" t="s">
        <v>73</v>
      </c>
      <c r="F23" s="124" t="s">
        <v>270</v>
      </c>
      <c r="G23" s="124" t="s">
        <v>400</v>
      </c>
      <c r="H23" s="122" t="s">
        <v>11</v>
      </c>
      <c r="I23" s="122" t="s">
        <v>10</v>
      </c>
      <c r="J23" s="5" t="s">
        <v>74</v>
      </c>
      <c r="K23" s="5" t="s">
        <v>307</v>
      </c>
      <c r="L23" s="5" t="s">
        <v>461</v>
      </c>
      <c r="M23" s="6" t="s">
        <v>372</v>
      </c>
      <c r="N23" s="6">
        <v>4</v>
      </c>
    </row>
    <row r="24" spans="1:14" ht="26.4" customHeight="1">
      <c r="A24" s="123"/>
      <c r="B24" s="123"/>
      <c r="C24" s="123"/>
      <c r="D24" s="128"/>
      <c r="E24" s="123"/>
      <c r="F24" s="123"/>
      <c r="G24" s="123" t="s">
        <v>401</v>
      </c>
      <c r="H24" s="123"/>
      <c r="I24" s="123"/>
      <c r="J24" s="5" t="s">
        <v>75</v>
      </c>
      <c r="K24" s="5" t="s">
        <v>308</v>
      </c>
      <c r="L24" s="5" t="s">
        <v>462</v>
      </c>
      <c r="M24" s="6" t="s">
        <v>372</v>
      </c>
      <c r="N24" s="6">
        <v>2</v>
      </c>
    </row>
    <row r="25" spans="1:14" ht="13.2" customHeight="1">
      <c r="A25" s="125" t="s">
        <v>76</v>
      </c>
      <c r="B25" s="125" t="s">
        <v>9</v>
      </c>
      <c r="C25" s="125" t="s">
        <v>77</v>
      </c>
      <c r="D25" s="126" t="s">
        <v>374</v>
      </c>
      <c r="E25" s="122" t="s">
        <v>78</v>
      </c>
      <c r="F25" s="124" t="s">
        <v>271</v>
      </c>
      <c r="G25" s="124" t="s">
        <v>402</v>
      </c>
      <c r="H25" s="122" t="s">
        <v>11</v>
      </c>
      <c r="I25" s="122" t="s">
        <v>6</v>
      </c>
      <c r="J25" s="5" t="s">
        <v>79</v>
      </c>
      <c r="K25" s="5" t="s">
        <v>309</v>
      </c>
      <c r="L25" s="5" t="s">
        <v>463</v>
      </c>
      <c r="M25" s="6" t="s">
        <v>372</v>
      </c>
      <c r="N25" s="6">
        <v>3</v>
      </c>
    </row>
    <row r="26" spans="1:14" ht="26.4">
      <c r="A26" s="123"/>
      <c r="B26" s="123"/>
      <c r="C26" s="123"/>
      <c r="D26" s="127"/>
      <c r="E26" s="123"/>
      <c r="F26" s="123"/>
      <c r="G26" s="123" t="s">
        <v>403</v>
      </c>
      <c r="H26" s="123"/>
      <c r="I26" s="123"/>
      <c r="J26" s="5" t="s">
        <v>80</v>
      </c>
      <c r="K26" s="5" t="s">
        <v>310</v>
      </c>
      <c r="L26" s="5" t="s">
        <v>464</v>
      </c>
      <c r="M26" s="6" t="s">
        <v>372</v>
      </c>
      <c r="N26" s="6">
        <v>4</v>
      </c>
    </row>
    <row r="27" spans="1:14" ht="26.4">
      <c r="A27" s="123"/>
      <c r="B27" s="123"/>
      <c r="C27" s="123"/>
      <c r="D27" s="127"/>
      <c r="E27" s="123"/>
      <c r="F27" s="123"/>
      <c r="G27" s="123" t="s">
        <v>404</v>
      </c>
      <c r="H27" s="123"/>
      <c r="I27" s="123"/>
      <c r="J27" s="5" t="s">
        <v>81</v>
      </c>
      <c r="K27" s="5" t="s">
        <v>311</v>
      </c>
      <c r="L27" s="5" t="s">
        <v>465</v>
      </c>
      <c r="M27" s="6" t="s">
        <v>372</v>
      </c>
      <c r="N27" s="6">
        <v>4</v>
      </c>
    </row>
    <row r="28" spans="1:14" ht="26.4">
      <c r="A28" s="123"/>
      <c r="B28" s="123"/>
      <c r="C28" s="123"/>
      <c r="D28" s="127"/>
      <c r="E28" s="122" t="s">
        <v>82</v>
      </c>
      <c r="F28" s="122" t="s">
        <v>83</v>
      </c>
      <c r="G28" s="122" t="s">
        <v>405</v>
      </c>
      <c r="H28" s="122" t="s">
        <v>7</v>
      </c>
      <c r="I28" s="122" t="s">
        <v>10</v>
      </c>
      <c r="J28" s="5" t="s">
        <v>84</v>
      </c>
      <c r="K28" s="5" t="s">
        <v>312</v>
      </c>
      <c r="L28" s="5" t="s">
        <v>466</v>
      </c>
      <c r="M28" s="6" t="s">
        <v>372</v>
      </c>
      <c r="N28" s="6">
        <v>1</v>
      </c>
    </row>
    <row r="29" spans="1:14" ht="26.4">
      <c r="A29" s="123"/>
      <c r="B29" s="123"/>
      <c r="C29" s="123"/>
      <c r="D29" s="127"/>
      <c r="E29" s="123"/>
      <c r="F29" s="123"/>
      <c r="G29" s="123" t="s">
        <v>406</v>
      </c>
      <c r="H29" s="123"/>
      <c r="I29" s="123"/>
      <c r="J29" s="5" t="s">
        <v>85</v>
      </c>
      <c r="K29" s="5" t="s">
        <v>313</v>
      </c>
      <c r="L29" s="5" t="s">
        <v>467</v>
      </c>
      <c r="M29" s="6" t="s">
        <v>372</v>
      </c>
      <c r="N29" s="6">
        <v>2</v>
      </c>
    </row>
    <row r="30" spans="1:14" ht="26.4">
      <c r="A30" s="123"/>
      <c r="B30" s="123"/>
      <c r="C30" s="123"/>
      <c r="D30" s="127"/>
      <c r="E30" s="123"/>
      <c r="F30" s="123"/>
      <c r="G30" s="123" t="s">
        <v>407</v>
      </c>
      <c r="H30" s="123"/>
      <c r="I30" s="123"/>
      <c r="J30" s="5" t="s">
        <v>86</v>
      </c>
      <c r="K30" s="5" t="s">
        <v>314</v>
      </c>
      <c r="L30" s="5" t="s">
        <v>468</v>
      </c>
      <c r="M30" s="6" t="s">
        <v>372</v>
      </c>
      <c r="N30" s="6">
        <v>2</v>
      </c>
    </row>
    <row r="31" spans="1:14" ht="26.4">
      <c r="A31" s="123"/>
      <c r="B31" s="123"/>
      <c r="C31" s="123"/>
      <c r="D31" s="127"/>
      <c r="E31" s="123"/>
      <c r="F31" s="123"/>
      <c r="G31" s="123" t="s">
        <v>408</v>
      </c>
      <c r="H31" s="123"/>
      <c r="I31" s="123"/>
      <c r="J31" s="5" t="s">
        <v>87</v>
      </c>
      <c r="K31" s="5" t="s">
        <v>315</v>
      </c>
      <c r="L31" s="5" t="s">
        <v>469</v>
      </c>
      <c r="M31" s="6" t="s">
        <v>372</v>
      </c>
      <c r="N31" s="6">
        <v>2</v>
      </c>
    </row>
    <row r="32" spans="1:14" ht="26.4" customHeight="1">
      <c r="A32" s="123"/>
      <c r="B32" s="123"/>
      <c r="C32" s="123"/>
      <c r="D32" s="127"/>
      <c r="E32" s="122" t="s">
        <v>88</v>
      </c>
      <c r="F32" s="124" t="s">
        <v>272</v>
      </c>
      <c r="G32" s="124" t="s">
        <v>409</v>
      </c>
      <c r="H32" s="122" t="s">
        <v>7</v>
      </c>
      <c r="I32" s="122" t="s">
        <v>6</v>
      </c>
      <c r="J32" s="5" t="s">
        <v>89</v>
      </c>
      <c r="K32" s="5" t="s">
        <v>316</v>
      </c>
      <c r="L32" s="5" t="s">
        <v>470</v>
      </c>
      <c r="M32" s="6" t="s">
        <v>372</v>
      </c>
      <c r="N32" s="6">
        <v>3</v>
      </c>
    </row>
    <row r="33" spans="1:14" ht="26.4">
      <c r="A33" s="123"/>
      <c r="B33" s="123"/>
      <c r="C33" s="123"/>
      <c r="D33" s="127"/>
      <c r="E33" s="123"/>
      <c r="F33" s="123"/>
      <c r="G33" s="123" t="s">
        <v>410</v>
      </c>
      <c r="H33" s="123"/>
      <c r="I33" s="123"/>
      <c r="J33" s="5" t="s">
        <v>90</v>
      </c>
      <c r="K33" s="5" t="s">
        <v>317</v>
      </c>
      <c r="L33" s="5" t="s">
        <v>471</v>
      </c>
      <c r="M33" s="6" t="s">
        <v>372</v>
      </c>
      <c r="N33" s="6">
        <v>1</v>
      </c>
    </row>
    <row r="34" spans="1:14" ht="26.4" customHeight="1">
      <c r="A34" s="123"/>
      <c r="B34" s="123"/>
      <c r="C34" s="123"/>
      <c r="D34" s="127"/>
      <c r="E34" s="123"/>
      <c r="F34" s="123"/>
      <c r="G34" s="123" t="s">
        <v>411</v>
      </c>
      <c r="H34" s="123"/>
      <c r="I34" s="123"/>
      <c r="J34" s="5" t="s">
        <v>91</v>
      </c>
      <c r="K34" s="5" t="s">
        <v>318</v>
      </c>
      <c r="L34" s="5" t="s">
        <v>472</v>
      </c>
      <c r="M34" s="6" t="s">
        <v>372</v>
      </c>
      <c r="N34" s="6">
        <v>1</v>
      </c>
    </row>
    <row r="35" spans="1:14" ht="26.4">
      <c r="A35" s="123"/>
      <c r="B35" s="123"/>
      <c r="C35" s="123"/>
      <c r="D35" s="127"/>
      <c r="E35" s="123"/>
      <c r="F35" s="123"/>
      <c r="G35" s="123" t="s">
        <v>412</v>
      </c>
      <c r="H35" s="123"/>
      <c r="I35" s="123"/>
      <c r="J35" s="5" t="s">
        <v>92</v>
      </c>
      <c r="K35" s="5" t="s">
        <v>319</v>
      </c>
      <c r="L35" s="5" t="s">
        <v>473</v>
      </c>
      <c r="M35" s="6" t="s">
        <v>371</v>
      </c>
      <c r="N35" s="6">
        <v>1</v>
      </c>
    </row>
    <row r="36" spans="1:14" ht="26.4" customHeight="1">
      <c r="A36" s="123"/>
      <c r="B36" s="123"/>
      <c r="C36" s="123"/>
      <c r="D36" s="127"/>
      <c r="E36" s="122" t="s">
        <v>93</v>
      </c>
      <c r="F36" s="124" t="s">
        <v>273</v>
      </c>
      <c r="G36" s="124" t="s">
        <v>413</v>
      </c>
      <c r="H36" s="122" t="s">
        <v>7</v>
      </c>
      <c r="I36" s="122" t="s">
        <v>10</v>
      </c>
      <c r="J36" s="5" t="s">
        <v>94</v>
      </c>
      <c r="K36" s="5" t="s">
        <v>320</v>
      </c>
      <c r="L36" s="5" t="s">
        <v>474</v>
      </c>
      <c r="M36" s="6" t="s">
        <v>372</v>
      </c>
      <c r="N36" s="6">
        <v>3</v>
      </c>
    </row>
    <row r="37" spans="1:14" ht="26.4">
      <c r="A37" s="123"/>
      <c r="B37" s="123"/>
      <c r="C37" s="123"/>
      <c r="D37" s="127"/>
      <c r="E37" s="123"/>
      <c r="F37" s="123"/>
      <c r="G37" s="123" t="s">
        <v>414</v>
      </c>
      <c r="H37" s="123"/>
      <c r="I37" s="123"/>
      <c r="J37" s="5" t="s">
        <v>95</v>
      </c>
      <c r="K37" s="5" t="s">
        <v>321</v>
      </c>
      <c r="L37" s="5" t="s">
        <v>475</v>
      </c>
      <c r="M37" s="6" t="s">
        <v>372</v>
      </c>
      <c r="N37" s="6">
        <v>4</v>
      </c>
    </row>
    <row r="38" spans="1:14" ht="26.4">
      <c r="A38" s="123"/>
      <c r="B38" s="123"/>
      <c r="C38" s="123"/>
      <c r="D38" s="127"/>
      <c r="E38" s="123"/>
      <c r="F38" s="123"/>
      <c r="G38" s="123" t="s">
        <v>415</v>
      </c>
      <c r="H38" s="123"/>
      <c r="I38" s="123"/>
      <c r="J38" s="5" t="s">
        <v>96</v>
      </c>
      <c r="K38" s="5" t="s">
        <v>322</v>
      </c>
      <c r="L38" s="5" t="s">
        <v>476</v>
      </c>
      <c r="M38" s="6" t="s">
        <v>372</v>
      </c>
      <c r="N38" s="6">
        <v>5</v>
      </c>
    </row>
    <row r="39" spans="1:14" ht="13.2" customHeight="1">
      <c r="A39" s="123"/>
      <c r="B39" s="123"/>
      <c r="C39" s="123"/>
      <c r="D39" s="127"/>
      <c r="E39" s="123"/>
      <c r="F39" s="123"/>
      <c r="G39" s="123" t="s">
        <v>416</v>
      </c>
      <c r="H39" s="123"/>
      <c r="I39" s="123"/>
      <c r="J39" s="5" t="s">
        <v>97</v>
      </c>
      <c r="K39" s="5" t="s">
        <v>323</v>
      </c>
      <c r="L39" s="5" t="s">
        <v>477</v>
      </c>
      <c r="M39" s="6" t="s">
        <v>371</v>
      </c>
      <c r="N39" s="6">
        <v>3</v>
      </c>
    </row>
    <row r="40" spans="1:14" ht="26.4">
      <c r="A40" s="123"/>
      <c r="B40" s="123"/>
      <c r="C40" s="123"/>
      <c r="D40" s="127"/>
      <c r="E40" s="122" t="s">
        <v>98</v>
      </c>
      <c r="F40" s="124" t="s">
        <v>274</v>
      </c>
      <c r="G40" s="124" t="s">
        <v>417</v>
      </c>
      <c r="H40" s="122" t="s">
        <v>11</v>
      </c>
      <c r="I40" s="122" t="s">
        <v>10</v>
      </c>
      <c r="J40" s="5" t="s">
        <v>99</v>
      </c>
      <c r="K40" s="5" t="s">
        <v>324</v>
      </c>
      <c r="L40" s="5" t="s">
        <v>478</v>
      </c>
      <c r="M40" s="6" t="s">
        <v>372</v>
      </c>
      <c r="N40" s="6">
        <v>2</v>
      </c>
    </row>
    <row r="41" spans="1:14" ht="26.4" customHeight="1">
      <c r="A41" s="123"/>
      <c r="B41" s="123"/>
      <c r="C41" s="123"/>
      <c r="D41" s="127"/>
      <c r="E41" s="123"/>
      <c r="F41" s="123"/>
      <c r="G41" s="123" t="s">
        <v>418</v>
      </c>
      <c r="H41" s="123"/>
      <c r="I41" s="123"/>
      <c r="J41" s="5" t="s">
        <v>100</v>
      </c>
      <c r="K41" s="5" t="s">
        <v>325</v>
      </c>
      <c r="L41" s="5" t="s">
        <v>479</v>
      </c>
      <c r="M41" s="6" t="s">
        <v>372</v>
      </c>
      <c r="N41" s="6">
        <v>3</v>
      </c>
    </row>
    <row r="42" spans="1:14" ht="26.4">
      <c r="A42" s="123"/>
      <c r="B42" s="123"/>
      <c r="C42" s="123"/>
      <c r="D42" s="127"/>
      <c r="E42" s="122" t="s">
        <v>101</v>
      </c>
      <c r="F42" s="124" t="s">
        <v>275</v>
      </c>
      <c r="G42" s="124" t="s">
        <v>419</v>
      </c>
      <c r="H42" s="122" t="s">
        <v>11</v>
      </c>
      <c r="I42" s="122" t="s">
        <v>6</v>
      </c>
      <c r="J42" s="5" t="s">
        <v>102</v>
      </c>
      <c r="K42" s="5" t="s">
        <v>326</v>
      </c>
      <c r="L42" s="5" t="s">
        <v>480</v>
      </c>
      <c r="M42" s="6" t="s">
        <v>372</v>
      </c>
      <c r="N42" s="6">
        <v>2</v>
      </c>
    </row>
    <row r="43" spans="1:14" ht="26.4">
      <c r="A43" s="123"/>
      <c r="B43" s="123"/>
      <c r="C43" s="123"/>
      <c r="D43" s="127"/>
      <c r="E43" s="123"/>
      <c r="F43" s="123"/>
      <c r="G43" s="123" t="s">
        <v>420</v>
      </c>
      <c r="H43" s="123"/>
      <c r="I43" s="123"/>
      <c r="J43" s="5" t="s">
        <v>103</v>
      </c>
      <c r="K43" s="5" t="s">
        <v>327</v>
      </c>
      <c r="L43" s="5" t="s">
        <v>481</v>
      </c>
      <c r="M43" s="6" t="s">
        <v>372</v>
      </c>
      <c r="N43" s="6">
        <v>3</v>
      </c>
    </row>
    <row r="44" spans="1:14" ht="26.4" customHeight="1">
      <c r="A44" s="123"/>
      <c r="B44" s="123"/>
      <c r="C44" s="123"/>
      <c r="D44" s="127"/>
      <c r="E44" s="122" t="s">
        <v>104</v>
      </c>
      <c r="F44" s="124" t="s">
        <v>276</v>
      </c>
      <c r="G44" s="124" t="s">
        <v>421</v>
      </c>
      <c r="H44" s="4" t="s">
        <v>11</v>
      </c>
      <c r="I44" s="4" t="s">
        <v>6</v>
      </c>
      <c r="J44" s="5" t="s">
        <v>106</v>
      </c>
      <c r="K44" s="5" t="s">
        <v>328</v>
      </c>
      <c r="L44" s="5" t="s">
        <v>482</v>
      </c>
      <c r="M44" s="6" t="s">
        <v>372</v>
      </c>
      <c r="N44" s="6">
        <v>4</v>
      </c>
    </row>
    <row r="45" spans="1:14" ht="26.4" customHeight="1">
      <c r="A45" s="123"/>
      <c r="B45" s="123"/>
      <c r="C45" s="123"/>
      <c r="D45" s="127"/>
      <c r="E45" s="123"/>
      <c r="F45" s="123"/>
      <c r="G45" s="123" t="s">
        <v>422</v>
      </c>
      <c r="H45" s="4" t="s">
        <v>11</v>
      </c>
      <c r="I45" s="4" t="s">
        <v>6</v>
      </c>
      <c r="J45" s="5" t="s">
        <v>107</v>
      </c>
      <c r="K45" s="5" t="s">
        <v>329</v>
      </c>
      <c r="L45" s="5" t="s">
        <v>483</v>
      </c>
      <c r="M45" s="6" t="s">
        <v>372</v>
      </c>
      <c r="N45" s="6">
        <v>2</v>
      </c>
    </row>
    <row r="46" spans="1:14" ht="26.4">
      <c r="A46" s="123"/>
      <c r="B46" s="123"/>
      <c r="C46" s="123"/>
      <c r="D46" s="127"/>
      <c r="E46" s="122" t="s">
        <v>108</v>
      </c>
      <c r="F46" s="124" t="s">
        <v>277</v>
      </c>
      <c r="G46" s="124" t="s">
        <v>423</v>
      </c>
      <c r="H46" s="122" t="s">
        <v>11</v>
      </c>
      <c r="I46" s="122" t="s">
        <v>10</v>
      </c>
      <c r="J46" s="5" t="s">
        <v>109</v>
      </c>
      <c r="K46" s="5" t="s">
        <v>330</v>
      </c>
      <c r="L46" s="5" t="s">
        <v>484</v>
      </c>
      <c r="M46" s="6" t="s">
        <v>372</v>
      </c>
      <c r="N46" s="6">
        <v>3</v>
      </c>
    </row>
    <row r="47" spans="1:14" ht="26.4">
      <c r="A47" s="123"/>
      <c r="B47" s="123"/>
      <c r="C47" s="123"/>
      <c r="D47" s="127"/>
      <c r="E47" s="123"/>
      <c r="F47" s="123"/>
      <c r="G47" s="123" t="s">
        <v>424</v>
      </c>
      <c r="H47" s="123"/>
      <c r="I47" s="123"/>
      <c r="J47" s="5" t="s">
        <v>110</v>
      </c>
      <c r="K47" s="5" t="s">
        <v>331</v>
      </c>
      <c r="L47" s="5" t="s">
        <v>485</v>
      </c>
      <c r="M47" s="6" t="s">
        <v>372</v>
      </c>
      <c r="N47" s="6">
        <v>1</v>
      </c>
    </row>
    <row r="48" spans="1:14" ht="26.4">
      <c r="A48" s="125" t="s">
        <v>111</v>
      </c>
      <c r="B48" s="125" t="s">
        <v>4</v>
      </c>
      <c r="C48" s="125" t="s">
        <v>112</v>
      </c>
      <c r="D48" s="126" t="s">
        <v>375</v>
      </c>
      <c r="E48" s="122" t="s">
        <v>113</v>
      </c>
      <c r="F48" s="124" t="s">
        <v>278</v>
      </c>
      <c r="G48" s="124" t="s">
        <v>425</v>
      </c>
      <c r="H48" s="122" t="s">
        <v>11</v>
      </c>
      <c r="I48" s="122" t="s">
        <v>6</v>
      </c>
      <c r="J48" s="5" t="s">
        <v>115</v>
      </c>
      <c r="K48" s="5" t="s">
        <v>332</v>
      </c>
      <c r="L48" s="5" t="s">
        <v>486</v>
      </c>
      <c r="M48" s="6" t="s">
        <v>372</v>
      </c>
      <c r="N48" s="6">
        <v>1</v>
      </c>
    </row>
    <row r="49" spans="1:14" ht="26.4" customHeight="1">
      <c r="A49" s="123"/>
      <c r="B49" s="123"/>
      <c r="C49" s="123"/>
      <c r="D49" s="127"/>
      <c r="E49" s="123"/>
      <c r="F49" s="123"/>
      <c r="G49" s="123" t="s">
        <v>426</v>
      </c>
      <c r="H49" s="123"/>
      <c r="I49" s="123"/>
      <c r="J49" s="5" t="s">
        <v>116</v>
      </c>
      <c r="K49" s="5" t="s">
        <v>333</v>
      </c>
      <c r="L49" s="5" t="s">
        <v>487</v>
      </c>
      <c r="M49" s="6" t="s">
        <v>372</v>
      </c>
      <c r="N49" s="6">
        <v>1</v>
      </c>
    </row>
    <row r="50" spans="1:14" ht="26.4">
      <c r="A50" s="123"/>
      <c r="B50" s="123"/>
      <c r="C50" s="123"/>
      <c r="D50" s="127"/>
      <c r="E50" s="122" t="s">
        <v>117</v>
      </c>
      <c r="F50" s="124" t="s">
        <v>279</v>
      </c>
      <c r="G50" s="124" t="s">
        <v>427</v>
      </c>
      <c r="H50" s="122" t="s">
        <v>7</v>
      </c>
      <c r="I50" s="122" t="s">
        <v>10</v>
      </c>
      <c r="J50" s="5" t="s">
        <v>118</v>
      </c>
      <c r="K50" s="5" t="s">
        <v>334</v>
      </c>
      <c r="L50" s="5" t="s">
        <v>488</v>
      </c>
      <c r="M50" s="6" t="s">
        <v>372</v>
      </c>
      <c r="N50" s="6">
        <v>2</v>
      </c>
    </row>
    <row r="51" spans="1:14" ht="26.4" customHeight="1">
      <c r="A51" s="123"/>
      <c r="B51" s="123"/>
      <c r="C51" s="123"/>
      <c r="D51" s="127"/>
      <c r="E51" s="123"/>
      <c r="F51" s="123"/>
      <c r="G51" s="123" t="s">
        <v>428</v>
      </c>
      <c r="H51" s="123"/>
      <c r="I51" s="123"/>
      <c r="J51" s="5" t="s">
        <v>119</v>
      </c>
      <c r="K51" s="5" t="s">
        <v>335</v>
      </c>
      <c r="L51" s="5" t="s">
        <v>489</v>
      </c>
      <c r="M51" s="6" t="s">
        <v>372</v>
      </c>
      <c r="N51" s="6">
        <v>3</v>
      </c>
    </row>
    <row r="52" spans="1:14" ht="26.4">
      <c r="A52" s="123"/>
      <c r="B52" s="123"/>
      <c r="C52" s="123"/>
      <c r="D52" s="127"/>
      <c r="E52" s="123"/>
      <c r="F52" s="123"/>
      <c r="G52" s="123" t="s">
        <v>429</v>
      </c>
      <c r="H52" s="123"/>
      <c r="I52" s="123"/>
      <c r="J52" s="5" t="s">
        <v>121</v>
      </c>
      <c r="K52" s="5" t="s">
        <v>336</v>
      </c>
      <c r="L52" s="5" t="s">
        <v>490</v>
      </c>
      <c r="M52" s="6" t="s">
        <v>372</v>
      </c>
      <c r="N52" s="6">
        <v>3</v>
      </c>
    </row>
    <row r="53" spans="1:14" ht="26.4">
      <c r="A53" s="125" t="s">
        <v>122</v>
      </c>
      <c r="B53" s="125" t="s">
        <v>9</v>
      </c>
      <c r="C53" s="125" t="s">
        <v>123</v>
      </c>
      <c r="D53" s="126" t="s">
        <v>376</v>
      </c>
      <c r="E53" s="122" t="s">
        <v>125</v>
      </c>
      <c r="F53" s="124" t="s">
        <v>280</v>
      </c>
      <c r="G53" s="124" t="s">
        <v>430</v>
      </c>
      <c r="H53" s="122" t="s">
        <v>11</v>
      </c>
      <c r="I53" s="122" t="s">
        <v>6</v>
      </c>
      <c r="J53" s="5" t="s">
        <v>126</v>
      </c>
      <c r="K53" s="5" t="s">
        <v>337</v>
      </c>
      <c r="L53" s="5" t="s">
        <v>440</v>
      </c>
      <c r="M53" s="6" t="s">
        <v>372</v>
      </c>
      <c r="N53" s="6">
        <v>4</v>
      </c>
    </row>
    <row r="54" spans="1:14" ht="26.4">
      <c r="A54" s="123"/>
      <c r="B54" s="123"/>
      <c r="C54" s="123"/>
      <c r="D54" s="127"/>
      <c r="E54" s="123"/>
      <c r="F54" s="123"/>
      <c r="G54" s="123" t="s">
        <v>431</v>
      </c>
      <c r="H54" s="123"/>
      <c r="I54" s="123"/>
      <c r="J54" s="5" t="s">
        <v>127</v>
      </c>
      <c r="K54" s="5" t="s">
        <v>338</v>
      </c>
      <c r="L54" s="5" t="s">
        <v>441</v>
      </c>
      <c r="M54" s="6" t="s">
        <v>372</v>
      </c>
      <c r="N54" s="6">
        <v>4</v>
      </c>
    </row>
    <row r="55" spans="1:14" ht="13.2" customHeight="1">
      <c r="A55" s="123"/>
      <c r="B55" s="123"/>
      <c r="C55" s="123"/>
      <c r="D55" s="127"/>
      <c r="E55" s="122" t="s">
        <v>122</v>
      </c>
      <c r="F55" s="124" t="s">
        <v>281</v>
      </c>
      <c r="G55" s="124" t="s">
        <v>432</v>
      </c>
      <c r="H55" s="122" t="s">
        <v>7</v>
      </c>
      <c r="I55" s="122" t="s">
        <v>10</v>
      </c>
      <c r="J55" s="5" t="s">
        <v>129</v>
      </c>
      <c r="K55" s="5" t="s">
        <v>339</v>
      </c>
      <c r="L55" s="5" t="s">
        <v>442</v>
      </c>
      <c r="M55" s="6" t="s">
        <v>372</v>
      </c>
      <c r="N55" s="6">
        <v>4</v>
      </c>
    </row>
    <row r="56" spans="1:14" ht="26.4">
      <c r="A56" s="123"/>
      <c r="B56" s="123"/>
      <c r="C56" s="123"/>
      <c r="D56" s="127"/>
      <c r="E56" s="123"/>
      <c r="F56" s="123"/>
      <c r="G56" s="123" t="s">
        <v>433</v>
      </c>
      <c r="H56" s="123"/>
      <c r="I56" s="123"/>
      <c r="J56" s="5" t="s">
        <v>132</v>
      </c>
      <c r="K56" s="5" t="s">
        <v>340</v>
      </c>
      <c r="L56" s="5" t="s">
        <v>443</v>
      </c>
      <c r="M56" s="6" t="s">
        <v>372</v>
      </c>
      <c r="N56" s="6">
        <v>5</v>
      </c>
    </row>
    <row r="57" spans="1:14" ht="26.4">
      <c r="A57" s="123"/>
      <c r="B57" s="123"/>
      <c r="C57" s="123"/>
      <c r="D57" s="127"/>
      <c r="E57" s="123"/>
      <c r="F57" s="123"/>
      <c r="G57" s="123" t="s">
        <v>434</v>
      </c>
      <c r="H57" s="123"/>
      <c r="I57" s="123"/>
      <c r="J57" s="5" t="s">
        <v>134</v>
      </c>
      <c r="K57" s="5" t="s">
        <v>341</v>
      </c>
      <c r="L57" s="5" t="s">
        <v>444</v>
      </c>
      <c r="M57" s="6" t="s">
        <v>372</v>
      </c>
      <c r="N57" s="6">
        <v>4</v>
      </c>
    </row>
    <row r="58" spans="1:14" ht="26.4" customHeight="1">
      <c r="A58" s="125" t="s">
        <v>135</v>
      </c>
      <c r="B58" s="125" t="s">
        <v>4</v>
      </c>
      <c r="C58" s="125" t="s">
        <v>138</v>
      </c>
      <c r="D58" s="126" t="s">
        <v>377</v>
      </c>
      <c r="E58" s="122" t="s">
        <v>139</v>
      </c>
      <c r="F58" s="124" t="s">
        <v>282</v>
      </c>
      <c r="G58" s="124" t="s">
        <v>435</v>
      </c>
      <c r="H58" s="122" t="s">
        <v>7</v>
      </c>
      <c r="I58" s="4" t="s">
        <v>6</v>
      </c>
      <c r="J58" s="5" t="s">
        <v>141</v>
      </c>
      <c r="K58" s="5" t="s">
        <v>342</v>
      </c>
      <c r="L58" s="5" t="s">
        <v>445</v>
      </c>
      <c r="M58" s="6" t="s">
        <v>372</v>
      </c>
      <c r="N58" s="6">
        <v>5</v>
      </c>
    </row>
    <row r="59" spans="1:14" ht="26.4">
      <c r="A59" s="123"/>
      <c r="B59" s="123"/>
      <c r="C59" s="123"/>
      <c r="D59" s="127"/>
      <c r="E59" s="123"/>
      <c r="F59" s="123"/>
      <c r="G59" s="123" t="s">
        <v>436</v>
      </c>
      <c r="H59" s="123"/>
      <c r="I59" s="4" t="s">
        <v>10</v>
      </c>
      <c r="J59" s="5" t="s">
        <v>142</v>
      </c>
      <c r="K59" s="5" t="s">
        <v>343</v>
      </c>
      <c r="L59" s="5" t="s">
        <v>446</v>
      </c>
      <c r="M59" s="6" t="s">
        <v>372</v>
      </c>
      <c r="N59" s="6">
        <v>5</v>
      </c>
    </row>
    <row r="60" spans="1:14" ht="26.4">
      <c r="A60" s="123"/>
      <c r="B60" s="123"/>
      <c r="C60" s="123"/>
      <c r="D60" s="127"/>
      <c r="E60" s="123"/>
      <c r="F60" s="123"/>
      <c r="G60" s="123" t="s">
        <v>437</v>
      </c>
      <c r="H60" s="123"/>
      <c r="I60" s="4" t="s">
        <v>6</v>
      </c>
      <c r="J60" s="5" t="s">
        <v>144</v>
      </c>
      <c r="K60" s="5" t="s">
        <v>344</v>
      </c>
      <c r="L60" s="5" t="s">
        <v>447</v>
      </c>
      <c r="M60" s="6" t="s">
        <v>372</v>
      </c>
      <c r="N60" s="6">
        <v>5</v>
      </c>
    </row>
    <row r="61" spans="1:14" ht="26.4" customHeight="1">
      <c r="A61" s="123"/>
      <c r="B61" s="123"/>
      <c r="C61" s="123"/>
      <c r="D61" s="127"/>
      <c r="E61" s="123"/>
      <c r="F61" s="123"/>
      <c r="G61" s="123" t="s">
        <v>438</v>
      </c>
      <c r="H61" s="123"/>
      <c r="I61" s="4" t="s">
        <v>6</v>
      </c>
      <c r="J61" s="5" t="s">
        <v>145</v>
      </c>
      <c r="K61" s="5" t="s">
        <v>345</v>
      </c>
      <c r="L61" s="5" t="s">
        <v>448</v>
      </c>
      <c r="M61" s="6" t="s">
        <v>372</v>
      </c>
      <c r="N61" s="6">
        <v>4</v>
      </c>
    </row>
    <row r="62" spans="1:14" ht="39.6">
      <c r="A62" s="123"/>
      <c r="B62" s="123"/>
      <c r="C62" s="123"/>
      <c r="D62" s="127"/>
      <c r="E62" s="123"/>
      <c r="F62" s="123"/>
      <c r="G62" s="123" t="s">
        <v>439</v>
      </c>
      <c r="H62" s="123"/>
      <c r="I62" s="4" t="s">
        <v>10</v>
      </c>
      <c r="J62" s="5" t="s">
        <v>146</v>
      </c>
      <c r="K62" s="5" t="s">
        <v>346</v>
      </c>
      <c r="L62" s="5" t="s">
        <v>449</v>
      </c>
      <c r="M62" s="6" t="s">
        <v>372</v>
      </c>
      <c r="N62" s="6">
        <v>3</v>
      </c>
    </row>
    <row r="63" spans="1:14" ht="26.4" customHeight="1">
      <c r="A63" s="123"/>
      <c r="B63" s="123"/>
      <c r="C63" s="123"/>
      <c r="D63" s="127"/>
      <c r="E63" s="123"/>
      <c r="F63" s="123"/>
      <c r="G63" s="123" t="s">
        <v>379</v>
      </c>
      <c r="H63" s="123"/>
      <c r="I63" s="4" t="s">
        <v>6</v>
      </c>
      <c r="J63" s="5" t="s">
        <v>147</v>
      </c>
      <c r="K63" s="5" t="s">
        <v>347</v>
      </c>
      <c r="L63" s="5" t="s">
        <v>450</v>
      </c>
      <c r="M63" s="6" t="s">
        <v>372</v>
      </c>
      <c r="N63" s="6">
        <v>2</v>
      </c>
    </row>
    <row r="64" spans="1:14" ht="13.2" customHeight="1">
      <c r="A64" s="123"/>
      <c r="B64" s="123"/>
      <c r="C64" s="123"/>
      <c r="D64" s="127"/>
      <c r="E64" s="123"/>
      <c r="F64" s="123"/>
      <c r="G64" s="123" t="s">
        <v>380</v>
      </c>
      <c r="H64" s="123"/>
      <c r="I64" s="4" t="s">
        <v>10</v>
      </c>
      <c r="J64" s="5" t="s">
        <v>148</v>
      </c>
      <c r="K64" s="5" t="s">
        <v>348</v>
      </c>
      <c r="L64" s="5" t="s">
        <v>451</v>
      </c>
      <c r="M64" s="6" t="s">
        <v>372</v>
      </c>
      <c r="N64" s="6">
        <v>1</v>
      </c>
    </row>
    <row r="65" spans="1:14" ht="26.4">
      <c r="A65" s="123"/>
      <c r="B65" s="123"/>
      <c r="C65" s="123"/>
      <c r="D65" s="127"/>
      <c r="E65" s="122" t="s">
        <v>150</v>
      </c>
      <c r="F65" s="124" t="s">
        <v>283</v>
      </c>
      <c r="G65" s="124" t="s">
        <v>381</v>
      </c>
      <c r="H65" s="122" t="s">
        <v>7</v>
      </c>
      <c r="I65" s="4" t="s">
        <v>10</v>
      </c>
      <c r="J65" s="5" t="s">
        <v>151</v>
      </c>
      <c r="K65" s="5" t="s">
        <v>349</v>
      </c>
      <c r="L65" s="5" t="s">
        <v>452</v>
      </c>
      <c r="M65" s="6" t="s">
        <v>372</v>
      </c>
      <c r="N65" s="6">
        <v>5</v>
      </c>
    </row>
    <row r="66" spans="1:14" ht="26.4">
      <c r="A66" s="123"/>
      <c r="B66" s="123"/>
      <c r="C66" s="123"/>
      <c r="D66" s="127"/>
      <c r="E66" s="123"/>
      <c r="F66" s="123"/>
      <c r="G66" s="123" t="s">
        <v>382</v>
      </c>
      <c r="H66" s="123"/>
      <c r="I66" s="4" t="s">
        <v>6</v>
      </c>
      <c r="J66" s="5" t="s">
        <v>152</v>
      </c>
      <c r="K66" s="5" t="s">
        <v>350</v>
      </c>
      <c r="L66" s="5" t="s">
        <v>453</v>
      </c>
      <c r="M66" s="6" t="s">
        <v>372</v>
      </c>
      <c r="N66" s="6">
        <v>0</v>
      </c>
    </row>
    <row r="67" spans="1:14" ht="26.4">
      <c r="A67" s="123"/>
      <c r="B67" s="123"/>
      <c r="C67" s="123"/>
      <c r="D67" s="127"/>
      <c r="E67" s="123"/>
      <c r="F67" s="123"/>
      <c r="G67" s="123" t="s">
        <v>383</v>
      </c>
      <c r="H67" s="123"/>
      <c r="I67" s="4" t="s">
        <v>6</v>
      </c>
      <c r="J67" s="5" t="s">
        <v>153</v>
      </c>
      <c r="K67" s="5" t="s">
        <v>351</v>
      </c>
      <c r="L67" s="5" t="s">
        <v>454</v>
      </c>
      <c r="M67" s="6" t="s">
        <v>372</v>
      </c>
      <c r="N67" s="6">
        <v>4</v>
      </c>
    </row>
    <row r="68" spans="1:14" ht="13.2" customHeight="1">
      <c r="A68" s="123"/>
      <c r="B68" s="123"/>
      <c r="C68" s="123"/>
      <c r="D68" s="127"/>
      <c r="E68" s="123"/>
      <c r="F68" s="123"/>
      <c r="G68" s="123" t="s">
        <v>384</v>
      </c>
      <c r="H68" s="123"/>
      <c r="I68" s="4" t="s">
        <v>10</v>
      </c>
      <c r="J68" s="5" t="s">
        <v>154</v>
      </c>
      <c r="K68" s="5" t="s">
        <v>352</v>
      </c>
      <c r="L68" s="5" t="s">
        <v>455</v>
      </c>
      <c r="M68" s="6" t="s">
        <v>372</v>
      </c>
      <c r="N68" s="6">
        <v>2</v>
      </c>
    </row>
    <row r="69" spans="1:14" ht="26.4">
      <c r="A69" s="123"/>
      <c r="B69" s="123"/>
      <c r="C69" s="123"/>
      <c r="D69" s="127"/>
      <c r="E69" s="123"/>
      <c r="F69" s="123"/>
      <c r="G69" s="123" t="s">
        <v>385</v>
      </c>
      <c r="H69" s="123"/>
      <c r="I69" s="4" t="s">
        <v>6</v>
      </c>
      <c r="J69" s="5" t="s">
        <v>155</v>
      </c>
      <c r="K69" s="5" t="s">
        <v>353</v>
      </c>
      <c r="L69" s="5" t="s">
        <v>456</v>
      </c>
      <c r="M69" s="6" t="s">
        <v>372</v>
      </c>
      <c r="N69" s="6">
        <v>3</v>
      </c>
    </row>
    <row r="70" spans="1:14" ht="26.4" customHeight="1">
      <c r="A70" s="123"/>
      <c r="B70" s="123"/>
      <c r="C70" s="123"/>
      <c r="D70" s="127"/>
      <c r="E70" s="123"/>
      <c r="F70" s="123"/>
      <c r="G70" s="123" t="s">
        <v>386</v>
      </c>
      <c r="H70" s="123"/>
      <c r="I70" s="4" t="s">
        <v>10</v>
      </c>
      <c r="J70" s="5" t="s">
        <v>156</v>
      </c>
      <c r="K70" s="5" t="s">
        <v>354</v>
      </c>
      <c r="L70" s="5" t="s">
        <v>457</v>
      </c>
      <c r="M70" s="6" t="s">
        <v>372</v>
      </c>
      <c r="N70" s="6">
        <v>3</v>
      </c>
    </row>
    <row r="71" spans="1:14" ht="39.6">
      <c r="A71" s="123"/>
      <c r="B71" s="123"/>
      <c r="C71" s="123"/>
      <c r="D71" s="127"/>
      <c r="E71" s="123"/>
      <c r="F71" s="123"/>
      <c r="G71" s="123" t="s">
        <v>387</v>
      </c>
      <c r="H71" s="123"/>
      <c r="I71" s="4" t="s">
        <v>10</v>
      </c>
      <c r="J71" s="5" t="s">
        <v>157</v>
      </c>
      <c r="K71" s="5" t="s">
        <v>355</v>
      </c>
      <c r="L71" s="5" t="s">
        <v>458</v>
      </c>
      <c r="M71" s="6" t="s">
        <v>372</v>
      </c>
      <c r="N71" s="6">
        <v>3</v>
      </c>
    </row>
    <row r="72" spans="1:14" ht="26.4" customHeight="1">
      <c r="A72" s="125" t="s">
        <v>158</v>
      </c>
      <c r="B72" s="125" t="s">
        <v>9</v>
      </c>
      <c r="C72" s="125" t="s">
        <v>159</v>
      </c>
      <c r="D72" s="126" t="s">
        <v>378</v>
      </c>
      <c r="E72" s="122" t="s">
        <v>160</v>
      </c>
      <c r="F72" s="124" t="s">
        <v>284</v>
      </c>
      <c r="G72" s="124" t="s">
        <v>388</v>
      </c>
      <c r="H72" s="122" t="s">
        <v>7</v>
      </c>
      <c r="I72" s="4" t="s">
        <v>6</v>
      </c>
      <c r="J72" s="5" t="s">
        <v>161</v>
      </c>
      <c r="K72" s="5" t="s">
        <v>356</v>
      </c>
      <c r="L72" s="5" t="s">
        <v>459</v>
      </c>
      <c r="M72" s="6" t="s">
        <v>372</v>
      </c>
      <c r="N72" s="6">
        <v>5</v>
      </c>
    </row>
    <row r="73" spans="1:14" ht="26.4">
      <c r="A73" s="123"/>
      <c r="B73" s="123"/>
      <c r="C73" s="123"/>
      <c r="D73" s="127"/>
      <c r="E73" s="123"/>
      <c r="F73" s="123"/>
      <c r="G73" s="123" t="s">
        <v>389</v>
      </c>
      <c r="H73" s="123"/>
      <c r="I73" s="4" t="s">
        <v>10</v>
      </c>
      <c r="J73" s="5" t="s">
        <v>162</v>
      </c>
      <c r="K73" s="5" t="s">
        <v>357</v>
      </c>
      <c r="L73" s="5" t="s">
        <v>460</v>
      </c>
      <c r="M73" s="6" t="s">
        <v>372</v>
      </c>
      <c r="N73" s="6">
        <v>5</v>
      </c>
    </row>
    <row r="74" spans="1:14" ht="13.2" customHeight="1">
      <c r="A74" s="123"/>
      <c r="B74" s="123"/>
      <c r="C74" s="123"/>
      <c r="D74" s="127"/>
      <c r="E74" s="123"/>
      <c r="F74" s="123"/>
      <c r="G74" s="123" t="s">
        <v>390</v>
      </c>
      <c r="H74" s="123"/>
      <c r="I74" s="4" t="s">
        <v>6</v>
      </c>
      <c r="J74" s="5" t="s">
        <v>163</v>
      </c>
      <c r="K74" s="5" t="s">
        <v>358</v>
      </c>
      <c r="L74" s="5" t="s">
        <v>461</v>
      </c>
      <c r="M74" s="6" t="s">
        <v>372</v>
      </c>
      <c r="N74" s="6">
        <v>5</v>
      </c>
    </row>
    <row r="75" spans="1:14" ht="26.4">
      <c r="A75" s="123"/>
      <c r="B75" s="123"/>
      <c r="C75" s="123"/>
      <c r="D75" s="127"/>
      <c r="E75" s="123"/>
      <c r="F75" s="123"/>
      <c r="G75" s="123" t="s">
        <v>391</v>
      </c>
      <c r="H75" s="123"/>
      <c r="I75" s="4" t="s">
        <v>6</v>
      </c>
      <c r="J75" s="5" t="s">
        <v>164</v>
      </c>
      <c r="K75" s="5" t="s">
        <v>359</v>
      </c>
      <c r="L75" s="5" t="s">
        <v>462</v>
      </c>
      <c r="M75" s="6" t="s">
        <v>372</v>
      </c>
      <c r="N75" s="6">
        <v>4</v>
      </c>
    </row>
    <row r="76" spans="1:14" ht="26.4">
      <c r="A76" s="123"/>
      <c r="B76" s="123"/>
      <c r="C76" s="123"/>
      <c r="D76" s="127"/>
      <c r="E76" s="123"/>
      <c r="F76" s="123"/>
      <c r="G76" s="123" t="s">
        <v>392</v>
      </c>
      <c r="H76" s="123"/>
      <c r="I76" s="4" t="s">
        <v>10</v>
      </c>
      <c r="J76" s="5" t="s">
        <v>165</v>
      </c>
      <c r="K76" s="5" t="s">
        <v>360</v>
      </c>
      <c r="L76" s="5" t="s">
        <v>463</v>
      </c>
      <c r="M76" s="6" t="s">
        <v>372</v>
      </c>
      <c r="N76" s="6">
        <v>3</v>
      </c>
    </row>
    <row r="77" spans="1:14" ht="13.2" customHeight="1">
      <c r="A77" s="123"/>
      <c r="B77" s="123"/>
      <c r="C77" s="123"/>
      <c r="D77" s="127"/>
      <c r="E77" s="123"/>
      <c r="F77" s="123"/>
      <c r="G77" s="123" t="s">
        <v>393</v>
      </c>
      <c r="H77" s="123"/>
      <c r="I77" s="4" t="s">
        <v>6</v>
      </c>
      <c r="J77" s="5" t="s">
        <v>166</v>
      </c>
      <c r="K77" s="5" t="s">
        <v>361</v>
      </c>
      <c r="L77" s="5" t="s">
        <v>464</v>
      </c>
      <c r="M77" s="6" t="s">
        <v>372</v>
      </c>
      <c r="N77" s="6">
        <v>2</v>
      </c>
    </row>
    <row r="78" spans="1:14" ht="26.4">
      <c r="A78" s="123"/>
      <c r="B78" s="123"/>
      <c r="C78" s="123"/>
      <c r="D78" s="127"/>
      <c r="E78" s="123"/>
      <c r="F78" s="123"/>
      <c r="G78" s="123" t="s">
        <v>394</v>
      </c>
      <c r="H78" s="123"/>
      <c r="I78" s="4" t="s">
        <v>10</v>
      </c>
      <c r="J78" s="5" t="s">
        <v>167</v>
      </c>
      <c r="K78" s="5" t="s">
        <v>362</v>
      </c>
      <c r="L78" s="5" t="s">
        <v>465</v>
      </c>
      <c r="M78" s="6" t="s">
        <v>372</v>
      </c>
      <c r="N78" s="6">
        <v>1</v>
      </c>
    </row>
    <row r="79" spans="1:14" ht="26.4">
      <c r="A79" s="123"/>
      <c r="B79" s="123"/>
      <c r="C79" s="123"/>
      <c r="D79" s="127"/>
      <c r="E79" s="122" t="s">
        <v>168</v>
      </c>
      <c r="F79" s="124" t="s">
        <v>285</v>
      </c>
      <c r="G79" s="124" t="s">
        <v>395</v>
      </c>
      <c r="H79" s="122" t="s">
        <v>7</v>
      </c>
      <c r="I79" s="4" t="s">
        <v>10</v>
      </c>
      <c r="J79" s="5" t="s">
        <v>169</v>
      </c>
      <c r="K79" s="5" t="s">
        <v>363</v>
      </c>
      <c r="L79" s="5" t="s">
        <v>466</v>
      </c>
      <c r="M79" s="6" t="s">
        <v>372</v>
      </c>
      <c r="N79" s="6">
        <v>5</v>
      </c>
    </row>
    <row r="80" spans="1:14" ht="26.4">
      <c r="A80" s="123"/>
      <c r="B80" s="123"/>
      <c r="C80" s="123"/>
      <c r="D80" s="127"/>
      <c r="E80" s="123"/>
      <c r="F80" s="123"/>
      <c r="G80" s="123" t="s">
        <v>396</v>
      </c>
      <c r="H80" s="123"/>
      <c r="I80" s="4" t="s">
        <v>6</v>
      </c>
      <c r="J80" s="5" t="s">
        <v>170</v>
      </c>
      <c r="K80" s="5" t="s">
        <v>364</v>
      </c>
      <c r="L80" s="5" t="s">
        <v>467</v>
      </c>
      <c r="M80" s="6" t="s">
        <v>372</v>
      </c>
      <c r="N80" s="6">
        <v>1</v>
      </c>
    </row>
    <row r="81" spans="1:14" ht="26.4">
      <c r="A81" s="123"/>
      <c r="B81" s="123"/>
      <c r="C81" s="123"/>
      <c r="D81" s="127"/>
      <c r="E81" s="123"/>
      <c r="F81" s="123"/>
      <c r="G81" s="123" t="s">
        <v>397</v>
      </c>
      <c r="H81" s="123"/>
      <c r="I81" s="4" t="s">
        <v>6</v>
      </c>
      <c r="J81" s="5" t="s">
        <v>171</v>
      </c>
      <c r="K81" s="5" t="s">
        <v>365</v>
      </c>
      <c r="L81" s="5" t="s">
        <v>468</v>
      </c>
      <c r="M81" s="6" t="s">
        <v>372</v>
      </c>
      <c r="N81" s="6">
        <v>4</v>
      </c>
    </row>
    <row r="82" spans="1:14" ht="26.4">
      <c r="A82" s="123"/>
      <c r="B82" s="123"/>
      <c r="C82" s="123"/>
      <c r="D82" s="127"/>
      <c r="E82" s="123"/>
      <c r="F82" s="123"/>
      <c r="G82" s="123" t="s">
        <v>398</v>
      </c>
      <c r="H82" s="123"/>
      <c r="I82" s="4" t="s">
        <v>10</v>
      </c>
      <c r="J82" s="5" t="s">
        <v>173</v>
      </c>
      <c r="K82" s="5" t="s">
        <v>366</v>
      </c>
      <c r="L82" s="5" t="s">
        <v>469</v>
      </c>
      <c r="M82" s="6" t="s">
        <v>372</v>
      </c>
      <c r="N82" s="6">
        <v>2</v>
      </c>
    </row>
    <row r="83" spans="1:14" ht="26.4">
      <c r="A83" s="123"/>
      <c r="B83" s="123"/>
      <c r="C83" s="123"/>
      <c r="D83" s="127"/>
      <c r="E83" s="123"/>
      <c r="F83" s="123"/>
      <c r="G83" s="123" t="s">
        <v>399</v>
      </c>
      <c r="H83" s="123"/>
      <c r="I83" s="4" t="s">
        <v>6</v>
      </c>
      <c r="J83" s="5" t="s">
        <v>174</v>
      </c>
      <c r="K83" s="5" t="s">
        <v>367</v>
      </c>
      <c r="L83" s="5" t="s">
        <v>470</v>
      </c>
      <c r="M83" s="6" t="s">
        <v>372</v>
      </c>
      <c r="N83" s="6">
        <v>3</v>
      </c>
    </row>
    <row r="84" spans="1:14" ht="26.4">
      <c r="A84" s="123"/>
      <c r="B84" s="123"/>
      <c r="C84" s="123"/>
      <c r="D84" s="127"/>
      <c r="E84" s="123"/>
      <c r="F84" s="123"/>
      <c r="G84" s="123" t="s">
        <v>400</v>
      </c>
      <c r="H84" s="123"/>
      <c r="I84" s="4" t="s">
        <v>10</v>
      </c>
      <c r="J84" s="5" t="s">
        <v>176</v>
      </c>
      <c r="K84" s="5" t="s">
        <v>368</v>
      </c>
      <c r="L84" s="5" t="s">
        <v>471</v>
      </c>
      <c r="M84" s="6" t="s">
        <v>372</v>
      </c>
      <c r="N84" s="6">
        <v>3</v>
      </c>
    </row>
    <row r="85" spans="1:14" ht="26.4">
      <c r="A85" s="123"/>
      <c r="B85" s="123"/>
      <c r="C85" s="123"/>
      <c r="D85" s="127"/>
      <c r="E85" s="123"/>
      <c r="F85" s="123"/>
      <c r="G85" s="123" t="s">
        <v>401</v>
      </c>
      <c r="H85" s="123"/>
      <c r="I85" s="4" t="s">
        <v>10</v>
      </c>
      <c r="J85" s="5" t="s">
        <v>177</v>
      </c>
      <c r="K85" s="5" t="s">
        <v>369</v>
      </c>
      <c r="L85" s="5" t="s">
        <v>472</v>
      </c>
      <c r="M85" s="6" t="s">
        <v>372</v>
      </c>
      <c r="N85" s="6">
        <v>3</v>
      </c>
    </row>
  </sheetData>
  <mergeCells count="136">
    <mergeCell ref="G28:G31"/>
    <mergeCell ref="G32:G35"/>
    <mergeCell ref="G36:G39"/>
    <mergeCell ref="G40:G41"/>
    <mergeCell ref="G42:G43"/>
    <mergeCell ref="G44:G45"/>
    <mergeCell ref="G46:G47"/>
    <mergeCell ref="G48:G49"/>
    <mergeCell ref="G50:G52"/>
    <mergeCell ref="G2:G4"/>
    <mergeCell ref="G5:G8"/>
    <mergeCell ref="G9:G12"/>
    <mergeCell ref="G13:G16"/>
    <mergeCell ref="G17:G18"/>
    <mergeCell ref="G19:G20"/>
    <mergeCell ref="G21:G22"/>
    <mergeCell ref="G23:G24"/>
    <mergeCell ref="G25:G27"/>
    <mergeCell ref="I5:I8"/>
    <mergeCell ref="H5:H8"/>
    <mergeCell ref="I2:I4"/>
    <mergeCell ref="H2:H4"/>
    <mergeCell ref="H9:H12"/>
    <mergeCell ref="H13:H16"/>
    <mergeCell ref="I13:I16"/>
    <mergeCell ref="I28:I31"/>
    <mergeCell ref="I32:I35"/>
    <mergeCell ref="I17:I18"/>
    <mergeCell ref="I23:I24"/>
    <mergeCell ref="I19:I20"/>
    <mergeCell ref="H28:H31"/>
    <mergeCell ref="I25:I27"/>
    <mergeCell ref="H25:H27"/>
    <mergeCell ref="H19:H20"/>
    <mergeCell ref="H17:H18"/>
    <mergeCell ref="I9:I12"/>
    <mergeCell ref="H23:H24"/>
    <mergeCell ref="A25:A47"/>
    <mergeCell ref="B25:B47"/>
    <mergeCell ref="E48:E49"/>
    <mergeCell ref="E46:E47"/>
    <mergeCell ref="E40:E41"/>
    <mergeCell ref="E42:E43"/>
    <mergeCell ref="E44:E45"/>
    <mergeCell ref="F40:F41"/>
    <mergeCell ref="F42:F43"/>
    <mergeCell ref="C25:C47"/>
    <mergeCell ref="F25:F27"/>
    <mergeCell ref="E25:E27"/>
    <mergeCell ref="E28:E31"/>
    <mergeCell ref="F28:F31"/>
    <mergeCell ref="D25:D47"/>
    <mergeCell ref="D48:D52"/>
    <mergeCell ref="E5:E8"/>
    <mergeCell ref="E9:E12"/>
    <mergeCell ref="F13:F16"/>
    <mergeCell ref="E13:E16"/>
    <mergeCell ref="E19:E20"/>
    <mergeCell ref="F5:F8"/>
    <mergeCell ref="F2:F4"/>
    <mergeCell ref="C2:C24"/>
    <mergeCell ref="A2:A24"/>
    <mergeCell ref="B2:B24"/>
    <mergeCell ref="F9:F12"/>
    <mergeCell ref="E2:E4"/>
    <mergeCell ref="F17:F18"/>
    <mergeCell ref="E17:E18"/>
    <mergeCell ref="E21:E22"/>
    <mergeCell ref="E23:E24"/>
    <mergeCell ref="F23:F24"/>
    <mergeCell ref="F19:F20"/>
    <mergeCell ref="F21:F22"/>
    <mergeCell ref="D2:D24"/>
    <mergeCell ref="A58:A71"/>
    <mergeCell ref="B58:B71"/>
    <mergeCell ref="C58:C71"/>
    <mergeCell ref="A72:A85"/>
    <mergeCell ref="C72:C85"/>
    <mergeCell ref="B72:B85"/>
    <mergeCell ref="E55:E57"/>
    <mergeCell ref="A53:A57"/>
    <mergeCell ref="B48:B52"/>
    <mergeCell ref="E50:E52"/>
    <mergeCell ref="A48:A52"/>
    <mergeCell ref="E58:E64"/>
    <mergeCell ref="C48:C52"/>
    <mergeCell ref="B53:B57"/>
    <mergeCell ref="C53:C57"/>
    <mergeCell ref="E72:E78"/>
    <mergeCell ref="E79:E85"/>
    <mergeCell ref="E65:E71"/>
    <mergeCell ref="D53:D57"/>
    <mergeCell ref="D58:D71"/>
    <mergeCell ref="D72:D85"/>
    <mergeCell ref="H65:H71"/>
    <mergeCell ref="H72:H78"/>
    <mergeCell ref="H58:H64"/>
    <mergeCell ref="H79:H85"/>
    <mergeCell ref="H53:H54"/>
    <mergeCell ref="H55:H57"/>
    <mergeCell ref="F48:F49"/>
    <mergeCell ref="H48:H49"/>
    <mergeCell ref="H50:H52"/>
    <mergeCell ref="F72:F78"/>
    <mergeCell ref="F79:F85"/>
    <mergeCell ref="F58:F64"/>
    <mergeCell ref="F65:F71"/>
    <mergeCell ref="G53:G54"/>
    <mergeCell ref="G55:G57"/>
    <mergeCell ref="G58:G64"/>
    <mergeCell ref="G65:G71"/>
    <mergeCell ref="G72:G78"/>
    <mergeCell ref="G79:G85"/>
    <mergeCell ref="I36:I39"/>
    <mergeCell ref="I40:I41"/>
    <mergeCell ref="E36:E39"/>
    <mergeCell ref="E32:E35"/>
    <mergeCell ref="H40:H41"/>
    <mergeCell ref="H42:H43"/>
    <mergeCell ref="I53:I54"/>
    <mergeCell ref="I50:I52"/>
    <mergeCell ref="I55:I57"/>
    <mergeCell ref="H32:H35"/>
    <mergeCell ref="I42:I43"/>
    <mergeCell ref="I46:I47"/>
    <mergeCell ref="H46:H47"/>
    <mergeCell ref="I48:I49"/>
    <mergeCell ref="F44:F45"/>
    <mergeCell ref="F46:F47"/>
    <mergeCell ref="F32:F35"/>
    <mergeCell ref="F36:F39"/>
    <mergeCell ref="F50:F52"/>
    <mergeCell ref="F53:F54"/>
    <mergeCell ref="F55:F57"/>
    <mergeCell ref="E53:E54"/>
    <mergeCell ref="H36:H39"/>
  </mergeCells>
  <hyperlinks>
    <hyperlink ref="E1" r:id="rId1"/>
    <hyperlink ref="J1" r:id="rId2"/>
  </hyperlinks>
  <pageMargins left="0.7" right="0.7" top="0.75" bottom="0.75" header="0.3" footer="0.3"/>
  <pageSetup orientation="portrait" horizontalDpi="90" verticalDpi="9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Lists!$A$2:$A$21</xm:f>
          </x14:formula1>
          <xm:sqref>B2 B25 B48 B53 B58 B72</xm:sqref>
        </x14:dataValidation>
        <x14:dataValidation type="list" allowBlank="1" showErrorMessage="1">
          <x14:formula1>
            <xm:f>Lists!$B$2:$B$21</xm:f>
          </x14:formula1>
          <xm:sqref>I2 I5 I9 I13 I17 I19 I21:I23 I25 I28 I32 I36 I40 I42 I44:I46 I48 I50 I53 I55 I58:I85</xm:sqref>
        </x14:dataValidation>
        <x14:dataValidation type="list" allowBlank="1" showErrorMessage="1">
          <x14:formula1>
            <xm:f>Lists!$C$2:$C$21</xm:f>
          </x14:formula1>
          <xm:sqref>H2 H5 H9 H13 H17 H19 H21:H23 H25 H28 H32 H36 H40 H42 H44:H46 H48 H50 H53 H55 H58 H65 H72 H79</xm:sqref>
        </x14:dataValidation>
        <x14:dataValidation type="list" allowBlank="1" showErrorMessage="1">
          <x14:formula1>
            <xm:f>Lists!$D$2:$D$3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Y1000"/>
  <sheetViews>
    <sheetView workbookViewId="0">
      <selection activeCell="D2" sqref="D2"/>
    </sheetView>
  </sheetViews>
  <sheetFormatPr defaultColWidth="14.44140625" defaultRowHeight="15.75" customHeight="1"/>
  <cols>
    <col min="1" max="1" width="7.6640625" customWidth="1"/>
    <col min="2" max="2" width="12.5546875" customWidth="1"/>
    <col min="3" max="3" width="10" customWidth="1"/>
  </cols>
  <sheetData>
    <row r="1" spans="1:25" ht="15.75" customHeight="1">
      <c r="A1" s="1" t="s">
        <v>0</v>
      </c>
      <c r="B1" s="1" t="s">
        <v>1</v>
      </c>
      <c r="C1" s="1" t="s">
        <v>3</v>
      </c>
      <c r="D1" s="1" t="s">
        <v>491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3" t="s">
        <v>4</v>
      </c>
      <c r="B2" s="3" t="s">
        <v>6</v>
      </c>
      <c r="C2" s="3" t="s">
        <v>7</v>
      </c>
      <c r="D2" s="3" t="s">
        <v>371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>
      <c r="A3" s="3" t="s">
        <v>9</v>
      </c>
      <c r="B3" s="3" t="s">
        <v>10</v>
      </c>
      <c r="C3" s="3" t="s">
        <v>11</v>
      </c>
      <c r="D3" s="3" t="s">
        <v>372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2">
      <c r="A5" s="3"/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X69"/>
  <sheetViews>
    <sheetView showGridLines="0" tabSelected="1" topLeftCell="A34" workbookViewId="0">
      <selection activeCell="M71" sqref="M71"/>
    </sheetView>
  </sheetViews>
  <sheetFormatPr defaultColWidth="14.44140625" defaultRowHeight="15.75" customHeight="1"/>
  <cols>
    <col min="1" max="2" width="0.88671875" style="24" customWidth="1"/>
    <col min="3" max="3" width="2.5546875" style="24" customWidth="1"/>
    <col min="4" max="4" width="1.44140625" style="24" customWidth="1"/>
    <col min="5" max="5" width="2.33203125" style="24" customWidth="1"/>
    <col min="6" max="6" width="5.33203125" style="24" customWidth="1"/>
    <col min="7" max="7" width="9.44140625" style="24" customWidth="1"/>
    <col min="8" max="8" width="7.44140625" style="24" customWidth="1"/>
    <col min="9" max="9" width="15.109375" style="24" customWidth="1"/>
    <col min="10" max="10" width="17.5546875" style="24" customWidth="1"/>
    <col min="11" max="11" width="15.5546875" style="24" customWidth="1"/>
    <col min="12" max="12" width="16.5546875" style="24" customWidth="1"/>
    <col min="13" max="13" width="22.88671875" style="24" customWidth="1"/>
    <col min="14" max="14" width="43.21875" style="24" customWidth="1"/>
    <col min="15" max="15" width="25.109375" style="24" customWidth="1"/>
    <col min="16" max="16" width="25.33203125" style="24" customWidth="1"/>
    <col min="17" max="17" width="24.33203125" style="24" customWidth="1"/>
    <col min="18" max="18" width="20.33203125" style="24" customWidth="1"/>
    <col min="19" max="19" width="21.88671875" style="24" customWidth="1"/>
    <col min="20" max="20" width="21.109375" style="24" customWidth="1"/>
    <col min="21" max="21" width="15.44140625" style="24" customWidth="1"/>
    <col min="22" max="22" width="21.6640625" style="24" customWidth="1"/>
    <col min="23" max="24" width="21.44140625" style="24" customWidth="1"/>
    <col min="25" max="16384" width="14.44140625" style="24"/>
  </cols>
  <sheetData>
    <row r="1" spans="1:24" ht="14.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9" t="s">
        <v>5</v>
      </c>
      <c r="N1" s="20" t="s">
        <v>261</v>
      </c>
      <c r="O1" s="19"/>
      <c r="P1" s="19"/>
      <c r="Q1" s="21"/>
      <c r="R1" s="21"/>
      <c r="S1" s="22"/>
      <c r="T1" s="22"/>
      <c r="U1" s="22"/>
      <c r="V1" s="22"/>
      <c r="W1" s="22"/>
      <c r="X1" s="23"/>
    </row>
    <row r="2" spans="1:24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25" t="s">
        <v>15</v>
      </c>
      <c r="N2" s="16" t="s">
        <v>262</v>
      </c>
      <c r="O2" s="25"/>
      <c r="P2" s="25"/>
      <c r="Q2" s="26"/>
      <c r="R2" s="26"/>
      <c r="S2" s="27"/>
      <c r="T2" s="27"/>
      <c r="U2" s="27"/>
      <c r="V2" s="27"/>
      <c r="W2" s="27"/>
      <c r="X2" s="23"/>
    </row>
    <row r="3" spans="1:24" ht="14.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5" t="s">
        <v>21</v>
      </c>
      <c r="N3" s="28" t="s">
        <v>22</v>
      </c>
      <c r="O3" s="26"/>
      <c r="P3" s="26"/>
      <c r="Q3" s="26"/>
      <c r="R3" s="26"/>
      <c r="S3" s="28"/>
      <c r="T3" s="28"/>
      <c r="U3" s="28"/>
      <c r="V3" s="29"/>
      <c r="W3" s="29"/>
      <c r="X3" s="23"/>
    </row>
    <row r="4" spans="1:24" ht="14.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6" t="s">
        <v>28</v>
      </c>
      <c r="N4" s="28" t="s">
        <v>29</v>
      </c>
      <c r="O4" s="26"/>
      <c r="P4" s="26"/>
      <c r="Q4" s="26"/>
      <c r="R4" s="26"/>
      <c r="S4" s="28"/>
      <c r="T4" s="28"/>
      <c r="U4" s="28"/>
      <c r="V4" s="29"/>
      <c r="W4" s="29"/>
      <c r="X4" s="23"/>
    </row>
    <row r="5" spans="1:24" ht="14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6" t="s">
        <v>32</v>
      </c>
      <c r="N5" s="30" t="s">
        <v>492</v>
      </c>
      <c r="O5" s="26"/>
      <c r="P5" s="26"/>
      <c r="Q5" s="26"/>
      <c r="R5" s="26"/>
      <c r="S5" s="28"/>
      <c r="T5" s="28"/>
      <c r="U5" s="28"/>
      <c r="V5" s="29"/>
      <c r="W5" s="23"/>
      <c r="X5" s="23"/>
    </row>
    <row r="6" spans="1:24" ht="15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6" t="s">
        <v>34</v>
      </c>
      <c r="N6" s="30" t="s">
        <v>35</v>
      </c>
      <c r="O6" s="26"/>
      <c r="P6" s="26"/>
      <c r="Q6" s="26"/>
      <c r="R6" s="26"/>
      <c r="S6" s="28"/>
      <c r="T6" s="28"/>
      <c r="U6" s="28"/>
      <c r="V6" s="29"/>
      <c r="W6" s="23"/>
      <c r="X6" s="23"/>
    </row>
    <row r="7" spans="1:24" ht="15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6"/>
      <c r="N7" s="28"/>
      <c r="O7" s="26"/>
      <c r="P7" s="26"/>
      <c r="Q7" s="26"/>
      <c r="R7" s="26"/>
      <c r="S7" s="28"/>
      <c r="T7" s="28"/>
      <c r="U7" s="28"/>
      <c r="V7" s="29"/>
      <c r="W7" s="23"/>
      <c r="X7" s="23"/>
    </row>
    <row r="8" spans="1:24" ht="17.25" customHeight="1">
      <c r="A8" s="17"/>
      <c r="B8" s="149" t="s">
        <v>36</v>
      </c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31"/>
      <c r="S8" s="31"/>
      <c r="T8" s="31"/>
      <c r="U8" s="31"/>
      <c r="V8" s="31"/>
    </row>
    <row r="9" spans="1:24" ht="17.25" customHeight="1">
      <c r="A9" s="17"/>
      <c r="B9" s="32"/>
      <c r="C9" s="134" t="s">
        <v>41</v>
      </c>
      <c r="D9" s="135"/>
      <c r="E9" s="135"/>
      <c r="F9" s="135"/>
      <c r="G9" s="135"/>
      <c r="H9" s="135"/>
      <c r="I9" s="135"/>
      <c r="J9" s="135"/>
      <c r="K9" s="135"/>
      <c r="L9" s="136"/>
      <c r="M9" s="33" t="s">
        <v>44</v>
      </c>
      <c r="N9" s="34" t="s">
        <v>47</v>
      </c>
      <c r="O9" s="35" t="s">
        <v>47</v>
      </c>
      <c r="P9" s="36" t="s">
        <v>47</v>
      </c>
      <c r="Q9" s="35" t="s">
        <v>47</v>
      </c>
      <c r="R9" s="37" t="s">
        <v>51</v>
      </c>
      <c r="S9" s="38" t="s">
        <v>53</v>
      </c>
      <c r="T9" s="37" t="s">
        <v>55</v>
      </c>
      <c r="U9" s="37" t="s">
        <v>56</v>
      </c>
      <c r="V9" s="39" t="s">
        <v>57</v>
      </c>
    </row>
    <row r="10" spans="1:24" ht="17.25" customHeight="1">
      <c r="A10" s="17"/>
      <c r="B10" s="32"/>
      <c r="C10" s="138"/>
      <c r="D10" s="139"/>
      <c r="E10" s="139"/>
      <c r="F10" s="139"/>
      <c r="G10" s="139"/>
      <c r="H10" s="140"/>
      <c r="I10" s="132" t="s">
        <v>62</v>
      </c>
      <c r="J10" s="137"/>
      <c r="K10" s="132" t="s">
        <v>64</v>
      </c>
      <c r="L10" s="133"/>
      <c r="M10" s="40"/>
      <c r="N10" s="41"/>
      <c r="O10" s="42"/>
      <c r="P10" s="43"/>
      <c r="Q10" s="42"/>
      <c r="R10" s="37"/>
      <c r="S10" s="38"/>
      <c r="T10" s="37"/>
      <c r="U10" s="37"/>
      <c r="V10" s="39"/>
    </row>
    <row r="11" spans="1:24" ht="30" customHeight="1">
      <c r="A11" s="17"/>
      <c r="B11" s="32"/>
      <c r="C11" s="141"/>
      <c r="D11" s="141"/>
      <c r="E11" s="141"/>
      <c r="F11" s="141"/>
      <c r="G11" s="141"/>
      <c r="H11" s="142"/>
      <c r="I11" s="44"/>
      <c r="J11" s="45"/>
      <c r="K11" s="46"/>
      <c r="L11" s="47"/>
      <c r="M11" s="40"/>
      <c r="N11" s="7" t="str">
        <f>CONCATENATE("String fieldSeparator = ","""","$$$###$$$","""",";",CHAR(10),
"String headerSeparator = ","""","#$#$#$#$#","""",";",CHAR(10),"String prefix = ","""","form","""",";",CHAR(10),"String matrixStr =","""","$param","""",";",CHAR(10),"SpreadsheetRuleUtils spreadsheetRuleUtils = new SpreadsheetRuleUtils(matrixStr, fieldSeparator, headerSeparator);",CHAR(10),"Collection&lt;Form&gt; formsResult = spreadsheetRuleUtils.stringArrayToBeans(prefix, Form.class);",CHAR(10),"kcontext.getKieRuntime().setGlobal(","""",F13,"""",",","formsResult",");",CHAR(10),"RuleLogging.log(","""","DEBUG","""",", ","""","Rule - ",M13," - fired","""",");")</f>
        <v>String fieldSeparator = "$$$###$$$";
String headerSeparator = "#$#$#$#$#";
String prefix = "form";
String matrixStr ="$param";
SpreadsheetRuleUtils spreadsheetRuleUtils = new SpreadsheetRuleUtils(matrixStr, fieldSeparator, headerSeparator);
Collection&lt;Form&gt; formsResult = spreadsheetRuleUtils.stringArrayToBeans(prefix, Form.class);
kcontext.getKieRuntime().setGlobal("forms",formsResult);
RuleLogging.log("DEBUG", "Rule - Initialize variable forms - fired");</v>
      </c>
      <c r="O11" s="7" t="str">
        <f>CONCATENATE("if (!","$1",".equals(","""","""",")",") {","kcontext.getKieRuntime().setGlobal(","$1",",","$2",");","}")</f>
        <v>if (!$1.equals("")) {kcontext.getKieRuntime().setGlobal($1,$2);}</v>
      </c>
      <c r="P11" s="7" t="s">
        <v>105</v>
      </c>
      <c r="Q11" s="7" t="str">
        <f>CONCATENATE("if (","$param",") {","kcontext.getKieRuntime().getAgenda().getAgendaGroup( ","""",T20,"""",").setFocus()",";}")</f>
        <v>if ($param) {kcontext.getKieRuntime().getAgenda().getAgendaGroup( "validation").setFocus();}</v>
      </c>
      <c r="R11" s="37"/>
      <c r="S11" s="38"/>
      <c r="T11" s="37"/>
      <c r="U11" s="37"/>
      <c r="V11" s="39"/>
    </row>
    <row r="12" spans="1:24" ht="17.25" customHeight="1">
      <c r="A12" s="17"/>
      <c r="B12" s="32"/>
      <c r="C12" s="129" t="s">
        <v>114</v>
      </c>
      <c r="D12" s="130"/>
      <c r="E12" s="130"/>
      <c r="F12" s="130"/>
      <c r="G12" s="130"/>
      <c r="H12" s="131"/>
      <c r="I12" s="48" t="s">
        <v>120</v>
      </c>
      <c r="J12" s="49" t="s">
        <v>124</v>
      </c>
      <c r="K12" s="50" t="s">
        <v>128</v>
      </c>
      <c r="L12" s="48" t="s">
        <v>130</v>
      </c>
      <c r="M12" s="51" t="s">
        <v>131</v>
      </c>
      <c r="N12" s="52" t="s">
        <v>133</v>
      </c>
      <c r="O12" s="53" t="s">
        <v>136</v>
      </c>
      <c r="P12" s="53" t="s">
        <v>137</v>
      </c>
      <c r="Q12" s="54" t="s">
        <v>140</v>
      </c>
      <c r="R12" s="55"/>
      <c r="S12" s="56" t="s">
        <v>143</v>
      </c>
      <c r="T12" s="55"/>
      <c r="U12" s="55"/>
      <c r="V12" s="57"/>
    </row>
    <row r="13" spans="1:24" ht="15.75" customHeight="1">
      <c r="A13" s="17"/>
      <c r="B13" s="32"/>
      <c r="C13" s="58">
        <v>0</v>
      </c>
      <c r="D13" s="58" t="s">
        <v>149</v>
      </c>
      <c r="E13" s="58">
        <v>1</v>
      </c>
      <c r="F13" s="58" t="s">
        <v>175</v>
      </c>
      <c r="G13" s="58"/>
      <c r="H13" s="58"/>
      <c r="I13" s="59" t="str">
        <f t="shared" ref="I13:I14" si="0">CONCATENATE("Initialize variable ",F13)</f>
        <v>Initialize variable forms</v>
      </c>
      <c r="J13" s="60" t="str">
        <f>(CONCATENATE("Variable ",F13, " initialized with an collection of forms from the spreadsheet"))</f>
        <v>Variable forms initialized with an collection of forms from the spreadsheet</v>
      </c>
      <c r="K13" s="60" t="str">
        <f t="shared" ref="K13:K14" si="1">CONCATENATE("Inicializar variable ",F13)</f>
        <v>Inicializar variable forms</v>
      </c>
      <c r="L13" s="60" t="str">
        <f>(CONCATENATE("Variable ",F13, " inicializada con todos formularios presentes en la hoja de cálculo"))</f>
        <v>Variable forms inicializada con todos formularios presentes en la hoja de cálculo</v>
      </c>
      <c r="M13" s="61" t="str">
        <f t="shared" ref="M13:M14" si="2">I13</f>
        <v>Initialize variable forms</v>
      </c>
      <c r="N13" s="61" t="e">
        <f ca="1">TEXTJOIN("$$$###$$$",FALSE, Questions!1:1,"#$#$#$#$#",Questions!2:85)</f>
        <v>#NAME?</v>
      </c>
      <c r="O13" s="61"/>
      <c r="P13" s="62" t="str">
        <f t="shared" ref="P13:P14" si="3">CONCATENATE("""","DEBUG","""",",","""",L13,"""")</f>
        <v>"DEBUG","Variable forms inicializada con todos formularios presentes en la hoja de cálculo"</v>
      </c>
      <c r="Q13" s="63"/>
      <c r="R13" s="64" t="s">
        <v>22</v>
      </c>
      <c r="S13" s="64" t="s">
        <v>143</v>
      </c>
      <c r="T13" s="65" t="s">
        <v>178</v>
      </c>
      <c r="U13" s="65" t="s">
        <v>22</v>
      </c>
      <c r="V13" s="66" t="s">
        <v>22</v>
      </c>
    </row>
    <row r="14" spans="1:24" ht="15.75" customHeight="1">
      <c r="A14" s="17"/>
      <c r="B14" s="32"/>
      <c r="C14" s="58">
        <v>0</v>
      </c>
      <c r="D14" s="58" t="s">
        <v>149</v>
      </c>
      <c r="E14" s="58">
        <v>2</v>
      </c>
      <c r="F14" s="67" t="s">
        <v>179</v>
      </c>
      <c r="G14" s="58"/>
      <c r="H14" s="58"/>
      <c r="I14" s="59" t="str">
        <f t="shared" si="0"/>
        <v>Initialize variable accumulatedWeighting</v>
      </c>
      <c r="J14" s="60" t="str">
        <f>(CONCATENATE("Variable ",F14, " initialized with zero"))</f>
        <v>Variable accumulatedWeighting initialized with zero</v>
      </c>
      <c r="K14" s="60" t="str">
        <f t="shared" si="1"/>
        <v>Inicializar variable accumulatedWeighting</v>
      </c>
      <c r="L14" s="60" t="str">
        <f>(CONCATENATE("Variable ",F14, " inicializada con cero"))</f>
        <v>Variable accumulatedWeighting inicializada con cero</v>
      </c>
      <c r="M14" s="61" t="str">
        <f t="shared" si="2"/>
        <v>Initialize variable accumulatedWeighting</v>
      </c>
      <c r="N14" s="61"/>
      <c r="O14" s="61" t="str">
        <f>CONCATENATE("""",F14,"""",",","0.0d")</f>
        <v>"accumulatedWeighting",0.0d</v>
      </c>
      <c r="P14" s="62" t="str">
        <f t="shared" si="3"/>
        <v>"DEBUG","Variable accumulatedWeighting inicializada con cero"</v>
      </c>
      <c r="Q14" s="63"/>
      <c r="R14" s="64" t="s">
        <v>22</v>
      </c>
      <c r="S14" s="64" t="s">
        <v>143</v>
      </c>
      <c r="T14" s="65" t="s">
        <v>178</v>
      </c>
      <c r="U14" s="65" t="s">
        <v>22</v>
      </c>
      <c r="V14" s="66" t="s">
        <v>22</v>
      </c>
    </row>
    <row r="15" spans="1:24" ht="17.25" customHeight="1">
      <c r="A15" s="17"/>
      <c r="B15" s="32"/>
      <c r="C15" s="68">
        <v>0</v>
      </c>
      <c r="D15" s="68" t="s">
        <v>149</v>
      </c>
      <c r="E15" s="68">
        <v>3</v>
      </c>
      <c r="F15" s="69" t="s">
        <v>180</v>
      </c>
      <c r="G15" s="68"/>
      <c r="H15" s="68"/>
      <c r="I15" s="70"/>
      <c r="J15" s="60"/>
      <c r="K15" s="60"/>
      <c r="L15" s="60"/>
      <c r="M15" s="61" t="str">
        <f>CONCATENATE("Set next focus to ", T20, " from ",S12)</f>
        <v>Set next focus to validation from initialization</v>
      </c>
      <c r="N15" s="61"/>
      <c r="O15" s="61"/>
      <c r="P15" s="71" t="str">
        <f>CONCATENATE("""","DEBUG","""",",","""",M15,"""")</f>
        <v>"DEBUG","Set next focus to validation from initialization"</v>
      </c>
      <c r="Q15" s="61" t="b">
        <v>1</v>
      </c>
      <c r="R15" s="64" t="s">
        <v>22</v>
      </c>
      <c r="S15" s="64" t="s">
        <v>143</v>
      </c>
      <c r="T15" s="65" t="s">
        <v>181</v>
      </c>
      <c r="U15" s="65" t="s">
        <v>22</v>
      </c>
      <c r="V15" s="66" t="s">
        <v>22</v>
      </c>
    </row>
    <row r="16" spans="1:24" ht="16.5" customHeight="1">
      <c r="A16" s="18"/>
      <c r="B16" s="146" t="s">
        <v>182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5"/>
      <c r="T16" s="139"/>
      <c r="U16" s="139"/>
      <c r="V16" s="139"/>
      <c r="W16" s="139"/>
      <c r="X16" s="72"/>
    </row>
    <row r="17" spans="1:24" ht="18">
      <c r="A17" s="18"/>
      <c r="B17" s="73"/>
      <c r="C17" s="134" t="s">
        <v>41</v>
      </c>
      <c r="D17" s="135"/>
      <c r="E17" s="135"/>
      <c r="F17" s="135"/>
      <c r="G17" s="135"/>
      <c r="H17" s="135"/>
      <c r="I17" s="135"/>
      <c r="J17" s="135"/>
      <c r="K17" s="135"/>
      <c r="L17" s="136"/>
      <c r="M17" s="74" t="s">
        <v>44</v>
      </c>
      <c r="N17" s="74" t="s">
        <v>183</v>
      </c>
      <c r="O17" s="74" t="s">
        <v>183</v>
      </c>
      <c r="P17" s="75" t="s">
        <v>47</v>
      </c>
      <c r="Q17" s="36" t="s">
        <v>47</v>
      </c>
      <c r="R17" s="35" t="s">
        <v>47</v>
      </c>
      <c r="S17" s="38" t="s">
        <v>51</v>
      </c>
      <c r="T17" s="38" t="s">
        <v>53</v>
      </c>
      <c r="U17" s="38" t="s">
        <v>55</v>
      </c>
      <c r="V17" s="38" t="s">
        <v>56</v>
      </c>
      <c r="W17" s="38" t="s">
        <v>57</v>
      </c>
      <c r="X17" s="76"/>
    </row>
    <row r="18" spans="1:24" ht="17.25" customHeight="1">
      <c r="A18" s="18"/>
      <c r="B18" s="73"/>
      <c r="C18" s="138"/>
      <c r="D18" s="139"/>
      <c r="E18" s="139"/>
      <c r="F18" s="139"/>
      <c r="G18" s="139"/>
      <c r="H18" s="140"/>
      <c r="I18" s="132" t="s">
        <v>62</v>
      </c>
      <c r="J18" s="137"/>
      <c r="K18" s="132" t="s">
        <v>64</v>
      </c>
      <c r="L18" s="133"/>
      <c r="M18" s="77"/>
      <c r="N18" s="147" t="s">
        <v>184</v>
      </c>
      <c r="O18" s="148"/>
      <c r="P18" s="78"/>
      <c r="Q18" s="43"/>
      <c r="R18" s="42"/>
      <c r="S18" s="38"/>
      <c r="T18" s="38"/>
      <c r="U18" s="38"/>
      <c r="V18" s="38"/>
      <c r="W18" s="38"/>
      <c r="X18" s="76"/>
    </row>
    <row r="19" spans="1:24" ht="21" customHeight="1">
      <c r="A19" s="18"/>
      <c r="B19" s="73"/>
      <c r="C19" s="141"/>
      <c r="D19" s="141"/>
      <c r="E19" s="141"/>
      <c r="F19" s="141"/>
      <c r="G19" s="141"/>
      <c r="H19" s="142"/>
      <c r="I19" s="44"/>
      <c r="J19" s="45"/>
      <c r="K19" s="46"/>
      <c r="L19" s="47"/>
      <c r="M19" s="77"/>
      <c r="N19" s="79" t="s">
        <v>185</v>
      </c>
      <c r="O19" s="79" t="s">
        <v>186</v>
      </c>
      <c r="P19" s="80" t="s">
        <v>187</v>
      </c>
      <c r="Q19" s="7" t="s">
        <v>105</v>
      </c>
      <c r="R19" s="7" t="str">
        <f>CONCATENATE("if (","$param",") {","kcontext.getKieRuntime().getAgenda().getAgendaGroup( ","""",S36,"""",").setFocus();}")</f>
        <v>if ($param) {kcontext.getKieRuntime().getAgenda().getAgendaGroup( "extraction").setFocus();}</v>
      </c>
      <c r="S19" s="38"/>
      <c r="T19" s="38"/>
      <c r="U19" s="38"/>
      <c r="V19" s="38"/>
      <c r="W19" s="38"/>
      <c r="X19" s="76"/>
    </row>
    <row r="20" spans="1:24" ht="18">
      <c r="A20" s="18"/>
      <c r="B20" s="73"/>
      <c r="C20" s="129" t="s">
        <v>114</v>
      </c>
      <c r="D20" s="130"/>
      <c r="E20" s="130"/>
      <c r="F20" s="130"/>
      <c r="G20" s="130"/>
      <c r="H20" s="131"/>
      <c r="I20" s="48" t="s">
        <v>120</v>
      </c>
      <c r="J20" s="49" t="s">
        <v>124</v>
      </c>
      <c r="K20" s="50" t="s">
        <v>128</v>
      </c>
      <c r="L20" s="48" t="s">
        <v>130</v>
      </c>
      <c r="M20" s="81" t="s">
        <v>131</v>
      </c>
      <c r="N20" s="81" t="s">
        <v>188</v>
      </c>
      <c r="O20" s="82" t="s">
        <v>189</v>
      </c>
      <c r="P20" s="83" t="s">
        <v>190</v>
      </c>
      <c r="Q20" s="54" t="s">
        <v>137</v>
      </c>
      <c r="R20" s="54" t="s">
        <v>140</v>
      </c>
      <c r="S20" s="56"/>
      <c r="T20" s="56" t="s">
        <v>191</v>
      </c>
      <c r="U20" s="56"/>
      <c r="V20" s="56"/>
      <c r="W20" s="56"/>
      <c r="X20" s="76"/>
    </row>
    <row r="21" spans="1:24" ht="19.5" customHeight="1">
      <c r="A21" s="18"/>
      <c r="B21" s="73"/>
      <c r="C21" s="84">
        <v>1</v>
      </c>
      <c r="D21" s="84" t="s">
        <v>149</v>
      </c>
      <c r="E21" s="84">
        <v>1</v>
      </c>
      <c r="F21" s="85" t="s">
        <v>192</v>
      </c>
      <c r="G21" s="86" t="s">
        <v>193</v>
      </c>
      <c r="H21" s="86"/>
      <c r="I21" s="87" t="s">
        <v>194</v>
      </c>
      <c r="J21" s="87" t="s">
        <v>195</v>
      </c>
      <c r="K21" s="87" t="s">
        <v>196</v>
      </c>
      <c r="L21" s="87" t="s">
        <v>197</v>
      </c>
      <c r="M21" s="88" t="str">
        <f t="shared" ref="M21:M22" si="4">I21</f>
        <v>Form\'s description cannot be null</v>
      </c>
      <c r="N21" s="89" t="s">
        <v>198</v>
      </c>
      <c r="O21" s="89"/>
      <c r="P21" s="90" t="str">
        <f t="shared" ref="P21:P22" si="5">CONCATENATE("""",CONCATENATE("form[","$form.getId()","]"),"""",",","""",SUBSTITUTE(TRIM(F21&amp;" "&amp;G21&amp;" "&amp;H21)," ","."),"""",",","""",$I$16,"""",",","""",CONCATENATE(C21,D21,E21)," [",SUBSTITUTE(TRIM(F21&amp;" "&amp;G21&amp;" "&amp;H21)," ","."),"] - ",I21,"""",",","""",I21,"""",",","""",J21,"""",",","""", $K$16,"""",",","""",CONCATENATE(C21,D21,E21)," [",SUBSTITUTE(TRIM(F21&amp;" "&amp;G21&amp;" "&amp;H21)," ","."),"] - ",K21,"""",",","""",K21,"""",",","""",L21,"""",",","$form.getDescription()",",","$form.getId()")</f>
        <v>"form[$form.getId()]","form.description","","1.1 [form.description] - Form\'s description cannot be null","Form\'s description cannot be null","A name with some value different than null","","1.1 [form.description] - La descripción de la forma no pude ser nulo","La descripción de la forma no pude ser nulo","Una descripción con algún valor diferente de nulo",$form.getDescription(),$form.getId()</v>
      </c>
      <c r="Q21" s="62" t="str">
        <f t="shared" ref="Q21:Q22" si="6">CONCATENATE("""","ERROR","""",",","""",I21,"""")</f>
        <v>"ERROR","Form\'s description cannot be null"</v>
      </c>
      <c r="R21" s="91"/>
      <c r="S21" s="92" t="s">
        <v>22</v>
      </c>
      <c r="T21" s="64" t="s">
        <v>191</v>
      </c>
      <c r="U21" s="64" t="s">
        <v>199</v>
      </c>
      <c r="V21" s="92" t="s">
        <v>29</v>
      </c>
      <c r="W21" s="92" t="s">
        <v>29</v>
      </c>
      <c r="X21" s="93"/>
    </row>
    <row r="22" spans="1:24" ht="18" customHeight="1">
      <c r="A22" s="18"/>
      <c r="B22" s="73"/>
      <c r="C22" s="84">
        <v>1</v>
      </c>
      <c r="D22" s="84" t="s">
        <v>149</v>
      </c>
      <c r="E22" s="84">
        <v>2</v>
      </c>
      <c r="F22" s="85" t="s">
        <v>192</v>
      </c>
      <c r="G22" s="86" t="s">
        <v>193</v>
      </c>
      <c r="H22" s="86"/>
      <c r="I22" s="87" t="s">
        <v>200</v>
      </c>
      <c r="J22" s="87" t="s">
        <v>201</v>
      </c>
      <c r="K22" s="87" t="s">
        <v>202</v>
      </c>
      <c r="L22" s="87" t="s">
        <v>203</v>
      </c>
      <c r="M22" s="88" t="str">
        <f t="shared" si="4"/>
        <v>Form\'s description cannot be empty</v>
      </c>
      <c r="N22" s="89"/>
      <c r="O22" s="89" t="s">
        <v>198</v>
      </c>
      <c r="P22" s="90" t="str">
        <f t="shared" si="5"/>
        <v>"form[$form.getId()]","form.description","","1.2 [form.description] - Form\'s description cannot be empty","Form\'s description cannot be empty","A name with some value different than empty","","1.2 [form.description] - La descripción de la forma no pude ser vacío","La descripción de la forma no pude ser vacío","Una descripción con algún valor diferente de vacío",$form.getDescription(),$form.getId()</v>
      </c>
      <c r="Q22" s="62" t="str">
        <f t="shared" si="6"/>
        <v>"ERROR","Form\'s description cannot be empty"</v>
      </c>
      <c r="R22" s="62"/>
      <c r="S22" s="92" t="s">
        <v>22</v>
      </c>
      <c r="T22" s="64" t="s">
        <v>191</v>
      </c>
      <c r="U22" s="64" t="s">
        <v>204</v>
      </c>
      <c r="V22" s="92" t="s">
        <v>29</v>
      </c>
      <c r="W22" s="92" t="s">
        <v>29</v>
      </c>
      <c r="X22" s="93"/>
    </row>
    <row r="23" spans="1:24" ht="18" customHeight="1">
      <c r="A23" s="18"/>
      <c r="B23" s="73"/>
      <c r="C23" s="84">
        <v>1</v>
      </c>
      <c r="D23" s="84" t="s">
        <v>149</v>
      </c>
      <c r="E23" s="84">
        <v>3</v>
      </c>
      <c r="F23" s="69" t="s">
        <v>180</v>
      </c>
      <c r="G23" s="86"/>
      <c r="H23" s="86"/>
      <c r="I23" s="87"/>
      <c r="J23" s="87"/>
      <c r="K23" s="87"/>
      <c r="L23" s="87"/>
      <c r="M23" s="94" t="str">
        <f>CONCATENATE("Set next focus to ", S36, " from ",F21," ",T28)</f>
        <v>Set next focus to extraction from form validation</v>
      </c>
      <c r="N23" s="89"/>
      <c r="O23" s="89"/>
      <c r="P23" s="90"/>
      <c r="Q23" s="62" t="str">
        <f>CONCATENATE("""","DEBUG","""",",","""",M23,"""")</f>
        <v>"DEBUG","Set next focus to extraction from form validation"</v>
      </c>
      <c r="R23" s="62" t="b">
        <v>1</v>
      </c>
      <c r="S23" s="92" t="s">
        <v>22</v>
      </c>
      <c r="T23" s="64" t="s">
        <v>191</v>
      </c>
      <c r="U23" s="64" t="s">
        <v>205</v>
      </c>
      <c r="V23" s="92" t="s">
        <v>29</v>
      </c>
      <c r="W23" s="65" t="s">
        <v>22</v>
      </c>
      <c r="X23" s="95"/>
    </row>
    <row r="24" spans="1:24" ht="17.25" customHeight="1">
      <c r="A24" s="18"/>
      <c r="B24" s="146" t="s">
        <v>206</v>
      </c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3"/>
      <c r="T24" s="135"/>
      <c r="U24" s="135"/>
      <c r="V24" s="135"/>
      <c r="W24" s="135"/>
      <c r="X24" s="96"/>
    </row>
    <row r="25" spans="1:24" ht="18">
      <c r="A25" s="18"/>
      <c r="B25" s="73"/>
      <c r="C25" s="134" t="s">
        <v>41</v>
      </c>
      <c r="D25" s="135"/>
      <c r="E25" s="135"/>
      <c r="F25" s="135"/>
      <c r="G25" s="135"/>
      <c r="H25" s="135"/>
      <c r="I25" s="135"/>
      <c r="J25" s="135"/>
      <c r="K25" s="135"/>
      <c r="L25" s="136"/>
      <c r="M25" s="74" t="s">
        <v>44</v>
      </c>
      <c r="N25" s="74" t="s">
        <v>183</v>
      </c>
      <c r="O25" s="74" t="s">
        <v>183</v>
      </c>
      <c r="P25" s="75" t="s">
        <v>47</v>
      </c>
      <c r="Q25" s="36" t="s">
        <v>47</v>
      </c>
      <c r="R25" s="35" t="s">
        <v>47</v>
      </c>
      <c r="S25" s="38" t="s">
        <v>51</v>
      </c>
      <c r="T25" s="38" t="s">
        <v>53</v>
      </c>
      <c r="U25" s="38" t="s">
        <v>55</v>
      </c>
      <c r="V25" s="38" t="s">
        <v>56</v>
      </c>
      <c r="W25" s="38" t="s">
        <v>57</v>
      </c>
      <c r="X25" s="76"/>
    </row>
    <row r="26" spans="1:24" ht="17.25" customHeight="1">
      <c r="A26" s="18"/>
      <c r="B26" s="73"/>
      <c r="C26" s="138"/>
      <c r="D26" s="139"/>
      <c r="E26" s="139"/>
      <c r="F26" s="139"/>
      <c r="G26" s="139"/>
      <c r="H26" s="140"/>
      <c r="I26" s="132" t="s">
        <v>62</v>
      </c>
      <c r="J26" s="137"/>
      <c r="K26" s="132" t="s">
        <v>64</v>
      </c>
      <c r="L26" s="133"/>
      <c r="M26" s="77"/>
      <c r="N26" s="147" t="s">
        <v>184</v>
      </c>
      <c r="O26" s="150"/>
      <c r="P26" s="78"/>
      <c r="Q26" s="43"/>
      <c r="R26" s="42"/>
      <c r="S26" s="38"/>
      <c r="T26" s="38"/>
      <c r="U26" s="38"/>
      <c r="V26" s="38"/>
      <c r="W26" s="38"/>
      <c r="X26" s="76"/>
    </row>
    <row r="27" spans="1:24" ht="18" customHeight="1">
      <c r="A27" s="18"/>
      <c r="B27" s="73"/>
      <c r="C27" s="141"/>
      <c r="D27" s="141"/>
      <c r="E27" s="141"/>
      <c r="F27" s="141"/>
      <c r="G27" s="141"/>
      <c r="H27" s="142"/>
      <c r="I27" s="44"/>
      <c r="J27" s="45"/>
      <c r="K27" s="46"/>
      <c r="L27" s="47"/>
      <c r="M27" s="77"/>
      <c r="N27" s="79" t="s">
        <v>207</v>
      </c>
      <c r="O27" s="97" t="s">
        <v>208</v>
      </c>
      <c r="P27" s="80" t="s">
        <v>187</v>
      </c>
      <c r="Q27" s="7" t="s">
        <v>105</v>
      </c>
      <c r="R27" s="7" t="str">
        <f>CONCATENATE("if (","$param",") {","kcontext.getKieRuntime().getAgenda().getAgendaGroup( ","""",S57,"""",").setFocus();}")</f>
        <v>if ($param) {kcontext.getKieRuntime().getAgenda().getAgendaGroup( "form-execution").setFocus();}</v>
      </c>
      <c r="S27" s="38"/>
      <c r="T27" s="38"/>
      <c r="U27" s="38"/>
      <c r="V27" s="38"/>
      <c r="W27" s="38"/>
      <c r="X27" s="76"/>
    </row>
    <row r="28" spans="1:24" ht="18">
      <c r="A28" s="18"/>
      <c r="B28" s="73"/>
      <c r="C28" s="129" t="s">
        <v>114</v>
      </c>
      <c r="D28" s="130"/>
      <c r="E28" s="130"/>
      <c r="F28" s="130"/>
      <c r="G28" s="130"/>
      <c r="H28" s="131"/>
      <c r="I28" s="48" t="s">
        <v>120</v>
      </c>
      <c r="J28" s="49" t="s">
        <v>124</v>
      </c>
      <c r="K28" s="50" t="s">
        <v>128</v>
      </c>
      <c r="L28" s="48" t="s">
        <v>130</v>
      </c>
      <c r="M28" s="81" t="s">
        <v>131</v>
      </c>
      <c r="N28" s="81" t="s">
        <v>188</v>
      </c>
      <c r="O28" s="81" t="s">
        <v>189</v>
      </c>
      <c r="P28" s="83" t="s">
        <v>190</v>
      </c>
      <c r="Q28" s="54" t="s">
        <v>137</v>
      </c>
      <c r="R28" s="54" t="s">
        <v>140</v>
      </c>
      <c r="S28" s="56"/>
      <c r="T28" s="56" t="s">
        <v>191</v>
      </c>
      <c r="U28" s="56"/>
      <c r="V28" s="56"/>
      <c r="W28" s="56"/>
      <c r="X28" s="76"/>
    </row>
    <row r="29" spans="1:24" ht="18.75" customHeight="1">
      <c r="A29" s="18"/>
      <c r="B29" s="73"/>
      <c r="C29" s="84">
        <v>2</v>
      </c>
      <c r="D29" s="84" t="s">
        <v>149</v>
      </c>
      <c r="E29" s="84">
        <v>1</v>
      </c>
      <c r="F29" s="85" t="s">
        <v>209</v>
      </c>
      <c r="G29" s="86"/>
      <c r="H29" s="86"/>
      <c r="I29" s="87" t="s">
        <v>210</v>
      </c>
      <c r="J29" s="87" t="s">
        <v>211</v>
      </c>
      <c r="K29" s="87" t="s">
        <v>212</v>
      </c>
      <c r="L29" s="87" t="s">
        <v>213</v>
      </c>
      <c r="M29" s="88" t="str">
        <f t="shared" ref="M29:M30" si="7">I29</f>
        <v>Form\'s questions cannot be null</v>
      </c>
      <c r="N29" s="89" t="s">
        <v>198</v>
      </c>
      <c r="O29" s="98"/>
      <c r="P29" s="90" t="str">
        <f t="shared" ref="P29:P30" si="8">CONCATENATE("""",CONCATENATE("form[","$form.getId()","]"),"""",",","""",SUBSTITUTE(TRIM(F29&amp;" "&amp;G29&amp;" "&amp;H29)," ","."),"""",",","""",$I$16,"""",",","""",CONCATENATE(C29,D29,E29)," [",SUBSTITUTE(TRIM(F29&amp;" "&amp;G29&amp;" "&amp;H29)," ","."),"] - ",I29,"""",",","""",I29,"""",",","""",J29,"""",",","""", $K$16,"""",",","""",CONCATENATE(C29,D29,E29)," [",SUBSTITUTE(TRIM(F29&amp;" "&amp;G29&amp;" "&amp;H29)," ","."),"] - ",K29,"""",",","""",K29,"""",",","""",L29,"""",",","$form.getQuestions()",",","$form.getId()")</f>
        <v>"form[$form.getId()]","question","","2.1 [question] - Form\'s questions cannot be null","Form\'s questions cannot be null","An question list with some value different than null","","2.1 [question] - Las preguntas de la forma no pueden ser nulas","Las preguntas de la forma no pueden ser nulas","Un listado de preguntas diferente de nulo",$form.getQuestions(),$form.getId()</v>
      </c>
      <c r="Q29" s="99" t="str">
        <f t="shared" ref="Q29:Q30" si="9">CONCATENATE("""","ERROR","""",",","""",I29,"""")</f>
        <v>"ERROR","Form\'s questions cannot be null"</v>
      </c>
      <c r="R29" s="91"/>
      <c r="S29" s="64" t="s">
        <v>22</v>
      </c>
      <c r="T29" s="64" t="s">
        <v>191</v>
      </c>
      <c r="U29" s="64" t="s">
        <v>172</v>
      </c>
      <c r="V29" s="92" t="s">
        <v>29</v>
      </c>
      <c r="W29" s="92" t="s">
        <v>29</v>
      </c>
      <c r="X29" s="93"/>
    </row>
    <row r="30" spans="1:24" ht="17.25" customHeight="1">
      <c r="A30" s="18"/>
      <c r="B30" s="73"/>
      <c r="C30" s="84">
        <v>2</v>
      </c>
      <c r="D30" s="84" t="s">
        <v>149</v>
      </c>
      <c r="E30" s="84">
        <v>2</v>
      </c>
      <c r="F30" s="85" t="s">
        <v>209</v>
      </c>
      <c r="G30" s="86"/>
      <c r="H30" s="86"/>
      <c r="I30" s="87" t="s">
        <v>214</v>
      </c>
      <c r="J30" s="87" t="s">
        <v>215</v>
      </c>
      <c r="K30" s="87" t="s">
        <v>216</v>
      </c>
      <c r="L30" s="87" t="s">
        <v>217</v>
      </c>
      <c r="M30" s="88" t="str">
        <f t="shared" si="7"/>
        <v>Form\'s questions cannot be empty</v>
      </c>
      <c r="N30" s="100"/>
      <c r="O30" s="89" t="s">
        <v>198</v>
      </c>
      <c r="P30" s="90" t="str">
        <f t="shared" si="8"/>
        <v>"form[$form.getId()]","question","","2.2 [question] - Form\'s questions cannot be empty","Form\'s questions cannot be empty","An question list with some value different than empty","","2.2 [question] - Las preguntas de la forma no pueden ser vacías","Las preguntas de la forma no pueden ser vacías","Un listado de preguntas diferente de vacío",$form.getQuestions(),$form.getId()</v>
      </c>
      <c r="Q30" s="101" t="str">
        <f t="shared" si="9"/>
        <v>"ERROR","Form\'s questions cannot be empty"</v>
      </c>
      <c r="R30" s="62"/>
      <c r="S30" s="64" t="s">
        <v>22</v>
      </c>
      <c r="T30" s="64" t="s">
        <v>191</v>
      </c>
      <c r="U30" s="64" t="s">
        <v>178</v>
      </c>
      <c r="V30" s="92" t="s">
        <v>29</v>
      </c>
      <c r="W30" s="92" t="s">
        <v>29</v>
      </c>
      <c r="X30" s="93"/>
    </row>
    <row r="31" spans="1:24" ht="17.25" customHeight="1">
      <c r="A31" s="17"/>
      <c r="B31" s="32"/>
      <c r="C31" s="84">
        <v>2</v>
      </c>
      <c r="D31" s="84" t="s">
        <v>149</v>
      </c>
      <c r="E31" s="84">
        <v>3</v>
      </c>
      <c r="F31" s="69" t="s">
        <v>180</v>
      </c>
      <c r="G31" s="86"/>
      <c r="H31" s="86"/>
      <c r="I31" s="87"/>
      <c r="J31" s="87"/>
      <c r="K31" s="87"/>
      <c r="L31" s="87"/>
      <c r="M31" s="94" t="str">
        <f>CONCATENATE("Set next focus to ", S57, " from ",F29," ",T28)</f>
        <v>Set next focus to form-execution from question validation</v>
      </c>
      <c r="N31" s="102"/>
      <c r="O31" s="103"/>
      <c r="P31" s="104"/>
      <c r="Q31" s="62" t="str">
        <f>CONCATENATE("""","DEBUG","""",",","""",M31,"""")</f>
        <v>"DEBUG","Set next focus to form-execution from question validation"</v>
      </c>
      <c r="R31" s="62" t="b">
        <v>1</v>
      </c>
      <c r="S31" s="92" t="s">
        <v>22</v>
      </c>
      <c r="T31" s="64" t="s">
        <v>191</v>
      </c>
      <c r="U31" s="64" t="s">
        <v>181</v>
      </c>
      <c r="V31" s="92" t="s">
        <v>29</v>
      </c>
      <c r="W31" s="65" t="s">
        <v>22</v>
      </c>
      <c r="X31" s="95"/>
    </row>
    <row r="32" spans="1:24" ht="17.25" customHeight="1">
      <c r="A32" s="17"/>
      <c r="B32" s="144" t="s">
        <v>218</v>
      </c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3"/>
      <c r="S32" s="135"/>
      <c r="T32" s="135"/>
      <c r="U32" s="135"/>
      <c r="V32" s="135"/>
      <c r="W32" s="96"/>
    </row>
    <row r="33" spans="1:23" ht="17.25" customHeight="1">
      <c r="A33" s="17"/>
      <c r="B33" s="32"/>
      <c r="C33" s="134" t="s">
        <v>41</v>
      </c>
      <c r="D33" s="135"/>
      <c r="E33" s="135"/>
      <c r="F33" s="135"/>
      <c r="G33" s="135"/>
      <c r="H33" s="135"/>
      <c r="I33" s="135"/>
      <c r="J33" s="135"/>
      <c r="K33" s="135"/>
      <c r="L33" s="136"/>
      <c r="M33" s="105" t="s">
        <v>44</v>
      </c>
      <c r="N33" s="105" t="s">
        <v>183</v>
      </c>
      <c r="O33" s="34" t="s">
        <v>47</v>
      </c>
      <c r="P33" s="35" t="s">
        <v>47</v>
      </c>
      <c r="Q33" s="35" t="s">
        <v>47</v>
      </c>
      <c r="R33" s="37" t="s">
        <v>51</v>
      </c>
      <c r="S33" s="37" t="s">
        <v>53</v>
      </c>
      <c r="T33" s="37" t="s">
        <v>55</v>
      </c>
      <c r="U33" s="37" t="s">
        <v>56</v>
      </c>
      <c r="V33" s="37" t="s">
        <v>57</v>
      </c>
      <c r="W33" s="106"/>
    </row>
    <row r="34" spans="1:23" ht="17.25" customHeight="1">
      <c r="A34" s="17"/>
      <c r="B34" s="32"/>
      <c r="C34" s="138"/>
      <c r="D34" s="139"/>
      <c r="E34" s="139"/>
      <c r="F34" s="139"/>
      <c r="G34" s="139"/>
      <c r="H34" s="140"/>
      <c r="I34" s="132" t="s">
        <v>62</v>
      </c>
      <c r="J34" s="137"/>
      <c r="K34" s="132" t="s">
        <v>64</v>
      </c>
      <c r="L34" s="133"/>
      <c r="M34" s="77"/>
      <c r="N34" s="107" t="s">
        <v>219</v>
      </c>
      <c r="O34" s="41"/>
      <c r="P34" s="42"/>
      <c r="Q34" s="42"/>
      <c r="R34" s="37"/>
      <c r="S34" s="37"/>
      <c r="T34" s="37"/>
      <c r="U34" s="37"/>
      <c r="V34" s="37"/>
      <c r="W34" s="106"/>
    </row>
    <row r="35" spans="1:23" ht="17.25" customHeight="1">
      <c r="A35" s="17"/>
      <c r="B35" s="32"/>
      <c r="C35" s="141"/>
      <c r="D35" s="141"/>
      <c r="E35" s="141"/>
      <c r="F35" s="141"/>
      <c r="G35" s="141"/>
      <c r="H35" s="142"/>
      <c r="I35" s="44"/>
      <c r="J35" s="45"/>
      <c r="K35" s="46"/>
      <c r="L35" s="47"/>
      <c r="M35" s="77"/>
      <c r="N35" s="79" t="s">
        <v>220</v>
      </c>
      <c r="O35" s="108" t="s">
        <v>221</v>
      </c>
      <c r="P35" s="7" t="s">
        <v>105</v>
      </c>
      <c r="Q35" s="7" t="str">
        <f>CONCATENATE("if (","$param",") {","kcontext.getKieRuntime().getAgenda().getAgendaGroup( ","""",S43,"""",").setFocus();}")</f>
        <v>if ($param) {kcontext.getKieRuntime().getAgenda().getAgendaGroup( "extraction").setFocus();}</v>
      </c>
      <c r="R35" s="37"/>
      <c r="S35" s="37"/>
      <c r="T35" s="37"/>
      <c r="U35" s="37"/>
      <c r="V35" s="37"/>
      <c r="W35" s="106"/>
    </row>
    <row r="36" spans="1:23" ht="17.25" customHeight="1">
      <c r="A36" s="17"/>
      <c r="B36" s="32"/>
      <c r="C36" s="129" t="s">
        <v>114</v>
      </c>
      <c r="D36" s="130"/>
      <c r="E36" s="130"/>
      <c r="F36" s="130"/>
      <c r="G36" s="130"/>
      <c r="H36" s="131"/>
      <c r="I36" s="48" t="s">
        <v>120</v>
      </c>
      <c r="J36" s="49" t="s">
        <v>124</v>
      </c>
      <c r="K36" s="50" t="s">
        <v>128</v>
      </c>
      <c r="L36" s="48" t="s">
        <v>130</v>
      </c>
      <c r="M36" s="81" t="s">
        <v>131</v>
      </c>
      <c r="N36" s="81" t="s">
        <v>222</v>
      </c>
      <c r="O36" s="83" t="s">
        <v>223</v>
      </c>
      <c r="P36" s="54" t="s">
        <v>136</v>
      </c>
      <c r="Q36" s="54" t="s">
        <v>140</v>
      </c>
      <c r="R36" s="55"/>
      <c r="S36" s="55" t="s">
        <v>224</v>
      </c>
      <c r="T36" s="55"/>
      <c r="U36" s="55"/>
      <c r="V36" s="55"/>
      <c r="W36" s="106"/>
    </row>
    <row r="37" spans="1:23" ht="17.25" customHeight="1">
      <c r="A37" s="17"/>
      <c r="B37" s="32"/>
      <c r="C37" s="109">
        <v>3</v>
      </c>
      <c r="D37" s="109" t="s">
        <v>149</v>
      </c>
      <c r="E37" s="109">
        <v>1</v>
      </c>
      <c r="F37" s="110" t="s">
        <v>225</v>
      </c>
      <c r="G37" s="111"/>
      <c r="H37" s="17"/>
      <c r="I37" s="112" t="s">
        <v>226</v>
      </c>
      <c r="J37" s="112" t="s">
        <v>227</v>
      </c>
      <c r="K37" s="112" t="s">
        <v>228</v>
      </c>
      <c r="L37" s="112" t="s">
        <v>229</v>
      </c>
      <c r="M37" s="113" t="s">
        <v>226</v>
      </c>
      <c r="N37" s="114" t="s">
        <v>230</v>
      </c>
      <c r="O37" s="113" t="s">
        <v>231</v>
      </c>
      <c r="P37" s="91" t="str">
        <f t="shared" ref="P37:P38" si="10">CONCATENATE("""","DEBUG","""",",","""",M37,"""")</f>
        <v>"DEBUG","Extract form questions"</v>
      </c>
      <c r="Q37" s="90"/>
      <c r="R37" s="65" t="s">
        <v>29</v>
      </c>
      <c r="S37" s="65" t="s">
        <v>224</v>
      </c>
      <c r="T37" s="65" t="s">
        <v>205</v>
      </c>
      <c r="U37" s="92" t="s">
        <v>29</v>
      </c>
      <c r="V37" s="65" t="s">
        <v>29</v>
      </c>
      <c r="W37" s="95"/>
    </row>
    <row r="38" spans="1:23" ht="17.25" customHeight="1">
      <c r="A38" s="17"/>
      <c r="B38" s="32"/>
      <c r="C38" s="84">
        <v>3</v>
      </c>
      <c r="D38" s="84" t="s">
        <v>149</v>
      </c>
      <c r="E38" s="84">
        <v>2</v>
      </c>
      <c r="F38" s="69" t="s">
        <v>180</v>
      </c>
      <c r="G38" s="86"/>
      <c r="H38" s="86"/>
      <c r="I38" s="87"/>
      <c r="J38" s="87"/>
      <c r="K38" s="87"/>
      <c r="L38" s="87"/>
      <c r="M38" s="94" t="str">
        <f>CONCATENATE("Set next focus to ", S50, " from ",F37," ",S36)</f>
        <v>Set next focus to execution from questions extraction</v>
      </c>
      <c r="N38" s="114"/>
      <c r="O38" s="113"/>
      <c r="P38" s="91" t="str">
        <f t="shared" si="10"/>
        <v>"DEBUG","Set next focus to execution from questions extraction"</v>
      </c>
      <c r="Q38" s="62" t="b">
        <v>1</v>
      </c>
      <c r="R38" s="92" t="s">
        <v>22</v>
      </c>
      <c r="S38" s="65" t="s">
        <v>224</v>
      </c>
      <c r="T38" s="64" t="s">
        <v>172</v>
      </c>
      <c r="U38" s="92" t="s">
        <v>29</v>
      </c>
      <c r="V38" s="65" t="s">
        <v>29</v>
      </c>
      <c r="W38" s="95"/>
    </row>
    <row r="39" spans="1:23" ht="17.25" customHeight="1">
      <c r="A39" s="17"/>
      <c r="B39" s="144" t="s">
        <v>232</v>
      </c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3"/>
      <c r="S39" s="135"/>
      <c r="T39" s="135"/>
      <c r="U39" s="135"/>
      <c r="V39" s="135"/>
    </row>
    <row r="40" spans="1:23" ht="17.25" customHeight="1">
      <c r="A40" s="17"/>
      <c r="B40" s="32"/>
      <c r="C40" s="134" t="s">
        <v>41</v>
      </c>
      <c r="D40" s="135"/>
      <c r="E40" s="135"/>
      <c r="F40" s="135"/>
      <c r="G40" s="135"/>
      <c r="H40" s="135"/>
      <c r="I40" s="135"/>
      <c r="J40" s="135"/>
      <c r="K40" s="135"/>
      <c r="L40" s="136"/>
      <c r="M40" s="105" t="s">
        <v>44</v>
      </c>
      <c r="N40" s="105" t="s">
        <v>183</v>
      </c>
      <c r="O40" s="34" t="s">
        <v>47</v>
      </c>
      <c r="P40" s="35" t="s">
        <v>47</v>
      </c>
      <c r="Q40" s="35" t="s">
        <v>47</v>
      </c>
      <c r="R40" s="37" t="s">
        <v>51</v>
      </c>
      <c r="S40" s="37" t="s">
        <v>53</v>
      </c>
      <c r="T40" s="37" t="s">
        <v>55</v>
      </c>
      <c r="U40" s="37" t="s">
        <v>56</v>
      </c>
      <c r="V40" s="37" t="s">
        <v>57</v>
      </c>
    </row>
    <row r="41" spans="1:23" ht="17.25" customHeight="1">
      <c r="A41" s="17"/>
      <c r="B41" s="32"/>
      <c r="C41" s="138"/>
      <c r="D41" s="139"/>
      <c r="E41" s="139"/>
      <c r="F41" s="139"/>
      <c r="G41" s="139"/>
      <c r="H41" s="140"/>
      <c r="I41" s="132" t="s">
        <v>62</v>
      </c>
      <c r="J41" s="137"/>
      <c r="K41" s="132" t="s">
        <v>64</v>
      </c>
      <c r="L41" s="133"/>
      <c r="M41" s="77"/>
      <c r="N41" s="107" t="s">
        <v>233</v>
      </c>
      <c r="O41" s="41"/>
      <c r="P41" s="42"/>
      <c r="Q41" s="42"/>
      <c r="R41" s="37"/>
      <c r="S41" s="37"/>
      <c r="T41" s="37"/>
      <c r="U41" s="37"/>
      <c r="V41" s="37"/>
    </row>
    <row r="42" spans="1:23" ht="17.25" customHeight="1">
      <c r="A42" s="17"/>
      <c r="B42" s="32"/>
      <c r="C42" s="141"/>
      <c r="D42" s="141"/>
      <c r="E42" s="141"/>
      <c r="F42" s="141"/>
      <c r="G42" s="141"/>
      <c r="H42" s="142"/>
      <c r="I42" s="44"/>
      <c r="J42" s="45"/>
      <c r="K42" s="46"/>
      <c r="L42" s="47"/>
      <c r="M42" s="77"/>
      <c r="N42" s="79" t="s">
        <v>234</v>
      </c>
      <c r="O42" s="108" t="s">
        <v>235</v>
      </c>
      <c r="P42" s="7" t="s">
        <v>105</v>
      </c>
      <c r="Q42" s="7" t="str">
        <f>CONCATENATE("if (","$param",") {","kcontext.getKieRuntime().getAgenda().getAgendaGroup( ","""",S50,"""",").setFocus();}")</f>
        <v>if ($param) {kcontext.getKieRuntime().getAgenda().getAgendaGroup( "execution").setFocus();}</v>
      </c>
      <c r="R42" s="37"/>
      <c r="S42" s="37"/>
      <c r="T42" s="37"/>
      <c r="U42" s="37"/>
      <c r="V42" s="37"/>
    </row>
    <row r="43" spans="1:23" ht="17.25" customHeight="1">
      <c r="A43" s="17"/>
      <c r="B43" s="32"/>
      <c r="C43" s="129" t="s">
        <v>114</v>
      </c>
      <c r="D43" s="130"/>
      <c r="E43" s="130"/>
      <c r="F43" s="130"/>
      <c r="G43" s="130"/>
      <c r="H43" s="131"/>
      <c r="I43" s="48" t="s">
        <v>120</v>
      </c>
      <c r="J43" s="49" t="s">
        <v>124</v>
      </c>
      <c r="K43" s="50" t="s">
        <v>128</v>
      </c>
      <c r="L43" s="48" t="s">
        <v>130</v>
      </c>
      <c r="M43" s="81" t="s">
        <v>131</v>
      </c>
      <c r="N43" s="81" t="s">
        <v>236</v>
      </c>
      <c r="O43" s="83" t="s">
        <v>237</v>
      </c>
      <c r="P43" s="54" t="s">
        <v>136</v>
      </c>
      <c r="Q43" s="54" t="s">
        <v>140</v>
      </c>
      <c r="R43" s="55"/>
      <c r="S43" s="55" t="s">
        <v>224</v>
      </c>
      <c r="T43" s="55"/>
      <c r="U43" s="55"/>
      <c r="V43" s="55"/>
    </row>
    <row r="44" spans="1:23" ht="43.2" customHeight="1">
      <c r="A44" s="17"/>
      <c r="B44" s="32"/>
      <c r="C44" s="109">
        <v>4</v>
      </c>
      <c r="D44" s="109" t="s">
        <v>149</v>
      </c>
      <c r="E44" s="109">
        <v>1</v>
      </c>
      <c r="F44" s="110" t="s">
        <v>238</v>
      </c>
      <c r="G44" s="111"/>
      <c r="H44" s="17"/>
      <c r="I44" s="112" t="s">
        <v>239</v>
      </c>
      <c r="J44" s="112" t="s">
        <v>240</v>
      </c>
      <c r="K44" s="112" t="s">
        <v>241</v>
      </c>
      <c r="L44" s="112" t="s">
        <v>242</v>
      </c>
      <c r="M44" s="113" t="s">
        <v>239</v>
      </c>
      <c r="N44" s="114" t="s">
        <v>230</v>
      </c>
      <c r="O44" s="113" t="s">
        <v>243</v>
      </c>
      <c r="P44" s="91" t="str">
        <f t="shared" ref="P44:P45" si="11">CONCATENATE("""","DEBUG","""",",","""",M44,"""")</f>
        <v>"DEBUG","Extract question options"</v>
      </c>
      <c r="Q44" s="90"/>
      <c r="R44" s="65" t="s">
        <v>29</v>
      </c>
      <c r="S44" s="65" t="s">
        <v>224</v>
      </c>
      <c r="T44" s="65" t="s">
        <v>178</v>
      </c>
      <c r="U44" s="92" t="s">
        <v>29</v>
      </c>
      <c r="V44" s="65" t="s">
        <v>29</v>
      </c>
    </row>
    <row r="45" spans="1:23" ht="17.25" customHeight="1">
      <c r="A45" s="17"/>
      <c r="B45" s="32"/>
      <c r="C45" s="84">
        <v>4</v>
      </c>
      <c r="D45" s="84" t="s">
        <v>149</v>
      </c>
      <c r="E45" s="84">
        <v>2</v>
      </c>
      <c r="F45" s="69" t="s">
        <v>180</v>
      </c>
      <c r="G45" s="86"/>
      <c r="H45" s="86"/>
      <c r="I45" s="87"/>
      <c r="J45" s="87"/>
      <c r="K45" s="87"/>
      <c r="L45" s="87"/>
      <c r="M45" s="94" t="str">
        <f>CONCATENATE("Set next focus to ", S50, " from ",F44," ",S43)</f>
        <v>Set next focus to execution from options extraction</v>
      </c>
      <c r="N45" s="114"/>
      <c r="O45" s="113"/>
      <c r="P45" s="91" t="str">
        <f t="shared" si="11"/>
        <v>"DEBUG","Set next focus to execution from options extraction"</v>
      </c>
      <c r="Q45" s="62" t="b">
        <v>1</v>
      </c>
      <c r="R45" s="92" t="s">
        <v>22</v>
      </c>
      <c r="S45" s="65" t="s">
        <v>224</v>
      </c>
      <c r="T45" s="64" t="s">
        <v>181</v>
      </c>
      <c r="U45" s="92" t="s">
        <v>29</v>
      </c>
      <c r="V45" s="65" t="s">
        <v>29</v>
      </c>
    </row>
    <row r="46" spans="1:23" ht="17.25" customHeight="1">
      <c r="A46" s="18"/>
      <c r="B46" s="146" t="s">
        <v>244</v>
      </c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16"/>
      <c r="S46" s="116"/>
      <c r="T46" s="116"/>
      <c r="U46" s="116"/>
      <c r="V46" s="116"/>
      <c r="W46" s="96"/>
    </row>
    <row r="47" spans="1:23" ht="18">
      <c r="A47" s="18"/>
      <c r="B47" s="73"/>
      <c r="C47" s="134" t="s">
        <v>41</v>
      </c>
      <c r="D47" s="135"/>
      <c r="E47" s="135"/>
      <c r="F47" s="135"/>
      <c r="G47" s="135"/>
      <c r="H47" s="135"/>
      <c r="I47" s="135"/>
      <c r="J47" s="135"/>
      <c r="K47" s="135"/>
      <c r="L47" s="136"/>
      <c r="M47" s="74" t="s">
        <v>44</v>
      </c>
      <c r="N47" s="74" t="s">
        <v>183</v>
      </c>
      <c r="O47" s="75" t="s">
        <v>47</v>
      </c>
      <c r="P47" s="36" t="s">
        <v>47</v>
      </c>
      <c r="Q47" s="35" t="s">
        <v>47</v>
      </c>
      <c r="R47" s="38" t="s">
        <v>51</v>
      </c>
      <c r="S47" s="38" t="s">
        <v>53</v>
      </c>
      <c r="T47" s="38" t="s">
        <v>55</v>
      </c>
      <c r="U47" s="38" t="s">
        <v>56</v>
      </c>
      <c r="V47" s="38" t="s">
        <v>57</v>
      </c>
      <c r="W47" s="76"/>
    </row>
    <row r="48" spans="1:23" ht="18">
      <c r="A48" s="18"/>
      <c r="B48" s="73"/>
      <c r="C48" s="138"/>
      <c r="D48" s="139"/>
      <c r="E48" s="139"/>
      <c r="F48" s="139"/>
      <c r="G48" s="139"/>
      <c r="H48" s="140"/>
      <c r="I48" s="132" t="s">
        <v>62</v>
      </c>
      <c r="J48" s="137"/>
      <c r="K48" s="132" t="s">
        <v>64</v>
      </c>
      <c r="L48" s="133"/>
      <c r="M48" s="77"/>
      <c r="N48" s="117" t="s">
        <v>245</v>
      </c>
      <c r="O48" s="78"/>
      <c r="P48" s="43"/>
      <c r="Q48" s="42"/>
      <c r="R48" s="38"/>
      <c r="S48" s="38"/>
      <c r="T48" s="38"/>
      <c r="U48" s="38"/>
      <c r="V48" s="38"/>
      <c r="W48" s="76"/>
    </row>
    <row r="49" spans="1:23" ht="18.75" customHeight="1">
      <c r="A49" s="18"/>
      <c r="B49" s="73"/>
      <c r="C49" s="141"/>
      <c r="D49" s="141"/>
      <c r="E49" s="141"/>
      <c r="F49" s="141"/>
      <c r="G49" s="141"/>
      <c r="H49" s="142"/>
      <c r="I49" s="44"/>
      <c r="J49" s="45"/>
      <c r="K49" s="46"/>
      <c r="L49" s="47"/>
      <c r="M49" s="77"/>
      <c r="N49" s="79" t="s">
        <v>246</v>
      </c>
      <c r="O49" s="80" t="s">
        <v>247</v>
      </c>
      <c r="P49" s="7" t="s">
        <v>105</v>
      </c>
      <c r="Q49" s="7" t="str">
        <f>CONCATENATE("if (","$param",") {","kcontext.getKieRuntime().getAgenda().getAgendaGroup( ","""",Q64,"""",").setFocus();}")</f>
        <v>if ($param) {kcontext.getKieRuntime().getAgenda().getAgendaGroup( "form-selection").setFocus();}</v>
      </c>
      <c r="R49" s="38"/>
      <c r="S49" s="38"/>
      <c r="T49" s="38"/>
      <c r="U49" s="38"/>
      <c r="V49" s="38"/>
      <c r="W49" s="76"/>
    </row>
    <row r="50" spans="1:23" ht="18">
      <c r="A50" s="18"/>
      <c r="B50" s="73"/>
      <c r="C50" s="129" t="s">
        <v>114</v>
      </c>
      <c r="D50" s="130"/>
      <c r="E50" s="130"/>
      <c r="F50" s="130"/>
      <c r="G50" s="130"/>
      <c r="H50" s="131"/>
      <c r="I50" s="48" t="s">
        <v>120</v>
      </c>
      <c r="J50" s="49" t="s">
        <v>124</v>
      </c>
      <c r="K50" s="50" t="s">
        <v>128</v>
      </c>
      <c r="L50" s="48" t="s">
        <v>130</v>
      </c>
      <c r="M50" s="81" t="s">
        <v>131</v>
      </c>
      <c r="N50" s="81" t="s">
        <v>188</v>
      </c>
      <c r="O50" s="83"/>
      <c r="P50" s="54" t="s">
        <v>137</v>
      </c>
      <c r="Q50" s="54" t="s">
        <v>140</v>
      </c>
      <c r="R50" s="56"/>
      <c r="S50" s="56" t="s">
        <v>248</v>
      </c>
      <c r="T50" s="56"/>
      <c r="U50" s="56"/>
      <c r="V50" s="56"/>
      <c r="W50" s="76"/>
    </row>
    <row r="51" spans="1:23" ht="15.75" customHeight="1">
      <c r="A51" s="18"/>
      <c r="B51" s="73"/>
      <c r="C51" s="84">
        <v>5</v>
      </c>
      <c r="D51" s="84" t="s">
        <v>149</v>
      </c>
      <c r="E51" s="84">
        <v>1</v>
      </c>
      <c r="F51" s="85" t="s">
        <v>192</v>
      </c>
      <c r="G51" s="86" t="s">
        <v>225</v>
      </c>
      <c r="H51" s="86" t="s">
        <v>238</v>
      </c>
      <c r="I51" s="87" t="s">
        <v>249</v>
      </c>
      <c r="J51" s="87"/>
      <c r="K51" s="87" t="s">
        <v>250</v>
      </c>
      <c r="L51" s="87"/>
      <c r="M51" s="88" t="str">
        <f>I51</f>
        <v>Process option</v>
      </c>
      <c r="N51" s="89" t="s">
        <v>251</v>
      </c>
      <c r="O51" s="90" t="s">
        <v>252</v>
      </c>
      <c r="P51" s="90" t="str">
        <f>CONCATENATE("""","DEBUG","""",",","""",M51,"""")</f>
        <v>"DEBUG","Process option"</v>
      </c>
      <c r="Q51" s="90"/>
      <c r="R51" s="65" t="s">
        <v>22</v>
      </c>
      <c r="S51" s="65" t="s">
        <v>248</v>
      </c>
      <c r="T51" s="65" t="s">
        <v>181</v>
      </c>
      <c r="U51" s="92" t="s">
        <v>29</v>
      </c>
      <c r="V51" s="65" t="s">
        <v>29</v>
      </c>
      <c r="W51" s="95"/>
    </row>
    <row r="52" spans="1:23" ht="17.25" customHeight="1">
      <c r="A52" s="17"/>
      <c r="B52" s="32"/>
      <c r="C52" s="84">
        <v>5</v>
      </c>
      <c r="D52" s="84" t="s">
        <v>149</v>
      </c>
      <c r="E52" s="84">
        <v>2</v>
      </c>
      <c r="F52" s="69" t="s">
        <v>180</v>
      </c>
      <c r="G52" s="86"/>
      <c r="H52" s="86"/>
      <c r="I52" s="87"/>
      <c r="J52" s="87"/>
      <c r="K52" s="87"/>
      <c r="L52" s="87"/>
      <c r="M52" s="94" t="str">
        <f>CONCATENATE("Set next focus to ", Q64, " from ",F51," ",S57)</f>
        <v>Set next focus to form-selection from form form-execution</v>
      </c>
      <c r="N52" s="114"/>
      <c r="O52" s="113"/>
      <c r="P52" s="91" t="str">
        <f>CONCATENATE("""","DEBUG","""",",","""",M52,"""")</f>
        <v>"DEBUG","Set next focus to form-selection from form form-execution"</v>
      </c>
      <c r="Q52" s="62" t="b">
        <v>1</v>
      </c>
      <c r="R52" s="92" t="s">
        <v>22</v>
      </c>
      <c r="S52" s="65" t="s">
        <v>224</v>
      </c>
      <c r="T52" s="64" t="s">
        <v>181</v>
      </c>
      <c r="U52" s="92" t="s">
        <v>29</v>
      </c>
      <c r="V52" s="65" t="s">
        <v>29</v>
      </c>
    </row>
    <row r="53" spans="1:23" ht="17.25" customHeight="1">
      <c r="A53" s="18"/>
      <c r="B53" s="146" t="s">
        <v>253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16"/>
      <c r="S53" s="116"/>
      <c r="T53" s="116"/>
      <c r="U53" s="116"/>
      <c r="V53" s="116"/>
      <c r="W53" s="96"/>
    </row>
    <row r="54" spans="1:23" ht="18">
      <c r="A54" s="18"/>
      <c r="B54" s="73"/>
      <c r="C54" s="134" t="s">
        <v>41</v>
      </c>
      <c r="D54" s="135"/>
      <c r="E54" s="135"/>
      <c r="F54" s="135"/>
      <c r="G54" s="135"/>
      <c r="H54" s="135"/>
      <c r="I54" s="135"/>
      <c r="J54" s="135"/>
      <c r="K54" s="135"/>
      <c r="L54" s="136"/>
      <c r="M54" s="74" t="s">
        <v>44</v>
      </c>
      <c r="N54" s="74" t="s">
        <v>183</v>
      </c>
      <c r="O54" s="75" t="s">
        <v>47</v>
      </c>
      <c r="P54" s="36" t="s">
        <v>47</v>
      </c>
      <c r="Q54" s="35" t="s">
        <v>47</v>
      </c>
      <c r="R54" s="38" t="s">
        <v>51</v>
      </c>
      <c r="S54" s="38" t="s">
        <v>53</v>
      </c>
      <c r="T54" s="38" t="s">
        <v>55</v>
      </c>
      <c r="U54" s="38" t="s">
        <v>56</v>
      </c>
      <c r="V54" s="38" t="s">
        <v>57</v>
      </c>
      <c r="W54" s="76"/>
    </row>
    <row r="55" spans="1:23" ht="18">
      <c r="A55" s="18"/>
      <c r="B55" s="73"/>
      <c r="C55" s="138"/>
      <c r="D55" s="139"/>
      <c r="E55" s="139"/>
      <c r="F55" s="139"/>
      <c r="G55" s="139"/>
      <c r="H55" s="140"/>
      <c r="I55" s="132" t="s">
        <v>62</v>
      </c>
      <c r="J55" s="137"/>
      <c r="K55" s="132" t="s">
        <v>64</v>
      </c>
      <c r="L55" s="133"/>
      <c r="M55" s="77"/>
      <c r="N55" s="107" t="s">
        <v>219</v>
      </c>
      <c r="O55" s="78"/>
      <c r="P55" s="43"/>
      <c r="Q55" s="42"/>
      <c r="R55" s="38"/>
      <c r="S55" s="38"/>
      <c r="T55" s="38"/>
      <c r="U55" s="38"/>
      <c r="V55" s="38"/>
      <c r="W55" s="76"/>
    </row>
    <row r="56" spans="1:23" ht="18.75" customHeight="1">
      <c r="A56" s="18"/>
      <c r="B56" s="73"/>
      <c r="C56" s="141"/>
      <c r="D56" s="141"/>
      <c r="E56" s="141"/>
      <c r="F56" s="141"/>
      <c r="G56" s="141"/>
      <c r="H56" s="142"/>
      <c r="I56" s="44"/>
      <c r="J56" s="45"/>
      <c r="K56" s="46"/>
      <c r="L56" s="47"/>
      <c r="M56" s="77"/>
      <c r="N56" s="79" t="s">
        <v>220</v>
      </c>
      <c r="O56" s="80" t="s">
        <v>254</v>
      </c>
      <c r="P56" s="7" t="s">
        <v>105</v>
      </c>
      <c r="Q56" s="7" t="str">
        <f>CONCATENATE("if (","$param",") {","kcontext.getKieRuntime().getAgenda().getAgendaGroup( ","""",Q64,"""",").setFocus();}")</f>
        <v>if ($param) {kcontext.getKieRuntime().getAgenda().getAgendaGroup( "form-selection").setFocus();}</v>
      </c>
      <c r="R56" s="38"/>
      <c r="S56" s="38"/>
      <c r="T56" s="38"/>
      <c r="U56" s="38"/>
      <c r="V56" s="38"/>
      <c r="W56" s="76"/>
    </row>
    <row r="57" spans="1:23" ht="18">
      <c r="A57" s="18"/>
      <c r="B57" s="73"/>
      <c r="C57" s="129" t="s">
        <v>114</v>
      </c>
      <c r="D57" s="130"/>
      <c r="E57" s="130"/>
      <c r="F57" s="130"/>
      <c r="G57" s="130"/>
      <c r="H57" s="131"/>
      <c r="I57" s="48" t="s">
        <v>120</v>
      </c>
      <c r="J57" s="49" t="s">
        <v>124</v>
      </c>
      <c r="K57" s="50" t="s">
        <v>128</v>
      </c>
      <c r="L57" s="48" t="s">
        <v>130</v>
      </c>
      <c r="M57" s="81" t="s">
        <v>131</v>
      </c>
      <c r="N57" s="81" t="s">
        <v>188</v>
      </c>
      <c r="O57" s="83"/>
      <c r="P57" s="54" t="s">
        <v>137</v>
      </c>
      <c r="Q57" s="54" t="s">
        <v>140</v>
      </c>
      <c r="R57" s="56"/>
      <c r="S57" s="56" t="s">
        <v>255</v>
      </c>
      <c r="T57" s="56"/>
      <c r="U57" s="56"/>
      <c r="V57" s="56"/>
      <c r="W57" s="76"/>
    </row>
    <row r="58" spans="1:23" ht="15.75" customHeight="1">
      <c r="A58" s="18"/>
      <c r="B58" s="73"/>
      <c r="C58" s="84">
        <v>6</v>
      </c>
      <c r="D58" s="84" t="s">
        <v>149</v>
      </c>
      <c r="E58" s="84">
        <v>1</v>
      </c>
      <c r="F58" s="85" t="s">
        <v>192</v>
      </c>
      <c r="G58" s="86"/>
      <c r="H58" s="86"/>
      <c r="I58" s="87" t="s">
        <v>256</v>
      </c>
      <c r="J58" s="87"/>
      <c r="K58" s="87" t="s">
        <v>257</v>
      </c>
      <c r="L58" s="87"/>
      <c r="M58" s="88" t="str">
        <f>I58</f>
        <v>Process form</v>
      </c>
      <c r="N58" s="89" t="s">
        <v>230</v>
      </c>
      <c r="O58" s="90" t="s">
        <v>258</v>
      </c>
      <c r="P58" s="90" t="str">
        <f>CONCATENATE("""","DEBUG","""",",","""",M58,"""")</f>
        <v>"DEBUG","Process form"</v>
      </c>
      <c r="Q58" s="90"/>
      <c r="R58" s="65" t="s">
        <v>22</v>
      </c>
      <c r="S58" s="65" t="s">
        <v>255</v>
      </c>
      <c r="T58" s="65" t="s">
        <v>181</v>
      </c>
      <c r="U58" s="92" t="s">
        <v>29</v>
      </c>
      <c r="V58" s="65" t="s">
        <v>22</v>
      </c>
      <c r="W58" s="95"/>
    </row>
    <row r="59" spans="1:23" ht="17.25" customHeight="1">
      <c r="A59" s="17"/>
      <c r="B59" s="32"/>
      <c r="C59" s="84">
        <v>6</v>
      </c>
      <c r="D59" s="84" t="s">
        <v>149</v>
      </c>
      <c r="E59" s="84">
        <v>2</v>
      </c>
      <c r="F59" s="69" t="s">
        <v>180</v>
      </c>
      <c r="G59" s="86"/>
      <c r="H59" s="86"/>
      <c r="I59" s="87"/>
      <c r="J59" s="87"/>
      <c r="K59" s="87"/>
      <c r="L59" s="87"/>
      <c r="M59" s="94" t="str">
        <f>CONCATENATE("Set next focus to ", R71, " from ",F58," ",Q64)</f>
        <v>Set next focus to  from form form-selection</v>
      </c>
      <c r="N59" s="114"/>
      <c r="O59" s="113"/>
      <c r="P59" s="91" t="str">
        <f>CONCATENATE("""","DEBUG","""",",","""",M59,"""")</f>
        <v>"DEBUG","Set next focus to  from form form-selection"</v>
      </c>
      <c r="Q59" s="62" t="b">
        <v>1</v>
      </c>
      <c r="R59" s="92" t="s">
        <v>22</v>
      </c>
      <c r="S59" s="65" t="s">
        <v>255</v>
      </c>
      <c r="T59" s="64" t="s">
        <v>181</v>
      </c>
      <c r="U59" s="92" t="s">
        <v>29</v>
      </c>
      <c r="V59" s="65" t="s">
        <v>22</v>
      </c>
    </row>
    <row r="60" spans="1:23" ht="17.25" customHeight="1">
      <c r="A60" s="18"/>
      <c r="B60" s="146" t="s">
        <v>259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15"/>
      <c r="Q60" s="116"/>
      <c r="R60" s="116"/>
      <c r="S60" s="116"/>
      <c r="T60" s="116"/>
      <c r="U60" s="118"/>
      <c r="V60" s="96"/>
    </row>
    <row r="61" spans="1:23" ht="18">
      <c r="A61" s="18"/>
      <c r="B61" s="73"/>
      <c r="C61" s="134" t="s">
        <v>41</v>
      </c>
      <c r="D61" s="135"/>
      <c r="E61" s="135"/>
      <c r="F61" s="135"/>
      <c r="G61" s="135"/>
      <c r="H61" s="135"/>
      <c r="I61" s="135"/>
      <c r="J61" s="135"/>
      <c r="K61" s="135"/>
      <c r="L61" s="136"/>
      <c r="M61" s="74" t="s">
        <v>44</v>
      </c>
      <c r="N61" s="75" t="s">
        <v>47</v>
      </c>
      <c r="O61" s="36" t="s">
        <v>47</v>
      </c>
      <c r="P61" s="38" t="s">
        <v>51</v>
      </c>
      <c r="Q61" s="38" t="s">
        <v>53</v>
      </c>
      <c r="R61" s="38" t="s">
        <v>55</v>
      </c>
      <c r="S61" s="38" t="s">
        <v>56</v>
      </c>
      <c r="T61" s="38" t="s">
        <v>57</v>
      </c>
      <c r="U61" s="76"/>
    </row>
    <row r="62" spans="1:23" ht="18">
      <c r="A62" s="18"/>
      <c r="B62" s="73"/>
      <c r="C62" s="138"/>
      <c r="D62" s="139"/>
      <c r="E62" s="139"/>
      <c r="F62" s="139"/>
      <c r="G62" s="139"/>
      <c r="H62" s="140"/>
      <c r="I62" s="132" t="s">
        <v>62</v>
      </c>
      <c r="J62" s="137"/>
      <c r="K62" s="132" t="s">
        <v>64</v>
      </c>
      <c r="L62" s="133"/>
      <c r="M62" s="77"/>
      <c r="N62" s="78"/>
      <c r="O62" s="43"/>
      <c r="P62" s="38"/>
      <c r="Q62" s="38"/>
      <c r="R62" s="38"/>
      <c r="S62" s="38"/>
      <c r="T62" s="38"/>
      <c r="U62" s="76"/>
    </row>
    <row r="63" spans="1:23" ht="18.75" customHeight="1">
      <c r="A63" s="18"/>
      <c r="B63" s="73"/>
      <c r="C63" s="141"/>
      <c r="D63" s="141"/>
      <c r="E63" s="141"/>
      <c r="F63" s="141"/>
      <c r="G63" s="141"/>
      <c r="H63" s="142"/>
      <c r="I63" s="44"/>
      <c r="J63" s="45"/>
      <c r="K63" s="46"/>
      <c r="L63" s="47"/>
      <c r="M63" s="77"/>
      <c r="N63" s="80" t="s">
        <v>493</v>
      </c>
      <c r="O63" s="7" t="s">
        <v>105</v>
      </c>
      <c r="P63" s="38"/>
      <c r="Q63" s="38"/>
      <c r="R63" s="38"/>
      <c r="S63" s="38"/>
      <c r="T63" s="38"/>
      <c r="U63" s="76"/>
    </row>
    <row r="64" spans="1:23" ht="18">
      <c r="A64" s="18"/>
      <c r="B64" s="73"/>
      <c r="C64" s="129" t="s">
        <v>114</v>
      </c>
      <c r="D64" s="130"/>
      <c r="E64" s="130"/>
      <c r="F64" s="130"/>
      <c r="G64" s="130"/>
      <c r="H64" s="131"/>
      <c r="I64" s="48" t="s">
        <v>120</v>
      </c>
      <c r="J64" s="49" t="s">
        <v>124</v>
      </c>
      <c r="K64" s="50" t="s">
        <v>128</v>
      </c>
      <c r="L64" s="48" t="s">
        <v>130</v>
      </c>
      <c r="M64" s="81" t="s">
        <v>131</v>
      </c>
      <c r="N64" s="83"/>
      <c r="O64" s="54" t="s">
        <v>137</v>
      </c>
      <c r="P64" s="56"/>
      <c r="Q64" s="56" t="s">
        <v>260</v>
      </c>
      <c r="R64" s="56"/>
      <c r="S64" s="56"/>
      <c r="T64" s="56"/>
      <c r="U64" s="76"/>
    </row>
    <row r="65" spans="1:24" ht="15.75" customHeight="1">
      <c r="A65" s="18"/>
      <c r="B65" s="73"/>
      <c r="C65" s="84">
        <v>7</v>
      </c>
      <c r="D65" s="84" t="s">
        <v>149</v>
      </c>
      <c r="E65" s="84">
        <v>1</v>
      </c>
      <c r="F65" s="85" t="str">
        <f>F14</f>
        <v>accumulatedWeighting</v>
      </c>
      <c r="G65" s="86"/>
      <c r="H65" s="86"/>
      <c r="I65" s="87" t="str">
        <f>CONCATENATE("Process ", F65)</f>
        <v>Process accumulatedWeighting</v>
      </c>
      <c r="J65" s="87"/>
      <c r="K65" s="87" t="e">
        <f ca="1">_xludf.concatenate("Procesar ", F65)</f>
        <v>#NAME?</v>
      </c>
      <c r="L65" s="87"/>
      <c r="M65" s="88" t="str">
        <f>I65</f>
        <v>Process accumulatedWeighting</v>
      </c>
      <c r="N65" s="90" t="str">
        <f>F65</f>
        <v>accumulatedWeighting</v>
      </c>
      <c r="O65" s="90" t="str">
        <f>CONCATENATE("""","DEBUG","""",",","""",M65,"""")</f>
        <v>"DEBUG","Process accumulatedWeighting"</v>
      </c>
      <c r="P65" s="65" t="s">
        <v>22</v>
      </c>
      <c r="Q65" s="65" t="s">
        <v>260</v>
      </c>
      <c r="R65" s="65" t="s">
        <v>181</v>
      </c>
      <c r="S65" s="92" t="s">
        <v>29</v>
      </c>
      <c r="T65" s="65" t="s">
        <v>22</v>
      </c>
      <c r="U65" s="95"/>
    </row>
    <row r="66" spans="1:24" ht="15.75" customHeight="1">
      <c r="A66" s="17"/>
      <c r="B66" s="32"/>
      <c r="C66" s="119"/>
      <c r="D66" s="119"/>
      <c r="E66" s="119"/>
      <c r="F66" s="94"/>
      <c r="G66" s="17"/>
      <c r="H66" s="17"/>
      <c r="I66" s="120"/>
      <c r="J66" s="120"/>
      <c r="K66" s="120"/>
      <c r="L66" s="120"/>
      <c r="M66" s="121"/>
      <c r="N66" s="103"/>
      <c r="O66" s="104"/>
      <c r="P66" s="104"/>
      <c r="Q66" s="104"/>
      <c r="R66" s="104"/>
      <c r="S66" s="95"/>
      <c r="T66" s="95"/>
      <c r="U66" s="95"/>
      <c r="V66" s="93"/>
      <c r="W66" s="95"/>
      <c r="X66" s="95"/>
    </row>
    <row r="67" spans="1:24" ht="15.75" customHeight="1">
      <c r="A67" s="17"/>
      <c r="B67" s="32"/>
      <c r="C67" s="119"/>
      <c r="D67" s="119"/>
      <c r="E67" s="119"/>
      <c r="F67" s="94"/>
      <c r="G67" s="17"/>
      <c r="H67" s="17"/>
      <c r="I67" s="120"/>
      <c r="J67" s="120"/>
      <c r="K67" s="120"/>
      <c r="L67" s="120"/>
      <c r="M67" s="121"/>
      <c r="N67" s="103"/>
      <c r="O67" s="104"/>
      <c r="P67" s="104"/>
      <c r="Q67" s="104"/>
      <c r="R67" s="104"/>
      <c r="S67" s="95"/>
      <c r="T67" s="95"/>
      <c r="U67" s="95"/>
      <c r="V67" s="93"/>
      <c r="W67" s="95"/>
      <c r="X67" s="95"/>
    </row>
    <row r="68" spans="1:24" ht="15.75" customHeight="1">
      <c r="A68" s="17"/>
      <c r="B68" s="32"/>
      <c r="C68" s="119"/>
      <c r="D68" s="119"/>
      <c r="E68" s="119"/>
      <c r="F68" s="94"/>
      <c r="G68" s="17"/>
      <c r="H68" s="17"/>
      <c r="I68" s="120"/>
      <c r="J68" s="120"/>
      <c r="K68" s="120"/>
      <c r="L68" s="120"/>
      <c r="M68" s="121"/>
      <c r="N68" s="103"/>
      <c r="O68" s="104"/>
      <c r="P68" s="104"/>
      <c r="Q68" s="104"/>
      <c r="R68" s="104"/>
      <c r="S68" s="95"/>
      <c r="T68" s="95"/>
      <c r="U68" s="95"/>
      <c r="V68" s="93"/>
      <c r="W68" s="95"/>
      <c r="X68" s="95"/>
    </row>
    <row r="69" spans="1:24" ht="15.75" customHeight="1">
      <c r="A69" s="17"/>
      <c r="B69" s="32"/>
      <c r="C69" s="119"/>
      <c r="D69" s="119"/>
      <c r="E69" s="119"/>
      <c r="F69" s="94"/>
      <c r="G69" s="17"/>
      <c r="H69" s="17"/>
      <c r="I69" s="120"/>
      <c r="J69" s="120"/>
      <c r="K69" s="120"/>
      <c r="L69" s="120"/>
      <c r="M69" s="121"/>
      <c r="N69" s="103"/>
      <c r="O69" s="104"/>
      <c r="P69" s="104"/>
      <c r="Q69" s="104"/>
      <c r="R69" s="104"/>
      <c r="S69" s="95"/>
      <c r="T69" s="95"/>
      <c r="U69" s="95"/>
      <c r="V69" s="93"/>
      <c r="W69" s="95"/>
      <c r="X69" s="95"/>
    </row>
  </sheetData>
  <mergeCells count="54">
    <mergeCell ref="B8:Q8"/>
    <mergeCell ref="B39:Q39"/>
    <mergeCell ref="B46:Q46"/>
    <mergeCell ref="B53:Q53"/>
    <mergeCell ref="B60:O60"/>
    <mergeCell ref="C10:H11"/>
    <mergeCell ref="C12:H12"/>
    <mergeCell ref="I10:J10"/>
    <mergeCell ref="K10:L10"/>
    <mergeCell ref="K26:L26"/>
    <mergeCell ref="N26:O26"/>
    <mergeCell ref="C26:H27"/>
    <mergeCell ref="C25:L25"/>
    <mergeCell ref="C28:H28"/>
    <mergeCell ref="I26:J26"/>
    <mergeCell ref="S24:W24"/>
    <mergeCell ref="C17:L17"/>
    <mergeCell ref="S16:W16"/>
    <mergeCell ref="B24:R24"/>
    <mergeCell ref="B16:R16"/>
    <mergeCell ref="C18:H19"/>
    <mergeCell ref="K18:L18"/>
    <mergeCell ref="N18:O18"/>
    <mergeCell ref="R39:V39"/>
    <mergeCell ref="R32:V32"/>
    <mergeCell ref="K34:L34"/>
    <mergeCell ref="B32:Q32"/>
    <mergeCell ref="I62:J62"/>
    <mergeCell ref="C62:H63"/>
    <mergeCell ref="C40:L40"/>
    <mergeCell ref="K41:L41"/>
    <mergeCell ref="I41:J41"/>
    <mergeCell ref="I34:J34"/>
    <mergeCell ref="C33:L33"/>
    <mergeCell ref="C36:H36"/>
    <mergeCell ref="C34:H35"/>
    <mergeCell ref="C47:L47"/>
    <mergeCell ref="C43:H43"/>
    <mergeCell ref="C64:H64"/>
    <mergeCell ref="K62:L62"/>
    <mergeCell ref="C9:L9"/>
    <mergeCell ref="I18:J18"/>
    <mergeCell ref="C20:H20"/>
    <mergeCell ref="C61:L61"/>
    <mergeCell ref="C55:H56"/>
    <mergeCell ref="C57:H57"/>
    <mergeCell ref="K48:L48"/>
    <mergeCell ref="I48:J48"/>
    <mergeCell ref="C48:H49"/>
    <mergeCell ref="C50:H50"/>
    <mergeCell ref="K55:L55"/>
    <mergeCell ref="C54:L54"/>
    <mergeCell ref="I55:J55"/>
    <mergeCell ref="C41:H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"/>
  <sheetViews>
    <sheetView workbookViewId="0">
      <selection activeCell="A2" sqref="A2"/>
    </sheetView>
  </sheetViews>
  <sheetFormatPr defaultColWidth="14.44140625" defaultRowHeight="15.75" customHeight="1"/>
  <cols>
    <col min="1" max="1" width="71.5546875" customWidth="1"/>
  </cols>
  <sheetData>
    <row r="1" spans="1:1" ht="150" customHeight="1">
      <c r="A1" s="8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Lists</vt:lpstr>
      <vt:lpstr>Decision Tables</vt:lpstr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2019-10-31T22:33:58Z</dcterms:modified>
</cp:coreProperties>
</file>