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5D0ADFDC-5C30-43D6-BAAB-9D57B1A29343}" xr6:coauthVersionLast="47" xr6:coauthVersionMax="47" xr10:uidLastSave="{00000000-0000-0000-0000-000000000000}"/>
  <bookViews>
    <workbookView minimized="1" xWindow="165" yWindow="2858" windowWidth="13620" windowHeight="9510" activeTab="1" xr2:uid="{00000000-000D-0000-FFFF-FFFF00000000}"/>
  </bookViews>
  <sheets>
    <sheet name="Sheet1 (2)" sheetId="3" r:id="rId1"/>
    <sheet name="Sheet1" sheetId="1" r:id="rId2"/>
    <sheet name="Sheet2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D28" i="3"/>
  <c r="C28" i="3"/>
  <c r="B28" i="3"/>
  <c r="E33" i="1"/>
  <c r="D33" i="1"/>
  <c r="E31" i="1"/>
  <c r="E32" i="1"/>
  <c r="D32" i="1"/>
  <c r="E30" i="1"/>
  <c r="E29" i="1"/>
  <c r="B30" i="1" l="1"/>
  <c r="F29" i="1"/>
  <c r="D31" i="1"/>
  <c r="D30" i="1"/>
  <c r="D29" i="1"/>
  <c r="B29" i="1"/>
  <c r="B33" i="1"/>
  <c r="F33" i="1"/>
  <c r="C33" i="1"/>
  <c r="F32" i="1"/>
  <c r="C32" i="1"/>
  <c r="F31" i="1"/>
  <c r="C31" i="1"/>
  <c r="F30" i="1"/>
  <c r="C30" i="1"/>
  <c r="C29" i="1"/>
  <c r="B31" i="1" l="1"/>
  <c r="B32" i="1"/>
</calcChain>
</file>

<file path=xl/sharedStrings.xml><?xml version="1.0" encoding="utf-8"?>
<sst xmlns="http://schemas.openxmlformats.org/spreadsheetml/2006/main" count="62" uniqueCount="31">
  <si>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</si>
  <si>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</si>
  <si>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</si>
  <si>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</si>
  <si>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</si>
  <si>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</si>
  <si>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</si>
  <si>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</si>
  <si>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</si>
  <si>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</si>
  <si>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</si>
  <si>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</si>
  <si>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</si>
  <si>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</si>
  <si>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</si>
  <si>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</si>
  <si>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</si>
  <si>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</si>
  <si>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</si>
  <si>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</si>
  <si>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</si>
  <si>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</si>
  <si>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α=100</t>
    <phoneticPr fontId="1"/>
  </si>
  <si>
    <t xml:space="preserve">α＝1 </t>
    <phoneticPr fontId="1"/>
  </si>
  <si>
    <t>マルチ(LW)</t>
    <phoneticPr fontId="1"/>
  </si>
  <si>
    <t>LLF</t>
    <phoneticPr fontId="1"/>
  </si>
  <si>
    <t>デッドラインミス平均</t>
    <rPh sb="8" eb="10">
      <t>ヘイキン</t>
    </rPh>
    <phoneticPr fontId="1"/>
  </si>
  <si>
    <t>提案手法</t>
    <rPh sb="0" eb="4">
      <t>テイアンシュホウ</t>
    </rPh>
    <phoneticPr fontId="1"/>
  </si>
  <si>
    <t>LMCLF
(α＝1000)</t>
    <phoneticPr fontId="1"/>
  </si>
  <si>
    <t>LMCLF
(α＝100)</t>
    <phoneticPr fontId="1"/>
  </si>
  <si>
    <t>LMCLF
(α＝1)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</si>
</sst>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49" fontId="2" fillId="0" borderId="0" xfId="0" applyNumberFormat="1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 (2)'!$A$29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'Sheet1 (2)'!$B$32:$F$32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B56-A3B2-F71EEC2C5382}"/>
            </c:ext>
          </c:extLst>
        </c:ser>
        <c:ser>
          <c:idx val="1"/>
          <c:order val="1"/>
          <c:tx>
            <c:strRef>
              <c:f>'Sheet1 (2)'!$A$30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70-4B56-A3B2-F71EEC2C53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70-4B56-A3B2-F71EEC2C53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770-4B56-A3B2-F71EEC2C53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770-4B56-A3B2-F71EEC2C53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770-4B56-A3B2-F71EEC2C5382}"/>
              </c:ext>
            </c:extLst>
          </c:dPt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0-4B56-A3B2-F71EEC2C5382}"/>
            </c:ext>
          </c:extLst>
        </c:ser>
        <c:ser>
          <c:idx val="2"/>
          <c:order val="2"/>
          <c:tx>
            <c:strRef>
              <c:f>'Sheet1 (2)'!$A$31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770-4B56-A3B2-F71EEC2C538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770-4B56-A3B2-F71EEC2C538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770-4B56-A3B2-F71EEC2C538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770-4B56-A3B2-F71EEC2C538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770-4B56-A3B2-F71EEC2C5382}"/>
              </c:ext>
            </c:extLst>
          </c:dPt>
          <c:errBars>
            <c:errBarType val="plus"/>
            <c:errValType val="cust"/>
            <c:noEndCap val="0"/>
            <c:plus>
              <c:numRef>
                <c:f>'Sheet1 (2)'!$B$33:$F$33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70-4B56-A3B2-F71EEC2C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'Sheet1 (2)'!$A$34</c:f>
              <c:strCache>
                <c:ptCount val="1"/>
                <c:pt idx="0">
                  <c:v>デッドラインミス平均</c:v>
                </c:pt>
              </c:strCache>
            </c:strRef>
          </c:tx>
          <c:marker>
            <c:symbol val="none"/>
          </c:marker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(2)'!$B$34:$F$34</c:f>
              <c:numCache>
                <c:formatCode>General</c:formatCode>
                <c:ptCount val="5"/>
                <c:pt idx="0">
                  <c:v>3</c:v>
                </c:pt>
                <c:pt idx="1">
                  <c:v>2.4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70-4B56-A3B2-F71EEC2C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90000000"/>
          <c:min val="2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'Sheet1 (2)'!$A$29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'Sheet1 (2)'!$B$32:$F$32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D-43B6-9433-7BDE47BBB718}"/>
            </c:ext>
          </c:extLst>
        </c:ser>
        <c:ser>
          <c:idx val="1"/>
          <c:order val="1"/>
          <c:tx>
            <c:strRef>
              <c:f>'Sheet1 (2)'!$A$30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1D-43B6-9433-7BDE47BBB7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1D-43B6-9433-7BDE47BBB7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1D-43B6-9433-7BDE47BBB7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91D-43B6-9433-7BDE47BBB7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91D-43B6-9433-7BDE47BBB718}"/>
              </c:ext>
            </c:extLst>
          </c:dPt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1D-43B6-9433-7BDE47BBB718}"/>
            </c:ext>
          </c:extLst>
        </c:ser>
        <c:ser>
          <c:idx val="2"/>
          <c:order val="2"/>
          <c:tx>
            <c:strRef>
              <c:f>'Sheet1 (2)'!$A$31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1D-43B6-9433-7BDE47BBB7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1D-43B6-9433-7BDE47BBB7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1D-43B6-9433-7BDE47BBB7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1D-43B6-9433-7BDE47BBB7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91D-43B6-9433-7BDE47BBB718}"/>
              </c:ext>
            </c:extLst>
          </c:dPt>
          <c:errBars>
            <c:errBarType val="plus"/>
            <c:errValType val="cust"/>
            <c:noEndCap val="0"/>
            <c:plus>
              <c:numRef>
                <c:f>'Sheet1 (2)'!$B$33:$F$33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1D-43B6-9433-7BDE47BB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7216737872958"/>
          <c:y val="6.926635416034467E-2"/>
          <c:w val="0.71972623235004285"/>
          <c:h val="0.8200080940613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LMCLF
(α＝1000)</c:v>
                </c:pt>
                <c:pt idx="1">
                  <c:v>LMCLF
(α＝100)</c:v>
                </c:pt>
                <c:pt idx="2">
                  <c:v>LMCLF
(α＝1)</c:v>
                </c:pt>
                <c:pt idx="3">
                  <c:v>LLF</c:v>
                </c:pt>
                <c:pt idx="4">
                  <c:v>提案手法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Sheet1!$B$28:$F$28</c:f>
              <c:strCache>
                <c:ptCount val="5"/>
                <c:pt idx="0">
                  <c:v>LMCLF
(α＝1000)</c:v>
                </c:pt>
                <c:pt idx="1">
                  <c:v>LMCLF
(α＝100)</c:v>
                </c:pt>
                <c:pt idx="2">
                  <c:v>LMCLF
(α＝1)</c:v>
                </c:pt>
                <c:pt idx="3">
                  <c:v>LLF</c:v>
                </c:pt>
                <c:pt idx="4">
                  <c:v>提案手法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LMCLF
(α＝1000)</c:v>
                </c:pt>
                <c:pt idx="1">
                  <c:v>LMCLF
(α＝100)</c:v>
                </c:pt>
                <c:pt idx="2">
                  <c:v>LMCLF
(α＝1)</c:v>
                </c:pt>
                <c:pt idx="3">
                  <c:v>LLF</c:v>
                </c:pt>
                <c:pt idx="4">
                  <c:v>提案手法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デッドラインミス平均</c:v>
                </c:pt>
              </c:strCache>
            </c:strRef>
          </c:tx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LMCLF
(α＝1000)</c:v>
                </c:pt>
                <c:pt idx="1">
                  <c:v>LMCLF
(α＝100)</c:v>
                </c:pt>
                <c:pt idx="2">
                  <c:v>LMCLF
(α＝1)</c:v>
                </c:pt>
                <c:pt idx="3">
                  <c:v>LLF</c:v>
                </c:pt>
                <c:pt idx="4">
                  <c:v>提案手法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3</c:v>
                </c:pt>
                <c:pt idx="1">
                  <c:v>2.4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90000000"/>
          <c:min val="2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最悪メモリ使用量平均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LMCLF
(α＝1000)</c:v>
                </c:pt>
                <c:pt idx="1">
                  <c:v>LMCLF
(α＝100)</c:v>
                </c:pt>
                <c:pt idx="2">
                  <c:v>LMCLF
(α＝1)</c:v>
                </c:pt>
                <c:pt idx="3">
                  <c:v>LLF</c:v>
                </c:pt>
                <c:pt idx="4">
                  <c:v>提案手法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Sheet1!$B$28:$F$28</c:f>
              <c:strCache>
                <c:ptCount val="5"/>
                <c:pt idx="0">
                  <c:v>LMCLF
(α＝1000)</c:v>
                </c:pt>
                <c:pt idx="1">
                  <c:v>LMCLF
(α＝100)</c:v>
                </c:pt>
                <c:pt idx="2">
                  <c:v>LMCLF
(α＝1)</c:v>
                </c:pt>
                <c:pt idx="3">
                  <c:v>LLF</c:v>
                </c:pt>
                <c:pt idx="4">
                  <c:v>提案手法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LMCLF
(α＝1000)</c:v>
                </c:pt>
                <c:pt idx="1">
                  <c:v>LMCLF
(α＝100)</c:v>
                </c:pt>
                <c:pt idx="2">
                  <c:v>LMCLF
(α＝1)</c:v>
                </c:pt>
                <c:pt idx="3">
                  <c:v>LLF</c:v>
                </c:pt>
                <c:pt idx="4">
                  <c:v>提案手法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0A892A-E493-4E4E-94EF-E06E8316F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E03259-5620-4421-B3CD-C84EB25EC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129710</xdr:colOff>
      <xdr:row>9</xdr:row>
      <xdr:rowOff>90488</xdr:rowOff>
    </xdr:from>
    <xdr:to>
      <xdr:col>4</xdr:col>
      <xdr:colOff>376237</xdr:colOff>
      <xdr:row>27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414338</xdr:colOff>
      <xdr:row>9</xdr:row>
      <xdr:rowOff>176212</xdr:rowOff>
    </xdr:from>
    <xdr:to>
      <xdr:col>12</xdr:col>
      <xdr:colOff>414337</xdr:colOff>
      <xdr:row>24</xdr:row>
      <xdr:rowOff>176212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1F85-8BB5-416F-8C1A-F0B083F5F1B6}">
  <dimension ref="A1:I34"/>
  <sheetViews>
    <sheetView topLeftCell="A10" zoomScaleNormal="100" workbookViewId="0">
      <selection activeCell="K34" sqref="A1:K34"/>
    </sheetView>
  </sheetViews>
  <sheetFormatPr defaultColWidth="9" defaultRowHeight="15" x14ac:dyDescent="0.75"/>
  <cols>
    <col min="1" max="1" width="10.64453125" style="1" bestFit="1" customWidth="1"/>
    <col min="2" max="5" width="13.4687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25</v>
      </c>
      <c r="F4" s="3" t="s">
        <v>24</v>
      </c>
      <c r="H4" s="4" t="s">
        <v>8</v>
      </c>
    </row>
    <row r="5" spans="1:9" ht="16.5" x14ac:dyDescent="0.75">
      <c r="A5" s="1" t="s">
        <v>11</v>
      </c>
      <c r="B5" s="9">
        <v>81265927</v>
      </c>
      <c r="C5" s="5">
        <v>64490643</v>
      </c>
      <c r="D5" s="5">
        <v>62657119</v>
      </c>
      <c r="E5" s="5">
        <v>82499040</v>
      </c>
      <c r="F5" s="5">
        <v>55003544</v>
      </c>
      <c r="H5" s="2" t="s">
        <v>9</v>
      </c>
    </row>
    <row r="6" spans="1:9" ht="16.5" x14ac:dyDescent="0.75">
      <c r="A6" s="1" t="s">
        <v>12</v>
      </c>
      <c r="B6" s="9">
        <v>62001892</v>
      </c>
      <c r="C6" s="5">
        <v>62437380</v>
      </c>
      <c r="D6" s="5">
        <v>54963943</v>
      </c>
      <c r="E6" s="5">
        <v>71428208</v>
      </c>
      <c r="F6" s="5">
        <v>52123718</v>
      </c>
      <c r="H6" s="2" t="s">
        <v>16</v>
      </c>
    </row>
    <row r="7" spans="1:9" ht="16.5" x14ac:dyDescent="0.75">
      <c r="A7" s="1" t="s">
        <v>13</v>
      </c>
      <c r="B7" s="9">
        <v>54556439</v>
      </c>
      <c r="C7" s="5">
        <v>51625788</v>
      </c>
      <c r="D7" s="5">
        <v>46177973</v>
      </c>
      <c r="E7" s="5">
        <v>55444701</v>
      </c>
      <c r="F7" s="5">
        <v>45751068</v>
      </c>
      <c r="H7" s="6" t="s">
        <v>17</v>
      </c>
    </row>
    <row r="8" spans="1:9" ht="16.5" x14ac:dyDescent="0.75">
      <c r="A8" s="1" t="s">
        <v>14</v>
      </c>
      <c r="B8" s="9">
        <v>42995249</v>
      </c>
      <c r="C8" s="5">
        <v>41917413</v>
      </c>
      <c r="D8" s="5">
        <v>36748271</v>
      </c>
      <c r="E8" s="5">
        <v>38359834</v>
      </c>
      <c r="F8" s="5">
        <v>40269891</v>
      </c>
      <c r="H8" s="2" t="s">
        <v>20</v>
      </c>
    </row>
    <row r="9" spans="1:9" x14ac:dyDescent="0.75">
      <c r="A9" s="1" t="s">
        <v>15</v>
      </c>
      <c r="B9" s="5">
        <v>30564991</v>
      </c>
      <c r="C9" s="5">
        <v>30564991</v>
      </c>
      <c r="D9" s="5">
        <v>28432168</v>
      </c>
      <c r="E9" s="5">
        <v>35135891</v>
      </c>
      <c r="F9" s="5">
        <v>28341950</v>
      </c>
      <c r="H9" s="2" t="s">
        <v>18</v>
      </c>
      <c r="I9" s="2"/>
    </row>
    <row r="27" spans="1:8" x14ac:dyDescent="0.75">
      <c r="A27" s="1" t="s">
        <v>1</v>
      </c>
    </row>
    <row r="28" spans="1:8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">
        <v>25</v>
      </c>
      <c r="F28" s="7" t="str">
        <f t="shared" ref="F28" si="1">F4</f>
        <v>マルチ(LW)</v>
      </c>
      <c r="H28" s="5"/>
    </row>
    <row r="29" spans="1:8" x14ac:dyDescent="0.75">
      <c r="A29" s="1" t="s">
        <v>2</v>
      </c>
      <c r="B29" s="8">
        <f>B8</f>
        <v>42995249</v>
      </c>
      <c r="C29" s="8">
        <f t="shared" ref="C29" si="2">C8</f>
        <v>41917413</v>
      </c>
      <c r="D29" s="8">
        <f>D8</f>
        <v>36748271</v>
      </c>
      <c r="E29" s="8">
        <f>E8</f>
        <v>38359834</v>
      </c>
      <c r="F29" s="8">
        <f>F8</f>
        <v>40269891</v>
      </c>
      <c r="H29" s="5"/>
    </row>
    <row r="30" spans="1:8" x14ac:dyDescent="0.75">
      <c r="A30" s="1" t="s">
        <v>3</v>
      </c>
      <c r="B30" s="8">
        <f>B7-B8</f>
        <v>11561190</v>
      </c>
      <c r="C30" s="8">
        <f t="shared" ref="C30" si="3">C7-C8</f>
        <v>9708375</v>
      </c>
      <c r="D30" s="8">
        <f>D7-D8</f>
        <v>9429702</v>
      </c>
      <c r="E30" s="8">
        <f>E7-E8</f>
        <v>17084867</v>
      </c>
      <c r="F30" s="8">
        <f>F7-F8</f>
        <v>5481177</v>
      </c>
      <c r="H30" s="5"/>
    </row>
    <row r="31" spans="1:8" x14ac:dyDescent="0.75">
      <c r="A31" s="1" t="s">
        <v>4</v>
      </c>
      <c r="B31" s="8">
        <f>B6-B7</f>
        <v>7445453</v>
      </c>
      <c r="C31" s="8">
        <f t="shared" ref="C31" si="4">C6-C7</f>
        <v>10811592</v>
      </c>
      <c r="D31" s="8">
        <f>D6-D7</f>
        <v>8785970</v>
      </c>
      <c r="E31" s="8">
        <f>E6-E7</f>
        <v>15983507</v>
      </c>
      <c r="F31" s="8">
        <f>F6-F7</f>
        <v>6372650</v>
      </c>
    </row>
    <row r="32" spans="1:8" x14ac:dyDescent="0.75">
      <c r="A32" s="1" t="s">
        <v>5</v>
      </c>
      <c r="B32" s="8">
        <f>IF(ISBLANK(B9),0,B9-B8)</f>
        <v>-12430258</v>
      </c>
      <c r="C32" s="8">
        <f t="shared" ref="C32" si="5">IF(ISBLANK(C9),0,C9-C8)</f>
        <v>-11352422</v>
      </c>
      <c r="D32" s="8">
        <f>IF(ISBLANK(D9),0,D9-D8)</f>
        <v>-8316103</v>
      </c>
      <c r="E32" s="8">
        <f>IF(ISBLANK(E9),0,E9-E8)</f>
        <v>-3223943</v>
      </c>
      <c r="F32" s="8">
        <f>IF(ISBLANK(F9),0,F9-F8)</f>
        <v>-11927941</v>
      </c>
    </row>
    <row r="33" spans="1:6" x14ac:dyDescent="0.75">
      <c r="A33" s="1" t="s">
        <v>6</v>
      </c>
      <c r="B33" s="8">
        <f>IF(ISBLANK(B5),0,B5-B6)</f>
        <v>19264035</v>
      </c>
      <c r="C33" s="8">
        <f t="shared" ref="C33" si="6">IF(ISBLANK(C5),0,C5-C6)</f>
        <v>2053263</v>
      </c>
      <c r="D33" s="8">
        <f>IF(ISBLANK(D5),0,D5-D6)</f>
        <v>7693176</v>
      </c>
      <c r="E33" s="8">
        <f>IF(ISBLANK(E5),0,E5-E6)</f>
        <v>11070832</v>
      </c>
      <c r="F33" s="8">
        <f>IF(ISBLANK(F5),0,F5-F6)</f>
        <v>2879826</v>
      </c>
    </row>
    <row r="34" spans="1:6" x14ac:dyDescent="0.75">
      <c r="A34" s="1" t="s">
        <v>26</v>
      </c>
      <c r="B34" s="1">
        <v>3</v>
      </c>
      <c r="C34" s="1">
        <v>2.4</v>
      </c>
      <c r="D34" s="1">
        <v>0.9</v>
      </c>
      <c r="E34" s="1">
        <v>0</v>
      </c>
      <c r="F34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zoomScaleNormal="100" workbookViewId="0">
      <selection activeCell="B28" sqref="B28"/>
    </sheetView>
  </sheetViews>
  <sheetFormatPr defaultColWidth="9" defaultRowHeight="15" x14ac:dyDescent="0.75"/>
  <cols>
    <col min="1" max="1" width="10.64453125" style="1" bestFit="1" customWidth="1"/>
    <col min="2" max="5" width="13.4687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25</v>
      </c>
      <c r="F4" s="3" t="s">
        <v>24</v>
      </c>
      <c r="H4" s="4" t="s">
        <v>8</v>
      </c>
    </row>
    <row r="5" spans="1:9" ht="16.5" x14ac:dyDescent="0.75">
      <c r="A5" s="1" t="s">
        <v>11</v>
      </c>
      <c r="B5" s="9">
        <v>81265927</v>
      </c>
      <c r="C5" s="5">
        <v>64490643</v>
      </c>
      <c r="D5" s="5">
        <v>62657119</v>
      </c>
      <c r="E5" s="5">
        <v>82499040</v>
      </c>
      <c r="F5" s="5">
        <v>55003544</v>
      </c>
      <c r="H5" s="2" t="s">
        <v>9</v>
      </c>
    </row>
    <row r="6" spans="1:9" ht="16.5" x14ac:dyDescent="0.75">
      <c r="A6" s="1" t="s">
        <v>12</v>
      </c>
      <c r="B6" s="9">
        <v>62001892</v>
      </c>
      <c r="C6" s="5">
        <v>62437380</v>
      </c>
      <c r="D6" s="5">
        <v>54963943</v>
      </c>
      <c r="E6" s="5">
        <v>71428208</v>
      </c>
      <c r="F6" s="5">
        <v>52123718</v>
      </c>
      <c r="H6" s="2" t="s">
        <v>16</v>
      </c>
    </row>
    <row r="7" spans="1:9" ht="16.5" x14ac:dyDescent="0.75">
      <c r="A7" s="1" t="s">
        <v>13</v>
      </c>
      <c r="B7" s="9">
        <v>54556439</v>
      </c>
      <c r="C7" s="5">
        <v>51625788</v>
      </c>
      <c r="D7" s="5">
        <v>46177973</v>
      </c>
      <c r="E7" s="5">
        <v>55444701</v>
      </c>
      <c r="F7" s="5">
        <v>45751068</v>
      </c>
      <c r="H7" s="6" t="s">
        <v>17</v>
      </c>
    </row>
    <row r="8" spans="1:9" ht="16.5" x14ac:dyDescent="0.75">
      <c r="A8" s="1" t="s">
        <v>14</v>
      </c>
      <c r="B8" s="9">
        <v>42995249</v>
      </c>
      <c r="C8" s="5">
        <v>41917413</v>
      </c>
      <c r="D8" s="5">
        <v>36748271</v>
      </c>
      <c r="E8" s="5">
        <v>38359834</v>
      </c>
      <c r="F8" s="5">
        <v>40269891</v>
      </c>
      <c r="H8" s="2" t="s">
        <v>20</v>
      </c>
    </row>
    <row r="9" spans="1:9" x14ac:dyDescent="0.75">
      <c r="A9" s="1" t="s">
        <v>15</v>
      </c>
      <c r="B9" s="5">
        <v>30564991</v>
      </c>
      <c r="C9" s="5">
        <v>30564991</v>
      </c>
      <c r="D9" s="5">
        <v>28432168</v>
      </c>
      <c r="E9" s="5">
        <v>35135891</v>
      </c>
      <c r="F9" s="5">
        <v>28341950</v>
      </c>
      <c r="H9" s="2" t="s">
        <v>18</v>
      </c>
      <c r="I9" s="2"/>
    </row>
    <row r="27" spans="1:8" x14ac:dyDescent="0.75">
      <c r="A27" s="1" t="s">
        <v>1</v>
      </c>
    </row>
    <row r="28" spans="1:8" ht="30" x14ac:dyDescent="0.75">
      <c r="A28" s="1" t="s">
        <v>10</v>
      </c>
      <c r="B28" s="10" t="s">
        <v>28</v>
      </c>
      <c r="C28" s="10" t="s">
        <v>29</v>
      </c>
      <c r="D28" s="10" t="s">
        <v>30</v>
      </c>
      <c r="E28" s="7" t="s">
        <v>25</v>
      </c>
      <c r="F28" s="7" t="s">
        <v>27</v>
      </c>
      <c r="H28" s="5"/>
    </row>
    <row r="29" spans="1:8" x14ac:dyDescent="0.75">
      <c r="A29" s="1" t="s">
        <v>2</v>
      </c>
      <c r="B29" s="8">
        <f>B8</f>
        <v>42995249</v>
      </c>
      <c r="C29" s="8">
        <f t="shared" ref="C29" si="0">C8</f>
        <v>41917413</v>
      </c>
      <c r="D29" s="8">
        <f>D8</f>
        <v>36748271</v>
      </c>
      <c r="E29" s="8">
        <f>E8</f>
        <v>38359834</v>
      </c>
      <c r="F29" s="8">
        <f>F8</f>
        <v>40269891</v>
      </c>
      <c r="H29" s="5"/>
    </row>
    <row r="30" spans="1:8" x14ac:dyDescent="0.75">
      <c r="A30" s="1" t="s">
        <v>3</v>
      </c>
      <c r="B30" s="8">
        <f>B7-B8</f>
        <v>11561190</v>
      </c>
      <c r="C30" s="8">
        <f t="shared" ref="C30" si="1">C7-C8</f>
        <v>9708375</v>
      </c>
      <c r="D30" s="8">
        <f>D7-D8</f>
        <v>9429702</v>
      </c>
      <c r="E30" s="8">
        <f>E7-E8</f>
        <v>17084867</v>
      </c>
      <c r="F30" s="8">
        <f>F7-F8</f>
        <v>5481177</v>
      </c>
      <c r="H30" s="5"/>
    </row>
    <row r="31" spans="1:8" x14ac:dyDescent="0.75">
      <c r="A31" s="1" t="s">
        <v>4</v>
      </c>
      <c r="B31" s="8">
        <f>B6-B7</f>
        <v>7445453</v>
      </c>
      <c r="C31" s="8">
        <f t="shared" ref="C31" si="2">C6-C7</f>
        <v>10811592</v>
      </c>
      <c r="D31" s="8">
        <f>D6-D7</f>
        <v>8785970</v>
      </c>
      <c r="E31" s="8">
        <f>E6-E7</f>
        <v>15983507</v>
      </c>
      <c r="F31" s="8">
        <f>F6-F7</f>
        <v>6372650</v>
      </c>
    </row>
    <row r="32" spans="1:8" x14ac:dyDescent="0.75">
      <c r="A32" s="1" t="s">
        <v>5</v>
      </c>
      <c r="B32" s="8">
        <f>IF(ISBLANK(B9),0,B9-B8)</f>
        <v>-12430258</v>
      </c>
      <c r="C32" s="8">
        <f t="shared" ref="C32" si="3">IF(ISBLANK(C9),0,C9-C8)</f>
        <v>-11352422</v>
      </c>
      <c r="D32" s="8">
        <f>IF(ISBLANK(D9),0,D9-D8)</f>
        <v>-8316103</v>
      </c>
      <c r="E32" s="8">
        <f>IF(ISBLANK(E9),0,E9-E8)</f>
        <v>-3223943</v>
      </c>
      <c r="F32" s="8">
        <f>IF(ISBLANK(F9),0,F9-F8)</f>
        <v>-11927941</v>
      </c>
    </row>
    <row r="33" spans="1:6" x14ac:dyDescent="0.75">
      <c r="A33" s="1" t="s">
        <v>6</v>
      </c>
      <c r="B33" s="8">
        <f>IF(ISBLANK(B5),0,B5-B6)</f>
        <v>19264035</v>
      </c>
      <c r="C33" s="8">
        <f t="shared" ref="C33" si="4">IF(ISBLANK(C5),0,C5-C6)</f>
        <v>2053263</v>
      </c>
      <c r="D33" s="8">
        <f>IF(ISBLANK(D5),0,D5-D6)</f>
        <v>7693176</v>
      </c>
      <c r="E33" s="8">
        <f>IF(ISBLANK(E5),0,E5-E6)</f>
        <v>11070832</v>
      </c>
      <c r="F33" s="8">
        <f>IF(ISBLANK(F5),0,F5-F6)</f>
        <v>2879826</v>
      </c>
    </row>
    <row r="34" spans="1:6" x14ac:dyDescent="0.75">
      <c r="A34" s="1" t="s">
        <v>26</v>
      </c>
      <c r="B34" s="1">
        <v>3</v>
      </c>
      <c r="C34" s="1">
        <v>2.4</v>
      </c>
      <c r="D34" s="1">
        <v>0.9</v>
      </c>
      <c r="E34" s="1">
        <v>0</v>
      </c>
      <c r="F34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>
      <selection activeCell="B36" sqref="B36"/>
    </sheetView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2021-12-15T09:49:12Z</dcterms:modified>
</cp:coreProperties>
</file>