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新井諒介\Documents\中田班\研究関連\M2\実験\4pro\program10000\"/>
    </mc:Choice>
  </mc:AlternateContent>
  <xr:revisionPtr revIDLastSave="0" documentId="13_ncr:1_{AE6C7DE8-30E4-475E-B757-909301EC2D8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30" i="1" s="1"/>
  <c r="E7" i="1"/>
  <c r="E31" i="1" s="1"/>
  <c r="D7" i="1"/>
  <c r="D30" i="1" s="1"/>
  <c r="C7" i="1"/>
  <c r="C30" i="1" s="1"/>
  <c r="B7" i="1"/>
  <c r="B30" i="1" s="1"/>
  <c r="F49" i="1"/>
  <c r="E33" i="1"/>
  <c r="E32" i="1"/>
  <c r="D32" i="1"/>
  <c r="E29" i="1"/>
  <c r="F8" i="1"/>
  <c r="E8" i="1"/>
  <c r="D8" i="1"/>
  <c r="C8" i="1"/>
  <c r="B8" i="1"/>
  <c r="B29" i="1" s="1"/>
  <c r="F6" i="1"/>
  <c r="F31" i="1" s="1"/>
  <c r="E6" i="1"/>
  <c r="D6" i="1"/>
  <c r="C6" i="1"/>
  <c r="B6" i="1"/>
  <c r="F5" i="1"/>
  <c r="F33" i="1" s="1"/>
  <c r="E5" i="1"/>
  <c r="C5" i="1"/>
  <c r="D5" i="1"/>
  <c r="B5" i="1"/>
  <c r="E9" i="1"/>
  <c r="F9" i="1"/>
  <c r="F32" i="1" s="1"/>
  <c r="D9" i="1"/>
  <c r="C9" i="1"/>
  <c r="C32" i="1" s="1"/>
  <c r="B9" i="1"/>
  <c r="B53" i="1"/>
  <c r="F53" i="1"/>
  <c r="E53" i="1"/>
  <c r="D53" i="1"/>
  <c r="C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E49" i="1"/>
  <c r="D49" i="1"/>
  <c r="C49" i="1"/>
  <c r="B49" i="1"/>
  <c r="F48" i="1"/>
  <c r="E48" i="1"/>
  <c r="D48" i="1"/>
  <c r="C48" i="1"/>
  <c r="B48" i="1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F29" i="1"/>
  <c r="D29" i="1"/>
  <c r="C29" i="1"/>
  <c r="F28" i="1"/>
  <c r="D28" i="1"/>
  <c r="C28" i="1"/>
  <c r="B28" i="1"/>
  <c r="E30" i="1" l="1"/>
  <c r="D31" i="1"/>
  <c r="B31" i="1"/>
  <c r="C31" i="1"/>
  <c r="D33" i="1"/>
  <c r="C33" i="1"/>
  <c r="B33" i="1"/>
  <c r="B32" i="1"/>
</calcChain>
</file>

<file path=xl/sharedStrings.xml><?xml version="1.0" encoding="utf-8"?>
<sst xmlns="http://schemas.openxmlformats.org/spreadsheetml/2006/main" count="53" uniqueCount="35">
  <si>
    <t>箱ひげ図データ</t>
  </si>
  <si>
    <t>グラフ用データ</t>
  </si>
  <si>
    <t>箱の境界1</t>
  </si>
  <si>
    <t>中央線</t>
  </si>
  <si>
    <t>箱の境界2</t>
  </si>
  <si>
    <t>ひげの長さ1</t>
  </si>
  <si>
    <t>ひげの長さ2</t>
  </si>
  <si>
    <t>使用方法</t>
    <rPh sb="0" eb="4">
      <t>シヨウホウホウ</t>
    </rPh>
    <phoneticPr fontId="1"/>
  </si>
  <si>
    <t>・罫線で囲まれたセルに変数名または数値を入力してください。</t>
    <rPh sb="1" eb="3">
      <t>ケイセン</t>
    </rPh>
    <rPh sb="4" eb="5">
      <t>カコ</t>
    </rPh>
    <rPh sb="11" eb="14">
      <t>ヘンスウメイ</t>
    </rPh>
    <rPh sb="17" eb="18">
      <t>スウ</t>
    </rPh>
    <rPh sb="18" eb="19">
      <t>アタイ</t>
    </rPh>
    <rPh sb="20" eb="22">
      <t>ニュウリョク</t>
    </rPh>
    <phoneticPr fontId="1"/>
  </si>
  <si>
    <t>・数値はすべて正の値である必要があります。</t>
    <rPh sb="1" eb="2">
      <t>スウ</t>
    </rPh>
    <rPh sb="2" eb="3">
      <t>アタイ</t>
    </rPh>
    <rPh sb="7" eb="8">
      <t>セイ</t>
    </rPh>
    <rPh sb="9" eb="10">
      <t>アタイ</t>
    </rPh>
    <rPh sb="13" eb="15">
      <t>ヒツヨウ</t>
    </rPh>
    <phoneticPr fontId="1"/>
  </si>
  <si>
    <t>変数の名前</t>
    <rPh sb="3" eb="5">
      <t>ナマエ</t>
    </rPh>
    <phoneticPr fontId="1"/>
  </si>
  <si>
    <t>ひげの上端</t>
    <rPh sb="3" eb="5">
      <t>ジョウタン</t>
    </rPh>
    <phoneticPr fontId="1"/>
  </si>
  <si>
    <t>箱の上端</t>
    <rPh sb="0" eb="1">
      <t>ハコ</t>
    </rPh>
    <rPh sb="2" eb="4">
      <t>ジョウタン</t>
    </rPh>
    <phoneticPr fontId="1"/>
  </si>
  <si>
    <t>箱の中央</t>
    <rPh sb="0" eb="1">
      <t>ハコ</t>
    </rPh>
    <phoneticPr fontId="1"/>
  </si>
  <si>
    <t>箱の下端</t>
    <rPh sb="0" eb="1">
      <t>ハコ</t>
    </rPh>
    <rPh sb="2" eb="4">
      <t>カタン</t>
    </rPh>
    <phoneticPr fontId="1"/>
  </si>
  <si>
    <t>ひげの下端</t>
    <rPh sb="3" eb="5">
      <t>カタン</t>
    </rPh>
    <phoneticPr fontId="1"/>
  </si>
  <si>
    <t>・ひげの数値がない場合は空欄としてください。</t>
    <rPh sb="4" eb="6">
      <t>スウチ</t>
    </rPh>
    <rPh sb="9" eb="11">
      <t>バアイ</t>
    </rPh>
    <rPh sb="12" eb="14">
      <t>クウラン</t>
    </rPh>
    <phoneticPr fontId="1"/>
  </si>
  <si>
    <t>・外れ値には対応していません。</t>
    <phoneticPr fontId="1"/>
  </si>
  <si>
    <t>・変数の数を減らす場合、いずれかの列を選択後、削除してください。</t>
    <phoneticPr fontId="1"/>
  </si>
  <si>
    <t>箱ひげ図自動作成シート</t>
    <rPh sb="4" eb="6">
      <t>ジドウ</t>
    </rPh>
    <rPh sb="6" eb="8">
      <t>サクセイ</t>
    </rPh>
    <phoneticPr fontId="1"/>
  </si>
  <si>
    <t>・変数の数を増やす場合、一番右以外の列を選択後、コピーしてそのまま同じ位置に挿入してください。</t>
    <rPh sb="14" eb="15">
      <t>ミギ</t>
    </rPh>
    <phoneticPr fontId="1"/>
  </si>
  <si>
    <t>デッドラインミス</t>
    <phoneticPr fontId="1"/>
  </si>
  <si>
    <t>LLFAcii α＝0</t>
    <phoneticPr fontId="1"/>
  </si>
  <si>
    <t>LLFAcii α＝1</t>
    <phoneticPr fontId="1"/>
  </si>
  <si>
    <t>LLFAcii α＝1000</t>
    <phoneticPr fontId="1"/>
  </si>
  <si>
    <t>LLFAcii α自動</t>
    <rPh sb="9" eb="11">
      <t>ジドウ</t>
    </rPh>
    <phoneticPr fontId="1"/>
  </si>
  <si>
    <t>LMCLF自動</t>
    <rPh sb="5" eb="7">
      <t>ジドウ</t>
    </rPh>
    <phoneticPr fontId="1"/>
  </si>
  <si>
    <t>LLFAcii自動</t>
    <rPh sb="7" eb="9">
      <t>ジドウ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</si>
  <si>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</si>
  <si>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</si>
  <si>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デッドラインきつめ</t>
    <phoneticPr fontId="1"/>
  </si>
  <si>
    <t>第一四分位数</t>
    <rPh sb="0" eb="2">
      <t>ダイイチ</t>
    </rPh>
    <rPh sb="2" eb="3">
      <t>ヨン</t>
    </rPh>
    <rPh sb="3" eb="4">
      <t>フン</t>
    </rPh>
    <rPh sb="4" eb="5">
      <t>クライ</t>
    </rPh>
    <rPh sb="5" eb="6">
      <t>スウ</t>
    </rPh>
    <phoneticPr fontId="1"/>
  </si>
  <si>
    <t>第三四分位数</t>
    <rPh sb="1" eb="2">
      <t>サン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</si>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</sst>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2</a:t>
            </a:r>
            <a:r>
              <a:rPr lang="ja-JP" altLang="en-US"/>
              <a:t>プロセッサ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617214417758217"/>
          <c:y val="0.119616447944007"/>
          <c:w val="0.71972623235004285"/>
          <c:h val="0.765213648293963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Sheet1!$B$32:$F$32</c:f>
                <c:numCache>
                  <c:formatCode>General</c:formatCode>
                  <c:ptCount val="5"/>
                  <c:pt idx="0">
                    <c:v>-1155057.25</c:v>
                  </c:pt>
                  <c:pt idx="1">
                    <c:v>-1100633.25</c:v>
                  </c:pt>
                  <c:pt idx="2">
                    <c:v>-738035.5</c:v>
                  </c:pt>
                  <c:pt idx="3">
                    <c:v>-604983</c:v>
                  </c:pt>
                  <c:pt idx="4">
                    <c:v>-836305.5</c:v>
                  </c:pt>
                </c:numCache>
              </c:numRef>
            </c:plus>
          </c:errBars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Sheet1!$B$29:$F$29</c:f>
              <c:numCache>
                <c:formatCode>0.000</c:formatCode>
                <c:ptCount val="5"/>
                <c:pt idx="0">
                  <c:v>3220138.25</c:v>
                </c:pt>
                <c:pt idx="1">
                  <c:v>2853308.25</c:v>
                </c:pt>
                <c:pt idx="2">
                  <c:v>2470490.5</c:v>
                </c:pt>
                <c:pt idx="3">
                  <c:v>2708714</c:v>
                </c:pt>
                <c:pt idx="4">
                  <c:v>2507682.5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5-4A2B-9990-CE0C1D54FE41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685-4A2B-9990-CE0C1D54FE41}"/>
              </c:ext>
            </c:extLst>
          </c:dPt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Sheet1!$B$30:$F$30</c:f>
              <c:numCache>
                <c:formatCode>0.000</c:formatCode>
                <c:ptCount val="5"/>
                <c:pt idx="0">
                  <c:v>136738.75</c:v>
                </c:pt>
                <c:pt idx="1">
                  <c:v>52496.25</c:v>
                </c:pt>
                <c:pt idx="2">
                  <c:v>497093.5</c:v>
                </c:pt>
                <c:pt idx="3">
                  <c:v>206895</c:v>
                </c:pt>
                <c:pt idx="4">
                  <c:v>306248.5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85-4A2B-9990-CE0C1D54FE41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B685-4A2B-9990-CE0C1D54FE41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Sheet1!$B$33:$F$33</c:f>
                <c:numCache>
                  <c:formatCode>General</c:formatCode>
                  <c:ptCount val="5"/>
                  <c:pt idx="0">
                    <c:v>903238.5</c:v>
                  </c:pt>
                  <c:pt idx="1">
                    <c:v>667598</c:v>
                  </c:pt>
                  <c:pt idx="2">
                    <c:v>577478.75</c:v>
                  </c:pt>
                  <c:pt idx="3">
                    <c:v>520509.5</c:v>
                  </c:pt>
                  <c:pt idx="4">
                    <c:v>570632</c:v>
                  </c:pt>
                </c:numCache>
              </c:numRef>
            </c:plus>
          </c:errBars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Sheet1!$B$31:$F$31</c:f>
              <c:numCache>
                <c:formatCode>0.000</c:formatCode>
                <c:ptCount val="5"/>
                <c:pt idx="0">
                  <c:v>752889.5</c:v>
                </c:pt>
                <c:pt idx="1">
                  <c:v>844759.5</c:v>
                </c:pt>
                <c:pt idx="2">
                  <c:v>555849.25</c:v>
                </c:pt>
                <c:pt idx="3">
                  <c:v>664793.5</c:v>
                </c:pt>
                <c:pt idx="4">
                  <c:v>446205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85-4A2B-9990-CE0C1D54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669056"/>
        <c:axId val="218670592"/>
      </c:barChart>
      <c:lineChart>
        <c:grouping val="standard"/>
        <c:varyColors val="0"/>
        <c:ser>
          <c:idx val="3"/>
          <c:order val="3"/>
          <c:tx>
            <c:strRef>
              <c:f>Sheet1!$A$34</c:f>
              <c:strCache>
                <c:ptCount val="1"/>
                <c:pt idx="0">
                  <c:v>デッドラインミス</c:v>
                </c:pt>
              </c:strCache>
            </c:strRef>
          </c:tx>
          <c:marker>
            <c:symbol val="none"/>
          </c:marker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Sheet1!$B$34:$F$34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F6-41AF-BD92-BAC0D7B6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89408"/>
        <c:axId val="190198560"/>
      </c:lineChart>
      <c:catAx>
        <c:axId val="218669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218670592"/>
        <c:crosses val="autoZero"/>
        <c:auto val="1"/>
        <c:lblAlgn val="ctr"/>
        <c:lblOffset val="100"/>
        <c:noMultiLvlLbl val="0"/>
      </c:catAx>
      <c:valAx>
        <c:axId val="218670592"/>
        <c:scaling>
          <c:orientation val="minMax"/>
          <c:min val="150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メモリ消費量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8669056"/>
        <c:crosses val="autoZero"/>
        <c:crossBetween val="between"/>
      </c:valAx>
      <c:valAx>
        <c:axId val="190198560"/>
        <c:scaling>
          <c:orientation val="minMax"/>
          <c:max val="1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デッドラインミス回数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189408"/>
        <c:crosses val="max"/>
        <c:crossBetween val="between"/>
      </c:valAx>
      <c:catAx>
        <c:axId val="19018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198560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箱ひげ図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953426655001457"/>
          <c:y val="0.16406076513163129"/>
          <c:w val="0.71122543015456396"/>
          <c:h val="0.759522150640260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Sheet1!$B$32:$F$32</c:f>
                <c:numCache>
                  <c:formatCode>General</c:formatCode>
                  <c:ptCount val="5"/>
                  <c:pt idx="0">
                    <c:v>-1155057.25</c:v>
                  </c:pt>
                  <c:pt idx="1">
                    <c:v>-1100633.25</c:v>
                  </c:pt>
                  <c:pt idx="2">
                    <c:v>-738035.5</c:v>
                  </c:pt>
                  <c:pt idx="3">
                    <c:v>-604983</c:v>
                  </c:pt>
                  <c:pt idx="4">
                    <c:v>-836305.5</c:v>
                  </c:pt>
                </c:numCache>
              </c:numRef>
            </c:plus>
          </c:errBars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Sheet1!$B$29:$F$29</c:f>
              <c:numCache>
                <c:formatCode>0.000</c:formatCode>
                <c:ptCount val="5"/>
                <c:pt idx="0">
                  <c:v>3220138.25</c:v>
                </c:pt>
                <c:pt idx="1">
                  <c:v>2853308.25</c:v>
                </c:pt>
                <c:pt idx="2">
                  <c:v>2470490.5</c:v>
                </c:pt>
                <c:pt idx="3">
                  <c:v>2708714</c:v>
                </c:pt>
                <c:pt idx="4">
                  <c:v>2507682.5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7-4DBB-8CB4-4FB254CA3846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197-4DBB-8CB4-4FB254CA3846}"/>
              </c:ext>
            </c:extLst>
          </c:dPt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Sheet1!$B$30:$F$30</c:f>
              <c:numCache>
                <c:formatCode>0.000</c:formatCode>
                <c:ptCount val="5"/>
                <c:pt idx="0">
                  <c:v>136738.75</c:v>
                </c:pt>
                <c:pt idx="1">
                  <c:v>52496.25</c:v>
                </c:pt>
                <c:pt idx="2">
                  <c:v>497093.5</c:v>
                </c:pt>
                <c:pt idx="3">
                  <c:v>206895</c:v>
                </c:pt>
                <c:pt idx="4">
                  <c:v>306248.5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97-4DBB-8CB4-4FB254CA3846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D197-4DBB-8CB4-4FB254CA3846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Sheet1!$B$33:$F$33</c:f>
                <c:numCache>
                  <c:formatCode>General</c:formatCode>
                  <c:ptCount val="5"/>
                  <c:pt idx="0">
                    <c:v>903238.5</c:v>
                  </c:pt>
                  <c:pt idx="1">
                    <c:v>667598</c:v>
                  </c:pt>
                  <c:pt idx="2">
                    <c:v>577478.75</c:v>
                  </c:pt>
                  <c:pt idx="3">
                    <c:v>520509.5</c:v>
                  </c:pt>
                  <c:pt idx="4">
                    <c:v>570632</c:v>
                  </c:pt>
                </c:numCache>
              </c:numRef>
            </c:plus>
          </c:errBars>
          <c:cat>
            <c:strRef>
              <c:f>Sheet1!$B$28:$F$28</c:f>
              <c:strCache>
                <c:ptCount val="5"/>
                <c:pt idx="0">
                  <c:v>LLFAcii α＝1000</c:v>
                </c:pt>
                <c:pt idx="1">
                  <c:v>LLFAcii α＝1</c:v>
                </c:pt>
                <c:pt idx="2">
                  <c:v>LLFAcii α＝0</c:v>
                </c:pt>
                <c:pt idx="3">
                  <c:v>LLFAcii α自動</c:v>
                </c:pt>
                <c:pt idx="4">
                  <c:v>LMCLF自動</c:v>
                </c:pt>
              </c:strCache>
            </c:strRef>
          </c:cat>
          <c:val>
            <c:numRef>
              <c:f>Sheet1!$B$31:$F$31</c:f>
              <c:numCache>
                <c:formatCode>0.000</c:formatCode>
                <c:ptCount val="5"/>
                <c:pt idx="0">
                  <c:v>752889.5</c:v>
                </c:pt>
                <c:pt idx="1">
                  <c:v>844759.5</c:v>
                </c:pt>
                <c:pt idx="2">
                  <c:v>555849.25</c:v>
                </c:pt>
                <c:pt idx="3">
                  <c:v>664793.5</c:v>
                </c:pt>
                <c:pt idx="4">
                  <c:v>446205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97-4DBB-8CB4-4FB254CA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5973888"/>
        <c:axId val="215975424"/>
      </c:barChart>
      <c:catAx>
        <c:axId val="21597388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215975424"/>
        <c:crosses val="autoZero"/>
        <c:auto val="1"/>
        <c:lblAlgn val="ctr"/>
        <c:lblOffset val="100"/>
        <c:noMultiLvlLbl val="0"/>
      </c:catAx>
      <c:valAx>
        <c:axId val="215975424"/>
        <c:scaling>
          <c:orientation val="minMax"/>
        </c:scaling>
        <c:delete val="0"/>
        <c:axPos val="t"/>
        <c:numFmt formatCode="General" sourceLinked="0"/>
        <c:majorTickMark val="out"/>
        <c:minorTickMark val="none"/>
        <c:tickLblPos val="nextTo"/>
        <c:crossAx val="2159738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9</xdr:row>
      <xdr:rowOff>190499</xdr:rowOff>
    </xdr:from>
    <xdr:to>
      <xdr:col>6</xdr:col>
      <xdr:colOff>56029</xdr:colOff>
      <xdr:row>25</xdr:row>
      <xdr:rowOff>151280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5" zoomScale="85" zoomScaleNormal="85" workbookViewId="0">
      <selection activeCell="F7" sqref="F7"/>
    </sheetView>
  </sheetViews>
  <sheetFormatPr defaultColWidth="9" defaultRowHeight="15" x14ac:dyDescent="0.75"/>
  <cols>
    <col min="1" max="1" width="10.64453125" style="1" bestFit="1" customWidth="1"/>
    <col min="2" max="4" width="13" style="1" bestFit="1" customWidth="1"/>
    <col min="5" max="5" width="11.8203125" style="1" customWidth="1"/>
    <col min="6" max="6" width="13" style="1" bestFit="1" customWidth="1"/>
    <col min="7" max="7" width="1.64453125" style="1" customWidth="1"/>
    <col min="8" max="16384" width="9" style="1"/>
  </cols>
  <sheetData>
    <row r="1" spans="1:8" x14ac:dyDescent="0.75">
      <c r="A1" s="1" t="s">
        <v>19</v>
      </c>
    </row>
    <row r="3" spans="1:8" x14ac:dyDescent="0.75">
      <c r="A3" s="1" t="s">
        <v>0</v>
      </c>
      <c r="H3" s="1" t="s">
        <v>7</v>
      </c>
    </row>
    <row r="4" spans="1:8" x14ac:dyDescent="0.75">
      <c r="A4" s="1" t="s">
        <v>10</v>
      </c>
      <c r="B4" s="2" t="s">
        <v>24</v>
      </c>
      <c r="C4" s="2" t="s">
        <v>23</v>
      </c>
      <c r="D4" s="2" t="s">
        <v>22</v>
      </c>
      <c r="E4" s="2" t="s">
        <v>25</v>
      </c>
      <c r="F4" s="2" t="s">
        <v>26</v>
      </c>
      <c r="H4" s="3" t="s">
        <v>8</v>
      </c>
    </row>
    <row r="5" spans="1:8" ht="16.5" x14ac:dyDescent="0.75">
      <c r="A5" s="1" t="s">
        <v>11</v>
      </c>
      <c r="B5" s="6">
        <f>B52</f>
        <v>5013005</v>
      </c>
      <c r="C5" s="4">
        <f>C52</f>
        <v>4418162</v>
      </c>
      <c r="D5" s="4">
        <f>D52</f>
        <v>4100912</v>
      </c>
      <c r="E5" s="4">
        <f>E52</f>
        <v>4100912</v>
      </c>
      <c r="F5" s="4">
        <f>F52</f>
        <v>3830768</v>
      </c>
      <c r="H5" s="1" t="s">
        <v>9</v>
      </c>
    </row>
    <row r="6" spans="1:8" ht="16.5" x14ac:dyDescent="0.75">
      <c r="A6" s="1" t="s">
        <v>12</v>
      </c>
      <c r="B6" s="6">
        <f>B51</f>
        <v>4109766.5</v>
      </c>
      <c r="C6" s="4">
        <f>C51</f>
        <v>3750564</v>
      </c>
      <c r="D6" s="4">
        <f>D51</f>
        <v>3523433.25</v>
      </c>
      <c r="E6" s="4">
        <f>E51</f>
        <v>3580402.5</v>
      </c>
      <c r="F6" s="4">
        <f>F51</f>
        <v>3260136</v>
      </c>
      <c r="H6" s="1" t="s">
        <v>16</v>
      </c>
    </row>
    <row r="7" spans="1:8" ht="16.5" x14ac:dyDescent="0.75">
      <c r="A7" s="1" t="s">
        <v>13</v>
      </c>
      <c r="B7" s="6">
        <f>MEDIAN(B38:B47)</f>
        <v>3356877</v>
      </c>
      <c r="C7" s="4">
        <f>MEDIAN(C38:C47)</f>
        <v>2905804.5</v>
      </c>
      <c r="D7" s="4">
        <f>MEDIAN(D38:D47)</f>
        <v>2967584</v>
      </c>
      <c r="E7" s="4">
        <f>MEDIAN(E38:E47)</f>
        <v>2915609</v>
      </c>
      <c r="F7" s="4">
        <f>MEDIAN(F38:F47)</f>
        <v>2813931</v>
      </c>
      <c r="H7" s="1" t="s">
        <v>17</v>
      </c>
    </row>
    <row r="8" spans="1:8" ht="16.5" x14ac:dyDescent="0.75">
      <c r="A8" s="1" t="s">
        <v>14</v>
      </c>
      <c r="B8" s="6">
        <f>B50</f>
        <v>3220138.25</v>
      </c>
      <c r="C8" s="4">
        <f>C50</f>
        <v>2853308.25</v>
      </c>
      <c r="D8" s="4">
        <f>D50</f>
        <v>2470490.5</v>
      </c>
      <c r="E8" s="4">
        <f>E50</f>
        <v>2708714</v>
      </c>
      <c r="F8" s="4">
        <f>F50</f>
        <v>2507682.5</v>
      </c>
      <c r="H8" s="1" t="s">
        <v>20</v>
      </c>
    </row>
    <row r="9" spans="1:8" x14ac:dyDescent="0.75">
      <c r="A9" s="1" t="s">
        <v>15</v>
      </c>
      <c r="B9" s="4">
        <f>B53</f>
        <v>2065081</v>
      </c>
      <c r="C9" s="4">
        <f>C53</f>
        <v>1752675</v>
      </c>
      <c r="D9" s="4">
        <f>D53</f>
        <v>1732455</v>
      </c>
      <c r="E9" s="4">
        <f>E53</f>
        <v>2103731</v>
      </c>
      <c r="F9" s="4">
        <f>F53</f>
        <v>1671377</v>
      </c>
      <c r="H9" s="1" t="s">
        <v>18</v>
      </c>
    </row>
    <row r="27" spans="1:6" x14ac:dyDescent="0.75">
      <c r="A27" s="1" t="s">
        <v>1</v>
      </c>
    </row>
    <row r="28" spans="1:6" x14ac:dyDescent="0.75">
      <c r="A28" s="1" t="s">
        <v>10</v>
      </c>
      <c r="B28" s="3" t="str">
        <f>B4</f>
        <v>LLFAcii α＝1000</v>
      </c>
      <c r="C28" s="3" t="str">
        <f>C4</f>
        <v>LLFAcii α＝1</v>
      </c>
      <c r="D28" s="3" t="str">
        <f t="shared" ref="D28:F28" si="0">D4</f>
        <v>LLFAcii α＝0</v>
      </c>
      <c r="E28" s="2" t="s">
        <v>25</v>
      </c>
      <c r="F28" s="3" t="str">
        <f t="shared" si="0"/>
        <v>LMCLF自動</v>
      </c>
    </row>
    <row r="29" spans="1:6" x14ac:dyDescent="0.75">
      <c r="A29" s="1" t="s">
        <v>2</v>
      </c>
      <c r="B29" s="5">
        <f>B8</f>
        <v>3220138.25</v>
      </c>
      <c r="C29" s="5">
        <f t="shared" ref="C29:F29" si="1">C8</f>
        <v>2853308.25</v>
      </c>
      <c r="D29" s="5">
        <f t="shared" si="1"/>
        <v>2470490.5</v>
      </c>
      <c r="E29" s="5">
        <f>E8</f>
        <v>2708714</v>
      </c>
      <c r="F29" s="5">
        <f t="shared" si="1"/>
        <v>2507682.5</v>
      </c>
    </row>
    <row r="30" spans="1:6" x14ac:dyDescent="0.75">
      <c r="A30" s="1" t="s">
        <v>3</v>
      </c>
      <c r="B30" s="5">
        <f>B7-B8</f>
        <v>136738.75</v>
      </c>
      <c r="C30" s="5">
        <f t="shared" ref="C30:F30" si="2">C7-C8</f>
        <v>52496.25</v>
      </c>
      <c r="D30" s="5">
        <f>D7-D8</f>
        <v>497093.5</v>
      </c>
      <c r="E30" s="5">
        <f>E7-E8</f>
        <v>206895</v>
      </c>
      <c r="F30" s="5">
        <f t="shared" si="2"/>
        <v>306248.5</v>
      </c>
    </row>
    <row r="31" spans="1:6" x14ac:dyDescent="0.75">
      <c r="A31" s="1" t="s">
        <v>4</v>
      </c>
      <c r="B31" s="5">
        <f>B6-B7</f>
        <v>752889.5</v>
      </c>
      <c r="C31" s="5">
        <f t="shared" ref="C31:F31" si="3">C6-C7</f>
        <v>844759.5</v>
      </c>
      <c r="D31" s="5">
        <f t="shared" si="3"/>
        <v>555849.25</v>
      </c>
      <c r="E31" s="5">
        <f>E6-E7</f>
        <v>664793.5</v>
      </c>
      <c r="F31" s="5">
        <f t="shared" si="3"/>
        <v>446205</v>
      </c>
    </row>
    <row r="32" spans="1:6" x14ac:dyDescent="0.75">
      <c r="A32" s="1" t="s">
        <v>5</v>
      </c>
      <c r="B32" s="5">
        <f>IF(ISBLANK(B9),0,B9-B8)</f>
        <v>-1155057.25</v>
      </c>
      <c r="C32" s="5">
        <f t="shared" ref="C32:F32" si="4">IF(ISBLANK(C9),0,C9-C8)</f>
        <v>-1100633.25</v>
      </c>
      <c r="D32" s="5">
        <f>IF(ISBLANK(D9),0,D9-D8)</f>
        <v>-738035.5</v>
      </c>
      <c r="E32" s="5">
        <f>IF(ISBLANK(E9),0,E9-E8)</f>
        <v>-604983</v>
      </c>
      <c r="F32" s="5">
        <f t="shared" si="4"/>
        <v>-836305.5</v>
      </c>
    </row>
    <row r="33" spans="1:6" x14ac:dyDescent="0.75">
      <c r="A33" s="1" t="s">
        <v>6</v>
      </c>
      <c r="B33" s="5">
        <f>IF(ISBLANK(B5),0,B5-B6)</f>
        <v>903238.5</v>
      </c>
      <c r="C33" s="5">
        <f t="shared" ref="C33:F33" si="5">IF(ISBLANK(C5),0,C5-C6)</f>
        <v>667598</v>
      </c>
      <c r="D33" s="5">
        <f t="shared" si="5"/>
        <v>577478.75</v>
      </c>
      <c r="E33" s="5">
        <f t="shared" si="5"/>
        <v>520509.5</v>
      </c>
      <c r="F33" s="5">
        <f t="shared" si="5"/>
        <v>570632</v>
      </c>
    </row>
    <row r="34" spans="1:6" x14ac:dyDescent="0.75">
      <c r="A34" s="1" t="s">
        <v>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6" spans="1:6" ht="16.5" x14ac:dyDescent="0.75">
      <c r="A36" s="7" t="s">
        <v>30</v>
      </c>
      <c r="B36" s="7"/>
      <c r="C36" s="7"/>
      <c r="D36" s="7"/>
      <c r="E36" s="7"/>
      <c r="F36" s="7"/>
    </row>
    <row r="37" spans="1:6" ht="16.5" x14ac:dyDescent="0.75">
      <c r="A37"/>
      <c r="B37" s="2" t="s">
        <v>24</v>
      </c>
      <c r="C37" s="2" t="s">
        <v>23</v>
      </c>
      <c r="D37" t="s">
        <v>22</v>
      </c>
      <c r="E37" t="s">
        <v>27</v>
      </c>
      <c r="F37" t="s">
        <v>26</v>
      </c>
    </row>
    <row r="38" spans="1:6" ht="16.5" x14ac:dyDescent="0.75">
      <c r="A38"/>
      <c r="B38">
        <v>2843340</v>
      </c>
      <c r="C38">
        <v>2899599</v>
      </c>
      <c r="D38">
        <v>2967584</v>
      </c>
      <c r="E38">
        <v>2915609</v>
      </c>
      <c r="F38">
        <v>2022168</v>
      </c>
    </row>
    <row r="39" spans="1:6" ht="16.5" x14ac:dyDescent="0.75">
      <c r="A39"/>
      <c r="B39">
        <v>3224534</v>
      </c>
      <c r="C39">
        <v>2899599</v>
      </c>
      <c r="D39">
        <v>2967584</v>
      </c>
      <c r="E39">
        <v>2915609</v>
      </c>
      <c r="F39">
        <v>2441664</v>
      </c>
    </row>
    <row r="40" spans="1:6" ht="16.5" x14ac:dyDescent="0.75">
      <c r="A40"/>
      <c r="B40">
        <v>4231958</v>
      </c>
      <c r="C40">
        <v>3803178</v>
      </c>
      <c r="D40">
        <v>3409491</v>
      </c>
      <c r="E40">
        <v>3804593</v>
      </c>
      <c r="F40">
        <v>2705738</v>
      </c>
    </row>
    <row r="41" spans="1:6" ht="16.5" x14ac:dyDescent="0.75">
      <c r="A41"/>
      <c r="B41">
        <v>4737865</v>
      </c>
      <c r="C41">
        <v>4418162</v>
      </c>
      <c r="D41">
        <v>3606284</v>
      </c>
      <c r="E41">
        <v>3586732</v>
      </c>
      <c r="F41">
        <v>3325582</v>
      </c>
    </row>
    <row r="42" spans="1:6" ht="16.5" x14ac:dyDescent="0.75">
      <c r="A42"/>
      <c r="B42">
        <v>3289544</v>
      </c>
      <c r="C42">
        <v>2599399</v>
      </c>
      <c r="D42">
        <v>2321652</v>
      </c>
      <c r="E42">
        <v>2684886</v>
      </c>
      <c r="F42">
        <v>2875932</v>
      </c>
    </row>
    <row r="43" spans="1:6" ht="16.5" x14ac:dyDescent="0.75">
      <c r="A43"/>
      <c r="B43">
        <v>3218673</v>
      </c>
      <c r="C43">
        <v>2837878</v>
      </c>
      <c r="D43">
        <v>2353915</v>
      </c>
      <c r="E43">
        <v>2474790</v>
      </c>
      <c r="F43">
        <v>3063798</v>
      </c>
    </row>
    <row r="44" spans="1:6" ht="16.5" x14ac:dyDescent="0.75">
      <c r="A44"/>
      <c r="B44">
        <v>3743192</v>
      </c>
      <c r="C44">
        <v>3592722</v>
      </c>
      <c r="D44">
        <v>3561414</v>
      </c>
      <c r="E44">
        <v>3561414</v>
      </c>
      <c r="F44">
        <v>3830768</v>
      </c>
    </row>
    <row r="45" spans="1:6" ht="16.5" x14ac:dyDescent="0.75">
      <c r="A45"/>
      <c r="B45">
        <v>5013005</v>
      </c>
      <c r="C45">
        <v>4181405</v>
      </c>
      <c r="D45">
        <v>4100912</v>
      </c>
      <c r="E45">
        <v>4100912</v>
      </c>
      <c r="F45">
        <v>3701177</v>
      </c>
    </row>
    <row r="46" spans="1:6" ht="16.5" x14ac:dyDescent="0.75">
      <c r="A46"/>
      <c r="B46">
        <v>3424210</v>
      </c>
      <c r="C46">
        <v>2912010</v>
      </c>
      <c r="D46">
        <v>2820217</v>
      </c>
      <c r="E46">
        <v>2780198</v>
      </c>
      <c r="F46">
        <v>2751930</v>
      </c>
    </row>
    <row r="47" spans="1:6" ht="16.5" x14ac:dyDescent="0.75">
      <c r="A47"/>
      <c r="B47">
        <v>2065081</v>
      </c>
      <c r="C47">
        <v>1752675</v>
      </c>
      <c r="D47">
        <v>1732455</v>
      </c>
      <c r="E47">
        <v>2103731</v>
      </c>
      <c r="F47">
        <v>1671377</v>
      </c>
    </row>
    <row r="48" spans="1:6" ht="16.5" x14ac:dyDescent="0.75">
      <c r="A48" t="s">
        <v>28</v>
      </c>
      <c r="B48">
        <f>SUM(B38:B47)</f>
        <v>35791402</v>
      </c>
      <c r="C48">
        <f>SUM(C38:C47)</f>
        <v>31896627</v>
      </c>
      <c r="D48">
        <f>SUM(D38:D47)</f>
        <v>29841508</v>
      </c>
      <c r="E48">
        <f>SUM(E38:E47)</f>
        <v>30928474</v>
      </c>
      <c r="F48">
        <f>SUM(F38:F47)</f>
        <v>28390134</v>
      </c>
    </row>
    <row r="49" spans="1:6" ht="16.5" x14ac:dyDescent="0.75">
      <c r="A49" t="s">
        <v>29</v>
      </c>
      <c r="B49">
        <f>AVERAGE(B38:B47)</f>
        <v>3579140.2</v>
      </c>
      <c r="C49">
        <f>AVERAGE(C38:C47)</f>
        <v>3189662.7</v>
      </c>
      <c r="D49">
        <f>AVERAGE(D38:D47)</f>
        <v>2984150.8</v>
      </c>
      <c r="E49">
        <f>AVERAGE(E38:E47)</f>
        <v>3092847.4</v>
      </c>
      <c r="F49">
        <f>AVERAGE(F38:F47)</f>
        <v>2839013.4</v>
      </c>
    </row>
    <row r="50" spans="1:6" ht="16.5" x14ac:dyDescent="0.75">
      <c r="A50" t="s">
        <v>31</v>
      </c>
      <c r="B50">
        <f>QUARTILE(B38:B47,1)</f>
        <v>3220138.25</v>
      </c>
      <c r="C50">
        <f>QUARTILE(C38:C47,1)</f>
        <v>2853308.25</v>
      </c>
      <c r="D50">
        <f>QUARTILE(D38:D47,1)</f>
        <v>2470490.5</v>
      </c>
      <c r="E50">
        <f>QUARTILE(E38:E47,1)</f>
        <v>2708714</v>
      </c>
      <c r="F50">
        <f>QUARTILE(F38:F47,1)</f>
        <v>2507682.5</v>
      </c>
    </row>
    <row r="51" spans="1:6" ht="16.5" x14ac:dyDescent="0.75">
      <c r="A51" t="s">
        <v>32</v>
      </c>
      <c r="B51">
        <f>QUARTILE(B38:B47,3)</f>
        <v>4109766.5</v>
      </c>
      <c r="C51">
        <f>QUARTILE(C38:C47,3)</f>
        <v>3750564</v>
      </c>
      <c r="D51">
        <f>QUARTILE(D38:D47,3)</f>
        <v>3523433.25</v>
      </c>
      <c r="E51">
        <f>QUARTILE(E38:E47,3)</f>
        <v>3580402.5</v>
      </c>
      <c r="F51">
        <f>QUARTILE(F38:F47,3)</f>
        <v>3260136</v>
      </c>
    </row>
    <row r="52" spans="1:6" ht="16.5" x14ac:dyDescent="0.75">
      <c r="A52" t="s">
        <v>33</v>
      </c>
      <c r="B52">
        <f>MAX(B38:B47)</f>
        <v>5013005</v>
      </c>
      <c r="C52">
        <f>MAX(C38:C47)</f>
        <v>4418162</v>
      </c>
      <c r="D52">
        <f>MAX(D38:D47)</f>
        <v>4100912</v>
      </c>
      <c r="E52">
        <f>MAX(E38:E47)</f>
        <v>4100912</v>
      </c>
      <c r="F52">
        <f>MAX(F38:F47)</f>
        <v>3830768</v>
      </c>
    </row>
    <row r="53" spans="1:6" ht="16.5" x14ac:dyDescent="0.75">
      <c r="A53" t="s">
        <v>34</v>
      </c>
      <c r="B53">
        <f>MIN(B38:B47)</f>
        <v>2065081</v>
      </c>
      <c r="C53">
        <f>MIN(C38:C47)</f>
        <v>1752675</v>
      </c>
      <c r="D53">
        <f>MIN(D38:D47)</f>
        <v>1732455</v>
      </c>
      <c r="E53">
        <f>MIN(E38:E47)</f>
        <v>2103731</v>
      </c>
      <c r="F53">
        <f>MIN(F38:F47)</f>
        <v>1671377</v>
      </c>
    </row>
  </sheetData>
  <mergeCells count="1">
    <mergeCell ref="A36:F3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4F1F-DF9B-4893-A1B8-F8D2EC036321}">
  <dimension ref="A1:F18"/>
  <sheetViews>
    <sheetView workbookViewId="0">
      <selection sqref="A1:F18"/>
    </sheetView>
  </sheetViews>
  <sheetFormatPr defaultRowHeight="16.5" x14ac:dyDescent="0.75"/>
  <cols>
    <col min="2" max="2" width="14.17578125" customWidth="1"/>
    <col min="3" max="3" width="14.3515625" customWidth="1"/>
    <col min="4" max="4" width="11.703125" customWidth="1"/>
    <col min="5" max="6" width="9.05859375" bestFit="1" customWidth="1"/>
  </cols>
  <sheetData>
    <row r="1" spans="1:6" x14ac:dyDescent="0.75">
      <c r="A1" s="7" t="s">
        <v>30</v>
      </c>
      <c r="B1" s="7"/>
      <c r="C1" s="7"/>
      <c r="D1" s="7"/>
      <c r="E1" s="7"/>
      <c r="F1" s="7"/>
    </row>
    <row r="2" spans="1:6" x14ac:dyDescent="0.75">
      <c r="B2" s="2" t="s">
        <v>24</v>
      </c>
      <c r="C2" s="2" t="s">
        <v>23</v>
      </c>
      <c r="D2" t="s">
        <v>22</v>
      </c>
      <c r="E2" t="s">
        <v>27</v>
      </c>
      <c r="F2" t="s">
        <v>26</v>
      </c>
    </row>
    <row r="3" spans="1:6" x14ac:dyDescent="0.75">
      <c r="B3">
        <v>2843340</v>
      </c>
      <c r="C3">
        <v>2899599</v>
      </c>
      <c r="D3">
        <v>2967584</v>
      </c>
      <c r="E3">
        <v>2915609</v>
      </c>
      <c r="F3">
        <v>2022168</v>
      </c>
    </row>
    <row r="4" spans="1:6" x14ac:dyDescent="0.75">
      <c r="B4">
        <v>3224534</v>
      </c>
      <c r="C4">
        <v>2899599</v>
      </c>
      <c r="D4">
        <v>2967584</v>
      </c>
      <c r="E4">
        <v>2915609</v>
      </c>
      <c r="F4">
        <v>2441664</v>
      </c>
    </row>
    <row r="5" spans="1:6" x14ac:dyDescent="0.75">
      <c r="B5">
        <v>4231958</v>
      </c>
      <c r="C5">
        <v>3803178</v>
      </c>
      <c r="D5">
        <v>3409491</v>
      </c>
      <c r="E5">
        <v>3804593</v>
      </c>
      <c r="F5">
        <v>2705738</v>
      </c>
    </row>
    <row r="6" spans="1:6" x14ac:dyDescent="0.75">
      <c r="B6">
        <v>4737865</v>
      </c>
      <c r="C6">
        <v>4418162</v>
      </c>
      <c r="D6">
        <v>3606284</v>
      </c>
      <c r="E6">
        <v>3586732</v>
      </c>
      <c r="F6">
        <v>3325582</v>
      </c>
    </row>
    <row r="7" spans="1:6" x14ac:dyDescent="0.75">
      <c r="B7">
        <v>3289544</v>
      </c>
      <c r="C7">
        <v>2599399</v>
      </c>
      <c r="D7">
        <v>2321652</v>
      </c>
      <c r="E7">
        <v>2684886</v>
      </c>
      <c r="F7">
        <v>2875932</v>
      </c>
    </row>
    <row r="8" spans="1:6" x14ac:dyDescent="0.75">
      <c r="B8">
        <v>3218673</v>
      </c>
      <c r="C8">
        <v>2837878</v>
      </c>
      <c r="D8">
        <v>2353915</v>
      </c>
      <c r="E8">
        <v>2474790</v>
      </c>
      <c r="F8">
        <v>3063798</v>
      </c>
    </row>
    <row r="9" spans="1:6" x14ac:dyDescent="0.75">
      <c r="B9">
        <v>3743192</v>
      </c>
      <c r="C9">
        <v>3592722</v>
      </c>
      <c r="D9">
        <v>3561414</v>
      </c>
      <c r="E9">
        <v>3561414</v>
      </c>
      <c r="F9">
        <v>3830768</v>
      </c>
    </row>
    <row r="10" spans="1:6" x14ac:dyDescent="0.75">
      <c r="B10">
        <v>5013005</v>
      </c>
      <c r="C10">
        <v>4181405</v>
      </c>
      <c r="D10">
        <v>4100912</v>
      </c>
      <c r="E10">
        <v>4100912</v>
      </c>
      <c r="F10">
        <v>3701177</v>
      </c>
    </row>
    <row r="11" spans="1:6" x14ac:dyDescent="0.75">
      <c r="B11">
        <v>3424210</v>
      </c>
      <c r="C11">
        <v>2912010</v>
      </c>
      <c r="D11">
        <v>2820217</v>
      </c>
      <c r="E11">
        <v>2780198</v>
      </c>
      <c r="F11">
        <v>2751930</v>
      </c>
    </row>
    <row r="12" spans="1:6" x14ac:dyDescent="0.75">
      <c r="B12">
        <v>2065081</v>
      </c>
      <c r="C12">
        <v>1752675</v>
      </c>
      <c r="D12">
        <v>1732455</v>
      </c>
      <c r="E12">
        <v>2103731</v>
      </c>
      <c r="F12">
        <v>1671377</v>
      </c>
    </row>
    <row r="13" spans="1:6" x14ac:dyDescent="0.75">
      <c r="A13" t="s">
        <v>28</v>
      </c>
      <c r="B13">
        <f>SUM(B3:B12)</f>
        <v>35791402</v>
      </c>
      <c r="C13">
        <f>SUM(C3:C12)</f>
        <v>31896627</v>
      </c>
      <c r="D13">
        <f>SUM(D3:D12)</f>
        <v>29841508</v>
      </c>
      <c r="E13">
        <f>SUM(E3:E12)</f>
        <v>30928474</v>
      </c>
      <c r="F13">
        <f>SUM(F3:F12)</f>
        <v>28390134</v>
      </c>
    </row>
    <row r="14" spans="1:6" x14ac:dyDescent="0.75">
      <c r="A14" t="s">
        <v>29</v>
      </c>
      <c r="B14">
        <f>AVERAGE(B3:B12)</f>
        <v>3579140.2</v>
      </c>
      <c r="C14">
        <f>AVERAGE(C3:C12)</f>
        <v>3189662.7</v>
      </c>
      <c r="D14">
        <f>AVERAGE(D3:D12)</f>
        <v>2984150.8</v>
      </c>
      <c r="E14">
        <f>AVERAGE(E3:E12)</f>
        <v>3092847.4</v>
      </c>
      <c r="F14">
        <f>AVERAGE(F3:F13)</f>
        <v>5161842.5454545459</v>
      </c>
    </row>
    <row r="15" spans="1:6" x14ac:dyDescent="0.75">
      <c r="A15" t="s">
        <v>31</v>
      </c>
      <c r="B15">
        <f>QUARTILE(B3:B12,1)</f>
        <v>3220138.25</v>
      </c>
      <c r="C15">
        <f>QUARTILE(C3:C12,1)</f>
        <v>2853308.25</v>
      </c>
      <c r="D15">
        <f>QUARTILE(D3:D12,1)</f>
        <v>2470490.5</v>
      </c>
      <c r="E15">
        <f>QUARTILE(E3:E12,1)</f>
        <v>2708714</v>
      </c>
      <c r="F15">
        <f>QUARTILE(F3:F12,1)</f>
        <v>2507682.5</v>
      </c>
    </row>
    <row r="16" spans="1:6" x14ac:dyDescent="0.75">
      <c r="A16" t="s">
        <v>32</v>
      </c>
      <c r="B16">
        <f>QUARTILE(B3:B12,3)</f>
        <v>4109766.5</v>
      </c>
      <c r="C16">
        <f>QUARTILE(C3:C12,3)</f>
        <v>3750564</v>
      </c>
      <c r="D16">
        <f>QUARTILE(D3:D12,3)</f>
        <v>3523433.25</v>
      </c>
      <c r="E16">
        <f>QUARTILE(E3:E12,3)</f>
        <v>3580402.5</v>
      </c>
      <c r="F16">
        <f>QUARTILE(F3:F12,3)</f>
        <v>3260136</v>
      </c>
    </row>
    <row r="17" spans="1:6" x14ac:dyDescent="0.75">
      <c r="A17" t="s">
        <v>33</v>
      </c>
      <c r="B17">
        <f>MAX(B3:B12)</f>
        <v>5013005</v>
      </c>
      <c r="C17">
        <f>MAX(C3:C12)</f>
        <v>4418162</v>
      </c>
      <c r="D17">
        <f>MAX(D3:D12)</f>
        <v>4100912</v>
      </c>
      <c r="E17">
        <f>MAX(E3:E12)</f>
        <v>4100912</v>
      </c>
      <c r="F17">
        <f>MAX(F3:F12)</f>
        <v>3830768</v>
      </c>
    </row>
    <row r="18" spans="1:6" x14ac:dyDescent="0.75">
      <c r="A18" t="s">
        <v>34</v>
      </c>
      <c r="B18">
        <f>MIN(B3:B12)</f>
        <v>2065081</v>
      </c>
      <c r="C18">
        <f>MIN(C3:C12)</f>
        <v>1752675</v>
      </c>
      <c r="D18">
        <f>MIN(D3:D12)</f>
        <v>1732455</v>
      </c>
      <c r="E18">
        <f>MIN(E3:E12)</f>
        <v>2103731</v>
      </c>
      <c r="F18">
        <f>MIN(F3:F12)</f>
        <v>1671377</v>
      </c>
    </row>
  </sheetData>
  <mergeCells count="1">
    <mergeCell ref="A1:F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</dc:creator>
  <cp:lastModifiedBy>新井諒介</cp:lastModifiedBy>
  <dcterms:created xsi:type="dcterms:W3CDTF">2013-05-23T07:07:19Z</dcterms:created>
  <dcterms:modified xsi:type="dcterms:W3CDTF">2022-12-23T06:09:15Z</dcterms:modified>
</cp:coreProperties>
</file>