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\M1\実験\4pro\program10000\実験結果\"/>
    </mc:Choice>
  </mc:AlternateContent>
  <xr:revisionPtr revIDLastSave="0" documentId="13_ncr:1_{890D3326-B5AC-4CE0-BE16-53FA285965C8}" xr6:coauthVersionLast="47" xr6:coauthVersionMax="47" xr10:uidLastSave="{00000000-0000-0000-0000-000000000000}"/>
  <bookViews>
    <workbookView xWindow="-98" yWindow="-98" windowWidth="20715" windowHeight="13276" activeTab="1" xr2:uid="{5BD516A1-EFEB-48D4-BAAC-15CE51A80C67}"/>
  </bookViews>
  <sheets>
    <sheet name="Sheet1(M100000)" sheetId="1" r:id="rId1"/>
    <sheet name="Sheet2(M1000000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D14" i="2"/>
  <c r="K11" i="2" s="1"/>
  <c r="C14" i="2"/>
  <c r="B14" i="2"/>
  <c r="A14" i="2"/>
  <c r="K13" i="2"/>
  <c r="J13" i="2"/>
  <c r="I13" i="2"/>
  <c r="H13" i="2"/>
  <c r="K12" i="2"/>
  <c r="J12" i="2"/>
  <c r="I12" i="2"/>
  <c r="H12" i="2"/>
  <c r="H11" i="2"/>
  <c r="K10" i="2"/>
  <c r="J10" i="2"/>
  <c r="I10" i="2"/>
  <c r="H10" i="2"/>
  <c r="K9" i="2"/>
  <c r="J9" i="2"/>
  <c r="I9" i="2"/>
  <c r="H9" i="2"/>
  <c r="M6" i="2"/>
  <c r="K6" i="2"/>
  <c r="J6" i="2"/>
  <c r="I6" i="2"/>
  <c r="H6" i="2"/>
  <c r="M5" i="2"/>
  <c r="K5" i="2"/>
  <c r="J5" i="2"/>
  <c r="I5" i="2"/>
  <c r="H5" i="2"/>
  <c r="M4" i="2"/>
  <c r="K4" i="2"/>
  <c r="J4" i="2"/>
  <c r="I4" i="2"/>
  <c r="H4" i="2"/>
  <c r="M3" i="2"/>
  <c r="K3" i="2"/>
  <c r="J3" i="2"/>
  <c r="I3" i="2"/>
  <c r="H3" i="2"/>
  <c r="M2" i="2"/>
  <c r="K2" i="2"/>
  <c r="J2" i="2"/>
  <c r="I2" i="2"/>
  <c r="H2" i="2"/>
  <c r="I11" i="2" l="1"/>
  <c r="J11" i="2"/>
  <c r="M3" i="1" l="1"/>
  <c r="M4" i="1"/>
  <c r="M5" i="1"/>
  <c r="M6" i="1"/>
  <c r="M2" i="1"/>
  <c r="H4" i="1"/>
  <c r="H3" i="1"/>
  <c r="K5" i="1" l="1"/>
  <c r="K4" i="1"/>
  <c r="J5" i="1"/>
  <c r="I5" i="1"/>
  <c r="H5" i="1"/>
  <c r="J9" i="1"/>
  <c r="I10" i="1"/>
  <c r="H11" i="1"/>
  <c r="H6" i="1"/>
  <c r="D14" i="1"/>
  <c r="K11" i="1" s="1"/>
  <c r="K13" i="1"/>
  <c r="K12" i="1"/>
  <c r="K10" i="1"/>
  <c r="K9" i="1"/>
  <c r="J13" i="1"/>
  <c r="J12" i="1"/>
  <c r="J10" i="1"/>
  <c r="I13" i="1"/>
  <c r="I12" i="1"/>
  <c r="I9" i="1"/>
  <c r="H13" i="1"/>
  <c r="H12" i="1"/>
  <c r="H10" i="1"/>
  <c r="H9" i="1"/>
  <c r="K6" i="1"/>
  <c r="K3" i="1"/>
  <c r="K2" i="1"/>
  <c r="J6" i="1"/>
  <c r="J4" i="1"/>
  <c r="J3" i="1"/>
  <c r="J2" i="1"/>
  <c r="I6" i="1"/>
  <c r="I4" i="1"/>
  <c r="I3" i="1"/>
  <c r="I2" i="1"/>
  <c r="H2" i="1"/>
  <c r="E14" i="1"/>
  <c r="C14" i="1"/>
  <c r="B14" i="1"/>
  <c r="A14" i="1"/>
  <c r="I11" i="1" l="1"/>
  <c r="J11" i="1"/>
</calcChain>
</file>

<file path=xl/sharedStrings.xml><?xml version="1.0" encoding="utf-8"?>
<sst xmlns="http://schemas.openxmlformats.org/spreadsheetml/2006/main" count="52" uniqueCount="24">
  <si>
    <t>α=1000</t>
    <phoneticPr fontId="1"/>
  </si>
  <si>
    <t>α=1</t>
    <phoneticPr fontId="1"/>
  </si>
  <si>
    <t>α＝100</t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</si>
  <si>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</si>
  <si>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</si>
  <si>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</si>
  <si>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標準偏差</t>
    <rPh sb="0" eb="4">
      <t>ヒョウジュンヘンサ</t>
    </rPh>
    <phoneticPr fontId="1"/>
  </si>
  <si>
    <t>α＝1000</t>
    <phoneticPr fontId="1"/>
  </si>
  <si>
    <t>α＝1</t>
    <phoneticPr fontId="1"/>
  </si>
  <si>
    <t>提案手法</t>
    <rPh sb="0" eb="4">
      <t>テイアンシュホウ</t>
    </rPh>
    <phoneticPr fontId="1"/>
  </si>
  <si>
    <t>中央値</t>
    <rPh sb="0" eb="3">
      <t>チュウオウチ</t>
    </rPh>
    <phoneticPr fontId="1"/>
  </si>
  <si>
    <t>第1</t>
    <rPh sb="0" eb="1">
      <t>ダイ</t>
    </rPh>
    <phoneticPr fontId="1"/>
  </si>
  <si>
    <t>第3</t>
    <rPh sb="0" eb="1">
      <t>ダイ</t>
    </rPh>
    <phoneticPr fontId="1"/>
  </si>
  <si>
    <t>中央</t>
    <rPh sb="0" eb="2">
      <t>チュウオウ</t>
    </rPh>
    <phoneticPr fontId="1"/>
  </si>
  <si>
    <t>4pro</t>
    <phoneticPr fontId="1"/>
  </si>
  <si>
    <t>α=最適</t>
    <rPh sb="2" eb="4">
      <t>サイテキ</t>
    </rPh>
    <phoneticPr fontId="1"/>
  </si>
  <si>
    <t xml:space="preserve">マルチ(L0) </t>
    <phoneticPr fontId="1"/>
  </si>
  <si>
    <t>マルチ(LW)</t>
    <phoneticPr fontId="1"/>
  </si>
  <si>
    <t>α＝最適</t>
    <rPh sb="2" eb="4">
      <t>サイテキ</t>
    </rPh>
    <phoneticPr fontId="1"/>
  </si>
  <si>
    <t>デッドラインミス回数平均</t>
    <rPh sb="8" eb="12">
      <t>カイスウヘイキン</t>
    </rPh>
    <phoneticPr fontId="1"/>
  </si>
  <si>
    <t>デッドラインミス回数</t>
    <rPh sb="8" eb="10">
      <t>カイスウ</t>
    </rPh>
    <phoneticPr fontId="1"/>
  </si>
  <si>
    <t>デッドラインミス合計</t>
    <rPh sb="8" eb="10">
      <t>ゴウケイ</t>
    </rPh>
    <phoneticPr fontId="1"/>
  </si>
  <si>
    <t>デッドラインミス平均</t>
    <rPh sb="8" eb="10">
      <t>ヘイキン</t>
    </rPh>
    <phoneticPr fontId="1"/>
  </si>
  <si>
    <t>LLF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</si>
</sst>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2CEC-CA74-45FF-81E5-7A6ED427E870}">
  <dimension ref="A1:P19"/>
  <sheetViews>
    <sheetView zoomScale="90" workbookViewId="0">
      <selection activeCell="L12" sqref="L12"/>
    </sheetView>
  </sheetViews>
  <sheetFormatPr defaultRowHeight="17.649999999999999" x14ac:dyDescent="0.7"/>
  <cols>
    <col min="4" max="4" width="10.8125" customWidth="1"/>
    <col min="5" max="5" width="12.5" customWidth="1"/>
    <col min="6" max="6" width="11" customWidth="1"/>
    <col min="12" max="12" width="19.8125" customWidth="1"/>
    <col min="13" max="13" width="32.125" customWidth="1"/>
    <col min="14" max="14" width="17.6875" customWidth="1"/>
  </cols>
  <sheetData>
    <row r="1" spans="1:16" x14ac:dyDescent="0.7">
      <c r="A1" s="4" t="s">
        <v>14</v>
      </c>
      <c r="B1" s="4"/>
      <c r="C1" s="4"/>
      <c r="D1" s="4"/>
      <c r="E1" s="4"/>
      <c r="F1" s="4"/>
      <c r="G1" s="1"/>
      <c r="H1" s="1" t="s">
        <v>3</v>
      </c>
      <c r="I1" s="1" t="s">
        <v>4</v>
      </c>
      <c r="J1" s="1" t="s">
        <v>5</v>
      </c>
      <c r="K1" s="1" t="s">
        <v>6</v>
      </c>
      <c r="L1" s="1" t="s">
        <v>20</v>
      </c>
      <c r="M1" s="5" t="s">
        <v>19</v>
      </c>
      <c r="N1" s="2"/>
    </row>
    <row r="2" spans="1:16" x14ac:dyDescent="0.7">
      <c r="A2" s="1" t="s">
        <v>0</v>
      </c>
      <c r="B2" s="1" t="s">
        <v>2</v>
      </c>
      <c r="C2" s="1" t="s">
        <v>1</v>
      </c>
      <c r="D2" s="1" t="s">
        <v>16</v>
      </c>
      <c r="E2" s="3" t="s">
        <v>17</v>
      </c>
      <c r="F2" s="3"/>
      <c r="G2" s="1" t="s">
        <v>7</v>
      </c>
      <c r="H2" s="1">
        <f>AVERAGE(A3:A12)</f>
        <v>3939994.5</v>
      </c>
      <c r="I2" s="1">
        <f>MAX(A3:A12)</f>
        <v>6021877</v>
      </c>
      <c r="J2" s="1">
        <f>MIN(A3:A12)</f>
        <v>1526927</v>
      </c>
      <c r="K2" s="1">
        <f>_xlfn.STDEV.P(A3:A12)</f>
        <v>1392945.88455706</v>
      </c>
      <c r="L2" s="1">
        <v>31</v>
      </c>
      <c r="M2" s="1">
        <f>L2/10</f>
        <v>3.1</v>
      </c>
      <c r="N2" s="2"/>
    </row>
    <row r="3" spans="1:16" x14ac:dyDescent="0.7">
      <c r="A3" s="1">
        <v>3354896</v>
      </c>
      <c r="B3" s="1">
        <v>3495649</v>
      </c>
      <c r="C3" s="1">
        <v>3336986</v>
      </c>
      <c r="D3" s="1">
        <v>548466</v>
      </c>
      <c r="E3" s="1">
        <v>3118832</v>
      </c>
      <c r="G3" s="1" t="s">
        <v>2</v>
      </c>
      <c r="H3" s="1">
        <f>AVERAGE(B3:B12)</f>
        <v>3906872.8</v>
      </c>
      <c r="I3" s="1">
        <f>MAX(B3:B12)</f>
        <v>6286439</v>
      </c>
      <c r="J3" s="1">
        <f>MIN(B3:B12)</f>
        <v>1223070</v>
      </c>
      <c r="K3" s="1">
        <f>_xlfn.STDEV.P(B3:B12)</f>
        <v>1402000.2445184381</v>
      </c>
      <c r="L3" s="1">
        <v>28</v>
      </c>
      <c r="M3" s="1">
        <f t="shared" ref="M3:M6" si="0">L3/10</f>
        <v>2.8</v>
      </c>
      <c r="N3" s="2"/>
    </row>
    <row r="4" spans="1:16" x14ac:dyDescent="0.7">
      <c r="A4" s="1">
        <v>3355703</v>
      </c>
      <c r="B4" s="1">
        <v>3569120</v>
      </c>
      <c r="C4" s="1">
        <v>3558028</v>
      </c>
      <c r="D4" s="1">
        <v>422084</v>
      </c>
      <c r="E4" s="1">
        <v>3064367</v>
      </c>
      <c r="G4" s="1" t="s">
        <v>8</v>
      </c>
      <c r="H4" s="1">
        <f>AVERAGE(C3:C12)</f>
        <v>3645960.4</v>
      </c>
      <c r="I4" s="1">
        <f>MAX(C3:C12)</f>
        <v>5233463</v>
      </c>
      <c r="J4" s="1">
        <f>MIN(C3:C12)</f>
        <v>1758463</v>
      </c>
      <c r="K4" s="1">
        <f>_xlfn.STDEV.P(C3:C12)</f>
        <v>1062094.8424540248</v>
      </c>
      <c r="L4" s="1">
        <v>5</v>
      </c>
      <c r="M4" s="1">
        <f t="shared" si="0"/>
        <v>0.5</v>
      </c>
      <c r="N4" s="2"/>
    </row>
    <row r="5" spans="1:16" x14ac:dyDescent="0.7">
      <c r="A5" s="1">
        <v>2143241</v>
      </c>
      <c r="B5" s="1">
        <v>2086426</v>
      </c>
      <c r="C5" s="1">
        <v>2065734</v>
      </c>
      <c r="D5" s="1">
        <v>428002</v>
      </c>
      <c r="E5" s="1">
        <v>1740954</v>
      </c>
      <c r="G5" s="1" t="s">
        <v>15</v>
      </c>
      <c r="H5" s="1">
        <f>AVERAGE(D3:D12)</f>
        <v>521724.9</v>
      </c>
      <c r="I5" s="1">
        <f>MAX(D3:D12)</f>
        <v>611251</v>
      </c>
      <c r="J5" s="1">
        <f>MIN(D3:D12)</f>
        <v>422084</v>
      </c>
      <c r="K5" s="1">
        <f>_xlfn.STDEV.P(D3:D12)</f>
        <v>58123.018318820985</v>
      </c>
      <c r="L5" s="1">
        <v>2</v>
      </c>
      <c r="M5" s="1">
        <f t="shared" si="0"/>
        <v>0.2</v>
      </c>
      <c r="N5" s="2"/>
    </row>
    <row r="6" spans="1:16" x14ac:dyDescent="0.7">
      <c r="A6" s="1">
        <v>1526927</v>
      </c>
      <c r="B6" s="1">
        <v>1223070</v>
      </c>
      <c r="C6" s="1">
        <v>1758463</v>
      </c>
      <c r="D6" s="1">
        <v>538266</v>
      </c>
      <c r="E6" s="1">
        <v>1298296</v>
      </c>
      <c r="G6" s="1" t="s">
        <v>9</v>
      </c>
      <c r="H6" s="1">
        <f>AVERAGE(E3:E12)</f>
        <v>3495737.1</v>
      </c>
      <c r="I6" s="1">
        <f>MAX(E3:E12)</f>
        <v>4983058</v>
      </c>
      <c r="J6" s="1">
        <f>MIN(E3:E12)</f>
        <v>1298296</v>
      </c>
      <c r="K6" s="1">
        <f>_xlfn.STDEV.P(E3:E12)</f>
        <v>1155285.1528943363</v>
      </c>
      <c r="L6" s="1">
        <v>0</v>
      </c>
      <c r="M6" s="1">
        <f t="shared" si="0"/>
        <v>0</v>
      </c>
      <c r="N6" s="2"/>
    </row>
    <row r="7" spans="1:16" x14ac:dyDescent="0.7">
      <c r="A7" s="1">
        <v>5333189</v>
      </c>
      <c r="B7" s="1">
        <v>5333678</v>
      </c>
      <c r="C7" s="1">
        <v>5233463</v>
      </c>
      <c r="D7" s="1">
        <v>524393</v>
      </c>
      <c r="E7" s="1">
        <v>4983058</v>
      </c>
      <c r="G7" s="2"/>
      <c r="H7" s="2"/>
      <c r="I7" s="2"/>
      <c r="J7" s="2"/>
      <c r="K7" s="2"/>
      <c r="L7" s="2"/>
      <c r="M7" s="2"/>
      <c r="N7" s="2"/>
      <c r="O7" s="2"/>
    </row>
    <row r="8" spans="1:16" x14ac:dyDescent="0.7">
      <c r="A8" s="1">
        <v>6021877</v>
      </c>
      <c r="B8" s="1">
        <v>6286439</v>
      </c>
      <c r="C8" s="1">
        <v>5170481</v>
      </c>
      <c r="D8" s="1">
        <v>548857</v>
      </c>
      <c r="E8" s="1">
        <v>4700911</v>
      </c>
      <c r="G8" s="1"/>
      <c r="H8" s="1" t="s">
        <v>10</v>
      </c>
      <c r="I8" s="1" t="s">
        <v>11</v>
      </c>
      <c r="J8" s="1" t="s">
        <v>12</v>
      </c>
      <c r="K8" s="1" t="s">
        <v>13</v>
      </c>
      <c r="L8" s="2"/>
      <c r="M8" s="2"/>
      <c r="N8" s="2"/>
      <c r="O8" s="2"/>
    </row>
    <row r="9" spans="1:16" x14ac:dyDescent="0.7">
      <c r="A9" s="1">
        <v>3945373</v>
      </c>
      <c r="B9" s="1">
        <v>3945373</v>
      </c>
      <c r="C9" s="1">
        <v>4053396</v>
      </c>
      <c r="D9" s="1">
        <v>565512</v>
      </c>
      <c r="E9" s="1">
        <v>4108391</v>
      </c>
      <c r="G9" s="1" t="s">
        <v>7</v>
      </c>
      <c r="H9" s="1">
        <f>MEDIAN(A3:A12)</f>
        <v>3883975</v>
      </c>
      <c r="I9" s="1">
        <f>QUARTILE(A3:A12,1)</f>
        <v>3355097.75</v>
      </c>
      <c r="J9" s="1">
        <f>QUARTILE(A3:A12,3)</f>
        <v>5031781.75</v>
      </c>
      <c r="K9" s="1">
        <f>QUARTILE(A3:A12,2)</f>
        <v>3883975</v>
      </c>
      <c r="L9" s="2"/>
      <c r="M9" s="2"/>
      <c r="N9" s="2"/>
      <c r="O9" s="2"/>
    </row>
    <row r="10" spans="1:16" x14ac:dyDescent="0.7">
      <c r="A10" s="1">
        <v>3822577</v>
      </c>
      <c r="B10" s="1">
        <v>3822577</v>
      </c>
      <c r="C10" s="1">
        <v>3945545</v>
      </c>
      <c r="D10" s="1">
        <v>555961</v>
      </c>
      <c r="E10" s="1">
        <v>4446297</v>
      </c>
      <c r="G10" s="1" t="s">
        <v>2</v>
      </c>
      <c r="H10" s="1">
        <f>MEDIAN(B3:B12)</f>
        <v>3883975</v>
      </c>
      <c r="I10" s="1">
        <f>QUARTILE(B3:B12,1)</f>
        <v>3514016.75</v>
      </c>
      <c r="J10" s="1">
        <f>QUARTILE(B3:B12,3)</f>
        <v>4719664</v>
      </c>
      <c r="K10" s="1">
        <f>QUARTILE(B3:B12,2)</f>
        <v>3883975</v>
      </c>
      <c r="L10" s="2"/>
      <c r="M10" s="2"/>
      <c r="N10" s="2"/>
      <c r="O10" s="2"/>
    </row>
    <row r="11" spans="1:16" x14ac:dyDescent="0.7">
      <c r="A11" s="1">
        <v>5768602</v>
      </c>
      <c r="B11" s="1">
        <v>4520266</v>
      </c>
      <c r="C11" s="1">
        <v>3578272</v>
      </c>
      <c r="D11" s="1">
        <v>611251</v>
      </c>
      <c r="E11" s="1">
        <v>3889210</v>
      </c>
      <c r="G11" s="1" t="s">
        <v>18</v>
      </c>
      <c r="H11" s="1">
        <f>MEDIAN(D3:D12)</f>
        <v>543366</v>
      </c>
      <c r="I11" s="1">
        <f>QUARTILE(D3:D14,1)</f>
        <v>498090.95</v>
      </c>
      <c r="J11" s="1">
        <f>QUARTILE(D3:D14,3)</f>
        <v>552409</v>
      </c>
      <c r="K11" s="1">
        <f>QUARTILE(D3:D14,2)</f>
        <v>538266</v>
      </c>
      <c r="L11" s="2"/>
      <c r="M11" s="2"/>
      <c r="N11" s="2"/>
      <c r="O11" s="2"/>
    </row>
    <row r="12" spans="1:16" x14ac:dyDescent="0.7">
      <c r="A12" s="1">
        <v>4127560</v>
      </c>
      <c r="B12" s="1">
        <v>4786130</v>
      </c>
      <c r="C12" s="1">
        <v>3759236</v>
      </c>
      <c r="D12" s="1">
        <v>474457</v>
      </c>
      <c r="E12" s="1">
        <v>3607055</v>
      </c>
      <c r="G12" s="1" t="s">
        <v>1</v>
      </c>
      <c r="H12" s="1">
        <f>MEDIAN(C3:C12)</f>
        <v>3668754</v>
      </c>
      <c r="I12" s="1">
        <f>QUARTILE(C3:C12,1)</f>
        <v>3392246.5</v>
      </c>
      <c r="J12" s="1">
        <f>QUARTILE(C3:C12,3)</f>
        <v>4026433.25</v>
      </c>
      <c r="K12" s="1">
        <f>QUARTILE(C3:C12,2)</f>
        <v>3668754</v>
      </c>
      <c r="L12" s="2"/>
      <c r="M12" s="2"/>
      <c r="N12" s="2"/>
      <c r="O12" s="2"/>
    </row>
    <row r="13" spans="1:16" x14ac:dyDescent="0.7">
      <c r="A13" s="1"/>
      <c r="B13" s="1"/>
      <c r="C13" s="1"/>
      <c r="D13" s="1"/>
      <c r="E13" s="1"/>
      <c r="G13" s="1" t="s">
        <v>9</v>
      </c>
      <c r="H13" s="1">
        <f>MEDIAN(E3:E12)</f>
        <v>3748132.5</v>
      </c>
      <c r="I13" s="1">
        <f>QUARTILE(E3:E12,1)</f>
        <v>3077983.25</v>
      </c>
      <c r="J13" s="1">
        <f>QUARTILE(E3:E12,3)</f>
        <v>4361820.5</v>
      </c>
      <c r="K13" s="1">
        <f>QUARTILE(E3:E12,2)</f>
        <v>3748132.5</v>
      </c>
      <c r="L13" s="2"/>
      <c r="M13" s="2"/>
      <c r="N13" s="2"/>
      <c r="O13" s="2"/>
    </row>
    <row r="14" spans="1:16" x14ac:dyDescent="0.7">
      <c r="A14" s="1">
        <f>AVERAGE(A3:A12)</f>
        <v>3939994.5</v>
      </c>
      <c r="B14" s="1">
        <f>AVERAGE(B3:B12)</f>
        <v>3906872.8</v>
      </c>
      <c r="C14" s="1">
        <f>AVERAGE(C3:C12)</f>
        <v>3645960.4</v>
      </c>
      <c r="D14" s="1">
        <f>AVERAGE(D3:D12)</f>
        <v>521724.9</v>
      </c>
      <c r="E14" s="1">
        <f>AVERAGE(E3:E12)</f>
        <v>3495737.1</v>
      </c>
      <c r="G14" s="2"/>
      <c r="H14" s="2"/>
      <c r="I14" s="2"/>
      <c r="J14" s="2"/>
      <c r="K14" s="2"/>
      <c r="L14" s="2"/>
      <c r="M14" s="2"/>
      <c r="N14" s="2"/>
      <c r="O14" s="2"/>
    </row>
    <row r="15" spans="1:16" x14ac:dyDescent="0.7">
      <c r="A15" s="1">
        <v>31</v>
      </c>
      <c r="B15" s="1">
        <v>28</v>
      </c>
      <c r="C15" s="1">
        <v>5</v>
      </c>
      <c r="D15" s="1">
        <v>0</v>
      </c>
      <c r="E15" s="1">
        <v>0</v>
      </c>
      <c r="G15" s="2"/>
      <c r="H15" s="2"/>
      <c r="I15" s="2"/>
      <c r="J15" s="2"/>
      <c r="K15" s="2"/>
      <c r="L15" s="2"/>
      <c r="M15" s="2"/>
      <c r="N15" s="2"/>
      <c r="O15" s="2"/>
    </row>
    <row r="16" spans="1:16" x14ac:dyDescent="0.7">
      <c r="H16" s="2"/>
      <c r="I16" s="2"/>
      <c r="J16" s="2"/>
      <c r="K16" s="2"/>
      <c r="L16" s="2"/>
      <c r="M16" s="2"/>
      <c r="N16" s="2"/>
      <c r="O16" s="2"/>
      <c r="P16" s="2"/>
    </row>
    <row r="17" spans="8:16" x14ac:dyDescent="0.7">
      <c r="H17" s="2"/>
      <c r="I17" s="2"/>
      <c r="J17" s="2"/>
      <c r="K17" s="2"/>
      <c r="L17" s="2"/>
      <c r="M17" s="2"/>
      <c r="N17" s="2"/>
      <c r="O17" s="2"/>
      <c r="P17" s="2"/>
    </row>
    <row r="18" spans="8:16" x14ac:dyDescent="0.7">
      <c r="H18" s="2"/>
      <c r="I18" s="2"/>
      <c r="J18" s="2"/>
      <c r="K18" s="2"/>
      <c r="L18" s="2"/>
      <c r="M18" s="2"/>
      <c r="N18" s="2"/>
      <c r="O18" s="2"/>
      <c r="P18" s="2"/>
    </row>
    <row r="19" spans="8:16" x14ac:dyDescent="0.7">
      <c r="H19" s="2"/>
    </row>
  </sheetData>
  <mergeCells count="1">
    <mergeCell ref="A1:F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9500-20FD-4F1D-B0EE-62CC1CD1E479}">
  <dimension ref="A1:M15"/>
  <sheetViews>
    <sheetView tabSelected="1" workbookViewId="0">
      <selection activeCell="F18" sqref="F18"/>
    </sheetView>
  </sheetViews>
  <sheetFormatPr defaultRowHeight="17.649999999999999" x14ac:dyDescent="0.7"/>
  <sheetData>
    <row r="1" spans="1:13" x14ac:dyDescent="0.7">
      <c r="A1" s="4" t="s">
        <v>14</v>
      </c>
      <c r="B1" s="4"/>
      <c r="C1" s="4"/>
      <c r="D1" s="4"/>
      <c r="E1" s="4"/>
      <c r="F1" s="4"/>
      <c r="G1" s="1"/>
      <c r="H1" s="1" t="s">
        <v>3</v>
      </c>
      <c r="I1" s="1" t="s">
        <v>4</v>
      </c>
      <c r="J1" s="1" t="s">
        <v>5</v>
      </c>
      <c r="K1" s="1" t="s">
        <v>6</v>
      </c>
      <c r="L1" s="1" t="s">
        <v>21</v>
      </c>
      <c r="M1" s="1" t="s">
        <v>22</v>
      </c>
    </row>
    <row r="2" spans="1:13" x14ac:dyDescent="0.7">
      <c r="A2" s="1" t="s">
        <v>0</v>
      </c>
      <c r="B2" s="1" t="s">
        <v>2</v>
      </c>
      <c r="C2" s="1" t="s">
        <v>1</v>
      </c>
      <c r="D2" s="1" t="s">
        <v>23</v>
      </c>
      <c r="E2" s="6" t="s">
        <v>17</v>
      </c>
      <c r="F2" s="6"/>
      <c r="G2" s="1" t="s">
        <v>7</v>
      </c>
      <c r="H2" s="1">
        <f>AVERAGE(A3:A12)</f>
        <v>54556439.100000001</v>
      </c>
      <c r="I2" s="1">
        <f>MAX(A3:A12)</f>
        <v>81265927</v>
      </c>
      <c r="J2" s="1">
        <f>MIN(A3:A12)</f>
        <v>30564991</v>
      </c>
      <c r="K2" s="1">
        <f>_xlfn.STDEV.P(A3:A12)</f>
        <v>14141306.703796653</v>
      </c>
      <c r="L2" s="1">
        <v>30</v>
      </c>
      <c r="M2" s="1">
        <f>L2/10</f>
        <v>3</v>
      </c>
    </row>
    <row r="3" spans="1:13" x14ac:dyDescent="0.7">
      <c r="A3" s="1">
        <v>65740016</v>
      </c>
      <c r="B3" s="1">
        <v>64490643</v>
      </c>
      <c r="C3" s="1">
        <v>56393625</v>
      </c>
      <c r="D3" s="1">
        <v>74349366</v>
      </c>
      <c r="E3" s="1">
        <v>52953676</v>
      </c>
      <c r="G3" s="1" t="s">
        <v>2</v>
      </c>
      <c r="H3" s="1">
        <f>AVERAGE(B3:B12)</f>
        <v>51625787.700000003</v>
      </c>
      <c r="I3" s="1">
        <f>MAX(B3:B12)</f>
        <v>64490643</v>
      </c>
      <c r="J3" s="1">
        <f>MIN(B3:B12)</f>
        <v>30564991</v>
      </c>
      <c r="K3" s="1">
        <f>_xlfn.STDEV.P(B3:B12)</f>
        <v>11661154.233688753</v>
      </c>
      <c r="L3" s="1">
        <v>24</v>
      </c>
      <c r="M3" s="1">
        <f t="shared" ref="M3:M6" si="0">L3/10</f>
        <v>2.4</v>
      </c>
    </row>
    <row r="4" spans="1:13" x14ac:dyDescent="0.7">
      <c r="A4" s="1">
        <v>62545061</v>
      </c>
      <c r="B4" s="1">
        <v>62545061</v>
      </c>
      <c r="C4" s="1">
        <v>50674897</v>
      </c>
      <c r="D4" s="1">
        <v>68507450</v>
      </c>
      <c r="E4" s="1">
        <v>51720785</v>
      </c>
      <c r="G4" s="1" t="s">
        <v>8</v>
      </c>
      <c r="H4" s="1">
        <f>AVERAGE(C3:C12)</f>
        <v>46177973.299999997</v>
      </c>
      <c r="I4" s="1">
        <f>MAX(C3:C12)</f>
        <v>62657119</v>
      </c>
      <c r="J4" s="1">
        <f>MIN(C3:C12)</f>
        <v>28432168</v>
      </c>
      <c r="K4" s="1">
        <f>_xlfn.STDEV.P(C3:C12)</f>
        <v>11313459.327695239</v>
      </c>
      <c r="L4" s="1">
        <v>9</v>
      </c>
      <c r="M4" s="1">
        <f t="shared" si="0"/>
        <v>0.9</v>
      </c>
    </row>
    <row r="5" spans="1:13" x14ac:dyDescent="0.7">
      <c r="A5" s="1">
        <v>60127189</v>
      </c>
      <c r="B5" s="1">
        <v>60127189</v>
      </c>
      <c r="C5" s="1">
        <v>50366920</v>
      </c>
      <c r="D5" s="1">
        <v>63722730</v>
      </c>
      <c r="E5" s="1">
        <v>50271560</v>
      </c>
      <c r="G5" s="1" t="s">
        <v>23</v>
      </c>
      <c r="H5" s="1">
        <f>AVERAGE(D3:D12)</f>
        <v>55444701.299999997</v>
      </c>
      <c r="I5" s="1">
        <f>MAX(D3:D12)</f>
        <v>82499040</v>
      </c>
      <c r="J5" s="1">
        <f>MIN(D3:D12)</f>
        <v>35135891</v>
      </c>
      <c r="K5" s="1">
        <f>_xlfn.STDEV.P(D3:D12)</f>
        <v>18384382.533076309</v>
      </c>
      <c r="L5" s="1">
        <v>0</v>
      </c>
      <c r="M5" s="1">
        <f t="shared" si="0"/>
        <v>0</v>
      </c>
    </row>
    <row r="6" spans="1:13" x14ac:dyDescent="0.7">
      <c r="A6" s="1">
        <v>60372385</v>
      </c>
      <c r="B6" s="1">
        <v>62114335</v>
      </c>
      <c r="C6" s="1">
        <v>62043851</v>
      </c>
      <c r="D6" s="1">
        <v>82499040</v>
      </c>
      <c r="E6" s="1">
        <v>52258029</v>
      </c>
      <c r="G6" s="1" t="s">
        <v>9</v>
      </c>
      <c r="H6" s="1">
        <f>AVERAGE(E3:E12)</f>
        <v>45751068</v>
      </c>
      <c r="I6" s="1">
        <f>MAX(E3:E12)</f>
        <v>55003544</v>
      </c>
      <c r="J6" s="1">
        <f>MIN(E3:E12)</f>
        <v>28341950</v>
      </c>
      <c r="K6" s="1">
        <f>_xlfn.STDEV.P(E3:E12)</f>
        <v>8332756.8290393017</v>
      </c>
      <c r="L6" s="1">
        <v>0</v>
      </c>
      <c r="M6" s="1">
        <f t="shared" si="0"/>
        <v>0</v>
      </c>
    </row>
    <row r="7" spans="1:13" x14ac:dyDescent="0.7">
      <c r="A7" s="1">
        <v>81265927</v>
      </c>
      <c r="B7" s="1">
        <v>62677354</v>
      </c>
      <c r="C7" s="1">
        <v>62657119</v>
      </c>
      <c r="D7" s="1">
        <v>76673928</v>
      </c>
      <c r="E7" s="1">
        <v>55003544</v>
      </c>
    </row>
    <row r="8" spans="1:13" x14ac:dyDescent="0.7">
      <c r="A8" s="1">
        <v>56264382</v>
      </c>
      <c r="B8" s="1">
        <v>43998527</v>
      </c>
      <c r="C8" s="1">
        <v>37327075</v>
      </c>
      <c r="D8" s="1">
        <v>40816815</v>
      </c>
      <c r="E8" s="1">
        <v>42768256</v>
      </c>
      <c r="G8" s="1"/>
      <c r="H8" s="1" t="s">
        <v>10</v>
      </c>
      <c r="I8" s="1" t="s">
        <v>11</v>
      </c>
      <c r="J8" s="1" t="s">
        <v>12</v>
      </c>
      <c r="K8" s="1" t="s">
        <v>13</v>
      </c>
    </row>
    <row r="9" spans="1:13" x14ac:dyDescent="0.7">
      <c r="A9" s="1">
        <v>48309873</v>
      </c>
      <c r="B9" s="1">
        <v>49365210</v>
      </c>
      <c r="C9" s="1">
        <v>41472446</v>
      </c>
      <c r="D9" s="1">
        <v>40936087</v>
      </c>
      <c r="E9" s="1">
        <v>48852925</v>
      </c>
      <c r="G9" s="1" t="s">
        <v>7</v>
      </c>
      <c r="H9" s="1">
        <f>MEDIAN(A3:A12)</f>
        <v>58195785.5</v>
      </c>
      <c r="I9" s="1">
        <f>QUARTILE(A3:A12,1)</f>
        <v>42995249.25</v>
      </c>
      <c r="J9" s="1">
        <f>QUARTILE(A3:A12,3)</f>
        <v>62001892</v>
      </c>
      <c r="K9" s="1">
        <f>QUARTILE(A3:A12,2)</f>
        <v>58195785.5</v>
      </c>
    </row>
    <row r="10" spans="1:13" x14ac:dyDescent="0.7">
      <c r="A10" s="1">
        <v>41223708</v>
      </c>
      <c r="B10" s="1">
        <v>41223708</v>
      </c>
      <c r="C10" s="1">
        <v>35856296</v>
      </c>
      <c r="D10" s="1">
        <v>35902853</v>
      </c>
      <c r="E10" s="1">
        <v>35902853</v>
      </c>
      <c r="G10" s="1" t="s">
        <v>2</v>
      </c>
      <c r="H10" s="1">
        <f>MEDIAN(B3:B12)</f>
        <v>54746199.5</v>
      </c>
      <c r="I10" s="1">
        <f>QUARTILE(B3:B12,1)</f>
        <v>41917412.75</v>
      </c>
      <c r="J10" s="1">
        <f>QUARTILE(B3:B12,3)</f>
        <v>62437379.5</v>
      </c>
      <c r="K10" s="1">
        <f>QUARTILE(B3:B12,2)</f>
        <v>54746199.5</v>
      </c>
    </row>
    <row r="11" spans="1:13" x14ac:dyDescent="0.7">
      <c r="A11" s="1">
        <v>39150859</v>
      </c>
      <c r="B11" s="1">
        <v>39150859</v>
      </c>
      <c r="C11" s="1">
        <v>36555336</v>
      </c>
      <c r="D11" s="1">
        <v>35902853</v>
      </c>
      <c r="E11" s="1">
        <v>39437102</v>
      </c>
      <c r="G11" s="1" t="s">
        <v>23</v>
      </c>
      <c r="H11" s="1">
        <f>MEDIAN(D3:D12)</f>
        <v>52329408.5</v>
      </c>
      <c r="I11" s="1">
        <f>QUARTILE(D3:D14,1)</f>
        <v>38359834</v>
      </c>
      <c r="J11" s="1">
        <f>QUARTILE(D3:D14,3)</f>
        <v>71428408</v>
      </c>
      <c r="K11" s="1">
        <f>QUARTILE(D3:D14,2)</f>
        <v>55444701.299999997</v>
      </c>
    </row>
    <row r="12" spans="1:13" x14ac:dyDescent="0.7">
      <c r="A12" s="1">
        <v>30564991</v>
      </c>
      <c r="B12" s="1">
        <v>30564991</v>
      </c>
      <c r="C12" s="1">
        <v>28432168</v>
      </c>
      <c r="D12" s="1">
        <v>35135891</v>
      </c>
      <c r="E12" s="1">
        <v>28341950</v>
      </c>
      <c r="G12" s="1" t="s">
        <v>1</v>
      </c>
      <c r="H12" s="1">
        <f>MEDIAN(C3:C12)</f>
        <v>45919683</v>
      </c>
      <c r="I12" s="1">
        <f>QUARTILE(C3:C12,1)</f>
        <v>36748270.75</v>
      </c>
      <c r="J12" s="1">
        <f>QUARTILE(C3:C12,3)</f>
        <v>54963943</v>
      </c>
      <c r="K12" s="1">
        <f>QUARTILE(C3:C12,2)</f>
        <v>45919683</v>
      </c>
    </row>
    <row r="13" spans="1:13" x14ac:dyDescent="0.7">
      <c r="A13" s="1"/>
      <c r="B13" s="1"/>
      <c r="C13" s="1"/>
      <c r="D13" s="1"/>
      <c r="E13" s="1"/>
      <c r="G13" s="1" t="s">
        <v>9</v>
      </c>
      <c r="H13" s="1">
        <f>MEDIAN(E3:E12)</f>
        <v>49562242.5</v>
      </c>
      <c r="I13" s="1">
        <f>QUARTILE(E3:E12,1)</f>
        <v>40269890.5</v>
      </c>
      <c r="J13" s="1">
        <f>QUARTILE(E3:E12,3)</f>
        <v>52123718</v>
      </c>
      <c r="K13" s="1">
        <f>QUARTILE(E3:E12,2)</f>
        <v>49562242.5</v>
      </c>
    </row>
    <row r="14" spans="1:13" x14ac:dyDescent="0.7">
      <c r="A14" s="1">
        <f>AVERAGE(A3:A12)</f>
        <v>54556439.100000001</v>
      </c>
      <c r="B14" s="1">
        <f>AVERAGE(B3:B12)</f>
        <v>51625787.700000003</v>
      </c>
      <c r="C14" s="1">
        <f>AVERAGE(C3:C12)</f>
        <v>46177973.299999997</v>
      </c>
      <c r="D14" s="1">
        <f>AVERAGE(D3:D12)</f>
        <v>55444701.299999997</v>
      </c>
      <c r="E14" s="1">
        <f>AVERAGE(E3:E12)</f>
        <v>45751068</v>
      </c>
    </row>
    <row r="15" spans="1:13" x14ac:dyDescent="0.7">
      <c r="A15" s="1">
        <v>30</v>
      </c>
      <c r="B15" s="1">
        <v>24</v>
      </c>
      <c r="C15" s="1">
        <v>9</v>
      </c>
      <c r="D15" s="1">
        <v>0</v>
      </c>
      <c r="E15" s="1">
        <v>0</v>
      </c>
    </row>
  </sheetData>
  <mergeCells count="1">
    <mergeCell ref="A1:F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Sheet1(M100000)</vt:lpstr>
      <vt:lpstr>Sheet2(M1000000)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新井諒介</dc:creator>
  <cp:lastModifiedBy>新井諒介</cp:lastModifiedBy>
  <dcterms:created xsi:type="dcterms:W3CDTF">2021-06-23T05:22:54Z</dcterms:created>
  <dcterms:modified xsi:type="dcterms:W3CDTF">2021-10-28T04:56:19Z</dcterms:modified>
</cp:coreProperties>
</file>