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"/>
    </mc:Choice>
  </mc:AlternateContent>
  <xr:revisionPtr revIDLastSave="0" documentId="13_ncr:1_{79E39679-2E3D-4D2E-9C93-DED62D0FDB72}" xr6:coauthVersionLast="47" xr6:coauthVersionMax="47" xr10:uidLastSave="{00000000-0000-0000-0000-000000000000}"/>
  <bookViews>
    <workbookView xWindow="1808" yWindow="1808" windowWidth="13679" windowHeight="9532" xr2:uid="{5BD516A1-EFEB-48D4-BAAC-15CE51A80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K5" i="1"/>
  <c r="J5" i="1"/>
  <c r="I5" i="1"/>
  <c r="K11" i="1"/>
  <c r="J11" i="1"/>
  <c r="K9" i="1"/>
  <c r="J10" i="1"/>
  <c r="I11" i="1"/>
  <c r="I6" i="1"/>
  <c r="E14" i="1"/>
  <c r="L11" i="1" s="1"/>
  <c r="L13" i="1"/>
  <c r="L12" i="1"/>
  <c r="L10" i="1"/>
  <c r="L9" i="1"/>
  <c r="K13" i="1"/>
  <c r="K12" i="1"/>
  <c r="K10" i="1"/>
  <c r="J13" i="1"/>
  <c r="J12" i="1"/>
  <c r="J9" i="1"/>
  <c r="I13" i="1"/>
  <c r="I12" i="1"/>
  <c r="I10" i="1"/>
  <c r="I9" i="1"/>
  <c r="L6" i="1"/>
  <c r="L3" i="1"/>
  <c r="L2" i="1"/>
  <c r="K6" i="1"/>
  <c r="K4" i="1"/>
  <c r="K3" i="1"/>
  <c r="K2" i="1"/>
  <c r="J6" i="1"/>
  <c r="J4" i="1"/>
  <c r="J3" i="1"/>
  <c r="J2" i="1"/>
  <c r="I4" i="1"/>
  <c r="I3" i="1"/>
  <c r="I2" i="1"/>
  <c r="F14" i="1"/>
  <c r="C14" i="1"/>
  <c r="B14" i="1"/>
  <c r="A14" i="1"/>
</calcChain>
</file>

<file path=xl/sharedStrings.xml><?xml version="1.0" encoding="utf-8"?>
<sst xmlns="http://schemas.openxmlformats.org/spreadsheetml/2006/main" count="30" uniqueCount="22">
  <si>
    <t>α=1000</t>
    <phoneticPr fontId="1"/>
  </si>
  <si>
    <t>α=1</t>
    <phoneticPr fontId="1"/>
  </si>
  <si>
    <t>マルチ</t>
    <phoneticPr fontId="1"/>
  </si>
  <si>
    <t>α＝100</t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</si>
  <si>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</si>
  <si>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</si>
  <si>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</si>
  <si>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</si>
  <si>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デッドラインミス</t>
    <phoneticPr fontId="1"/>
  </si>
  <si>
    <t>α＝1000</t>
    <phoneticPr fontId="1"/>
  </si>
  <si>
    <t>α＝1</t>
    <phoneticPr fontId="1"/>
  </si>
  <si>
    <t>提案手法</t>
    <rPh sb="0" eb="4">
      <t>テイアンシュホウ</t>
    </rPh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</si>
  <si>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</si>
  <si>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</si>
  <si>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</si>
  <si>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</si>
  <si>
    <t>4pro</t>
    <phoneticPr fontId="1"/>
  </si>
  <si>
    <t>α=最適</t>
    <rPh sb="2" eb="4">
      <t>サイテキ</t>
    </rPh>
    <phoneticPr fontId="1"/>
  </si>
  <si>
    <t>500↑</t>
    <phoneticPr fontId="1"/>
  </si>
  <si>
    <t>50↑100↓</t>
    <phoneticPr fontId="1"/>
  </si>
  <si>
    <t>100↓</t>
    <phoneticPr fontId="1"/>
  </si>
  <si>
    <t>α＝最適</t>
    <rPh sb="2" eb="4">
      <t>サイテキ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</si>
</sst>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2CEC-CA74-45FF-81E5-7A6ED427E870}">
  <dimension ref="A1:P19"/>
  <sheetViews>
    <sheetView tabSelected="1" topLeftCell="D1" zoomScale="90" workbookViewId="0">
      <selection activeCell="I6" sqref="I6"/>
    </sheetView>
  </sheetViews>
  <sheetFormatPr defaultRowHeight="17.649999999999999" x14ac:dyDescent="0.7"/>
  <cols>
    <col min="13" max="13" width="16.75" customWidth="1"/>
    <col min="14" max="14" width="17.6875" customWidth="1"/>
  </cols>
  <sheetData>
    <row r="1" spans="1:16" x14ac:dyDescent="0.7">
      <c r="A1" s="4" t="s">
        <v>16</v>
      </c>
      <c r="B1" s="4"/>
      <c r="C1" s="4"/>
      <c r="D1" s="4"/>
      <c r="E1" s="4"/>
      <c r="F1" s="4"/>
      <c r="G1" s="1"/>
      <c r="H1" s="2"/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/>
      <c r="O1" s="3"/>
    </row>
    <row r="2" spans="1:16" x14ac:dyDescent="0.7">
      <c r="A2" s="2" t="s">
        <v>0</v>
      </c>
      <c r="B2" s="2" t="s">
        <v>3</v>
      </c>
      <c r="C2" s="2" t="s">
        <v>1</v>
      </c>
      <c r="D2" s="5" t="s">
        <v>17</v>
      </c>
      <c r="E2" s="6"/>
      <c r="F2" s="2" t="s">
        <v>2</v>
      </c>
      <c r="H2" s="2" t="s">
        <v>9</v>
      </c>
      <c r="I2" s="2">
        <f>AVERAGE(A3:A12)</f>
        <v>268010.09999999998</v>
      </c>
      <c r="J2" s="2">
        <f>MAX(A3:A12)</f>
        <v>352888</v>
      </c>
      <c r="K2" s="2">
        <f>MIN(A3:A12)</f>
        <v>149517</v>
      </c>
      <c r="L2" s="2">
        <f>_xlfn.STDEV.P(A3:A12)</f>
        <v>58227.087391436646</v>
      </c>
      <c r="M2" s="2">
        <v>3</v>
      </c>
      <c r="N2" s="3"/>
      <c r="O2" s="3"/>
    </row>
    <row r="3" spans="1:16" x14ac:dyDescent="0.7">
      <c r="A3" s="2">
        <v>149517</v>
      </c>
      <c r="B3" s="2">
        <v>149517</v>
      </c>
      <c r="C3" s="2">
        <v>165818</v>
      </c>
      <c r="D3" s="2"/>
      <c r="E3" s="2">
        <v>149517</v>
      </c>
      <c r="F3" s="2">
        <v>149517</v>
      </c>
      <c r="H3" s="2" t="s">
        <v>3</v>
      </c>
      <c r="I3" s="2">
        <f>AVERAGE(B3:B12)</f>
        <v>272250.7</v>
      </c>
      <c r="J3" s="2">
        <f>MAX(B3:B12)</f>
        <v>384930</v>
      </c>
      <c r="K3" s="2">
        <f>MIN(B3:B12)</f>
        <v>149517</v>
      </c>
      <c r="L3" s="2">
        <f>_xlfn.STDEV.P(B3:B12)</f>
        <v>68817.074257846791</v>
      </c>
      <c r="M3" s="2">
        <v>3</v>
      </c>
      <c r="N3" s="3"/>
      <c r="O3" s="3"/>
    </row>
    <row r="4" spans="1:16" x14ac:dyDescent="0.7">
      <c r="A4" s="2">
        <v>213103</v>
      </c>
      <c r="B4" s="2">
        <v>189086</v>
      </c>
      <c r="C4" s="2">
        <v>167199</v>
      </c>
      <c r="D4" s="2"/>
      <c r="E4" s="2">
        <v>167199</v>
      </c>
      <c r="F4" s="2">
        <v>223314</v>
      </c>
      <c r="H4" s="2" t="s">
        <v>10</v>
      </c>
      <c r="I4" s="2">
        <f>AVERAGE(C3:C12)</f>
        <v>274635.7</v>
      </c>
      <c r="J4" s="2">
        <f>MAX(C3:C12)</f>
        <v>406974</v>
      </c>
      <c r="K4" s="2">
        <f>MIN(C3:C12)</f>
        <v>165818</v>
      </c>
      <c r="L4" s="2">
        <f>_xlfn.STDEV.P(C3:C12)</f>
        <v>75964.631441283258</v>
      </c>
      <c r="M4" s="2">
        <v>0</v>
      </c>
      <c r="N4" s="3"/>
      <c r="O4" s="3"/>
    </row>
    <row r="5" spans="1:16" x14ac:dyDescent="0.7">
      <c r="A5" s="2">
        <v>240312</v>
      </c>
      <c r="B5" s="2">
        <v>242591</v>
      </c>
      <c r="C5" s="2">
        <v>224017</v>
      </c>
      <c r="D5" s="2"/>
      <c r="E5" s="2">
        <v>217044</v>
      </c>
      <c r="F5" s="2">
        <v>223074</v>
      </c>
      <c r="H5" s="2" t="s">
        <v>17</v>
      </c>
      <c r="I5" s="2">
        <f>AVERAGE(E3:E12)</f>
        <v>255977.1</v>
      </c>
      <c r="J5" s="2">
        <f>MAX(E3:E12)</f>
        <v>352888</v>
      </c>
      <c r="K5" s="2">
        <f>MIN(E3:E12)</f>
        <v>149517</v>
      </c>
      <c r="L5" s="2">
        <f>_xlfn.STDEV.P(E3:E12)</f>
        <v>63596.49111617716</v>
      </c>
      <c r="M5" s="2">
        <v>3</v>
      </c>
      <c r="N5" s="3"/>
      <c r="O5" s="3"/>
    </row>
    <row r="6" spans="1:16" x14ac:dyDescent="0.7">
      <c r="A6" s="2">
        <v>299572</v>
      </c>
      <c r="B6" s="2">
        <v>287316</v>
      </c>
      <c r="C6" s="2">
        <v>313516</v>
      </c>
      <c r="D6" s="2" t="s">
        <v>19</v>
      </c>
      <c r="E6" s="2">
        <v>269155</v>
      </c>
      <c r="F6" s="2">
        <v>331856</v>
      </c>
      <c r="H6" s="2" t="s">
        <v>11</v>
      </c>
      <c r="I6" s="2">
        <f>AVERAGE(F3:F12)</f>
        <v>277182.09999999998</v>
      </c>
      <c r="J6" s="2">
        <f>MAX(F3:F12)</f>
        <v>413848</v>
      </c>
      <c r="K6" s="2">
        <f>MIN(F3:F12)</f>
        <v>149517</v>
      </c>
      <c r="L6" s="2">
        <f>_xlfn.STDEV.P(F3:F12)</f>
        <v>74485.098021617727</v>
      </c>
      <c r="M6" s="2">
        <v>3</v>
      </c>
      <c r="N6" s="3"/>
      <c r="O6" s="3"/>
    </row>
    <row r="7" spans="1:16" x14ac:dyDescent="0.7">
      <c r="A7" s="2">
        <v>257280</v>
      </c>
      <c r="B7" s="2">
        <v>256974</v>
      </c>
      <c r="C7" s="2">
        <v>263807</v>
      </c>
      <c r="D7" s="2" t="s">
        <v>19</v>
      </c>
      <c r="E7" s="2">
        <v>256974</v>
      </c>
      <c r="F7" s="2">
        <v>250447</v>
      </c>
      <c r="H7" s="3"/>
      <c r="I7" s="3"/>
      <c r="J7" s="3"/>
      <c r="K7" s="3"/>
      <c r="L7" s="3"/>
      <c r="M7" s="3"/>
      <c r="N7" s="3"/>
      <c r="O7" s="3"/>
      <c r="P7" s="3"/>
    </row>
    <row r="8" spans="1:16" x14ac:dyDescent="0.7">
      <c r="A8" s="2">
        <v>250447</v>
      </c>
      <c r="B8" s="2">
        <v>264833</v>
      </c>
      <c r="C8" s="2">
        <v>263807</v>
      </c>
      <c r="D8" s="2" t="s">
        <v>18</v>
      </c>
      <c r="E8" s="2">
        <v>250447</v>
      </c>
      <c r="F8" s="2">
        <v>255075</v>
      </c>
      <c r="H8" s="2"/>
      <c r="I8" s="2" t="s">
        <v>12</v>
      </c>
      <c r="J8" s="2" t="s">
        <v>13</v>
      </c>
      <c r="K8" s="2" t="s">
        <v>14</v>
      </c>
      <c r="L8" s="2" t="s">
        <v>15</v>
      </c>
      <c r="M8" s="3"/>
      <c r="N8" s="3"/>
      <c r="O8" s="3"/>
      <c r="P8" s="3"/>
    </row>
    <row r="9" spans="1:16" x14ac:dyDescent="0.7">
      <c r="A9" s="2">
        <v>310021</v>
      </c>
      <c r="B9" s="2">
        <v>314124</v>
      </c>
      <c r="C9" s="2">
        <v>319830</v>
      </c>
      <c r="D9" s="2" t="s">
        <v>19</v>
      </c>
      <c r="E9" s="2">
        <v>305201</v>
      </c>
      <c r="F9" s="2">
        <v>305539</v>
      </c>
      <c r="H9" s="2" t="s">
        <v>9</v>
      </c>
      <c r="I9" s="2">
        <f>MEDIAN(A3:A12)</f>
        <v>260455</v>
      </c>
      <c r="J9" s="2">
        <f>QUARTILE(A3:A12,1)</f>
        <v>242845.75</v>
      </c>
      <c r="K9" s="2">
        <f>QUARTILE(A3:A12,3)</f>
        <v>307408.75</v>
      </c>
      <c r="L9" s="2">
        <f>QUARTILE(A3:A12,2)</f>
        <v>260455</v>
      </c>
      <c r="M9" s="3"/>
      <c r="N9" s="3"/>
      <c r="O9" s="3"/>
      <c r="P9" s="3"/>
    </row>
    <row r="10" spans="1:16" x14ac:dyDescent="0.7">
      <c r="A10" s="2">
        <v>343331</v>
      </c>
      <c r="B10" s="2">
        <v>369506</v>
      </c>
      <c r="C10" s="2">
        <v>406974</v>
      </c>
      <c r="D10" s="2">
        <v>1000</v>
      </c>
      <c r="E10" s="2">
        <v>343331</v>
      </c>
      <c r="F10" s="2">
        <v>371136</v>
      </c>
      <c r="H10" s="2" t="s">
        <v>3</v>
      </c>
      <c r="I10" s="2">
        <f>MEDIAN(B3:B12)</f>
        <v>264231.5</v>
      </c>
      <c r="J10" s="2">
        <f>QUARTILE(B3:B12,1)</f>
        <v>246186.75</v>
      </c>
      <c r="K10" s="2">
        <f>QUARTILE(B3:B12,3)</f>
        <v>307422</v>
      </c>
      <c r="L10" s="2">
        <f>QUARTILE(B3:B12,2)</f>
        <v>264231.5</v>
      </c>
      <c r="M10" s="3"/>
      <c r="N10" s="3"/>
      <c r="O10" s="3"/>
      <c r="P10" s="3"/>
    </row>
    <row r="11" spans="1:16" x14ac:dyDescent="0.7">
      <c r="A11" s="2">
        <v>352888</v>
      </c>
      <c r="B11" s="2">
        <v>384930</v>
      </c>
      <c r="C11" s="2">
        <v>373374</v>
      </c>
      <c r="D11" s="2">
        <v>1000</v>
      </c>
      <c r="E11" s="2">
        <v>352888</v>
      </c>
      <c r="F11" s="2">
        <v>413848</v>
      </c>
      <c r="H11" s="2" t="s">
        <v>21</v>
      </c>
      <c r="I11" s="2">
        <f>MEDIAN(E3:E12)</f>
        <v>253710.5</v>
      </c>
      <c r="J11" s="2">
        <f>QUARTILE(E3:E14,1)</f>
        <v>232529.5</v>
      </c>
      <c r="K11" s="2">
        <f>QUARTILE(E3:E14,3)</f>
        <v>287178</v>
      </c>
      <c r="L11" s="2">
        <f>QUARTILE(E3:E14,2)</f>
        <v>255977.1</v>
      </c>
      <c r="M11" s="3"/>
      <c r="N11" s="3"/>
      <c r="O11" s="3"/>
      <c r="P11" s="3"/>
    </row>
    <row r="12" spans="1:16" x14ac:dyDescent="0.7">
      <c r="A12" s="2">
        <v>263630</v>
      </c>
      <c r="B12" s="2">
        <v>263630</v>
      </c>
      <c r="C12" s="2">
        <v>248015</v>
      </c>
      <c r="D12" s="2" t="s">
        <v>20</v>
      </c>
      <c r="E12" s="2">
        <v>248015</v>
      </c>
      <c r="F12" s="2">
        <v>248015</v>
      </c>
      <c r="H12" s="2" t="s">
        <v>1</v>
      </c>
      <c r="I12" s="2">
        <f>MEDIAN(C3:C12)</f>
        <v>263807</v>
      </c>
      <c r="J12" s="2">
        <f>QUARTILE(C3:C12,1)</f>
        <v>230016.5</v>
      </c>
      <c r="K12" s="2">
        <f>QUARTILE(C3:C12,3)</f>
        <v>318251.5</v>
      </c>
      <c r="L12" s="2">
        <f>QUARTILE(C3:C12,2)</f>
        <v>263807</v>
      </c>
      <c r="M12" s="3"/>
      <c r="N12" s="3"/>
      <c r="O12" s="3"/>
      <c r="P12" s="3"/>
    </row>
    <row r="13" spans="1:16" x14ac:dyDescent="0.7">
      <c r="A13" s="2"/>
      <c r="B13" s="2"/>
      <c r="C13" s="2"/>
      <c r="D13" s="2"/>
      <c r="E13" s="2"/>
      <c r="F13" s="2"/>
      <c r="H13" s="2" t="s">
        <v>11</v>
      </c>
      <c r="I13" s="2">
        <f>MEDIAN(F3:F12)</f>
        <v>252761</v>
      </c>
      <c r="J13" s="2">
        <f>QUARTILE(F3:F12,1)</f>
        <v>229489.25</v>
      </c>
      <c r="K13" s="2">
        <f>QUARTILE(F3:F12,3)</f>
        <v>325276.75</v>
      </c>
      <c r="L13" s="2">
        <f>QUARTILE(F3:F12,2)</f>
        <v>252761</v>
      </c>
      <c r="M13" s="3"/>
      <c r="N13" s="3"/>
      <c r="O13" s="3"/>
      <c r="P13" s="3"/>
    </row>
    <row r="14" spans="1:16" x14ac:dyDescent="0.7">
      <c r="A14" s="2">
        <f>AVERAGE(A3:A12)</f>
        <v>268010.09999999998</v>
      </c>
      <c r="B14" s="2">
        <f>AVERAGE(B3:B12)</f>
        <v>272250.7</v>
      </c>
      <c r="C14" s="2">
        <f>AVERAGE(C3:C12)</f>
        <v>274635.7</v>
      </c>
      <c r="D14" s="2"/>
      <c r="E14" s="2">
        <f>AVERAGE(E3:E12)</f>
        <v>255977.1</v>
      </c>
      <c r="F14" s="2">
        <f>AVERAGE(F3:F12)</f>
        <v>277182.09999999998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7">
      <c r="A15" s="2">
        <v>3</v>
      </c>
      <c r="B15" s="2">
        <v>3</v>
      </c>
      <c r="C15" s="2">
        <v>0</v>
      </c>
      <c r="D15" s="2"/>
      <c r="E15" s="2">
        <v>3</v>
      </c>
      <c r="F15" s="2">
        <v>3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7">
      <c r="H16" s="3"/>
      <c r="I16" s="3"/>
      <c r="J16" s="3"/>
      <c r="K16" s="3"/>
      <c r="L16" s="3"/>
      <c r="M16" s="3"/>
      <c r="N16" s="3"/>
      <c r="O16" s="3"/>
      <c r="P16" s="3"/>
    </row>
    <row r="17" spans="8:16" x14ac:dyDescent="0.7">
      <c r="H17" s="3"/>
      <c r="I17" s="3"/>
      <c r="J17" s="3"/>
      <c r="K17" s="3"/>
      <c r="L17" s="3"/>
      <c r="M17" s="3"/>
      <c r="N17" s="3"/>
      <c r="O17" s="3"/>
      <c r="P17" s="3"/>
    </row>
    <row r="18" spans="8:16" x14ac:dyDescent="0.7">
      <c r="H18" s="3"/>
      <c r="I18" s="3"/>
      <c r="J18" s="3"/>
      <c r="K18" s="3"/>
      <c r="L18" s="3"/>
      <c r="M18" s="3"/>
      <c r="N18" s="3"/>
      <c r="O18" s="3"/>
      <c r="P18" s="3"/>
    </row>
    <row r="19" spans="8:16" x14ac:dyDescent="0.7">
      <c r="H19" s="3"/>
    </row>
  </sheetData>
  <mergeCells count="2">
    <mergeCell ref="A1:F1"/>
    <mergeCell ref="D2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2021-06-23T05:22:54Z</dcterms:created>
  <dcterms:modified xsi:type="dcterms:W3CDTF">2021-10-06T12:45:51Z</dcterms:modified>
</cp:coreProperties>
</file>