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835" windowHeight="51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C30" i="1"/>
  <c r="B27" i="1"/>
  <c r="C27" i="1"/>
  <c r="B28" i="1"/>
  <c r="C28" i="1"/>
  <c r="B29" i="1"/>
  <c r="C29" i="1"/>
  <c r="C26" i="1"/>
  <c r="B26" i="1"/>
  <c r="E25" i="1"/>
  <c r="D25" i="1"/>
  <c r="C25" i="1"/>
  <c r="B25" i="1"/>
  <c r="B19" i="1" l="1"/>
  <c r="C19" i="1"/>
  <c r="B16" i="1"/>
  <c r="C16" i="1"/>
  <c r="B17" i="1"/>
  <c r="C17" i="1"/>
  <c r="B18" i="1"/>
  <c r="C18" i="1"/>
  <c r="C15" i="1"/>
  <c r="B15" i="1"/>
  <c r="C14" i="1"/>
  <c r="D14" i="1"/>
  <c r="B14" i="1"/>
  <c r="J14" i="1" l="1"/>
  <c r="J13" i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</calcChain>
</file>

<file path=xl/sharedStrings.xml><?xml version="1.0" encoding="utf-8"?>
<sst xmlns="http://schemas.openxmlformats.org/spreadsheetml/2006/main" count="78" uniqueCount="55">
  <si>
    <t>category1</t>
    <phoneticPr fontId="18"/>
  </si>
  <si>
    <t>category2</t>
    <phoneticPr fontId="18"/>
  </si>
  <si>
    <t>距離的手法</t>
    <rPh sb="0" eb="3">
      <t>キョリテキ</t>
    </rPh>
    <rPh sb="3" eb="5">
      <t>シュホウ</t>
    </rPh>
    <phoneticPr fontId="18"/>
  </si>
  <si>
    <t>角度的手法</t>
    <rPh sb="0" eb="3">
      <t>カクドテキ</t>
    </rPh>
    <rPh sb="3" eb="5">
      <t>シュホウ</t>
    </rPh>
    <phoneticPr fontId="18"/>
  </si>
  <si>
    <t>positive-emotion</t>
  </si>
  <si>
    <t>positive-emotion</t>
    <phoneticPr fontId="18"/>
  </si>
  <si>
    <t>negative-emotion</t>
  </si>
  <si>
    <t>negative-emotion</t>
    <phoneticPr fontId="18"/>
  </si>
  <si>
    <t>general-dislike</t>
  </si>
  <si>
    <t>general-dislike</t>
    <phoneticPr fontId="18"/>
  </si>
  <si>
    <t>sadness</t>
  </si>
  <si>
    <t>sadness</t>
    <phoneticPr fontId="18"/>
  </si>
  <si>
    <t>hate</t>
    <phoneticPr fontId="18"/>
  </si>
  <si>
    <t>sadness</t>
    <phoneticPr fontId="18"/>
  </si>
  <si>
    <t>liking</t>
  </si>
  <si>
    <t>liking</t>
    <phoneticPr fontId="18"/>
  </si>
  <si>
    <t>love</t>
  </si>
  <si>
    <t>love</t>
    <phoneticPr fontId="18"/>
  </si>
  <si>
    <t>loving</t>
  </si>
  <si>
    <t>benevolently</t>
  </si>
  <si>
    <t>warmhearted</t>
  </si>
  <si>
    <t>kid</t>
  </si>
  <si>
    <t>ego</t>
  </si>
  <si>
    <t>sorrowful</t>
  </si>
  <si>
    <t>maddened</t>
  </si>
  <si>
    <t>bitter</t>
  </si>
  <si>
    <t>sadness</t>
    <phoneticPr fontId="18"/>
  </si>
  <si>
    <t>general-dislike</t>
    <phoneticPr fontId="18"/>
  </si>
  <si>
    <t>Word</t>
    <phoneticPr fontId="18"/>
  </si>
  <si>
    <t>L1</t>
    <phoneticPr fontId="18"/>
  </si>
  <si>
    <t>L2</t>
    <phoneticPr fontId="18"/>
  </si>
  <si>
    <t>L2-L1</t>
    <phoneticPr fontId="18"/>
  </si>
  <si>
    <t>love</t>
    <phoneticPr fontId="18"/>
  </si>
  <si>
    <t>liking</t>
    <phoneticPr fontId="18"/>
  </si>
  <si>
    <t>love</t>
    <phoneticPr fontId="18"/>
  </si>
  <si>
    <t>negative-emotion</t>
    <phoneticPr fontId="18"/>
  </si>
  <si>
    <t>positive-emotion</t>
    <phoneticPr fontId="18"/>
  </si>
  <si>
    <t>Category</t>
    <phoneticPr fontId="18"/>
  </si>
  <si>
    <t>neutral-emotion</t>
    <phoneticPr fontId="18"/>
  </si>
  <si>
    <t>ambiguous-emotion</t>
    <phoneticPr fontId="18"/>
  </si>
  <si>
    <t>TOTAL</t>
    <phoneticPr fontId="18"/>
  </si>
  <si>
    <t>TOTAL</t>
    <phoneticPr fontId="18"/>
  </si>
  <si>
    <t>1st</t>
    <phoneticPr fontId="18"/>
  </si>
  <si>
    <t>1st or 2nd</t>
    <phoneticPr fontId="18"/>
  </si>
  <si>
    <t>positive-emotion</t>
    <phoneticPr fontId="18"/>
  </si>
  <si>
    <t>negative-emotion</t>
    <phoneticPr fontId="18"/>
  </si>
  <si>
    <t>neutral-emotion</t>
    <phoneticPr fontId="18"/>
  </si>
  <si>
    <t>ok</t>
  </si>
  <si>
    <t>cold</t>
  </si>
  <si>
    <t>weight</t>
  </si>
  <si>
    <t>hopeful</t>
  </si>
  <si>
    <t>lugubrious</t>
  </si>
  <si>
    <t>thunderstruck</t>
  </si>
  <si>
    <t>r(ave = 16.7)</t>
    <phoneticPr fontId="18"/>
  </si>
  <si>
    <t>ambiguous-emotion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</si>
</sst>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11" xfId="0" applyFill="1" applyBorder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topLeftCell="A2" workbookViewId="0">
      <selection activeCell="J19" sqref="J19"/>
    </sheetView>
  </sheetViews>
  <sheetFormatPr defaultRowHeight="13.5" x14ac:dyDescent="0.15"/>
  <cols>
    <col min="1" max="4" width="18" customWidth="1"/>
  </cols>
  <sheetData>
    <row r="2" spans="1:12" x14ac:dyDescent="0.15">
      <c r="A2" t="s">
        <v>0</v>
      </c>
      <c r="B2" t="s">
        <v>1</v>
      </c>
      <c r="C2" t="s">
        <v>2</v>
      </c>
      <c r="D2" t="s">
        <v>3</v>
      </c>
    </row>
    <row r="3" spans="1:12" x14ac:dyDescent="0.15">
      <c r="A3" t="s">
        <v>5</v>
      </c>
      <c r="B3" t="s">
        <v>7</v>
      </c>
      <c r="C3">
        <v>75.099999999999994</v>
      </c>
      <c r="D3" s="3">
        <v>80.7</v>
      </c>
    </row>
    <row r="4" spans="1:12" x14ac:dyDescent="0.15">
      <c r="A4" t="s">
        <v>9</v>
      </c>
      <c r="B4" t="s">
        <v>11</v>
      </c>
      <c r="C4">
        <v>69.2</v>
      </c>
      <c r="D4">
        <v>77.8</v>
      </c>
    </row>
    <row r="5" spans="1:12" x14ac:dyDescent="0.15">
      <c r="A5" t="s">
        <v>12</v>
      </c>
      <c r="B5" t="s">
        <v>13</v>
      </c>
      <c r="C5">
        <v>79.8</v>
      </c>
      <c r="D5">
        <v>83.2</v>
      </c>
    </row>
    <row r="6" spans="1:12" x14ac:dyDescent="0.15">
      <c r="A6" t="s">
        <v>15</v>
      </c>
      <c r="B6" t="s">
        <v>17</v>
      </c>
      <c r="C6">
        <v>82.3</v>
      </c>
      <c r="D6">
        <v>82.3</v>
      </c>
      <c r="F6" t="s">
        <v>37</v>
      </c>
      <c r="G6" t="s">
        <v>28</v>
      </c>
      <c r="H6" t="s">
        <v>29</v>
      </c>
      <c r="I6" t="s">
        <v>30</v>
      </c>
      <c r="J6" t="s">
        <v>31</v>
      </c>
      <c r="K6" t="s">
        <v>2</v>
      </c>
      <c r="L6" t="s">
        <v>3</v>
      </c>
    </row>
    <row r="7" spans="1:12" x14ac:dyDescent="0.15">
      <c r="F7" s="3" t="s">
        <v>14</v>
      </c>
      <c r="G7" s="3" t="s">
        <v>18</v>
      </c>
      <c r="H7" s="3">
        <v>26.038157906399999</v>
      </c>
      <c r="I7" s="3">
        <v>25.2967977134</v>
      </c>
      <c r="J7" s="3">
        <f t="shared" ref="J7:J9" si="0">I7-H7</f>
        <v>-0.74136019299999845</v>
      </c>
      <c r="K7" s="3" t="str">
        <f t="shared" ref="K7:K9" si="1">IF(J7&gt;0,"liking","love")</f>
        <v>love</v>
      </c>
      <c r="L7" t="s">
        <v>32</v>
      </c>
    </row>
    <row r="8" spans="1:12" x14ac:dyDescent="0.15">
      <c r="F8" s="3" t="s">
        <v>16</v>
      </c>
      <c r="G8" s="3" t="s">
        <v>19</v>
      </c>
      <c r="H8" s="3">
        <v>7.4308861035699998</v>
      </c>
      <c r="I8" s="3">
        <v>8.8838549784499996</v>
      </c>
      <c r="J8" s="3">
        <f t="shared" si="0"/>
        <v>1.4529688748799998</v>
      </c>
      <c r="K8" s="3" t="str">
        <f t="shared" si="1"/>
        <v>liking</v>
      </c>
      <c r="L8" t="s">
        <v>33</v>
      </c>
    </row>
    <row r="9" spans="1:12" x14ac:dyDescent="0.15">
      <c r="B9" t="s">
        <v>42</v>
      </c>
      <c r="C9" t="s">
        <v>43</v>
      </c>
      <c r="F9" s="3" t="s">
        <v>16</v>
      </c>
      <c r="G9" s="3" t="s">
        <v>20</v>
      </c>
      <c r="H9" s="3">
        <v>7.7539707209099999</v>
      </c>
      <c r="I9" s="3">
        <v>8.9240561207500004</v>
      </c>
      <c r="J9" s="3">
        <f t="shared" si="0"/>
        <v>1.1700853998400005</v>
      </c>
      <c r="K9" s="3" t="str">
        <f t="shared" si="1"/>
        <v>liking</v>
      </c>
      <c r="L9" t="s">
        <v>34</v>
      </c>
    </row>
    <row r="10" spans="1:12" x14ac:dyDescent="0.15">
      <c r="A10" s="1" t="s">
        <v>36</v>
      </c>
      <c r="B10" s="1">
        <v>196</v>
      </c>
      <c r="C10" s="1">
        <v>284</v>
      </c>
      <c r="D10" s="1">
        <v>331</v>
      </c>
      <c r="F10" s="3" t="s">
        <v>4</v>
      </c>
      <c r="G10" s="3" t="s">
        <v>21</v>
      </c>
      <c r="H10" s="3">
        <v>31.346163732699999</v>
      </c>
      <c r="I10" s="3">
        <v>31.3015633855</v>
      </c>
      <c r="J10" s="3">
        <f t="shared" ref="J10:J12" si="2">I10-H10</f>
        <v>-4.4600347199999391E-2</v>
      </c>
      <c r="K10" s="3" t="str">
        <f t="shared" ref="K10:K12" si="3">IF(J10&gt;0,"positive-emotion","negative-emotion")</f>
        <v>negative-emotion</v>
      </c>
      <c r="L10" t="s">
        <v>35</v>
      </c>
    </row>
    <row r="11" spans="1:12" x14ac:dyDescent="0.15">
      <c r="A11" s="1" t="s">
        <v>35</v>
      </c>
      <c r="B11" s="1">
        <v>382</v>
      </c>
      <c r="C11" s="1">
        <v>489</v>
      </c>
      <c r="D11" s="1">
        <v>538</v>
      </c>
      <c r="F11" s="3" t="s">
        <v>4</v>
      </c>
      <c r="G11" s="3" t="s">
        <v>22</v>
      </c>
      <c r="H11" s="3">
        <v>34.824379206800003</v>
      </c>
      <c r="I11" s="3">
        <v>34.585760938100002</v>
      </c>
      <c r="J11" s="3">
        <f t="shared" si="2"/>
        <v>-0.23861826870000158</v>
      </c>
      <c r="K11" s="3" t="str">
        <f t="shared" si="3"/>
        <v>negative-emotion</v>
      </c>
      <c r="L11" t="s">
        <v>35</v>
      </c>
    </row>
    <row r="12" spans="1:12" x14ac:dyDescent="0.15">
      <c r="A12" s="1" t="s">
        <v>38</v>
      </c>
      <c r="B12" s="1">
        <v>11</v>
      </c>
      <c r="C12" s="1">
        <v>16</v>
      </c>
      <c r="D12" s="1">
        <v>24</v>
      </c>
      <c r="F12" s="3" t="s">
        <v>6</v>
      </c>
      <c r="G12" s="3" t="s">
        <v>23</v>
      </c>
      <c r="H12" s="3">
        <v>7.5956616515500004</v>
      </c>
      <c r="I12" s="3">
        <v>7.8511499733700001</v>
      </c>
      <c r="J12" s="3">
        <f t="shared" si="2"/>
        <v>0.2554883218199997</v>
      </c>
      <c r="K12" s="3" t="str">
        <f t="shared" si="3"/>
        <v>positive-emotion</v>
      </c>
      <c r="L12" t="s">
        <v>36</v>
      </c>
    </row>
    <row r="13" spans="1:12" x14ac:dyDescent="0.15">
      <c r="A13" s="1" t="s">
        <v>39</v>
      </c>
      <c r="B13" s="1">
        <v>124</v>
      </c>
      <c r="C13" s="1">
        <v>153</v>
      </c>
      <c r="D13" s="1">
        <v>176</v>
      </c>
      <c r="F13" s="3" t="s">
        <v>8</v>
      </c>
      <c r="G13" s="3" t="s">
        <v>24</v>
      </c>
      <c r="H13" s="3">
        <v>5.51633709557</v>
      </c>
      <c r="I13" s="3">
        <v>5.00297280818</v>
      </c>
      <c r="J13" s="3">
        <f t="shared" ref="J13:J14" si="4">I13-H13</f>
        <v>-0.51336428738999995</v>
      </c>
      <c r="K13" s="3" t="s">
        <v>26</v>
      </c>
      <c r="L13" s="3" t="s">
        <v>27</v>
      </c>
    </row>
    <row r="14" spans="1:12" x14ac:dyDescent="0.15">
      <c r="A14" s="2" t="s">
        <v>40</v>
      </c>
      <c r="B14">
        <f>SUM(B10:B13)</f>
        <v>713</v>
      </c>
      <c r="C14" s="3">
        <f t="shared" ref="C14:D14" si="5">SUM(C10:C13)</f>
        <v>942</v>
      </c>
      <c r="D14" s="3">
        <f t="shared" si="5"/>
        <v>1069</v>
      </c>
      <c r="F14" s="3" t="s">
        <v>10</v>
      </c>
      <c r="G14" s="3" t="s">
        <v>25</v>
      </c>
      <c r="H14" s="3">
        <v>26.607204576299999</v>
      </c>
      <c r="I14" s="3">
        <v>27.238819799600002</v>
      </c>
      <c r="J14" s="3">
        <f t="shared" si="4"/>
        <v>0.63161522330000253</v>
      </c>
      <c r="K14" s="3" t="s">
        <v>27</v>
      </c>
      <c r="L14" s="3" t="s">
        <v>27</v>
      </c>
    </row>
    <row r="15" spans="1:12" x14ac:dyDescent="0.15">
      <c r="A15" s="1" t="s">
        <v>36</v>
      </c>
      <c r="B15" s="1">
        <f>B10/$D10</f>
        <v>0.59214501510574014</v>
      </c>
      <c r="C15" s="1">
        <f>C10/$D10</f>
        <v>0.85800604229607247</v>
      </c>
    </row>
    <row r="16" spans="1:12" x14ac:dyDescent="0.15">
      <c r="A16" s="1" t="s">
        <v>35</v>
      </c>
      <c r="B16" s="1">
        <f t="shared" ref="B16:C16" si="6">B11/$D11</f>
        <v>0.71003717472118955</v>
      </c>
      <c r="C16" s="1">
        <f t="shared" si="6"/>
        <v>0.90892193308550184</v>
      </c>
    </row>
    <row r="17" spans="1:11" x14ac:dyDescent="0.15">
      <c r="A17" s="1" t="s">
        <v>38</v>
      </c>
      <c r="B17" s="1">
        <f t="shared" ref="B17:C17" si="7">B12/$D12</f>
        <v>0.45833333333333331</v>
      </c>
      <c r="C17" s="1">
        <f t="shared" si="7"/>
        <v>0.66666666666666663</v>
      </c>
    </row>
    <row r="18" spans="1:11" x14ac:dyDescent="0.15">
      <c r="A18" s="1" t="s">
        <v>39</v>
      </c>
      <c r="B18" s="1">
        <f t="shared" ref="B18:C19" si="8">B13/$D13</f>
        <v>0.70454545454545459</v>
      </c>
      <c r="C18" s="1">
        <f t="shared" si="8"/>
        <v>0.86931818181818177</v>
      </c>
    </row>
    <row r="19" spans="1:11" x14ac:dyDescent="0.15">
      <c r="A19" t="s">
        <v>41</v>
      </c>
      <c r="B19" s="3">
        <f t="shared" si="8"/>
        <v>0.66697848456501407</v>
      </c>
      <c r="C19" s="3">
        <f t="shared" si="8"/>
        <v>0.88119738072965392</v>
      </c>
      <c r="G19" t="s">
        <v>44</v>
      </c>
      <c r="H19" t="s">
        <v>45</v>
      </c>
      <c r="I19" t="s">
        <v>46</v>
      </c>
      <c r="J19" t="s">
        <v>54</v>
      </c>
    </row>
    <row r="20" spans="1:11" x14ac:dyDescent="0.15">
      <c r="F20" s="5" t="s">
        <v>48</v>
      </c>
      <c r="G20" s="3">
        <v>1.4080035480599999</v>
      </c>
      <c r="H20" s="3">
        <v>1.3577408308400001</v>
      </c>
      <c r="I20" s="3">
        <v>1.47796777568</v>
      </c>
      <c r="J20" s="3">
        <v>1.4557450297900001</v>
      </c>
    </row>
    <row r="21" spans="1:11" x14ac:dyDescent="0.15">
      <c r="A21" s="1" t="s">
        <v>36</v>
      </c>
      <c r="B21" s="1">
        <v>195</v>
      </c>
      <c r="C21" s="1">
        <v>329</v>
      </c>
      <c r="D21" s="1">
        <v>135</v>
      </c>
      <c r="E21" s="4">
        <v>195</v>
      </c>
      <c r="F21" s="3" t="s">
        <v>49</v>
      </c>
      <c r="G21" s="3">
        <v>1.53128115478</v>
      </c>
      <c r="H21" s="3">
        <v>1.57239568945</v>
      </c>
      <c r="I21" s="3">
        <v>1.4713606608300001</v>
      </c>
      <c r="J21" s="3">
        <v>1.5998081418100001</v>
      </c>
    </row>
    <row r="22" spans="1:11" x14ac:dyDescent="0.15">
      <c r="A22" s="1" t="s">
        <v>35</v>
      </c>
      <c r="B22" s="1">
        <v>380</v>
      </c>
      <c r="C22" s="1">
        <v>536</v>
      </c>
      <c r="D22" s="1">
        <v>219</v>
      </c>
      <c r="E22" s="4">
        <v>286</v>
      </c>
      <c r="F22" s="3" t="s">
        <v>50</v>
      </c>
      <c r="G22" s="3">
        <v>1.10900755715</v>
      </c>
      <c r="H22" s="3">
        <v>1.1859282839600001</v>
      </c>
      <c r="I22" s="3">
        <v>1.35166730663</v>
      </c>
      <c r="J22" s="3">
        <v>1.1621871716600001</v>
      </c>
    </row>
    <row r="23" spans="1:11" x14ac:dyDescent="0.15">
      <c r="A23" s="1" t="s">
        <v>38</v>
      </c>
      <c r="B23" s="1">
        <v>11</v>
      </c>
      <c r="C23" s="1">
        <v>24</v>
      </c>
      <c r="D23" s="1">
        <v>8</v>
      </c>
      <c r="E23" s="4">
        <v>9</v>
      </c>
      <c r="F23" s="3" t="s">
        <v>47</v>
      </c>
      <c r="G23" s="3">
        <v>1.4408305507900001</v>
      </c>
      <c r="H23" s="3">
        <v>1.49597869746</v>
      </c>
      <c r="I23" s="3">
        <v>1.59820653707</v>
      </c>
      <c r="J23" s="3">
        <v>1.40318099182</v>
      </c>
      <c r="K23" t="s">
        <v>53</v>
      </c>
    </row>
    <row r="24" spans="1:11" x14ac:dyDescent="0.15">
      <c r="A24" s="1" t="s">
        <v>39</v>
      </c>
      <c r="B24" s="1">
        <v>46</v>
      </c>
      <c r="C24" s="1">
        <v>88</v>
      </c>
      <c r="D24" s="1">
        <v>30</v>
      </c>
      <c r="E24" s="4">
        <v>56</v>
      </c>
      <c r="F24" s="3" t="s">
        <v>51</v>
      </c>
      <c r="G24" s="3">
        <v>1.2870597485499999</v>
      </c>
      <c r="H24" s="3">
        <v>1.2637158776399999</v>
      </c>
      <c r="I24" s="3">
        <v>1.33044326247</v>
      </c>
      <c r="J24" s="3">
        <v>1.22511699128</v>
      </c>
      <c r="K24" s="3">
        <v>2.4619948253300001</v>
      </c>
    </row>
    <row r="25" spans="1:11" x14ac:dyDescent="0.15">
      <c r="A25" s="2" t="s">
        <v>40</v>
      </c>
      <c r="B25" s="3">
        <f>SUM(B21:B24)</f>
        <v>632</v>
      </c>
      <c r="C25" s="3">
        <f t="shared" ref="C25:E25" si="9">SUM(C21:C24)</f>
        <v>977</v>
      </c>
      <c r="D25" s="3">
        <f t="shared" si="9"/>
        <v>392</v>
      </c>
      <c r="E25" s="3">
        <f t="shared" si="9"/>
        <v>546</v>
      </c>
      <c r="F25" s="3" t="s">
        <v>52</v>
      </c>
      <c r="G25" s="3">
        <v>1.2973381992399999</v>
      </c>
      <c r="H25" s="3">
        <v>1.3083264584600001</v>
      </c>
      <c r="I25" s="3">
        <v>1.52590044754</v>
      </c>
      <c r="J25" s="3">
        <v>1.2124345814799999</v>
      </c>
      <c r="K25" s="3">
        <v>2.9051302217799999</v>
      </c>
    </row>
    <row r="26" spans="1:11" x14ac:dyDescent="0.15">
      <c r="A26" s="1" t="s">
        <v>36</v>
      </c>
      <c r="B26" s="1">
        <f>B21/C21</f>
        <v>0.59270516717325228</v>
      </c>
      <c r="C26" s="1">
        <f>D21/E21</f>
        <v>0.69230769230769229</v>
      </c>
      <c r="D26" s="3"/>
    </row>
    <row r="27" spans="1:11" x14ac:dyDescent="0.15">
      <c r="A27" s="1" t="s">
        <v>35</v>
      </c>
      <c r="B27" s="1">
        <f t="shared" ref="B27:B30" si="10">B22/C22</f>
        <v>0.70895522388059706</v>
      </c>
      <c r="C27" s="1">
        <f t="shared" ref="C27:C29" si="11">D22/E22</f>
        <v>0.76573426573426573</v>
      </c>
      <c r="D27" s="3"/>
    </row>
    <row r="28" spans="1:11" x14ac:dyDescent="0.15">
      <c r="A28" s="1" t="s">
        <v>38</v>
      </c>
      <c r="B28" s="1">
        <f t="shared" si="10"/>
        <v>0.45833333333333331</v>
      </c>
      <c r="C28" s="1">
        <f t="shared" si="11"/>
        <v>0.88888888888888884</v>
      </c>
      <c r="D28" s="3"/>
    </row>
    <row r="29" spans="1:11" x14ac:dyDescent="0.15">
      <c r="A29" s="1" t="s">
        <v>39</v>
      </c>
      <c r="B29" s="1">
        <f t="shared" si="10"/>
        <v>0.52272727272727271</v>
      </c>
      <c r="C29" s="1">
        <f t="shared" si="11"/>
        <v>0.5357142857142857</v>
      </c>
      <c r="D29" s="3"/>
    </row>
    <row r="30" spans="1:11" x14ac:dyDescent="0.15">
      <c r="A30" s="3" t="s">
        <v>41</v>
      </c>
      <c r="B30" s="1">
        <f t="shared" si="10"/>
        <v>0.64687819856704198</v>
      </c>
      <c r="C30" s="1">
        <f t="shared" ref="C30" si="12">D25/E25</f>
        <v>0.71794871794871795</v>
      </c>
      <c r="D30" s="3"/>
    </row>
  </sheetData>
  <phoneticPr fontId="18"/>
  <conditionalFormatting sqref="F10:K10">
    <cfRule type="expression" dxfId="2" priority="3">
      <formula>$G10=0</formula>
    </cfRule>
  </conditionalFormatting>
  <conditionalFormatting sqref="F11:K11">
    <cfRule type="expression" dxfId="1" priority="2">
      <formula>$G11=0</formula>
    </cfRule>
  </conditionalFormatting>
  <conditionalFormatting sqref="F12:K12">
    <cfRule type="expression" dxfId="0" priority="1">
      <formula>$G12=0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2017-02-08T08:07:03Z</dcterms:created>
  <dcterms:modified xsi:type="dcterms:W3CDTF">2017-02-13T13:46:43Z</dcterms:modified>
</cp:coreProperties>
</file>