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slicers/slicer1.xml" ContentType="application/vnd.ms-excel.slicer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d1eaa46cf6bfd9ad/Escritorio/Bootcamp/excel/"/>
    </mc:Choice>
  </mc:AlternateContent>
  <xr:revisionPtr revIDLastSave="961" documentId="8_{FFC4E4EF-7B5F-490B-87D7-A614A018B9CB}" xr6:coauthVersionLast="47" xr6:coauthVersionMax="47" xr10:uidLastSave="{8F4222F2-9D3F-4794-B2D0-93276E4D4AFE}"/>
  <bookViews>
    <workbookView xWindow="-120" yWindow="-120" windowWidth="20730" windowHeight="11160" activeTab="1" xr2:uid="{63C588BC-EFB6-4D4E-A887-5CCCBA66A144}"/>
  </bookViews>
  <sheets>
    <sheet name="Tema 1&amp;2" sheetId="1" r:id="rId1"/>
    <sheet name="Tema 3" sheetId="4" r:id="rId2"/>
    <sheet name="Tema 4" sheetId="7" r:id="rId3"/>
  </sheets>
  <definedNames>
    <definedName name="_xlchart.v1.0" hidden="1">'Tema 1&amp;2'!$F$29:$F$39</definedName>
    <definedName name="_xlchart.v1.1" hidden="1">'Tema 1&amp;2'!$G$29:$G$39</definedName>
    <definedName name="DatosExternos_1" localSheetId="2" hidden="1">'Tema 4'!$A$1:$S$701</definedName>
    <definedName name="SegmentaciónDeDatos_Resultado">#N/A</definedName>
  </definedNames>
  <calcPr calcId="191029"/>
  <pivotCaches>
    <pivotCache cacheId="0" r:id="rId4"/>
  </pivotCaches>
  <extLst>
    <ext xmlns:x14="http://schemas.microsoft.com/office/spreadsheetml/2009/9/main" uri="{BBE1A952-AA13-448e-AADC-164F8A28A991}">
      <x14:slicerCaches>
        <x14:slicerCache r:id="rId5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9" i="1" l="1"/>
  <c r="C39" i="1"/>
  <c r="G39" i="1"/>
  <c r="G38" i="1"/>
  <c r="G37" i="1"/>
  <c r="G36" i="1"/>
  <c r="G35" i="1"/>
  <c r="G34" i="1"/>
  <c r="G33" i="1"/>
  <c r="G32" i="1"/>
  <c r="G31" i="1"/>
  <c r="G30" i="1"/>
  <c r="G29" i="1"/>
  <c r="H21" i="1"/>
  <c r="H15" i="1"/>
  <c r="H16" i="1"/>
  <c r="H17" i="1"/>
  <c r="H18" i="1"/>
  <c r="H19" i="1"/>
  <c r="H20" i="1"/>
  <c r="H14" i="1"/>
  <c r="G21" i="1"/>
  <c r="G15" i="1"/>
  <c r="G16" i="1"/>
  <c r="G17" i="1"/>
  <c r="G18" i="1"/>
  <c r="G19" i="1"/>
  <c r="G20" i="1"/>
  <c r="G14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1" i="1"/>
  <c r="D22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D38" i="1"/>
  <c r="J9" i="1"/>
  <c r="I9" i="1"/>
  <c r="I8" i="1"/>
  <c r="J8" i="1"/>
  <c r="I3" i="1"/>
  <c r="G8" i="1"/>
  <c r="H8" i="1" s="1"/>
  <c r="G9" i="1"/>
  <c r="H9" i="1" s="1"/>
  <c r="J4" i="1"/>
  <c r="J3" i="1"/>
  <c r="I4" i="1"/>
  <c r="G40" i="1" l="1"/>
  <c r="G4" i="1"/>
  <c r="H4" i="1" s="1"/>
  <c r="G3" i="1"/>
  <c r="H3" i="1" s="1"/>
  <c r="G22" i="1"/>
  <c r="C42" i="1"/>
  <c r="C41" i="1"/>
  <c r="C40" i="1"/>
  <c r="B42" i="1"/>
  <c r="B41" i="1"/>
  <c r="B40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E25DC6C-F928-4B1C-AD7D-F23588F75AD6}" keepAlive="1" name="Consulta - Financials" description="Conexión a la consulta 'Financials' en el libro." type="5" refreshedVersion="8" background="1" saveData="1">
    <dbPr connection="Provider=Microsoft.Mashup.OleDb.1;Data Source=$Workbook$;Location=Financials;Extended Properties=&quot;&quot;" command="SELECT * FROM [Financials]"/>
  </connection>
  <connection id="2" xr16:uid="{71A49725-8C07-462E-8FBC-ABA72CE52698}" keepAlive="1" name="Consulta - Financials (2)" description="Conexión a la consulta 'Financials (2)' en el libro." type="5" refreshedVersion="8" background="1" saveData="1">
    <dbPr connection="Provider=Microsoft.Mashup.OleDb.1;Data Source=$Workbook$;Location=&quot;Financials (2)&quot;;Extended Properties=&quot;&quot;" command="SELECT * FROM [Financials (2)]"/>
  </connection>
</connections>
</file>

<file path=xl/sharedStrings.xml><?xml version="1.0" encoding="utf-8"?>
<sst xmlns="http://schemas.openxmlformats.org/spreadsheetml/2006/main" count="5021" uniqueCount="134">
  <si>
    <t>id_alumno</t>
  </si>
  <si>
    <t>D001</t>
  </si>
  <si>
    <t>D002</t>
  </si>
  <si>
    <t>D003</t>
  </si>
  <si>
    <t>D004</t>
  </si>
  <si>
    <t>D005</t>
  </si>
  <si>
    <t>D006</t>
  </si>
  <si>
    <t>D007</t>
  </si>
  <si>
    <t>D008</t>
  </si>
  <si>
    <t>D009</t>
  </si>
  <si>
    <t>D010</t>
  </si>
  <si>
    <t>D011</t>
  </si>
  <si>
    <t>D012</t>
  </si>
  <si>
    <t>D013</t>
  </si>
  <si>
    <t>D014</t>
  </si>
  <si>
    <t>D015</t>
  </si>
  <si>
    <t>D016</t>
  </si>
  <si>
    <t>D017</t>
  </si>
  <si>
    <t>D018</t>
  </si>
  <si>
    <t>D019</t>
  </si>
  <si>
    <t>D020</t>
  </si>
  <si>
    <t>D021</t>
  </si>
  <si>
    <t>D022</t>
  </si>
  <si>
    <t>D023</t>
  </si>
  <si>
    <t>D024</t>
  </si>
  <si>
    <t>D025</t>
  </si>
  <si>
    <t>D026</t>
  </si>
  <si>
    <t>D027</t>
  </si>
  <si>
    <t>D028</t>
  </si>
  <si>
    <t>D029</t>
  </si>
  <si>
    <t>D030</t>
  </si>
  <si>
    <t>D031</t>
  </si>
  <si>
    <t>D032</t>
  </si>
  <si>
    <t>D033</t>
  </si>
  <si>
    <t>D034</t>
  </si>
  <si>
    <t>D035</t>
  </si>
  <si>
    <t>D036</t>
  </si>
  <si>
    <t>D037</t>
  </si>
  <si>
    <t>Edad</t>
  </si>
  <si>
    <t>Calificación</t>
  </si>
  <si>
    <t>Suma</t>
  </si>
  <si>
    <t>Promedio</t>
  </si>
  <si>
    <t>Máximo</t>
  </si>
  <si>
    <t>Mínimo</t>
  </si>
  <si>
    <t>Aprobados</t>
  </si>
  <si>
    <t>Suspensos</t>
  </si>
  <si>
    <t>Número</t>
  </si>
  <si>
    <t>Edad media</t>
  </si>
  <si>
    <t>Edad máx.</t>
  </si>
  <si>
    <t>Edad mín.</t>
  </si>
  <si>
    <t>Nota media</t>
  </si>
  <si>
    <t>Nota máx.</t>
  </si>
  <si>
    <t>Nota mín.</t>
  </si>
  <si>
    <t>Mayores 25</t>
  </si>
  <si>
    <t>Menores 25</t>
  </si>
  <si>
    <t>Resultado</t>
  </si>
  <si>
    <t>&gt;25</t>
  </si>
  <si>
    <t>Alumnos</t>
  </si>
  <si>
    <t>Resultados de Alumnos por Edades</t>
  </si>
  <si>
    <t>[1,0-1,9]</t>
  </si>
  <si>
    <t>[2,0-2,9]</t>
  </si>
  <si>
    <t>[3,0-3,9]</t>
  </si>
  <si>
    <t>[4,0-4,9]</t>
  </si>
  <si>
    <t>[5,0-5,9]</t>
  </si>
  <si>
    <t>[6,0-6,9]</t>
  </si>
  <si>
    <t>[7,0-7,9]</t>
  </si>
  <si>
    <t>[8,0-8,9]</t>
  </si>
  <si>
    <t>[9,0-9,9]</t>
  </si>
  <si>
    <t>Intervalo</t>
  </si>
  <si>
    <t>[0,0-0,9]</t>
  </si>
  <si>
    <t>[10,0]</t>
  </si>
  <si>
    <t>Etiquetas de fila</t>
  </si>
  <si>
    <t>Total general</t>
  </si>
  <si>
    <t>Promedio de Edad</t>
  </si>
  <si>
    <t>Promedio de Calificación</t>
  </si>
  <si>
    <t>(Todas)</t>
  </si>
  <si>
    <t>APTO</t>
  </si>
  <si>
    <t>Segment</t>
  </si>
  <si>
    <t>Country</t>
  </si>
  <si>
    <t>Country Code</t>
  </si>
  <si>
    <t xml:space="preserve"> Product </t>
  </si>
  <si>
    <t xml:space="preserve"> Discount Band </t>
  </si>
  <si>
    <t>Monetary Unit</t>
  </si>
  <si>
    <t>Units Sold</t>
  </si>
  <si>
    <t>Date</t>
  </si>
  <si>
    <t>Month Number</t>
  </si>
  <si>
    <t xml:space="preserve"> Month Name </t>
  </si>
  <si>
    <t>Year</t>
  </si>
  <si>
    <t>Government</t>
  </si>
  <si>
    <t>Canada</t>
  </si>
  <si>
    <t>CAN</t>
  </si>
  <si>
    <t xml:space="preserve"> Carretera </t>
  </si>
  <si>
    <t xml:space="preserve"> None </t>
  </si>
  <si>
    <t xml:space="preserve"> $</t>
  </si>
  <si>
    <t xml:space="preserve"> January </t>
  </si>
  <si>
    <t>Germany</t>
  </si>
  <si>
    <t>GER</t>
  </si>
  <si>
    <t>Midmarket</t>
  </si>
  <si>
    <t>France</t>
  </si>
  <si>
    <t>FRA</t>
  </si>
  <si>
    <t xml:space="preserve"> June </t>
  </si>
  <si>
    <t>Mexico</t>
  </si>
  <si>
    <t>MEX</t>
  </si>
  <si>
    <t xml:space="preserve"> December </t>
  </si>
  <si>
    <t xml:space="preserve"> Montana </t>
  </si>
  <si>
    <t xml:space="preserve"> March </t>
  </si>
  <si>
    <t>Channel Partners</t>
  </si>
  <si>
    <t>Enterprise</t>
  </si>
  <si>
    <t xml:space="preserve"> July </t>
  </si>
  <si>
    <t>Small Business</t>
  </si>
  <si>
    <t xml:space="preserve"> August </t>
  </si>
  <si>
    <t xml:space="preserve"> September </t>
  </si>
  <si>
    <t xml:space="preserve"> October </t>
  </si>
  <si>
    <t>United States of America</t>
  </si>
  <si>
    <t xml:space="preserve"> Paseo </t>
  </si>
  <si>
    <t xml:space="preserve"> February </t>
  </si>
  <si>
    <t xml:space="preserve"> November </t>
  </si>
  <si>
    <t xml:space="preserve"> Velo </t>
  </si>
  <si>
    <t xml:space="preserve"> VTT </t>
  </si>
  <si>
    <t xml:space="preserve"> April </t>
  </si>
  <si>
    <t xml:space="preserve"> Amarilla </t>
  </si>
  <si>
    <t xml:space="preserve"> Low </t>
  </si>
  <si>
    <t xml:space="preserve"> May </t>
  </si>
  <si>
    <t xml:space="preserve"> Medium </t>
  </si>
  <si>
    <t xml:space="preserve"> High </t>
  </si>
  <si>
    <t>Applied Sale</t>
  </si>
  <si>
    <t xml:space="preserve"> Manufacturing Price </t>
  </si>
  <si>
    <t xml:space="preserve"> Sale Price </t>
  </si>
  <si>
    <t xml:space="preserve"> Gross Sales </t>
  </si>
  <si>
    <t xml:space="preserve"> Discounts </t>
  </si>
  <si>
    <t xml:space="preserve">  Sales </t>
  </si>
  <si>
    <t xml:space="preserve"> COGS </t>
  </si>
  <si>
    <t xml:space="preserve"> Profit </t>
  </si>
  <si>
    <t>UNI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</si>
</sst>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1" fontId="0" fillId="3" borderId="1" xfId="0" applyNumberFormat="1" applyFill="1" applyBorder="1"/>
    <xf numFmtId="0" fontId="0" fillId="3" borderId="1" xfId="0" applyFill="1" applyBorder="1"/>
    <xf numFmtId="164" fontId="0" fillId="3" borderId="1" xfId="0" applyNumberFormat="1" applyFill="1" applyBorder="1"/>
    <xf numFmtId="0" fontId="2" fillId="2" borderId="1" xfId="0" applyFont="1" applyFill="1" applyBorder="1"/>
    <xf numFmtId="1" fontId="2" fillId="4" borderId="1" xfId="0" applyNumberFormat="1" applyFont="1" applyFill="1" applyBorder="1"/>
    <xf numFmtId="0" fontId="2" fillId="4" borderId="1" xfId="0" applyFont="1" applyFill="1" applyBorder="1"/>
    <xf numFmtId="1" fontId="2" fillId="2" borderId="1" xfId="0" applyNumberFormat="1" applyFont="1" applyFill="1" applyBorder="1"/>
    <xf numFmtId="164" fontId="2" fillId="2" borderId="1" xfId="0" applyNumberFormat="1" applyFont="1" applyFill="1" applyBorder="1"/>
    <xf numFmtId="0" fontId="2" fillId="2" borderId="1" xfId="0" applyFont="1" applyFill="1" applyBorder="1" applyAlignment="1">
      <alignment horizontal="center"/>
    </xf>
    <xf numFmtId="1" fontId="0" fillId="3" borderId="3" xfId="0" applyNumberFormat="1" applyFill="1" applyBorder="1"/>
    <xf numFmtId="164" fontId="0" fillId="3" borderId="4" xfId="0" applyNumberFormat="1" applyFill="1" applyBorder="1"/>
    <xf numFmtId="0" fontId="2" fillId="4" borderId="5" xfId="0" applyFont="1" applyFill="1" applyBorder="1"/>
    <xf numFmtId="0" fontId="2" fillId="4" borderId="2" xfId="0" applyFont="1" applyFill="1" applyBorder="1"/>
    <xf numFmtId="0" fontId="2" fillId="4" borderId="6" xfId="0" applyFont="1" applyFill="1" applyBorder="1"/>
    <xf numFmtId="1" fontId="0" fillId="3" borderId="7" xfId="0" applyNumberFormat="1" applyFill="1" applyBorder="1"/>
    <xf numFmtId="1" fontId="0" fillId="3" borderId="8" xfId="0" applyNumberFormat="1" applyFill="1" applyBorder="1"/>
    <xf numFmtId="164" fontId="0" fillId="3" borderId="8" xfId="0" applyNumberFormat="1" applyFill="1" applyBorder="1"/>
    <xf numFmtId="0" fontId="0" fillId="3" borderId="1" xfId="0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  <xf numFmtId="164" fontId="0" fillId="0" borderId="0" xfId="0" applyNumberFormat="1"/>
    <xf numFmtId="14" fontId="0" fillId="0" borderId="0" xfId="0" applyNumberFormat="1"/>
    <xf numFmtId="0" fontId="2" fillId="4" borderId="1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0" fillId="0" borderId="0" xfId="0" applyNumberFormat="1"/>
  </cellXfs>
  <cellStyles count="1">
    <cellStyle name="Normal" xfId="0" builtinId="0"/>
  </cellStyles>
  <dxfs count="42">
    <dxf>
      <numFmt numFmtId="1" formatCode="0"/>
    </dxf>
    <dxf>
      <numFmt numFmtId="164" formatCode="0.0"/>
    </dxf>
    <dxf>
      <numFmt numFmtId="1" formatCode="0"/>
    </dxf>
    <dxf>
      <numFmt numFmtId="164" formatCode="0.0"/>
    </dxf>
    <dxf>
      <numFmt numFmtId="1" formatCode="0"/>
    </dxf>
    <dxf>
      <numFmt numFmtId="164" formatCode="0.0"/>
    </dxf>
    <dxf>
      <numFmt numFmtId="1" formatCode="0"/>
    </dxf>
    <dxf>
      <numFmt numFmtId="164" formatCode="0.0"/>
    </dxf>
    <dxf>
      <numFmt numFmtId="1" formatCode="0"/>
    </dxf>
    <dxf>
      <numFmt numFmtId="164" formatCode="0.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/>
        <color theme="5" tint="-0.499984740745262"/>
      </font>
      <fill>
        <patternFill>
          <bgColor theme="5" tint="0.59996337778862885"/>
        </patternFill>
      </fill>
    </dxf>
    <dxf>
      <font>
        <b val="0"/>
        <i/>
        <color theme="5" tint="-0.499984740745262"/>
      </font>
      <fill>
        <patternFill>
          <bgColor theme="5" tint="0.59996337778862885"/>
        </patternFill>
      </fill>
    </dxf>
    <dxf>
      <font>
        <b val="0"/>
        <i/>
        <color theme="5" tint="-0.499984740745262"/>
      </font>
      <fill>
        <patternFill>
          <bgColor theme="5" tint="0.59996337778862885"/>
        </patternFill>
      </fill>
    </dxf>
    <dxf>
      <font>
        <b/>
        <i/>
        <color theme="5" tint="-0.499984740745262"/>
      </font>
      <fill>
        <patternFill>
          <bgColor theme="5" tint="0.59996337778862885"/>
        </patternFill>
      </fill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0.0"/>
    </dxf>
    <dxf>
      <numFmt numFmtId="1" formatCode="0"/>
    </dxf>
    <dxf>
      <numFmt numFmtId="164" formatCode="0.0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64" formatCode="0.0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fill>
        <patternFill patternType="solid">
          <fgColor indexed="64"/>
          <bgColor theme="5" tint="0.7999816888943144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5" tint="0.3999755851924192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E0FFBD"/>
      <color rgb="FFF1FFE1"/>
      <color rgb="FFDDFFE3"/>
      <color rgb="FFFFDA65"/>
      <color rgb="FFFFFFCC"/>
      <color rgb="FF600000"/>
      <color rgb="FFFF6600"/>
      <color rgb="FFFFF8E1"/>
      <color rgb="FFFFE593"/>
      <color rgb="FFFFF2C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5" Type="http://schemas.microsoft.com/office/2007/relationships/slicerCache" Target="slicerCaches/slicerCache1.xml"/><Relationship Id="rId10" Type="http://schemas.microsoft.com/office/2017/10/relationships/person" Target="persons/person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Porcentaje</a:t>
            </a:r>
            <a:r>
              <a:rPr lang="es-ES" baseline="0"/>
              <a:t> de Aprobado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89E-400E-8200-C66052C5EBA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89E-400E-8200-C66052C5EBAB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2"/>
              <c:pt idx="0">
                <c:v>APTO</c:v>
              </c:pt>
              <c:pt idx="1">
                <c:v>NO APTO</c:v>
              </c:pt>
            </c:strLit>
          </c:cat>
          <c:val>
            <c:numRef>
              <c:f>'Tema 1&amp;2'!$G$3:$G$4</c:f>
              <c:numCache>
                <c:formatCode>General</c:formatCode>
                <c:ptCount val="2"/>
                <c:pt idx="0">
                  <c:v>17</c:v>
                </c:pt>
                <c:pt idx="1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41-4CDD-88C0-0079DB8491CC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ES" sz="1400"/>
              <a:t>Distribución</a:t>
            </a:r>
            <a:r>
              <a:rPr lang="es-ES" sz="1400" baseline="0"/>
              <a:t> de Edades y Nota por Edad</a:t>
            </a:r>
            <a:endParaRPr lang="es-ES" sz="1400"/>
          </a:p>
        </c:rich>
      </c:tx>
      <c:layout>
        <c:manualLayout>
          <c:xMode val="edge"/>
          <c:yMode val="edge"/>
          <c:x val="0.13081929820108518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9.6329067643215832E-2"/>
          <c:y val="0.17171296296296296"/>
          <c:w val="0.85324367462000739"/>
          <c:h val="0.6611420968212307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4">
                <a:lumMod val="75000"/>
              </a:schemeClr>
            </a:solidFill>
            <a:ln>
              <a:solidFill>
                <a:schemeClr val="accent3">
                  <a:lumMod val="75000"/>
                </a:schemeClr>
              </a:solidFill>
            </a:ln>
            <a:effectLst>
              <a:outerShdw blurRad="63500" sx="102000" sy="102000" algn="ctr" rotWithShape="0">
                <a:prstClr val="black">
                  <a:alpha val="82000"/>
                </a:prstClr>
              </a:outerShdw>
            </a:effectLst>
          </c:spPr>
          <c:invertIfNegative val="0"/>
          <c:cat>
            <c:strRef>
              <c:f>'Tema 1&amp;2'!$F$14:$F$21</c:f>
              <c:strCache>
                <c:ptCount val="8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&gt;25</c:v>
                </c:pt>
              </c:strCache>
            </c:strRef>
          </c:cat>
          <c:val>
            <c:numRef>
              <c:f>'Tema 1&amp;2'!$G$14:$G$21</c:f>
              <c:numCache>
                <c:formatCode>General</c:formatCode>
                <c:ptCount val="8"/>
                <c:pt idx="0">
                  <c:v>20</c:v>
                </c:pt>
                <c:pt idx="1">
                  <c:v>3</c:v>
                </c:pt>
                <c:pt idx="2">
                  <c:v>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A0-4FA0-A5A7-46560A7024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678248632"/>
        <c:axId val="678241432"/>
      </c:barChart>
      <c:lineChart>
        <c:grouping val="standard"/>
        <c:varyColors val="0"/>
        <c:ser>
          <c:idx val="1"/>
          <c:order val="1"/>
          <c:tx>
            <c:v>Notas</c:v>
          </c:tx>
          <c:spPr>
            <a:ln w="25400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7"/>
            <c:spPr>
              <a:solidFill>
                <a:srgbClr val="FF6600"/>
              </a:soli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val>
            <c:numRef>
              <c:f>'Tema 1&amp;2'!$H$14:$H$21</c:f>
              <c:numCache>
                <c:formatCode>0.0</c:formatCode>
                <c:ptCount val="8"/>
                <c:pt idx="0">
                  <c:v>4.5749999999999993</c:v>
                </c:pt>
                <c:pt idx="1">
                  <c:v>5.4666666666666659</c:v>
                </c:pt>
                <c:pt idx="2">
                  <c:v>7.1166666666666671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4.5500000000000007</c:v>
                </c:pt>
                <c:pt idx="7">
                  <c:v>4.9833333333333334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A0-4FA0-A5A7-46560A7024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2063744"/>
        <c:axId val="732062664"/>
      </c:lineChart>
      <c:catAx>
        <c:axId val="678248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cap="none" baseline="0"/>
                  <a:t>Edad</a:t>
                </a:r>
              </a:p>
            </c:rich>
          </c:tx>
          <c:layout>
            <c:manualLayout>
              <c:xMode val="edge"/>
              <c:yMode val="edge"/>
              <c:x val="0.51146412948381448"/>
              <c:y val="0.912106299212598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78241432"/>
        <c:crosses val="autoZero"/>
        <c:auto val="1"/>
        <c:lblAlgn val="ctr"/>
        <c:lblOffset val="100"/>
        <c:noMultiLvlLbl val="0"/>
      </c:catAx>
      <c:valAx>
        <c:axId val="678241432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accent3">
                  <a:lumMod val="75000"/>
                  <a:alpha val="25000"/>
                </a:schemeClr>
              </a:solidFill>
              <a:round/>
            </a:ln>
            <a:effectLst/>
          </c:spPr>
        </c:majorGridlines>
        <c:minorGridlines>
          <c:spPr>
            <a:ln w="3175">
              <a:solidFill>
                <a:schemeClr val="accent3">
                  <a:lumMod val="75000"/>
                  <a:alpha val="2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cap="none" baseline="0"/>
                  <a:t>Número de Alumnos</a:t>
                </a:r>
              </a:p>
            </c:rich>
          </c:tx>
          <c:layout>
            <c:manualLayout>
              <c:xMode val="edge"/>
              <c:yMode val="edge"/>
              <c:x val="1.6666666666666666E-2"/>
              <c:y val="0.297388086905803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78248632"/>
        <c:crosses val="autoZero"/>
        <c:crossBetween val="between"/>
      </c:valAx>
      <c:valAx>
        <c:axId val="732062664"/>
        <c:scaling>
          <c:orientation val="minMax"/>
          <c:max val="10"/>
        </c:scaling>
        <c:delete val="0"/>
        <c:axPos val="r"/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32063744"/>
        <c:crosses val="max"/>
        <c:crossBetween val="between"/>
      </c:valAx>
      <c:catAx>
        <c:axId val="732063744"/>
        <c:scaling>
          <c:orientation val="minMax"/>
        </c:scaling>
        <c:delete val="1"/>
        <c:axPos val="b"/>
        <c:majorTickMark val="out"/>
        <c:minorTickMark val="none"/>
        <c:tickLblPos val="nextTo"/>
        <c:crossAx val="732062664"/>
        <c:crosses val="autoZero"/>
        <c:auto val="1"/>
        <c:lblAlgn val="ctr"/>
        <c:lblOffset val="100"/>
        <c:noMultiLvlLbl val="0"/>
      </c:catAx>
      <c:spPr>
        <a:gradFill flip="none" rotWithShape="1">
          <a:gsLst>
            <a:gs pos="0">
              <a:srgbClr val="FFF8E1"/>
            </a:gs>
            <a:gs pos="53000">
              <a:srgbClr val="FFF2C9"/>
            </a:gs>
            <a:gs pos="100000">
              <a:srgbClr val="FFDA65"/>
            </a:gs>
            <a:gs pos="100000">
              <a:schemeClr val="accent4">
                <a:lumMod val="30000"/>
                <a:lumOff val="70000"/>
              </a:schemeClr>
            </a:gs>
          </a:gsLst>
          <a:lin ang="5400000" scaled="1"/>
          <a:tileRect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title pos="t" align="ctr" overlay="1">
      <cx:tx>
        <cx:txData>
          <cx:v>Distribución de Notas</cx:v>
        </cx:txData>
      </cx:tx>
      <cx:spPr>
        <a:noFill/>
        <a:effectLst>
          <a:outerShdw blurRad="50800" dist="38100" dir="5400000" algn="t" rotWithShape="0">
            <a:prstClr val="black">
              <a:alpha val="40000"/>
            </a:prstClr>
          </a:outerShdw>
        </a:effectLst>
      </cx:spPr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1" i="0" u="none" strike="noStrike" cap="all" baseline="0">
              <a:solidFill>
                <a:sysClr val="windowText" lastClr="000000"/>
              </a:solidFill>
              <a:latin typeface="Aptos Narrow" panose="02110004020202020204"/>
            </a:rPr>
            <a:t>Distribución de Notas</a:t>
          </a:r>
        </a:p>
      </cx:txPr>
    </cx:title>
    <cx:plotArea>
      <cx:plotAreaRegion>
        <cx:series layoutId="clusteredColumn" uniqueId="{C583D6DC-7F36-46AC-85FE-BD5900F934ED}">
          <cx:spPr>
            <a:gradFill flip="none" rotWithShape="1">
              <a:gsLst>
                <a:gs pos="0">
                  <a:schemeClr val="bg1"/>
                </a:gs>
                <a:gs pos="100000">
                  <a:schemeClr val="accent5">
                    <a:lumMod val="50000"/>
                  </a:schemeClr>
                </a:gs>
                <a:gs pos="100000">
                  <a:schemeClr val="accent5">
                    <a:lumMod val="50000"/>
                  </a:schemeClr>
                </a:gs>
                <a:gs pos="100000">
                  <a:schemeClr val="accent5">
                    <a:lumMod val="50000"/>
                  </a:schemeClr>
                </a:gs>
                <a:gs pos="100000">
                  <a:schemeClr val="accent5">
                    <a:lumMod val="50000"/>
                  </a:schemeClr>
                </a:gs>
              </a:gsLst>
              <a:lin ang="16200000" scaled="1"/>
              <a:tileRect/>
            </a:gradFill>
          </cx:spPr>
          <cx:dataLabels>
            <cx:visibility seriesName="0" categoryName="0" value="1"/>
          </cx:dataLabels>
          <cx:dataId val="0"/>
          <cx:layoutPr>
            <cx:aggregation/>
          </cx:layoutPr>
        </cx:series>
      </cx:plotAreaRegion>
      <cx:axis id="0">
        <cx:catScaling gapWidth="0.0199999996"/>
        <cx:tickLabels/>
        <cx:spPr>
          <a:ln>
            <a:solidFill>
              <a:schemeClr val="accent1"/>
            </a:solidFill>
          </a:ln>
        </cx:spPr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baseline="0">
                <a:solidFill>
                  <a:schemeClr val="tx1"/>
                </a:solidFill>
              </a:defRPr>
            </a:pPr>
            <a:endParaRPr lang="es-ES" sz="900" b="0" i="0" u="none" strike="noStrike" baseline="0">
              <a:solidFill>
                <a:schemeClr val="tx1"/>
              </a:solidFill>
              <a:latin typeface="Aptos Narrow" panose="02110004020202020204"/>
            </a:endParaRPr>
          </a:p>
        </cx:txPr>
      </cx:axis>
      <cx:axis id="1" hidden="1">
        <cx:valScaling/>
        <cx:majorGridlines/>
        <cx:tickLabels/>
        <cx:spPr>
          <a:ln w="6350">
            <a:noFill/>
          </a:ln>
        </cx:spPr>
      </cx:axis>
    </cx:plotArea>
  </cx:chart>
  <cx:spPr>
    <a:gradFill flip="none" rotWithShape="1">
      <a:gsLst>
        <a:gs pos="0">
          <a:schemeClr val="accent6">
            <a:lumMod val="5000"/>
            <a:lumOff val="95000"/>
          </a:schemeClr>
        </a:gs>
        <a:gs pos="100000">
          <a:schemeClr val="accent6">
            <a:lumMod val="45000"/>
            <a:lumOff val="55000"/>
          </a:schemeClr>
        </a:gs>
        <a:gs pos="100000">
          <a:schemeClr val="accent6">
            <a:lumMod val="45000"/>
            <a:lumOff val="55000"/>
          </a:schemeClr>
        </a:gs>
        <a:gs pos="100000">
          <a:schemeClr val="accent6">
            <a:lumMod val="30000"/>
            <a:lumOff val="70000"/>
          </a:schemeClr>
        </a:gs>
      </a:gsLst>
      <a:path path="circle">
        <a:fillToRect l="50000" t="50000" r="50000" b="50000"/>
      </a:path>
      <a:tileRect/>
    </a:gradFill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180975</xdr:colOff>
      <xdr:row>0</xdr:row>
      <xdr:rowOff>128587</xdr:rowOff>
    </xdr:from>
    <xdr:to>
      <xdr:col>16</xdr:col>
      <xdr:colOff>180975</xdr:colOff>
      <xdr:row>15</xdr:row>
      <xdr:rowOff>14287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96A6A4D-BA09-4640-1333-094EEBC3CD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214311</xdr:colOff>
      <xdr:row>15</xdr:row>
      <xdr:rowOff>157162</xdr:rowOff>
    </xdr:from>
    <xdr:to>
      <xdr:col>16</xdr:col>
      <xdr:colOff>409574</xdr:colOff>
      <xdr:row>30</xdr:row>
      <xdr:rowOff>42862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BB201BF1-E5BD-546B-F7DC-CE4E00D669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104775</xdr:colOff>
      <xdr:row>31</xdr:row>
      <xdr:rowOff>76199</xdr:rowOff>
    </xdr:from>
    <xdr:to>
      <xdr:col>16</xdr:col>
      <xdr:colOff>628650</xdr:colOff>
      <xdr:row>46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Gráfico 3">
              <a:extLst>
                <a:ext uri="{FF2B5EF4-FFF2-40B4-BE49-F238E27FC236}">
                  <a16:creationId xmlns:a16="http://schemas.microsoft.com/office/drawing/2014/main" id="{AF551166-066C-C037-0877-152CAA95E39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162925" y="5981699"/>
              <a:ext cx="5095875" cy="287655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1114425</xdr:colOff>
      <xdr:row>1</xdr:row>
      <xdr:rowOff>47625</xdr:rowOff>
    </xdr:from>
    <xdr:to>
      <xdr:col>8</xdr:col>
      <xdr:colOff>161925</xdr:colOff>
      <xdr:row>7</xdr:row>
      <xdr:rowOff>28575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" name="Resultado">
              <a:extLst>
                <a:ext uri="{FF2B5EF4-FFF2-40B4-BE49-F238E27FC236}">
                  <a16:creationId xmlns:a16="http://schemas.microsoft.com/office/drawing/2014/main" id="{284DD68B-6D59-85B4-C43C-FE08C2B615A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sultad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057775" y="238125"/>
              <a:ext cx="1828800" cy="11239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lara H" refreshedDate="45366.888055324074" createdVersion="8" refreshedVersion="8" minRefreshableVersion="3" recordCount="37" xr:uid="{98CFD78A-4C24-40F6-9573-AA3DF74BA32D}">
  <cacheSource type="worksheet">
    <worksheetSource name="Tabla3"/>
  </cacheSource>
  <cacheFields count="4">
    <cacheField name="id_alumno" numFmtId="1">
      <sharedItems count="37">
        <s v="D014"/>
        <s v="D031"/>
        <s v="D037"/>
        <s v="D017"/>
        <s v="D004"/>
        <s v="D001"/>
        <s v="D035"/>
        <s v="D022"/>
        <s v="D005"/>
        <s v="D016"/>
        <s v="D003"/>
        <s v="D018"/>
        <s v="D032"/>
        <s v="D007"/>
        <s v="D020"/>
        <s v="D013"/>
        <s v="D028"/>
        <s v="D023"/>
        <s v="D036"/>
        <s v="D009"/>
        <s v="D029"/>
        <s v="D012"/>
        <s v="D030"/>
        <s v="D021"/>
        <s v="D026"/>
        <s v="D019"/>
        <s v="D034"/>
        <s v="D025"/>
        <s v="D033"/>
        <s v="D010"/>
        <s v="D024"/>
        <s v="D002"/>
        <s v="D015"/>
        <s v="D027"/>
        <s v="D011"/>
        <s v="D008"/>
        <s v="D006"/>
      </sharedItems>
    </cacheField>
    <cacheField name="Edad" numFmtId="1">
      <sharedItems containsSemiMixedTypes="0" containsString="0" containsNumber="1" containsInteger="1" minValue="18" maxValue="63" count="10">
        <n v="19"/>
        <n v="18"/>
        <n v="20"/>
        <n v="26"/>
        <n v="27"/>
        <n v="46"/>
        <n v="63"/>
        <n v="24"/>
        <n v="28"/>
        <n v="25"/>
      </sharedItems>
    </cacheField>
    <cacheField name="Calificación" numFmtId="164">
      <sharedItems containsSemiMixedTypes="0" containsString="0" containsNumber="1" minValue="0.5" maxValue="10" count="36">
        <n v="10"/>
        <n v="9.8000000000000007"/>
        <n v="9.6999999999999993"/>
        <n v="9.5"/>
        <n v="9.2999999999999989"/>
        <n v="8.6999999999999993"/>
        <n v="8.6"/>
        <n v="8.4"/>
        <n v="7.4"/>
        <n v="7.3999999999999995"/>
        <n v="7.2"/>
        <n v="7"/>
        <n v="6.7"/>
        <n v="6.1000000000000005"/>
        <n v="5.8000000000000007"/>
        <n v="5.7"/>
        <n v="5.4"/>
        <n v="4.6000000000000005"/>
        <n v="4.5999999999999996"/>
        <n v="4.5"/>
        <n v="4.2"/>
        <n v="4.1999999999999993"/>
        <n v="4.0999999999999996"/>
        <n v="3.2"/>
        <n v="3.1"/>
        <n v="3"/>
        <n v="2.8"/>
        <n v="2.7"/>
        <n v="2.2999999999999998"/>
        <n v="2.2000000000000002"/>
        <n v="2.1999999999999997"/>
        <n v="1.6"/>
        <n v="1.0999999999999999"/>
        <n v="0.79999999999999993"/>
        <n v="0.7"/>
        <n v="0.5"/>
      </sharedItems>
    </cacheField>
    <cacheField name="Resultado" numFmtId="164">
      <sharedItems count="2">
        <s v="APTO"/>
        <s v="NO APTO"/>
      </sharedItems>
    </cacheField>
  </cacheFields>
  <extLst>
    <ext xmlns:x14="http://schemas.microsoft.com/office/spreadsheetml/2009/9/main" uri="{725AE2AE-9491-48be-B2B4-4EB974FC3084}">
      <x14:pivotCacheDefinition pivotCacheId="122569097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">
  <r>
    <x v="0"/>
    <x v="0"/>
    <x v="0"/>
    <x v="0"/>
  </r>
  <r>
    <x v="1"/>
    <x v="1"/>
    <x v="1"/>
    <x v="0"/>
  </r>
  <r>
    <x v="2"/>
    <x v="2"/>
    <x v="2"/>
    <x v="0"/>
  </r>
  <r>
    <x v="3"/>
    <x v="1"/>
    <x v="3"/>
    <x v="0"/>
  </r>
  <r>
    <x v="4"/>
    <x v="1"/>
    <x v="4"/>
    <x v="0"/>
  </r>
  <r>
    <x v="5"/>
    <x v="2"/>
    <x v="5"/>
    <x v="0"/>
  </r>
  <r>
    <x v="6"/>
    <x v="1"/>
    <x v="6"/>
    <x v="0"/>
  </r>
  <r>
    <x v="7"/>
    <x v="2"/>
    <x v="7"/>
    <x v="0"/>
  </r>
  <r>
    <x v="8"/>
    <x v="2"/>
    <x v="8"/>
    <x v="0"/>
  </r>
  <r>
    <x v="9"/>
    <x v="1"/>
    <x v="9"/>
    <x v="0"/>
  </r>
  <r>
    <x v="10"/>
    <x v="3"/>
    <x v="10"/>
    <x v="0"/>
  </r>
  <r>
    <x v="11"/>
    <x v="1"/>
    <x v="11"/>
    <x v="0"/>
  </r>
  <r>
    <x v="12"/>
    <x v="1"/>
    <x v="12"/>
    <x v="0"/>
  </r>
  <r>
    <x v="13"/>
    <x v="4"/>
    <x v="13"/>
    <x v="0"/>
  </r>
  <r>
    <x v="14"/>
    <x v="2"/>
    <x v="14"/>
    <x v="0"/>
  </r>
  <r>
    <x v="15"/>
    <x v="5"/>
    <x v="15"/>
    <x v="0"/>
  </r>
  <r>
    <x v="16"/>
    <x v="6"/>
    <x v="16"/>
    <x v="0"/>
  </r>
  <r>
    <x v="17"/>
    <x v="7"/>
    <x v="17"/>
    <x v="1"/>
  </r>
  <r>
    <x v="18"/>
    <x v="1"/>
    <x v="18"/>
    <x v="1"/>
  </r>
  <r>
    <x v="19"/>
    <x v="1"/>
    <x v="19"/>
    <x v="1"/>
  </r>
  <r>
    <x v="20"/>
    <x v="7"/>
    <x v="19"/>
    <x v="1"/>
  </r>
  <r>
    <x v="21"/>
    <x v="0"/>
    <x v="20"/>
    <x v="1"/>
  </r>
  <r>
    <x v="22"/>
    <x v="1"/>
    <x v="21"/>
    <x v="1"/>
  </r>
  <r>
    <x v="23"/>
    <x v="1"/>
    <x v="22"/>
    <x v="1"/>
  </r>
  <r>
    <x v="24"/>
    <x v="8"/>
    <x v="23"/>
    <x v="1"/>
  </r>
  <r>
    <x v="25"/>
    <x v="1"/>
    <x v="24"/>
    <x v="1"/>
  </r>
  <r>
    <x v="26"/>
    <x v="1"/>
    <x v="25"/>
    <x v="1"/>
  </r>
  <r>
    <x v="27"/>
    <x v="1"/>
    <x v="26"/>
    <x v="1"/>
  </r>
  <r>
    <x v="28"/>
    <x v="2"/>
    <x v="27"/>
    <x v="1"/>
  </r>
  <r>
    <x v="29"/>
    <x v="9"/>
    <x v="28"/>
    <x v="1"/>
  </r>
  <r>
    <x v="30"/>
    <x v="1"/>
    <x v="29"/>
    <x v="1"/>
  </r>
  <r>
    <x v="31"/>
    <x v="0"/>
    <x v="30"/>
    <x v="1"/>
  </r>
  <r>
    <x v="32"/>
    <x v="1"/>
    <x v="31"/>
    <x v="1"/>
  </r>
  <r>
    <x v="33"/>
    <x v="1"/>
    <x v="32"/>
    <x v="1"/>
  </r>
  <r>
    <x v="34"/>
    <x v="1"/>
    <x v="33"/>
    <x v="1"/>
  </r>
  <r>
    <x v="35"/>
    <x v="1"/>
    <x v="34"/>
    <x v="1"/>
  </r>
  <r>
    <x v="36"/>
    <x v="1"/>
    <x v="35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B35949-C067-4293-8459-DB678817D1D1}" name="TablaDinámica5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5:C23" firstHeaderRow="0" firstDataRow="1" firstDataCol="1" rowPageCount="3" colPageCount="1"/>
  <pivotFields count="4">
    <pivotField axis="axisRow" showAll="0" sortType="ascending">
      <items count="38">
        <item x="5"/>
        <item x="31"/>
        <item x="10"/>
        <item x="4"/>
        <item x="8"/>
        <item x="36"/>
        <item x="13"/>
        <item x="35"/>
        <item x="19"/>
        <item x="29"/>
        <item x="34"/>
        <item x="21"/>
        <item x="15"/>
        <item x="0"/>
        <item x="32"/>
        <item x="9"/>
        <item x="3"/>
        <item x="11"/>
        <item x="25"/>
        <item x="14"/>
        <item x="23"/>
        <item x="7"/>
        <item x="17"/>
        <item x="30"/>
        <item x="27"/>
        <item x="24"/>
        <item x="33"/>
        <item x="16"/>
        <item x="20"/>
        <item x="22"/>
        <item x="1"/>
        <item x="12"/>
        <item x="28"/>
        <item x="26"/>
        <item x="6"/>
        <item x="18"/>
        <item x="2"/>
        <item t="default"/>
      </items>
    </pivotField>
    <pivotField axis="axisPage" dataField="1" numFmtId="1" showAll="0">
      <items count="11">
        <item x="1"/>
        <item x="0"/>
        <item x="2"/>
        <item x="7"/>
        <item x="9"/>
        <item x="3"/>
        <item x="4"/>
        <item x="8"/>
        <item x="5"/>
        <item x="6"/>
        <item t="default"/>
      </items>
    </pivotField>
    <pivotField axis="axisPage" dataField="1" numFmtId="164" showAll="0" defaultSubtotal="0">
      <items count="36"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</items>
    </pivotField>
    <pivotField axis="axisPage" showAll="0">
      <items count="3">
        <item x="0"/>
        <item x="1"/>
        <item t="default"/>
      </items>
    </pivotField>
  </pivotFields>
  <rowFields count="1">
    <field x="0"/>
  </rowFields>
  <rowItems count="18">
    <i>
      <x/>
    </i>
    <i>
      <x v="2"/>
    </i>
    <i>
      <x v="3"/>
    </i>
    <i>
      <x v="4"/>
    </i>
    <i>
      <x v="6"/>
    </i>
    <i>
      <x v="12"/>
    </i>
    <i>
      <x v="13"/>
    </i>
    <i>
      <x v="15"/>
    </i>
    <i>
      <x v="16"/>
    </i>
    <i>
      <x v="17"/>
    </i>
    <i>
      <x v="19"/>
    </i>
    <i>
      <x v="21"/>
    </i>
    <i>
      <x v="27"/>
    </i>
    <i>
      <x v="30"/>
    </i>
    <i>
      <x v="31"/>
    </i>
    <i>
      <x v="34"/>
    </i>
    <i>
      <x v="36"/>
    </i>
    <i t="grand">
      <x/>
    </i>
  </rowItems>
  <colFields count="1">
    <field x="-2"/>
  </colFields>
  <colItems count="2">
    <i>
      <x/>
    </i>
    <i i="1">
      <x v="1"/>
    </i>
  </colItems>
  <pageFields count="3">
    <pageField fld="3" item="0" hier="-1"/>
    <pageField fld="1" hier="-1"/>
    <pageField fld="2" hier="-1"/>
  </pageFields>
  <dataFields count="2">
    <dataField name="Promedio de Calificación" fld="2" subtotal="average" baseField="0" baseItem="0"/>
    <dataField name="Promedio de Edad" fld="1" subtotal="average" baseField="0" baseItem="0"/>
  </dataFields>
  <formats count="2">
    <format dxfId="33">
      <pivotArea field="0" grandRow="1" outline="0" collapsedLevelsAreSubtotals="1" axis="axisRow" fieldPosition="0">
        <references count="1">
          <reference field="4294967294" count="1" selected="0">
            <x v="1"/>
          </reference>
        </references>
      </pivotArea>
    </format>
    <format dxfId="32">
      <pivotArea field="0" grandRow="1" outline="0" collapsedLevelsAreSubtotals="1" axis="axisRow" fieldPosition="0">
        <references count="1">
          <reference field="4294967294" count="1" selected="0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E09E0594-D1BC-4803-8AD4-3B0F10C5208E}" autoFormatId="16" applyNumberFormats="0" applyBorderFormats="0" applyFontFormats="0" applyPatternFormats="0" applyAlignmentFormats="0" applyWidthHeightFormats="0">
  <queryTableRefresh nextId="20">
    <queryTableFields count="19">
      <queryTableField id="1" name="Segment" tableColumnId="1"/>
      <queryTableField id="2" name="Country" tableColumnId="2"/>
      <queryTableField id="3" name="Country Code" tableColumnId="3"/>
      <queryTableField id="4" name=" Product " tableColumnId="4"/>
      <queryTableField id="5" name=" Discount Band " tableColumnId="5"/>
      <queryTableField id="6" name="Applied Sale" tableColumnId="6"/>
      <queryTableField id="7" name="Monetary Unit" tableColumnId="7"/>
      <queryTableField id="8" name="Units Sold" tableColumnId="8"/>
      <queryTableField id="9" name=" Manufacturing Price " tableColumnId="9"/>
      <queryTableField id="10" name=" Sale Price " tableColumnId="10"/>
      <queryTableField id="11" name=" Gross Sales " tableColumnId="11"/>
      <queryTableField id="12" name=" Discounts " tableColumnId="12"/>
      <queryTableField id="13" name="  Sales " tableColumnId="13"/>
      <queryTableField id="14" name=" COGS " tableColumnId="14"/>
      <queryTableField id="15" name=" Profit " tableColumnId="15"/>
      <queryTableField id="16" name="Date" tableColumnId="16"/>
      <queryTableField id="17" name="Month Number" tableColumnId="17"/>
      <queryTableField id="18" name=" Month Name " tableColumnId="18"/>
      <queryTableField id="19" name="Year" tableColumnId="19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Resultado" xr10:uid="{9951F160-8448-4A52-AA52-68733B43CEB9}" sourceName="Resultado">
  <pivotTables>
    <pivotTable tabId="4" name="TablaDinámica5"/>
  </pivotTables>
  <data>
    <tabular pivotCacheId="1225690973">
      <items count="2">
        <i x="0" s="1"/>
        <i x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Resultado" xr10:uid="{04E3020D-D1DB-4BD2-B0E4-98AD97060685}" cache="SegmentaciónDeDatos_Resultado" caption="Resultado" rowHeight="257175"/>
</slicer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AB7C0E5-61FE-4B9E-8EAF-B20AF3BF56F5}" name="Tabla3" displayName="Tabla3" ref="A1:D38" totalsRowShown="0" headerRowDxfId="41" headerRowBorderDxfId="40" tableBorderDxfId="39" totalsRowBorderDxfId="38">
  <autoFilter ref="A1:D38" xr:uid="{AAB7C0E5-61FE-4B9E-8EAF-B20AF3BF56F5}"/>
  <sortState xmlns:xlrd2="http://schemas.microsoft.com/office/spreadsheetml/2017/richdata2" ref="A2:D38">
    <sortCondition descending="1" ref="C1:C38"/>
  </sortState>
  <tableColumns count="4">
    <tableColumn id="1" xr3:uid="{C3A5A350-F9A9-4099-B8DD-91D287C18363}" name="id_alumno" dataDxfId="37"/>
    <tableColumn id="2" xr3:uid="{13DC26E0-F3A9-489A-A677-4D543AC56442}" name="Edad" dataDxfId="36"/>
    <tableColumn id="3" xr3:uid="{881ABAAD-FE32-4D4E-B572-7CE4618E5F83}" name="Calificación" dataDxfId="35"/>
    <tableColumn id="4" xr3:uid="{78584D6C-1628-4341-888F-8BE29AC9342D}" name="Resultado" dataDxfId="34">
      <calculatedColumnFormula>IF(C2&lt;5,"NO APTO", "APTO")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71DFFFC-8C90-4FB1-9D2B-2425D315B9C5}" name="Financials__2" displayName="Financials__2" ref="A1:S702" tableType="queryTable" totalsRowCount="1">
  <autoFilter ref="A1:S701" xr:uid="{971DFFFC-8C90-4FB1-9D2B-2425D315B9C5}"/>
  <tableColumns count="19">
    <tableColumn id="1" xr3:uid="{0D910C75-57EE-43A6-8421-24A24EDACE15}" uniqueName="1" name="Segment" queryTableFieldId="1" dataDxfId="31" totalsRowDxfId="30"/>
    <tableColumn id="2" xr3:uid="{0DBE86CD-AACC-4442-B5BC-E5BDAF5F4BB0}" uniqueName="2" name="Country" queryTableFieldId="2" dataDxfId="29" totalsRowDxfId="28"/>
    <tableColumn id="3" xr3:uid="{50CFB5DE-944C-43A1-AD9D-D73B30C2E079}" uniqueName="3" name="Country Code" queryTableFieldId="3" dataDxfId="27" totalsRowDxfId="26"/>
    <tableColumn id="4" xr3:uid="{B1AF89C6-A435-4433-853F-F80352BD5A62}" uniqueName="4" name=" Product " queryTableFieldId="4" dataDxfId="25" totalsRowDxfId="24"/>
    <tableColumn id="5" xr3:uid="{429EB42C-29A1-46EE-9EB7-7884D8F26ABE}" uniqueName="5" name=" Discount Band " queryTableFieldId="5" dataDxfId="23" totalsRowDxfId="22"/>
    <tableColumn id="6" xr3:uid="{4181F84E-0DD6-40C2-8FF0-EB3017822888}" uniqueName="6" name="Applied Sale" queryTableFieldId="6"/>
    <tableColumn id="7" xr3:uid="{5F75CBDE-815F-4687-BE6C-AB339979F740}" uniqueName="7" name="Monetary Unit" queryTableFieldId="7" dataDxfId="21" totalsRowDxfId="20"/>
    <tableColumn id="8" xr3:uid="{71B12EB9-3723-4B81-8EFD-02921CF3DD47}" uniqueName="8" name="Units Sold" queryTableFieldId="8"/>
    <tableColumn id="9" xr3:uid="{DB29CB20-5E61-4FF3-867F-13AC20E66E61}" uniqueName="9" name=" Manufacturing Price " queryTableFieldId="9"/>
    <tableColumn id="10" xr3:uid="{D3048681-C018-4C2B-B25D-93C9433B857D}" uniqueName="10" name=" Sale Price " queryTableFieldId="10"/>
    <tableColumn id="11" xr3:uid="{2AC6E53E-5634-406D-BD57-D2B77B225A14}" uniqueName="11" name=" Gross Sales " queryTableFieldId="11"/>
    <tableColumn id="12" xr3:uid="{9AEF0263-9725-4A97-A926-700D70DD2C06}" uniqueName="12" name=" Discounts " queryTableFieldId="12"/>
    <tableColumn id="13" xr3:uid="{E8BFDD32-E6BA-41FB-96DD-E83FF85705BD}" uniqueName="13" name="  Sales " queryTableFieldId="13"/>
    <tableColumn id="14" xr3:uid="{11C25C3B-00E1-4C24-B03E-3AB5A1A709F2}" uniqueName="14" name=" COGS " queryTableFieldId="14"/>
    <tableColumn id="15" xr3:uid="{6769A464-D363-4D86-B6DC-56E6197EA2D8}" uniqueName="15" name=" Profit " queryTableFieldId="15"/>
    <tableColumn id="16" xr3:uid="{88F28BDF-D92E-4F91-ABA5-D9C7A3CEE7C3}" uniqueName="16" name="Date" queryTableFieldId="16" dataDxfId="19" totalsRowDxfId="18"/>
    <tableColumn id="17" xr3:uid="{F60ED0A3-4D32-4160-9869-4DEF6255785A}" uniqueName="17" name="Month Number" queryTableFieldId="17"/>
    <tableColumn id="18" xr3:uid="{DCC8C08C-18B0-4C3D-8911-BB3ECC0A09BB}" uniqueName="18" name=" Month Name " queryTableFieldId="18" dataDxfId="17" totalsRowDxfId="16"/>
    <tableColumn id="19" xr3:uid="{E18AF5AC-5C7B-4535-B12E-7587788EF1D9}" uniqueName="19" name="Year" queryTableFieldId="1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3DEB6-A847-4AD9-981D-2E3ED4B04B17}">
  <dimension ref="A1:J42"/>
  <sheetViews>
    <sheetView topLeftCell="A27" workbookViewId="0">
      <selection activeCell="H38" sqref="H38"/>
    </sheetView>
  </sheetViews>
  <sheetFormatPr baseColWidth="10" defaultRowHeight="15" x14ac:dyDescent="0.25"/>
  <cols>
    <col min="1" max="1" width="12.42578125" customWidth="1"/>
    <col min="2" max="2" width="11.85546875" bestFit="1" customWidth="1"/>
    <col min="3" max="3" width="13.85546875" customWidth="1"/>
    <col min="4" max="4" width="12.28515625" customWidth="1"/>
    <col min="6" max="6" width="12" bestFit="1" customWidth="1"/>
    <col min="7" max="7" width="11.85546875" bestFit="1" customWidth="1"/>
    <col min="8" max="8" width="12.28515625" customWidth="1"/>
  </cols>
  <sheetData>
    <row r="1" spans="1:10" x14ac:dyDescent="0.25">
      <c r="A1" s="12" t="s">
        <v>0</v>
      </c>
      <c r="B1" s="13" t="s">
        <v>38</v>
      </c>
      <c r="C1" s="13" t="s">
        <v>39</v>
      </c>
      <c r="D1" s="14" t="s">
        <v>55</v>
      </c>
    </row>
    <row r="2" spans="1:10" x14ac:dyDescent="0.25">
      <c r="A2" s="10" t="s">
        <v>14</v>
      </c>
      <c r="B2" s="1">
        <v>19</v>
      </c>
      <c r="C2" s="3">
        <v>10</v>
      </c>
      <c r="D2" s="11" t="str">
        <f t="shared" ref="D2:D38" si="0">IF(C2&lt;5,"NO APTO", "APTO")</f>
        <v>APTO</v>
      </c>
      <c r="G2" s="6" t="s">
        <v>46</v>
      </c>
      <c r="H2" s="6" t="s">
        <v>47</v>
      </c>
      <c r="I2" s="6" t="s">
        <v>48</v>
      </c>
      <c r="J2" s="6" t="s">
        <v>49</v>
      </c>
    </row>
    <row r="3" spans="1:10" x14ac:dyDescent="0.25">
      <c r="A3" s="10" t="s">
        <v>31</v>
      </c>
      <c r="B3" s="1">
        <v>18</v>
      </c>
      <c r="C3" s="3">
        <v>9.8000000000000007</v>
      </c>
      <c r="D3" s="11" t="str">
        <f t="shared" si="0"/>
        <v>APTO</v>
      </c>
      <c r="F3" s="6" t="s">
        <v>44</v>
      </c>
      <c r="G3" s="2">
        <f>COUNTIF(D2:D38,"APTO")</f>
        <v>17</v>
      </c>
      <c r="H3" s="1">
        <f>SUMIFS(B2:B38,C2:C38,"&gt;=5")/G3</f>
        <v>23.941176470588236</v>
      </c>
      <c r="I3" s="2">
        <f>_xlfn.MAXIFS(B2:B38,C2:C38, "&gt;=5")</f>
        <v>63</v>
      </c>
      <c r="J3" s="2">
        <f>_xlfn.MINIFS(B2:B38,C2:C38, "&gt;=5")</f>
        <v>18</v>
      </c>
    </row>
    <row r="4" spans="1:10" x14ac:dyDescent="0.25">
      <c r="A4" s="10" t="s">
        <v>37</v>
      </c>
      <c r="B4" s="1">
        <v>20</v>
      </c>
      <c r="C4" s="3">
        <v>9.6999999999999993</v>
      </c>
      <c r="D4" s="11" t="str">
        <f t="shared" si="0"/>
        <v>APTO</v>
      </c>
      <c r="F4" s="6" t="s">
        <v>45</v>
      </c>
      <c r="G4" s="2">
        <f>COUNTIF(D2:D38, "NO APTO")</f>
        <v>20</v>
      </c>
      <c r="H4" s="1">
        <f>SUMIFS(B2:B38,C2:C38,"&lt;5")/G4</f>
        <v>19.649999999999999</v>
      </c>
      <c r="I4" s="2">
        <f>_xlfn.MAXIFS(B2:B38,C2:C38, "&lt;5")</f>
        <v>28</v>
      </c>
      <c r="J4" s="2">
        <f>_xlfn.MINIFS(B2:B38,C2:C38, "&lt;5")</f>
        <v>18</v>
      </c>
    </row>
    <row r="5" spans="1:10" x14ac:dyDescent="0.25">
      <c r="A5" s="10" t="s">
        <v>17</v>
      </c>
      <c r="B5" s="1">
        <v>18</v>
      </c>
      <c r="C5" s="3">
        <v>9.5</v>
      </c>
      <c r="D5" s="11" t="str">
        <f t="shared" si="0"/>
        <v>APTO</v>
      </c>
    </row>
    <row r="6" spans="1:10" x14ac:dyDescent="0.25">
      <c r="A6" s="10" t="s">
        <v>4</v>
      </c>
      <c r="B6" s="1">
        <v>18</v>
      </c>
      <c r="C6" s="3">
        <v>9.2999999999999989</v>
      </c>
      <c r="D6" s="11" t="str">
        <f t="shared" si="0"/>
        <v>APTO</v>
      </c>
    </row>
    <row r="7" spans="1:10" x14ac:dyDescent="0.25">
      <c r="A7" s="10" t="s">
        <v>1</v>
      </c>
      <c r="B7" s="1">
        <v>20</v>
      </c>
      <c r="C7" s="3">
        <v>8.6999999999999993</v>
      </c>
      <c r="D7" s="11" t="str">
        <f t="shared" si="0"/>
        <v>APTO</v>
      </c>
      <c r="G7" s="6" t="s">
        <v>46</v>
      </c>
      <c r="H7" s="6" t="s">
        <v>50</v>
      </c>
      <c r="I7" s="6" t="s">
        <v>51</v>
      </c>
      <c r="J7" s="6" t="s">
        <v>52</v>
      </c>
    </row>
    <row r="8" spans="1:10" x14ac:dyDescent="0.25">
      <c r="A8" s="10" t="s">
        <v>35</v>
      </c>
      <c r="B8" s="1">
        <v>18</v>
      </c>
      <c r="C8" s="3">
        <v>8.6</v>
      </c>
      <c r="D8" s="11" t="str">
        <f t="shared" si="0"/>
        <v>APTO</v>
      </c>
      <c r="F8" s="6" t="s">
        <v>54</v>
      </c>
      <c r="G8" s="2">
        <f>COUNTIF(B2:B38,"&lt;25")</f>
        <v>31</v>
      </c>
      <c r="H8" s="3">
        <f>SUMIFS(C2:C38,B2:B38,"&lt;25")/G8</f>
        <v>5.1516129032258045</v>
      </c>
      <c r="I8" s="2">
        <f>_xlfn.MAXIFS(C2:C38,B2:B38, "&lt;25")</f>
        <v>10</v>
      </c>
      <c r="J8" s="2">
        <f>_xlfn.MINIFS(C2:C38,B2:B38, "&lt;25")</f>
        <v>0.5</v>
      </c>
    </row>
    <row r="9" spans="1:10" x14ac:dyDescent="0.25">
      <c r="A9" s="10" t="s">
        <v>22</v>
      </c>
      <c r="B9" s="1">
        <v>20</v>
      </c>
      <c r="C9" s="3">
        <v>8.4</v>
      </c>
      <c r="D9" s="11" t="str">
        <f t="shared" si="0"/>
        <v>APTO</v>
      </c>
      <c r="F9" s="6" t="s">
        <v>53</v>
      </c>
      <c r="G9" s="2">
        <f>COUNTIF(B2:B38,"&gt;=25")</f>
        <v>6</v>
      </c>
      <c r="H9" s="3">
        <f>SUMIFS(C2:C38,B2:B38,"&gt;=25")/G9</f>
        <v>4.9833333333333334</v>
      </c>
      <c r="I9" s="2">
        <f>_xlfn.MAXIFS(C2:C38,B2:B38, "&gt;=25")</f>
        <v>7.2</v>
      </c>
      <c r="J9" s="2">
        <f>_xlfn.MINIFS(C2:C38,B2:B38, "&gt;=25")</f>
        <v>2.2999999999999998</v>
      </c>
    </row>
    <row r="10" spans="1:10" x14ac:dyDescent="0.25">
      <c r="A10" s="10" t="s">
        <v>5</v>
      </c>
      <c r="B10" s="1">
        <v>20</v>
      </c>
      <c r="C10" s="3">
        <v>7.4</v>
      </c>
      <c r="D10" s="11" t="str">
        <f t="shared" si="0"/>
        <v>APTO</v>
      </c>
    </row>
    <row r="11" spans="1:10" x14ac:dyDescent="0.25">
      <c r="A11" s="10" t="s">
        <v>16</v>
      </c>
      <c r="B11" s="1">
        <v>18</v>
      </c>
      <c r="C11" s="3">
        <v>7.3999999999999995</v>
      </c>
      <c r="D11" s="11" t="str">
        <f t="shared" si="0"/>
        <v>APTO</v>
      </c>
    </row>
    <row r="12" spans="1:10" x14ac:dyDescent="0.25">
      <c r="A12" s="10" t="s">
        <v>3</v>
      </c>
      <c r="B12" s="1">
        <v>26</v>
      </c>
      <c r="C12" s="3">
        <v>7.2</v>
      </c>
      <c r="D12" s="11" t="str">
        <f t="shared" si="0"/>
        <v>APTO</v>
      </c>
      <c r="F12" s="24" t="s">
        <v>58</v>
      </c>
      <c r="G12" s="24"/>
      <c r="H12" s="24"/>
    </row>
    <row r="13" spans="1:10" x14ac:dyDescent="0.25">
      <c r="A13" s="10" t="s">
        <v>18</v>
      </c>
      <c r="B13" s="1">
        <v>18</v>
      </c>
      <c r="C13" s="3">
        <v>7</v>
      </c>
      <c r="D13" s="11" t="str">
        <f t="shared" si="0"/>
        <v>APTO</v>
      </c>
      <c r="F13" s="9" t="s">
        <v>38</v>
      </c>
      <c r="G13" s="4" t="s">
        <v>57</v>
      </c>
      <c r="H13" s="4" t="s">
        <v>50</v>
      </c>
    </row>
    <row r="14" spans="1:10" x14ac:dyDescent="0.25">
      <c r="A14" s="10" t="s">
        <v>32</v>
      </c>
      <c r="B14" s="1">
        <v>18</v>
      </c>
      <c r="C14" s="3">
        <v>6.7</v>
      </c>
      <c r="D14" s="11" t="str">
        <f t="shared" si="0"/>
        <v>APTO</v>
      </c>
      <c r="F14" s="2">
        <v>18</v>
      </c>
      <c r="G14" s="2">
        <f>COUNTIF($B$2:$B$38, "="&amp;F14)</f>
        <v>20</v>
      </c>
      <c r="H14" s="3">
        <f>IFERROR(AVERAGEIFS(Tabla3[Calificación],Tabla3[Edad], "="&amp;F14), 0)</f>
        <v>4.5749999999999993</v>
      </c>
    </row>
    <row r="15" spans="1:10" x14ac:dyDescent="0.25">
      <c r="A15" s="10" t="s">
        <v>7</v>
      </c>
      <c r="B15" s="1">
        <v>27</v>
      </c>
      <c r="C15" s="3">
        <v>6.1000000000000005</v>
      </c>
      <c r="D15" s="11" t="str">
        <f t="shared" si="0"/>
        <v>APTO</v>
      </c>
      <c r="F15" s="2">
        <v>19</v>
      </c>
      <c r="G15" s="2">
        <f t="shared" ref="G15:G20" si="1">COUNTIF($B$2:$B$38, "="&amp;F15)</f>
        <v>3</v>
      </c>
      <c r="H15" s="3">
        <f>IFERROR(AVERAGEIFS(Tabla3[Calificación],Tabla3[Edad], "="&amp;F15), 0)</f>
        <v>5.4666666666666659</v>
      </c>
    </row>
    <row r="16" spans="1:10" x14ac:dyDescent="0.25">
      <c r="A16" s="10" t="s">
        <v>20</v>
      </c>
      <c r="B16" s="1">
        <v>20</v>
      </c>
      <c r="C16" s="3">
        <v>5.8000000000000007</v>
      </c>
      <c r="D16" s="11" t="str">
        <f t="shared" si="0"/>
        <v>APTO</v>
      </c>
      <c r="F16" s="2">
        <v>20</v>
      </c>
      <c r="G16" s="2">
        <f t="shared" si="1"/>
        <v>6</v>
      </c>
      <c r="H16" s="3">
        <f>IFERROR(AVERAGEIFS(Tabla3[Calificación],Tabla3[Edad], "="&amp;F16), 0)</f>
        <v>7.1166666666666671</v>
      </c>
    </row>
    <row r="17" spans="1:8" x14ac:dyDescent="0.25">
      <c r="A17" s="10" t="s">
        <v>13</v>
      </c>
      <c r="B17" s="1">
        <v>46</v>
      </c>
      <c r="C17" s="3">
        <v>5.7</v>
      </c>
      <c r="D17" s="11" t="str">
        <f t="shared" si="0"/>
        <v>APTO</v>
      </c>
      <c r="F17" s="2">
        <v>21</v>
      </c>
      <c r="G17" s="2">
        <f t="shared" si="1"/>
        <v>0</v>
      </c>
      <c r="H17" s="3">
        <f>IFERROR(AVERAGEIFS(Tabla3[Calificación],Tabla3[Edad], "="&amp;F17), 0)</f>
        <v>0</v>
      </c>
    </row>
    <row r="18" spans="1:8" x14ac:dyDescent="0.25">
      <c r="A18" s="10" t="s">
        <v>28</v>
      </c>
      <c r="B18" s="1">
        <v>63</v>
      </c>
      <c r="C18" s="3">
        <v>5.4</v>
      </c>
      <c r="D18" s="11" t="str">
        <f t="shared" si="0"/>
        <v>APTO</v>
      </c>
      <c r="F18" s="2">
        <v>22</v>
      </c>
      <c r="G18" s="2">
        <f t="shared" si="1"/>
        <v>0</v>
      </c>
      <c r="H18" s="3">
        <f>IFERROR(AVERAGEIFS(Tabla3[Calificación],Tabla3[Edad], "="&amp;F18), 0)</f>
        <v>0</v>
      </c>
    </row>
    <row r="19" spans="1:8" x14ac:dyDescent="0.25">
      <c r="A19" s="10" t="s">
        <v>23</v>
      </c>
      <c r="B19" s="1">
        <v>24</v>
      </c>
      <c r="C19" s="3">
        <v>4.6000000000000005</v>
      </c>
      <c r="D19" s="11" t="str">
        <f t="shared" si="0"/>
        <v>NO APTO</v>
      </c>
      <c r="F19" s="2">
        <v>23</v>
      </c>
      <c r="G19" s="2">
        <f t="shared" si="1"/>
        <v>0</v>
      </c>
      <c r="H19" s="3">
        <f>IFERROR(AVERAGEIFS(Tabla3[Calificación],Tabla3[Edad], "="&amp;F19), 0)</f>
        <v>0</v>
      </c>
    </row>
    <row r="20" spans="1:8" x14ac:dyDescent="0.25">
      <c r="A20" s="10" t="s">
        <v>36</v>
      </c>
      <c r="B20" s="1">
        <v>18</v>
      </c>
      <c r="C20" s="3">
        <v>4.5999999999999996</v>
      </c>
      <c r="D20" s="11" t="str">
        <f t="shared" si="0"/>
        <v>NO APTO</v>
      </c>
      <c r="F20" s="2">
        <v>24</v>
      </c>
      <c r="G20" s="2">
        <f t="shared" si="1"/>
        <v>2</v>
      </c>
      <c r="H20" s="3">
        <f>IFERROR(AVERAGEIFS(Tabla3[Calificación],Tabla3[Edad], "="&amp;F20), 0)</f>
        <v>4.5500000000000007</v>
      </c>
    </row>
    <row r="21" spans="1:8" x14ac:dyDescent="0.25">
      <c r="A21" s="10" t="s">
        <v>9</v>
      </c>
      <c r="B21" s="1">
        <v>18</v>
      </c>
      <c r="C21" s="3">
        <v>4.5</v>
      </c>
      <c r="D21" s="11" t="str">
        <f t="shared" si="0"/>
        <v>NO APTO</v>
      </c>
      <c r="F21" s="2" t="s">
        <v>56</v>
      </c>
      <c r="G21" s="2">
        <f>COUNTIF($B$2:$B$38, "&gt;=25")</f>
        <v>6</v>
      </c>
      <c r="H21" s="3">
        <f>IFERROR(AVERAGEIFS(Tabla3[Calificación],Tabla3[Edad], "&gt;=25"), 0)</f>
        <v>4.9833333333333334</v>
      </c>
    </row>
    <row r="22" spans="1:8" x14ac:dyDescent="0.25">
      <c r="A22" s="10" t="s">
        <v>29</v>
      </c>
      <c r="B22" s="1">
        <v>24</v>
      </c>
      <c r="C22" s="3">
        <v>4.5</v>
      </c>
      <c r="D22" s="11" t="str">
        <f t="shared" si="0"/>
        <v>NO APTO</v>
      </c>
      <c r="G22" s="4">
        <f>SUM(G14:G21)</f>
        <v>37</v>
      </c>
    </row>
    <row r="23" spans="1:8" x14ac:dyDescent="0.25">
      <c r="A23" s="10" t="s">
        <v>12</v>
      </c>
      <c r="B23" s="1">
        <v>19</v>
      </c>
      <c r="C23" s="3">
        <v>4.2</v>
      </c>
      <c r="D23" s="11" t="str">
        <f t="shared" si="0"/>
        <v>NO APTO</v>
      </c>
    </row>
    <row r="24" spans="1:8" x14ac:dyDescent="0.25">
      <c r="A24" s="10" t="s">
        <v>30</v>
      </c>
      <c r="B24" s="1">
        <v>18</v>
      </c>
      <c r="C24" s="3">
        <v>4.1999999999999993</v>
      </c>
      <c r="D24" s="11" t="str">
        <f t="shared" si="0"/>
        <v>NO APTO</v>
      </c>
    </row>
    <row r="25" spans="1:8" x14ac:dyDescent="0.25">
      <c r="A25" s="10" t="s">
        <v>21</v>
      </c>
      <c r="B25" s="1">
        <v>18</v>
      </c>
      <c r="C25" s="3">
        <v>4.0999999999999996</v>
      </c>
      <c r="D25" s="11" t="str">
        <f t="shared" si="0"/>
        <v>NO APTO</v>
      </c>
    </row>
    <row r="26" spans="1:8" x14ac:dyDescent="0.25">
      <c r="A26" s="10" t="s">
        <v>26</v>
      </c>
      <c r="B26" s="1">
        <v>28</v>
      </c>
      <c r="C26" s="3">
        <v>3.2</v>
      </c>
      <c r="D26" s="11" t="str">
        <f t="shared" si="0"/>
        <v>NO APTO</v>
      </c>
    </row>
    <row r="27" spans="1:8" x14ac:dyDescent="0.25">
      <c r="A27" s="10" t="s">
        <v>19</v>
      </c>
      <c r="B27" s="1">
        <v>18</v>
      </c>
      <c r="C27" s="3">
        <v>3.1</v>
      </c>
      <c r="D27" s="11" t="str">
        <f t="shared" si="0"/>
        <v>NO APTO</v>
      </c>
      <c r="F27" s="25"/>
      <c r="G27" s="26"/>
    </row>
    <row r="28" spans="1:8" x14ac:dyDescent="0.25">
      <c r="A28" s="10" t="s">
        <v>34</v>
      </c>
      <c r="B28" s="1">
        <v>18</v>
      </c>
      <c r="C28" s="3">
        <v>3</v>
      </c>
      <c r="D28" s="11" t="str">
        <f t="shared" si="0"/>
        <v>NO APTO</v>
      </c>
      <c r="F28" s="4" t="s">
        <v>68</v>
      </c>
      <c r="G28" s="9" t="s">
        <v>46</v>
      </c>
    </row>
    <row r="29" spans="1:8" x14ac:dyDescent="0.25">
      <c r="A29" s="10" t="s">
        <v>25</v>
      </c>
      <c r="B29" s="1">
        <v>18</v>
      </c>
      <c r="C29" s="3">
        <v>2.8</v>
      </c>
      <c r="D29" s="11" t="str">
        <f t="shared" si="0"/>
        <v>NO APTO</v>
      </c>
      <c r="F29" s="2" t="s">
        <v>69</v>
      </c>
      <c r="G29" s="18">
        <f>COUNTIFS(Tabla3[Calificación], "&gt;=0", Tabla3[Calificación], "&lt;1")</f>
        <v>3</v>
      </c>
    </row>
    <row r="30" spans="1:8" x14ac:dyDescent="0.25">
      <c r="A30" s="10" t="s">
        <v>33</v>
      </c>
      <c r="B30" s="1">
        <v>20</v>
      </c>
      <c r="C30" s="3">
        <v>2.7</v>
      </c>
      <c r="D30" s="11" t="str">
        <f t="shared" si="0"/>
        <v>NO APTO</v>
      </c>
      <c r="F30" s="2" t="s">
        <v>59</v>
      </c>
      <c r="G30" s="18">
        <f>COUNTIFS(Tabla3[Calificación], "&gt;=1", Tabla3[Calificación], "&lt;2")</f>
        <v>2</v>
      </c>
    </row>
    <row r="31" spans="1:8" x14ac:dyDescent="0.25">
      <c r="A31" s="10" t="s">
        <v>10</v>
      </c>
      <c r="B31" s="1">
        <v>25</v>
      </c>
      <c r="C31" s="3">
        <v>2.2999999999999998</v>
      </c>
      <c r="D31" s="11" t="str">
        <f t="shared" si="0"/>
        <v>NO APTO</v>
      </c>
      <c r="F31" s="2" t="s">
        <v>60</v>
      </c>
      <c r="G31" s="18">
        <f>COUNTIFS(Tabla3[Calificación], "&gt;=2", Tabla3[Calificación], "&lt;3")</f>
        <v>5</v>
      </c>
    </row>
    <row r="32" spans="1:8" x14ac:dyDescent="0.25">
      <c r="A32" s="10" t="s">
        <v>24</v>
      </c>
      <c r="B32" s="1">
        <v>18</v>
      </c>
      <c r="C32" s="3">
        <v>2.2000000000000002</v>
      </c>
      <c r="D32" s="11" t="str">
        <f t="shared" si="0"/>
        <v>NO APTO</v>
      </c>
      <c r="F32" s="2" t="s">
        <v>61</v>
      </c>
      <c r="G32" s="18">
        <f>COUNTIFS(Tabla3[Calificación], "&gt;=3", Tabla3[Calificación], "&lt;4")</f>
        <v>3</v>
      </c>
    </row>
    <row r="33" spans="1:7" x14ac:dyDescent="0.25">
      <c r="A33" s="10" t="s">
        <v>2</v>
      </c>
      <c r="B33" s="1">
        <v>19</v>
      </c>
      <c r="C33" s="3">
        <v>2.1999999999999997</v>
      </c>
      <c r="D33" s="11" t="str">
        <f t="shared" si="0"/>
        <v>NO APTO</v>
      </c>
      <c r="F33" s="2" t="s">
        <v>62</v>
      </c>
      <c r="G33" s="18">
        <f>COUNTIFS(Tabla3[Calificación], "&gt;=4", Tabla3[Calificación], "&lt;5")</f>
        <v>7</v>
      </c>
    </row>
    <row r="34" spans="1:7" x14ac:dyDescent="0.25">
      <c r="A34" s="10" t="s">
        <v>15</v>
      </c>
      <c r="B34" s="1">
        <v>18</v>
      </c>
      <c r="C34" s="3">
        <v>1.6</v>
      </c>
      <c r="D34" s="11" t="str">
        <f t="shared" si="0"/>
        <v>NO APTO</v>
      </c>
      <c r="F34" s="2" t="s">
        <v>63</v>
      </c>
      <c r="G34" s="18">
        <f>COUNTIFS(Tabla3[Calificación], "&gt;=5", Tabla3[Calificación], "&lt;6")</f>
        <v>3</v>
      </c>
    </row>
    <row r="35" spans="1:7" x14ac:dyDescent="0.25">
      <c r="A35" s="10" t="s">
        <v>27</v>
      </c>
      <c r="B35" s="1">
        <v>18</v>
      </c>
      <c r="C35" s="3">
        <v>1.0999999999999999</v>
      </c>
      <c r="D35" s="11" t="str">
        <f t="shared" si="0"/>
        <v>NO APTO</v>
      </c>
      <c r="F35" s="2" t="s">
        <v>64</v>
      </c>
      <c r="G35" s="18">
        <f>COUNTIFS(Tabla3[Calificación], "&gt;=6", Tabla3[Calificación], "&lt;7")</f>
        <v>2</v>
      </c>
    </row>
    <row r="36" spans="1:7" x14ac:dyDescent="0.25">
      <c r="A36" s="10" t="s">
        <v>11</v>
      </c>
      <c r="B36" s="1">
        <v>18</v>
      </c>
      <c r="C36" s="3">
        <v>0.79999999999999993</v>
      </c>
      <c r="D36" s="11" t="str">
        <f t="shared" si="0"/>
        <v>NO APTO</v>
      </c>
      <c r="F36" s="2" t="s">
        <v>65</v>
      </c>
      <c r="G36" s="18">
        <f>COUNTIFS(Tabla3[Calificación], "&gt;=7", Tabla3[Calificación], "&lt;8")</f>
        <v>4</v>
      </c>
    </row>
    <row r="37" spans="1:7" x14ac:dyDescent="0.25">
      <c r="A37" s="10" t="s">
        <v>8</v>
      </c>
      <c r="B37" s="1">
        <v>18</v>
      </c>
      <c r="C37" s="3">
        <v>0.7</v>
      </c>
      <c r="D37" s="11" t="str">
        <f t="shared" si="0"/>
        <v>NO APTO</v>
      </c>
      <c r="F37" s="2" t="s">
        <v>66</v>
      </c>
      <c r="G37" s="18">
        <f>COUNTIFS(Tabla3[Calificación], "&gt;=8", Tabla3[Calificación], "&lt;9")</f>
        <v>3</v>
      </c>
    </row>
    <row r="38" spans="1:7" x14ac:dyDescent="0.25">
      <c r="A38" s="15" t="s">
        <v>6</v>
      </c>
      <c r="B38" s="16">
        <v>18</v>
      </c>
      <c r="C38" s="17">
        <v>0.5</v>
      </c>
      <c r="D38" s="11" t="str">
        <f t="shared" si="0"/>
        <v>NO APTO</v>
      </c>
      <c r="F38" s="2" t="s">
        <v>67</v>
      </c>
      <c r="G38" s="18">
        <f>COUNTIFS(Tabla3[Calificación], "&gt;=9", Tabla3[Calificación], "&lt;10")</f>
        <v>4</v>
      </c>
    </row>
    <row r="39" spans="1:7" x14ac:dyDescent="0.25">
      <c r="A39" s="5" t="s">
        <v>40</v>
      </c>
      <c r="B39" s="7">
        <f>SUM(B2:B38)</f>
        <v>800</v>
      </c>
      <c r="C39" s="8">
        <f>SUM(C2:C38)</f>
        <v>189.59999999999994</v>
      </c>
      <c r="F39" s="2" t="s">
        <v>70</v>
      </c>
      <c r="G39" s="18">
        <f>COUNTIFS(Tabla3[Calificación], "=10")</f>
        <v>1</v>
      </c>
    </row>
    <row r="40" spans="1:7" x14ac:dyDescent="0.25">
      <c r="A40" s="5" t="s">
        <v>41</v>
      </c>
      <c r="B40" s="7">
        <f>AVERAGE(B2:B38)</f>
        <v>21.621621621621621</v>
      </c>
      <c r="C40" s="8">
        <f>AVERAGE(C2:C38)</f>
        <v>5.1243243243243226</v>
      </c>
      <c r="G40" s="4">
        <f>SUM(G29:G39)</f>
        <v>37</v>
      </c>
    </row>
    <row r="41" spans="1:7" x14ac:dyDescent="0.25">
      <c r="A41" s="5" t="s">
        <v>42</v>
      </c>
      <c r="B41" s="7">
        <f>MAX(B2:B38)</f>
        <v>63</v>
      </c>
      <c r="C41" s="8">
        <f>MAX(C2:C38)</f>
        <v>10</v>
      </c>
    </row>
    <row r="42" spans="1:7" x14ac:dyDescent="0.25">
      <c r="A42" s="5" t="s">
        <v>43</v>
      </c>
      <c r="B42" s="7">
        <f>MIN(B2:B38)</f>
        <v>18</v>
      </c>
      <c r="C42" s="8">
        <f>MIN(C2:C38)</f>
        <v>0.5</v>
      </c>
    </row>
  </sheetData>
  <mergeCells count="2">
    <mergeCell ref="F12:H12"/>
    <mergeCell ref="F27:G27"/>
  </mergeCells>
  <phoneticPr fontId="1" type="noConversion"/>
  <conditionalFormatting sqref="B2">
    <cfRule type="cellIs" dxfId="15" priority="6" operator="greaterThan">
      <formula>30</formula>
    </cfRule>
  </conditionalFormatting>
  <conditionalFormatting sqref="B2:B38">
    <cfRule type="cellIs" dxfId="14" priority="1" operator="greaterThan">
      <formula>24</formula>
    </cfRule>
    <cfRule type="cellIs" dxfId="13" priority="4" operator="greaterThan">
      <formula>25</formula>
    </cfRule>
    <cfRule type="cellIs" dxfId="12" priority="5" operator="greaterThan">
      <formula>30</formula>
    </cfRule>
  </conditionalFormatting>
  <conditionalFormatting sqref="D2:D38">
    <cfRule type="cellIs" dxfId="11" priority="2" operator="equal">
      <formula>"APTO"</formula>
    </cfRule>
    <cfRule type="cellIs" dxfId="10" priority="3" operator="equal">
      <formula>"NO APTO"</formula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A8942-EAD9-4AEB-9935-E5F2A061604A}">
  <dimension ref="A1:C23"/>
  <sheetViews>
    <sheetView tabSelected="1" workbookViewId="0">
      <selection activeCell="A6" sqref="A6:A22"/>
      <pivotSelection pane="bottomRight" showHeader="1" activeRow="5" click="1" r:id="rId1">
        <pivotArea dataOnly="0" labelOnly="1" fieldPosition="0">
          <references count="1">
            <reference field="0" count="0"/>
          </references>
        </pivotArea>
      </pivotSelection>
    </sheetView>
  </sheetViews>
  <sheetFormatPr baseColWidth="10" defaultRowHeight="15" x14ac:dyDescent="0.25"/>
  <cols>
    <col min="1" max="1" width="17.85546875" bestFit="1" customWidth="1"/>
    <col min="2" max="2" width="23.85546875" bestFit="1" customWidth="1"/>
    <col min="3" max="3" width="17.42578125" bestFit="1" customWidth="1"/>
    <col min="4" max="4" width="20" bestFit="1" customWidth="1"/>
    <col min="5" max="38" width="5.42578125" bestFit="1" customWidth="1"/>
    <col min="39" max="39" width="12.5703125" bestFit="1" customWidth="1"/>
    <col min="40" max="40" width="7.85546875" bestFit="1" customWidth="1"/>
    <col min="41" max="41" width="3.5703125" bestFit="1" customWidth="1"/>
    <col min="42" max="42" width="7.85546875" bestFit="1" customWidth="1"/>
    <col min="43" max="43" width="3.5703125" bestFit="1" customWidth="1"/>
    <col min="44" max="44" width="7.85546875" bestFit="1" customWidth="1"/>
    <col min="45" max="45" width="3.5703125" bestFit="1" customWidth="1"/>
    <col min="46" max="46" width="7.85546875" bestFit="1" customWidth="1"/>
    <col min="47" max="47" width="3.5703125" bestFit="1" customWidth="1"/>
    <col min="48" max="48" width="7.85546875" bestFit="1" customWidth="1"/>
    <col min="49" max="49" width="12.5703125" bestFit="1" customWidth="1"/>
    <col min="50" max="50" width="7.5703125" bestFit="1" customWidth="1"/>
    <col min="51" max="51" width="10.5703125" bestFit="1" customWidth="1"/>
    <col min="52" max="52" width="7.85546875" bestFit="1" customWidth="1"/>
    <col min="53" max="53" width="10.85546875" bestFit="1" customWidth="1"/>
    <col min="54" max="54" width="13.85546875" bestFit="1" customWidth="1"/>
    <col min="55" max="55" width="7.85546875" bestFit="1" customWidth="1"/>
    <col min="56" max="56" width="7.5703125" bestFit="1" customWidth="1"/>
    <col min="57" max="57" width="10.5703125" bestFit="1" customWidth="1"/>
    <col min="58" max="58" width="7.85546875" bestFit="1" customWidth="1"/>
    <col min="59" max="59" width="7.5703125" bestFit="1" customWidth="1"/>
    <col min="60" max="60" width="10.5703125" bestFit="1" customWidth="1"/>
    <col min="61" max="61" width="7.85546875" bestFit="1" customWidth="1"/>
    <col min="62" max="62" width="12.5703125" bestFit="1" customWidth="1"/>
  </cols>
  <sheetData>
    <row r="1" spans="1:3" x14ac:dyDescent="0.25">
      <c r="A1" s="19" t="s">
        <v>55</v>
      </c>
      <c r="B1" t="s">
        <v>76</v>
      </c>
    </row>
    <row r="2" spans="1:3" x14ac:dyDescent="0.25">
      <c r="A2" s="19" t="s">
        <v>38</v>
      </c>
      <c r="B2" t="s">
        <v>75</v>
      </c>
    </row>
    <row r="3" spans="1:3" x14ac:dyDescent="0.25">
      <c r="A3" s="19" t="s">
        <v>39</v>
      </c>
      <c r="B3" t="s">
        <v>75</v>
      </c>
    </row>
    <row r="5" spans="1:3" x14ac:dyDescent="0.25">
      <c r="A5" s="19" t="s">
        <v>71</v>
      </c>
      <c r="B5" t="s">
        <v>74</v>
      </c>
      <c r="C5" t="s">
        <v>73</v>
      </c>
    </row>
    <row r="6" spans="1:3" x14ac:dyDescent="0.25">
      <c r="A6" s="20" t="s">
        <v>1</v>
      </c>
      <c r="B6" s="27">
        <v>8.6999999999999993</v>
      </c>
      <c r="C6" s="27">
        <v>20</v>
      </c>
    </row>
    <row r="7" spans="1:3" x14ac:dyDescent="0.25">
      <c r="A7" s="20" t="s">
        <v>3</v>
      </c>
      <c r="B7" s="27">
        <v>7.2</v>
      </c>
      <c r="C7" s="27">
        <v>26</v>
      </c>
    </row>
    <row r="8" spans="1:3" x14ac:dyDescent="0.25">
      <c r="A8" s="20" t="s">
        <v>4</v>
      </c>
      <c r="B8" s="27">
        <v>9.2999999999999989</v>
      </c>
      <c r="C8" s="27">
        <v>18</v>
      </c>
    </row>
    <row r="9" spans="1:3" x14ac:dyDescent="0.25">
      <c r="A9" s="20" t="s">
        <v>5</v>
      </c>
      <c r="B9" s="27">
        <v>7.4</v>
      </c>
      <c r="C9" s="27">
        <v>20</v>
      </c>
    </row>
    <row r="10" spans="1:3" x14ac:dyDescent="0.25">
      <c r="A10" s="20" t="s">
        <v>7</v>
      </c>
      <c r="B10" s="27">
        <v>6.1000000000000005</v>
      </c>
      <c r="C10" s="27">
        <v>27</v>
      </c>
    </row>
    <row r="11" spans="1:3" x14ac:dyDescent="0.25">
      <c r="A11" s="20" t="s">
        <v>13</v>
      </c>
      <c r="B11" s="27">
        <v>5.7</v>
      </c>
      <c r="C11" s="27">
        <v>46</v>
      </c>
    </row>
    <row r="12" spans="1:3" x14ac:dyDescent="0.25">
      <c r="A12" s="20" t="s">
        <v>14</v>
      </c>
      <c r="B12" s="27">
        <v>10</v>
      </c>
      <c r="C12" s="27">
        <v>19</v>
      </c>
    </row>
    <row r="13" spans="1:3" x14ac:dyDescent="0.25">
      <c r="A13" s="20" t="s">
        <v>16</v>
      </c>
      <c r="B13" s="27">
        <v>7.3999999999999995</v>
      </c>
      <c r="C13" s="27">
        <v>18</v>
      </c>
    </row>
    <row r="14" spans="1:3" x14ac:dyDescent="0.25">
      <c r="A14" s="20" t="s">
        <v>17</v>
      </c>
      <c r="B14" s="27">
        <v>9.5</v>
      </c>
      <c r="C14" s="27">
        <v>18</v>
      </c>
    </row>
    <row r="15" spans="1:3" x14ac:dyDescent="0.25">
      <c r="A15" s="20" t="s">
        <v>18</v>
      </c>
      <c r="B15" s="27">
        <v>7</v>
      </c>
      <c r="C15" s="27">
        <v>18</v>
      </c>
    </row>
    <row r="16" spans="1:3" x14ac:dyDescent="0.25">
      <c r="A16" s="20" t="s">
        <v>20</v>
      </c>
      <c r="B16" s="27">
        <v>5.8000000000000007</v>
      </c>
      <c r="C16" s="27">
        <v>20</v>
      </c>
    </row>
    <row r="17" spans="1:3" x14ac:dyDescent="0.25">
      <c r="A17" s="20" t="s">
        <v>22</v>
      </c>
      <c r="B17" s="27">
        <v>8.4</v>
      </c>
      <c r="C17" s="27">
        <v>20</v>
      </c>
    </row>
    <row r="18" spans="1:3" x14ac:dyDescent="0.25">
      <c r="A18" s="20" t="s">
        <v>28</v>
      </c>
      <c r="B18" s="27">
        <v>5.4</v>
      </c>
      <c r="C18" s="27">
        <v>63</v>
      </c>
    </row>
    <row r="19" spans="1:3" x14ac:dyDescent="0.25">
      <c r="A19" s="20" t="s">
        <v>31</v>
      </c>
      <c r="B19" s="27">
        <v>9.8000000000000007</v>
      </c>
      <c r="C19" s="27">
        <v>18</v>
      </c>
    </row>
    <row r="20" spans="1:3" x14ac:dyDescent="0.25">
      <c r="A20" s="20" t="s">
        <v>32</v>
      </c>
      <c r="B20" s="27">
        <v>6.7</v>
      </c>
      <c r="C20" s="27">
        <v>18</v>
      </c>
    </row>
    <row r="21" spans="1:3" x14ac:dyDescent="0.25">
      <c r="A21" s="20" t="s">
        <v>35</v>
      </c>
      <c r="B21" s="27">
        <v>8.6</v>
      </c>
      <c r="C21" s="27">
        <v>18</v>
      </c>
    </row>
    <row r="22" spans="1:3" x14ac:dyDescent="0.25">
      <c r="A22" s="20" t="s">
        <v>37</v>
      </c>
      <c r="B22" s="27">
        <v>9.6999999999999993</v>
      </c>
      <c r="C22" s="27">
        <v>20</v>
      </c>
    </row>
    <row r="23" spans="1:3" x14ac:dyDescent="0.25">
      <c r="A23" s="20" t="s">
        <v>72</v>
      </c>
      <c r="B23" s="22">
        <v>7.8058823529411754</v>
      </c>
      <c r="C23" s="21">
        <v>23.941176470588236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BCE94-9BF6-42B3-89B4-6543A9635526}">
  <dimension ref="A1:S702"/>
  <sheetViews>
    <sheetView workbookViewId="0">
      <selection activeCell="H5" sqref="H5"/>
    </sheetView>
  </sheetViews>
  <sheetFormatPr baseColWidth="10" defaultRowHeight="15" x14ac:dyDescent="0.25"/>
  <cols>
    <col min="1" max="1" width="16.5703125" bestFit="1" customWidth="1"/>
    <col min="2" max="2" width="22.7109375" bestFit="1" customWidth="1"/>
    <col min="3" max="3" width="15.85546875" bestFit="1" customWidth="1"/>
    <col min="4" max="4" width="11.140625" bestFit="1" customWidth="1"/>
    <col min="5" max="5" width="17.140625" bestFit="1" customWidth="1"/>
    <col min="6" max="6" width="14.42578125" bestFit="1" customWidth="1"/>
    <col min="7" max="7" width="15.85546875" bestFit="1" customWidth="1"/>
    <col min="8" max="8" width="12.42578125" bestFit="1" customWidth="1"/>
    <col min="9" max="9" width="22.140625" bestFit="1" customWidth="1"/>
    <col min="10" max="10" width="13" bestFit="1" customWidth="1"/>
    <col min="11" max="11" width="14.7109375" bestFit="1" customWidth="1"/>
    <col min="12" max="12" width="13.28515625" bestFit="1" customWidth="1"/>
    <col min="13" max="13" width="10" bestFit="1" customWidth="1"/>
    <col min="14" max="14" width="9.5703125" bestFit="1" customWidth="1"/>
    <col min="15" max="15" width="10" bestFit="1" customWidth="1"/>
    <col min="16" max="16" width="10.42578125" bestFit="1" customWidth="1"/>
    <col min="17" max="17" width="16.7109375" bestFit="1" customWidth="1"/>
    <col min="18" max="18" width="15.5703125" bestFit="1" customWidth="1"/>
    <col min="19" max="19" width="7.28515625" bestFit="1" customWidth="1"/>
  </cols>
  <sheetData>
    <row r="1" spans="1:19" x14ac:dyDescent="0.25">
      <c r="A1" t="s">
        <v>77</v>
      </c>
      <c r="B1" t="s">
        <v>78</v>
      </c>
      <c r="C1" t="s">
        <v>79</v>
      </c>
      <c r="D1" t="s">
        <v>80</v>
      </c>
      <c r="E1" t="s">
        <v>81</v>
      </c>
      <c r="F1" t="s">
        <v>125</v>
      </c>
      <c r="G1" t="s">
        <v>82</v>
      </c>
      <c r="H1" t="s">
        <v>83</v>
      </c>
      <c r="I1" t="s">
        <v>126</v>
      </c>
      <c r="J1" t="s">
        <v>127</v>
      </c>
      <c r="K1" t="s">
        <v>128</v>
      </c>
      <c r="L1" t="s">
        <v>129</v>
      </c>
      <c r="M1" t="s">
        <v>130</v>
      </c>
      <c r="N1" t="s">
        <v>131</v>
      </c>
      <c r="O1" t="s">
        <v>132</v>
      </c>
      <c r="P1" t="s">
        <v>84</v>
      </c>
      <c r="Q1" t="s">
        <v>85</v>
      </c>
      <c r="R1" t="s">
        <v>86</v>
      </c>
      <c r="S1" t="s">
        <v>87</v>
      </c>
    </row>
    <row r="2" spans="1:19" x14ac:dyDescent="0.25">
      <c r="A2" t="s">
        <v>88</v>
      </c>
      <c r="B2" t="s">
        <v>89</v>
      </c>
      <c r="C2" t="s">
        <v>90</v>
      </c>
      <c r="D2" t="s">
        <v>91</v>
      </c>
      <c r="E2" t="s">
        <v>92</v>
      </c>
      <c r="F2" t="b">
        <v>0</v>
      </c>
      <c r="G2" t="s">
        <v>93</v>
      </c>
      <c r="H2">
        <v>1618.5</v>
      </c>
      <c r="I2">
        <v>3</v>
      </c>
      <c r="J2">
        <v>20</v>
      </c>
      <c r="K2">
        <v>32370</v>
      </c>
      <c r="L2">
        <v>0</v>
      </c>
      <c r="M2">
        <v>32370</v>
      </c>
      <c r="N2">
        <v>16185</v>
      </c>
      <c r="O2">
        <v>16185</v>
      </c>
      <c r="P2" s="23">
        <v>41640</v>
      </c>
      <c r="Q2">
        <v>1</v>
      </c>
      <c r="R2" t="s">
        <v>94</v>
      </c>
      <c r="S2">
        <v>2014</v>
      </c>
    </row>
    <row r="3" spans="1:19" x14ac:dyDescent="0.25">
      <c r="A3" t="s">
        <v>88</v>
      </c>
      <c r="B3" t="s">
        <v>95</v>
      </c>
      <c r="C3" t="s">
        <v>96</v>
      </c>
      <c r="D3" t="s">
        <v>91</v>
      </c>
      <c r="E3" t="s">
        <v>92</v>
      </c>
      <c r="F3" t="b">
        <v>0</v>
      </c>
      <c r="G3" t="s">
        <v>93</v>
      </c>
      <c r="H3">
        <v>1321</v>
      </c>
      <c r="I3">
        <v>3</v>
      </c>
      <c r="J3">
        <v>20</v>
      </c>
      <c r="K3">
        <v>26420</v>
      </c>
      <c r="L3">
        <v>0</v>
      </c>
      <c r="M3">
        <v>26420</v>
      </c>
      <c r="N3">
        <v>13210</v>
      </c>
      <c r="O3">
        <v>13210</v>
      </c>
      <c r="P3" s="23">
        <v>41640</v>
      </c>
      <c r="Q3">
        <v>1</v>
      </c>
      <c r="R3" t="s">
        <v>94</v>
      </c>
      <c r="S3">
        <v>2014</v>
      </c>
    </row>
    <row r="4" spans="1:19" x14ac:dyDescent="0.25">
      <c r="A4" t="s">
        <v>97</v>
      </c>
      <c r="B4" t="s">
        <v>98</v>
      </c>
      <c r="C4" t="s">
        <v>99</v>
      </c>
      <c r="D4" t="s">
        <v>91</v>
      </c>
      <c r="E4" t="s">
        <v>92</v>
      </c>
      <c r="F4" t="b">
        <v>0</v>
      </c>
      <c r="G4" t="s">
        <v>93</v>
      </c>
      <c r="H4">
        <v>2178</v>
      </c>
      <c r="I4">
        <v>3</v>
      </c>
      <c r="J4">
        <v>15</v>
      </c>
      <c r="K4">
        <v>32670</v>
      </c>
      <c r="L4">
        <v>0</v>
      </c>
      <c r="M4">
        <v>32670</v>
      </c>
      <c r="N4">
        <v>21780</v>
      </c>
      <c r="O4">
        <v>10890</v>
      </c>
      <c r="P4" s="23">
        <v>41791</v>
      </c>
      <c r="Q4">
        <v>6</v>
      </c>
      <c r="R4" t="s">
        <v>100</v>
      </c>
      <c r="S4">
        <v>2014</v>
      </c>
    </row>
    <row r="5" spans="1:19" x14ac:dyDescent="0.25">
      <c r="A5" t="s">
        <v>97</v>
      </c>
      <c r="B5" t="s">
        <v>95</v>
      </c>
      <c r="C5" t="s">
        <v>96</v>
      </c>
      <c r="D5" t="s">
        <v>91</v>
      </c>
      <c r="E5" t="s">
        <v>92</v>
      </c>
      <c r="F5" t="b">
        <v>0</v>
      </c>
      <c r="G5" t="s">
        <v>93</v>
      </c>
      <c r="H5">
        <v>888</v>
      </c>
      <c r="I5">
        <v>3</v>
      </c>
      <c r="J5">
        <v>15</v>
      </c>
      <c r="K5">
        <v>13320</v>
      </c>
      <c r="L5">
        <v>0</v>
      </c>
      <c r="M5">
        <v>13320</v>
      </c>
      <c r="N5">
        <v>8880</v>
      </c>
      <c r="O5">
        <v>4440</v>
      </c>
      <c r="P5" s="23">
        <v>41791</v>
      </c>
      <c r="Q5">
        <v>6</v>
      </c>
      <c r="R5" t="s">
        <v>100</v>
      </c>
      <c r="S5">
        <v>2014</v>
      </c>
    </row>
    <row r="6" spans="1:19" x14ac:dyDescent="0.25">
      <c r="A6" t="s">
        <v>97</v>
      </c>
      <c r="B6" t="s">
        <v>101</v>
      </c>
      <c r="C6" t="s">
        <v>102</v>
      </c>
      <c r="D6" t="s">
        <v>91</v>
      </c>
      <c r="E6" t="s">
        <v>92</v>
      </c>
      <c r="F6" t="b">
        <v>0</v>
      </c>
      <c r="G6" t="s">
        <v>93</v>
      </c>
      <c r="H6">
        <v>2470</v>
      </c>
      <c r="I6">
        <v>3</v>
      </c>
      <c r="J6">
        <v>15</v>
      </c>
      <c r="K6">
        <v>37050</v>
      </c>
      <c r="L6">
        <v>0</v>
      </c>
      <c r="M6">
        <v>37050</v>
      </c>
      <c r="N6">
        <v>24700</v>
      </c>
      <c r="O6">
        <v>12350</v>
      </c>
      <c r="P6" s="23">
        <v>41791</v>
      </c>
      <c r="Q6">
        <v>6</v>
      </c>
      <c r="R6" t="s">
        <v>100</v>
      </c>
      <c r="S6">
        <v>2014</v>
      </c>
    </row>
    <row r="7" spans="1:19" x14ac:dyDescent="0.25">
      <c r="A7" t="s">
        <v>88</v>
      </c>
      <c r="B7" t="s">
        <v>95</v>
      </c>
      <c r="C7" t="s">
        <v>96</v>
      </c>
      <c r="D7" t="s">
        <v>91</v>
      </c>
      <c r="E7" t="s">
        <v>92</v>
      </c>
      <c r="F7" t="b">
        <v>0</v>
      </c>
      <c r="G7" t="s">
        <v>93</v>
      </c>
      <c r="H7">
        <v>1513</v>
      </c>
      <c r="I7">
        <v>3</v>
      </c>
      <c r="J7">
        <v>350</v>
      </c>
      <c r="K7">
        <v>529550</v>
      </c>
      <c r="L7">
        <v>0</v>
      </c>
      <c r="M7">
        <v>529550</v>
      </c>
      <c r="N7">
        <v>393380</v>
      </c>
      <c r="O7">
        <v>136170</v>
      </c>
      <c r="P7" s="23">
        <v>41974</v>
      </c>
      <c r="Q7">
        <v>12</v>
      </c>
      <c r="R7" t="s">
        <v>103</v>
      </c>
      <c r="S7">
        <v>2014</v>
      </c>
    </row>
    <row r="8" spans="1:19" x14ac:dyDescent="0.25">
      <c r="A8" t="s">
        <v>97</v>
      </c>
      <c r="B8" t="s">
        <v>95</v>
      </c>
      <c r="C8" t="s">
        <v>96</v>
      </c>
      <c r="D8" t="s">
        <v>104</v>
      </c>
      <c r="E8" t="s">
        <v>92</v>
      </c>
      <c r="F8" t="b">
        <v>0</v>
      </c>
      <c r="G8" t="s">
        <v>93</v>
      </c>
      <c r="H8">
        <v>921</v>
      </c>
      <c r="I8">
        <v>5</v>
      </c>
      <c r="J8">
        <v>15</v>
      </c>
      <c r="K8">
        <v>13815</v>
      </c>
      <c r="L8">
        <v>0</v>
      </c>
      <c r="M8">
        <v>13815</v>
      </c>
      <c r="N8">
        <v>9210</v>
      </c>
      <c r="O8">
        <v>4605</v>
      </c>
      <c r="P8" s="23">
        <v>41699</v>
      </c>
      <c r="Q8">
        <v>3</v>
      </c>
      <c r="R8" t="s">
        <v>105</v>
      </c>
      <c r="S8">
        <v>2014</v>
      </c>
    </row>
    <row r="9" spans="1:19" x14ac:dyDescent="0.25">
      <c r="A9" t="s">
        <v>106</v>
      </c>
      <c r="B9" t="s">
        <v>89</v>
      </c>
      <c r="C9" t="s">
        <v>90</v>
      </c>
      <c r="D9" t="s">
        <v>104</v>
      </c>
      <c r="E9" t="s">
        <v>92</v>
      </c>
      <c r="F9" t="b">
        <v>0</v>
      </c>
      <c r="G9" t="s">
        <v>93</v>
      </c>
      <c r="H9">
        <v>2518</v>
      </c>
      <c r="I9">
        <v>5</v>
      </c>
      <c r="J9">
        <v>12</v>
      </c>
      <c r="K9">
        <v>30216</v>
      </c>
      <c r="L9">
        <v>0</v>
      </c>
      <c r="M9">
        <v>30216</v>
      </c>
      <c r="N9">
        <v>7554</v>
      </c>
      <c r="O9">
        <v>22662</v>
      </c>
      <c r="P9" s="23">
        <v>41791</v>
      </c>
      <c r="Q9">
        <v>6</v>
      </c>
      <c r="R9" t="s">
        <v>100</v>
      </c>
      <c r="S9">
        <v>2014</v>
      </c>
    </row>
    <row r="10" spans="1:19" x14ac:dyDescent="0.25">
      <c r="A10" t="s">
        <v>88</v>
      </c>
      <c r="B10" t="s">
        <v>98</v>
      </c>
      <c r="C10" t="s">
        <v>99</v>
      </c>
      <c r="D10" t="s">
        <v>104</v>
      </c>
      <c r="E10" t="s">
        <v>92</v>
      </c>
      <c r="F10" t="b">
        <v>0</v>
      </c>
      <c r="G10" t="s">
        <v>93</v>
      </c>
      <c r="H10">
        <v>1899</v>
      </c>
      <c r="I10">
        <v>5</v>
      </c>
      <c r="J10">
        <v>20</v>
      </c>
      <c r="K10">
        <v>37980</v>
      </c>
      <c r="L10">
        <v>0</v>
      </c>
      <c r="M10">
        <v>37980</v>
      </c>
      <c r="N10">
        <v>18990</v>
      </c>
      <c r="O10">
        <v>18990</v>
      </c>
      <c r="P10" s="23">
        <v>41791</v>
      </c>
      <c r="Q10">
        <v>6</v>
      </c>
      <c r="R10" t="s">
        <v>100</v>
      </c>
      <c r="S10">
        <v>2014</v>
      </c>
    </row>
    <row r="11" spans="1:19" x14ac:dyDescent="0.25">
      <c r="A11" t="s">
        <v>106</v>
      </c>
      <c r="B11" t="s">
        <v>95</v>
      </c>
      <c r="C11" t="s">
        <v>96</v>
      </c>
      <c r="D11" t="s">
        <v>104</v>
      </c>
      <c r="E11" t="s">
        <v>92</v>
      </c>
      <c r="F11" t="b">
        <v>0</v>
      </c>
      <c r="G11" t="s">
        <v>93</v>
      </c>
      <c r="H11">
        <v>1545</v>
      </c>
      <c r="I11">
        <v>5</v>
      </c>
      <c r="J11">
        <v>12</v>
      </c>
      <c r="K11">
        <v>18540</v>
      </c>
      <c r="L11">
        <v>0</v>
      </c>
      <c r="M11">
        <v>18540</v>
      </c>
      <c r="N11">
        <v>4635</v>
      </c>
      <c r="O11">
        <v>13905</v>
      </c>
      <c r="P11" s="23">
        <v>41791</v>
      </c>
      <c r="Q11">
        <v>6</v>
      </c>
      <c r="R11" t="s">
        <v>100</v>
      </c>
      <c r="S11">
        <v>2014</v>
      </c>
    </row>
    <row r="12" spans="1:19" x14ac:dyDescent="0.25">
      <c r="A12" t="s">
        <v>97</v>
      </c>
      <c r="B12" t="s">
        <v>101</v>
      </c>
      <c r="C12" t="s">
        <v>102</v>
      </c>
      <c r="D12" t="s">
        <v>104</v>
      </c>
      <c r="E12" t="s">
        <v>92</v>
      </c>
      <c r="F12" t="b">
        <v>0</v>
      </c>
      <c r="G12" t="s">
        <v>93</v>
      </c>
      <c r="H12">
        <v>2470</v>
      </c>
      <c r="I12">
        <v>5</v>
      </c>
      <c r="J12">
        <v>15</v>
      </c>
      <c r="K12">
        <v>37050</v>
      </c>
      <c r="L12">
        <v>0</v>
      </c>
      <c r="M12">
        <v>37050</v>
      </c>
      <c r="N12">
        <v>24700</v>
      </c>
      <c r="O12">
        <v>12350</v>
      </c>
      <c r="P12" s="23">
        <v>41791</v>
      </c>
      <c r="Q12">
        <v>6</v>
      </c>
      <c r="R12" t="s">
        <v>100</v>
      </c>
      <c r="S12">
        <v>2014</v>
      </c>
    </row>
    <row r="13" spans="1:19" x14ac:dyDescent="0.25">
      <c r="A13" t="s">
        <v>107</v>
      </c>
      <c r="B13" t="s">
        <v>89</v>
      </c>
      <c r="C13" t="s">
        <v>90</v>
      </c>
      <c r="D13" t="s">
        <v>104</v>
      </c>
      <c r="E13" t="s">
        <v>92</v>
      </c>
      <c r="F13" t="b">
        <v>0</v>
      </c>
      <c r="G13" t="s">
        <v>93</v>
      </c>
      <c r="H13">
        <v>2665.5</v>
      </c>
      <c r="I13">
        <v>5</v>
      </c>
      <c r="J13">
        <v>125</v>
      </c>
      <c r="K13">
        <v>333187.5</v>
      </c>
      <c r="L13">
        <v>0</v>
      </c>
      <c r="M13">
        <v>333187.5</v>
      </c>
      <c r="N13">
        <v>319860</v>
      </c>
      <c r="O13">
        <v>13327.5</v>
      </c>
      <c r="P13" s="23">
        <v>41821</v>
      </c>
      <c r="Q13">
        <v>7</v>
      </c>
      <c r="R13" t="s">
        <v>108</v>
      </c>
      <c r="S13">
        <v>2014</v>
      </c>
    </row>
    <row r="14" spans="1:19" x14ac:dyDescent="0.25">
      <c r="A14" t="s">
        <v>109</v>
      </c>
      <c r="B14" t="s">
        <v>101</v>
      </c>
      <c r="C14" t="s">
        <v>102</v>
      </c>
      <c r="D14" t="s">
        <v>104</v>
      </c>
      <c r="E14" t="s">
        <v>92</v>
      </c>
      <c r="F14" t="b">
        <v>0</v>
      </c>
      <c r="G14" t="s">
        <v>93</v>
      </c>
      <c r="H14">
        <v>958</v>
      </c>
      <c r="I14">
        <v>5</v>
      </c>
      <c r="J14">
        <v>300</v>
      </c>
      <c r="K14">
        <v>287400</v>
      </c>
      <c r="L14">
        <v>0</v>
      </c>
      <c r="M14">
        <v>287400</v>
      </c>
      <c r="N14">
        <v>239500</v>
      </c>
      <c r="O14">
        <v>47900</v>
      </c>
      <c r="P14" s="23">
        <v>41852</v>
      </c>
      <c r="Q14">
        <v>8</v>
      </c>
      <c r="R14" t="s">
        <v>110</v>
      </c>
      <c r="S14">
        <v>2014</v>
      </c>
    </row>
    <row r="15" spans="1:19" x14ac:dyDescent="0.25">
      <c r="A15" t="s">
        <v>88</v>
      </c>
      <c r="B15" t="s">
        <v>95</v>
      </c>
      <c r="C15" t="s">
        <v>96</v>
      </c>
      <c r="D15" t="s">
        <v>104</v>
      </c>
      <c r="E15" t="s">
        <v>92</v>
      </c>
      <c r="F15" t="b">
        <v>0</v>
      </c>
      <c r="G15" t="s">
        <v>93</v>
      </c>
      <c r="H15">
        <v>2146</v>
      </c>
      <c r="I15">
        <v>5</v>
      </c>
      <c r="J15">
        <v>7</v>
      </c>
      <c r="K15">
        <v>15022</v>
      </c>
      <c r="L15">
        <v>0</v>
      </c>
      <c r="M15">
        <v>15022</v>
      </c>
      <c r="N15">
        <v>10730</v>
      </c>
      <c r="O15">
        <v>4292</v>
      </c>
      <c r="P15" s="23">
        <v>41883</v>
      </c>
      <c r="Q15">
        <v>9</v>
      </c>
      <c r="R15" t="s">
        <v>111</v>
      </c>
      <c r="S15">
        <v>2014</v>
      </c>
    </row>
    <row r="16" spans="1:19" x14ac:dyDescent="0.25">
      <c r="A16" t="s">
        <v>107</v>
      </c>
      <c r="B16" t="s">
        <v>89</v>
      </c>
      <c r="C16" t="s">
        <v>90</v>
      </c>
      <c r="D16" t="s">
        <v>104</v>
      </c>
      <c r="E16" t="s">
        <v>92</v>
      </c>
      <c r="F16" t="b">
        <v>0</v>
      </c>
      <c r="G16" t="s">
        <v>93</v>
      </c>
      <c r="H16">
        <v>345</v>
      </c>
      <c r="I16">
        <v>5</v>
      </c>
      <c r="J16">
        <v>125</v>
      </c>
      <c r="K16">
        <v>43125</v>
      </c>
      <c r="L16">
        <v>0</v>
      </c>
      <c r="M16">
        <v>43125</v>
      </c>
      <c r="N16">
        <v>41400</v>
      </c>
      <c r="O16">
        <v>1725</v>
      </c>
      <c r="P16" s="23">
        <v>41548</v>
      </c>
      <c r="Q16">
        <v>10</v>
      </c>
      <c r="R16" t="s">
        <v>112</v>
      </c>
      <c r="S16">
        <v>2013</v>
      </c>
    </row>
    <row r="17" spans="1:19" x14ac:dyDescent="0.25">
      <c r="A17" t="s">
        <v>97</v>
      </c>
      <c r="B17" t="s">
        <v>113</v>
      </c>
      <c r="C17" t="s">
        <v>133</v>
      </c>
      <c r="D17" t="s">
        <v>104</v>
      </c>
      <c r="E17" t="s">
        <v>92</v>
      </c>
      <c r="F17" t="b">
        <v>0</v>
      </c>
      <c r="G17" t="s">
        <v>93</v>
      </c>
      <c r="H17">
        <v>615</v>
      </c>
      <c r="I17">
        <v>5</v>
      </c>
      <c r="J17">
        <v>15</v>
      </c>
      <c r="K17">
        <v>9225</v>
      </c>
      <c r="L17">
        <v>0</v>
      </c>
      <c r="M17">
        <v>9225</v>
      </c>
      <c r="N17">
        <v>6150</v>
      </c>
      <c r="O17">
        <v>3075</v>
      </c>
      <c r="P17" s="23">
        <v>41974</v>
      </c>
      <c r="Q17">
        <v>12</v>
      </c>
      <c r="R17" t="s">
        <v>103</v>
      </c>
      <c r="S17">
        <v>2014</v>
      </c>
    </row>
    <row r="18" spans="1:19" x14ac:dyDescent="0.25">
      <c r="A18" t="s">
        <v>88</v>
      </c>
      <c r="B18" t="s">
        <v>89</v>
      </c>
      <c r="C18" t="s">
        <v>90</v>
      </c>
      <c r="D18" t="s">
        <v>114</v>
      </c>
      <c r="E18" t="s">
        <v>92</v>
      </c>
      <c r="F18" t="b">
        <v>0</v>
      </c>
      <c r="G18" t="s">
        <v>93</v>
      </c>
      <c r="H18">
        <v>292</v>
      </c>
      <c r="I18">
        <v>10</v>
      </c>
      <c r="J18">
        <v>20</v>
      </c>
      <c r="K18">
        <v>5840</v>
      </c>
      <c r="L18">
        <v>0</v>
      </c>
      <c r="M18">
        <v>5840</v>
      </c>
      <c r="N18">
        <v>2920</v>
      </c>
      <c r="O18">
        <v>2920</v>
      </c>
      <c r="P18" s="23">
        <v>41671</v>
      </c>
      <c r="Q18">
        <v>2</v>
      </c>
      <c r="R18" t="s">
        <v>115</v>
      </c>
      <c r="S18">
        <v>2014</v>
      </c>
    </row>
    <row r="19" spans="1:19" x14ac:dyDescent="0.25">
      <c r="A19" t="s">
        <v>97</v>
      </c>
      <c r="B19" t="s">
        <v>101</v>
      </c>
      <c r="C19" t="s">
        <v>102</v>
      </c>
      <c r="D19" t="s">
        <v>114</v>
      </c>
      <c r="E19" t="s">
        <v>92</v>
      </c>
      <c r="F19" t="b">
        <v>0</v>
      </c>
      <c r="G19" t="s">
        <v>93</v>
      </c>
      <c r="H19">
        <v>974</v>
      </c>
      <c r="I19">
        <v>10</v>
      </c>
      <c r="J19">
        <v>15</v>
      </c>
      <c r="K19">
        <v>14610</v>
      </c>
      <c r="L19">
        <v>0</v>
      </c>
      <c r="M19">
        <v>14610</v>
      </c>
      <c r="N19">
        <v>9740</v>
      </c>
      <c r="O19">
        <v>4870</v>
      </c>
      <c r="P19" s="23">
        <v>41671</v>
      </c>
      <c r="Q19">
        <v>2</v>
      </c>
      <c r="R19" t="s">
        <v>115</v>
      </c>
      <c r="S19">
        <v>2014</v>
      </c>
    </row>
    <row r="20" spans="1:19" x14ac:dyDescent="0.25">
      <c r="A20" t="s">
        <v>106</v>
      </c>
      <c r="B20" t="s">
        <v>89</v>
      </c>
      <c r="C20" t="s">
        <v>90</v>
      </c>
      <c r="D20" t="s">
        <v>114</v>
      </c>
      <c r="E20" t="s">
        <v>92</v>
      </c>
      <c r="F20" t="b">
        <v>0</v>
      </c>
      <c r="G20" t="s">
        <v>93</v>
      </c>
      <c r="H20">
        <v>2518</v>
      </c>
      <c r="I20">
        <v>10</v>
      </c>
      <c r="J20">
        <v>12</v>
      </c>
      <c r="K20">
        <v>30216</v>
      </c>
      <c r="L20">
        <v>0</v>
      </c>
      <c r="M20">
        <v>30216</v>
      </c>
      <c r="N20">
        <v>7554</v>
      </c>
      <c r="O20">
        <v>22662</v>
      </c>
      <c r="P20" s="23">
        <v>41791</v>
      </c>
      <c r="Q20">
        <v>6</v>
      </c>
      <c r="R20" t="s">
        <v>100</v>
      </c>
      <c r="S20">
        <v>2014</v>
      </c>
    </row>
    <row r="21" spans="1:19" x14ac:dyDescent="0.25">
      <c r="A21" t="s">
        <v>88</v>
      </c>
      <c r="B21" t="s">
        <v>95</v>
      </c>
      <c r="C21" t="s">
        <v>96</v>
      </c>
      <c r="D21" t="s">
        <v>114</v>
      </c>
      <c r="E21" t="s">
        <v>92</v>
      </c>
      <c r="F21" t="b">
        <v>0</v>
      </c>
      <c r="G21" t="s">
        <v>93</v>
      </c>
      <c r="H21">
        <v>1006</v>
      </c>
      <c r="I21">
        <v>10</v>
      </c>
      <c r="J21">
        <v>350</v>
      </c>
      <c r="K21">
        <v>352100</v>
      </c>
      <c r="L21">
        <v>0</v>
      </c>
      <c r="M21">
        <v>352100</v>
      </c>
      <c r="N21">
        <v>261560</v>
      </c>
      <c r="O21">
        <v>90540</v>
      </c>
      <c r="P21" s="23">
        <v>41791</v>
      </c>
      <c r="Q21">
        <v>6</v>
      </c>
      <c r="R21" t="s">
        <v>100</v>
      </c>
      <c r="S21">
        <v>2014</v>
      </c>
    </row>
    <row r="22" spans="1:19" x14ac:dyDescent="0.25">
      <c r="A22" t="s">
        <v>106</v>
      </c>
      <c r="B22" t="s">
        <v>95</v>
      </c>
      <c r="C22" t="s">
        <v>96</v>
      </c>
      <c r="D22" t="s">
        <v>114</v>
      </c>
      <c r="E22" t="s">
        <v>92</v>
      </c>
      <c r="F22" t="b">
        <v>0</v>
      </c>
      <c r="G22" t="s">
        <v>93</v>
      </c>
      <c r="H22">
        <v>367</v>
      </c>
      <c r="I22">
        <v>10</v>
      </c>
      <c r="J22">
        <v>12</v>
      </c>
      <c r="K22">
        <v>4404</v>
      </c>
      <c r="L22">
        <v>0</v>
      </c>
      <c r="M22">
        <v>4404</v>
      </c>
      <c r="N22">
        <v>1101</v>
      </c>
      <c r="O22">
        <v>3303</v>
      </c>
      <c r="P22" s="23">
        <v>41821</v>
      </c>
      <c r="Q22">
        <v>7</v>
      </c>
      <c r="R22" t="s">
        <v>108</v>
      </c>
      <c r="S22">
        <v>2014</v>
      </c>
    </row>
    <row r="23" spans="1:19" x14ac:dyDescent="0.25">
      <c r="A23" t="s">
        <v>88</v>
      </c>
      <c r="B23" t="s">
        <v>101</v>
      </c>
      <c r="C23" t="s">
        <v>102</v>
      </c>
      <c r="D23" t="s">
        <v>114</v>
      </c>
      <c r="E23" t="s">
        <v>92</v>
      </c>
      <c r="F23" t="b">
        <v>0</v>
      </c>
      <c r="G23" t="s">
        <v>93</v>
      </c>
      <c r="H23">
        <v>883</v>
      </c>
      <c r="I23">
        <v>10</v>
      </c>
      <c r="J23">
        <v>7</v>
      </c>
      <c r="K23">
        <v>6181</v>
      </c>
      <c r="L23">
        <v>0</v>
      </c>
      <c r="M23">
        <v>6181</v>
      </c>
      <c r="N23">
        <v>4415</v>
      </c>
      <c r="O23">
        <v>1766</v>
      </c>
      <c r="P23" s="23">
        <v>41852</v>
      </c>
      <c r="Q23">
        <v>8</v>
      </c>
      <c r="R23" t="s">
        <v>110</v>
      </c>
      <c r="S23">
        <v>2014</v>
      </c>
    </row>
    <row r="24" spans="1:19" x14ac:dyDescent="0.25">
      <c r="A24" t="s">
        <v>97</v>
      </c>
      <c r="B24" t="s">
        <v>98</v>
      </c>
      <c r="C24" t="s">
        <v>99</v>
      </c>
      <c r="D24" t="s">
        <v>114</v>
      </c>
      <c r="E24" t="s">
        <v>92</v>
      </c>
      <c r="F24" t="b">
        <v>0</v>
      </c>
      <c r="G24" t="s">
        <v>93</v>
      </c>
      <c r="H24">
        <v>549</v>
      </c>
      <c r="I24">
        <v>10</v>
      </c>
      <c r="J24">
        <v>15</v>
      </c>
      <c r="K24">
        <v>8235</v>
      </c>
      <c r="L24">
        <v>0</v>
      </c>
      <c r="M24">
        <v>8235</v>
      </c>
      <c r="N24">
        <v>5490</v>
      </c>
      <c r="O24">
        <v>2745</v>
      </c>
      <c r="P24" s="23">
        <v>41518</v>
      </c>
      <c r="Q24">
        <v>9</v>
      </c>
      <c r="R24" t="s">
        <v>111</v>
      </c>
      <c r="S24">
        <v>2013</v>
      </c>
    </row>
    <row r="25" spans="1:19" x14ac:dyDescent="0.25">
      <c r="A25" t="s">
        <v>109</v>
      </c>
      <c r="B25" t="s">
        <v>101</v>
      </c>
      <c r="C25" t="s">
        <v>102</v>
      </c>
      <c r="D25" t="s">
        <v>114</v>
      </c>
      <c r="E25" t="s">
        <v>92</v>
      </c>
      <c r="F25" t="b">
        <v>0</v>
      </c>
      <c r="G25" t="s">
        <v>93</v>
      </c>
      <c r="H25">
        <v>788</v>
      </c>
      <c r="I25">
        <v>10</v>
      </c>
      <c r="J25">
        <v>300</v>
      </c>
      <c r="K25">
        <v>236400</v>
      </c>
      <c r="L25">
        <v>0</v>
      </c>
      <c r="M25">
        <v>236400</v>
      </c>
      <c r="N25">
        <v>197000</v>
      </c>
      <c r="O25">
        <v>39400</v>
      </c>
      <c r="P25" s="23">
        <v>41518</v>
      </c>
      <c r="Q25">
        <v>9</v>
      </c>
      <c r="R25" t="s">
        <v>111</v>
      </c>
      <c r="S25">
        <v>2013</v>
      </c>
    </row>
    <row r="26" spans="1:19" x14ac:dyDescent="0.25">
      <c r="A26" t="s">
        <v>97</v>
      </c>
      <c r="B26" t="s">
        <v>101</v>
      </c>
      <c r="C26" t="s">
        <v>102</v>
      </c>
      <c r="D26" t="s">
        <v>114</v>
      </c>
      <c r="E26" t="s">
        <v>92</v>
      </c>
      <c r="F26" t="b">
        <v>0</v>
      </c>
      <c r="G26" t="s">
        <v>93</v>
      </c>
      <c r="H26">
        <v>2472</v>
      </c>
      <c r="I26">
        <v>10</v>
      </c>
      <c r="J26">
        <v>15</v>
      </c>
      <c r="K26">
        <v>37080</v>
      </c>
      <c r="L26">
        <v>0</v>
      </c>
      <c r="M26">
        <v>37080</v>
      </c>
      <c r="N26">
        <v>24720</v>
      </c>
      <c r="O26">
        <v>12360</v>
      </c>
      <c r="P26" s="23">
        <v>41883</v>
      </c>
      <c r="Q26">
        <v>9</v>
      </c>
      <c r="R26" t="s">
        <v>111</v>
      </c>
      <c r="S26">
        <v>2014</v>
      </c>
    </row>
    <row r="27" spans="1:19" x14ac:dyDescent="0.25">
      <c r="A27" t="s">
        <v>88</v>
      </c>
      <c r="B27" t="s">
        <v>113</v>
      </c>
      <c r="C27" t="s">
        <v>133</v>
      </c>
      <c r="D27" t="s">
        <v>114</v>
      </c>
      <c r="E27" t="s">
        <v>92</v>
      </c>
      <c r="F27" t="b">
        <v>0</v>
      </c>
      <c r="G27" t="s">
        <v>93</v>
      </c>
      <c r="H27">
        <v>1143</v>
      </c>
      <c r="I27">
        <v>10</v>
      </c>
      <c r="J27">
        <v>7</v>
      </c>
      <c r="K27">
        <v>8001</v>
      </c>
      <c r="L27">
        <v>0</v>
      </c>
      <c r="M27">
        <v>8001</v>
      </c>
      <c r="N27">
        <v>5715</v>
      </c>
      <c r="O27">
        <v>2286</v>
      </c>
      <c r="P27" s="23">
        <v>41913</v>
      </c>
      <c r="Q27">
        <v>10</v>
      </c>
      <c r="R27" t="s">
        <v>112</v>
      </c>
      <c r="S27">
        <v>2014</v>
      </c>
    </row>
    <row r="28" spans="1:19" x14ac:dyDescent="0.25">
      <c r="A28" t="s">
        <v>88</v>
      </c>
      <c r="B28" t="s">
        <v>89</v>
      </c>
      <c r="C28" t="s">
        <v>90</v>
      </c>
      <c r="D28" t="s">
        <v>114</v>
      </c>
      <c r="E28" t="s">
        <v>92</v>
      </c>
      <c r="F28" t="b">
        <v>0</v>
      </c>
      <c r="G28" t="s">
        <v>93</v>
      </c>
      <c r="H28">
        <v>1725</v>
      </c>
      <c r="I28">
        <v>10</v>
      </c>
      <c r="J28">
        <v>350</v>
      </c>
      <c r="K28">
        <v>603750</v>
      </c>
      <c r="L28">
        <v>0</v>
      </c>
      <c r="M28">
        <v>603750</v>
      </c>
      <c r="N28">
        <v>448500</v>
      </c>
      <c r="O28">
        <v>155250</v>
      </c>
      <c r="P28" s="23">
        <v>41579</v>
      </c>
      <c r="Q28">
        <v>11</v>
      </c>
      <c r="R28" t="s">
        <v>116</v>
      </c>
      <c r="S28">
        <v>2013</v>
      </c>
    </row>
    <row r="29" spans="1:19" x14ac:dyDescent="0.25">
      <c r="A29" t="s">
        <v>106</v>
      </c>
      <c r="B29" t="s">
        <v>113</v>
      </c>
      <c r="C29" t="s">
        <v>133</v>
      </c>
      <c r="D29" t="s">
        <v>114</v>
      </c>
      <c r="E29" t="s">
        <v>92</v>
      </c>
      <c r="F29" t="b">
        <v>0</v>
      </c>
      <c r="G29" t="s">
        <v>93</v>
      </c>
      <c r="H29">
        <v>912</v>
      </c>
      <c r="I29">
        <v>10</v>
      </c>
      <c r="J29">
        <v>12</v>
      </c>
      <c r="K29">
        <v>10944</v>
      </c>
      <c r="L29">
        <v>0</v>
      </c>
      <c r="M29">
        <v>10944</v>
      </c>
      <c r="N29">
        <v>2736</v>
      </c>
      <c r="O29">
        <v>8208</v>
      </c>
      <c r="P29" s="23">
        <v>41579</v>
      </c>
      <c r="Q29">
        <v>11</v>
      </c>
      <c r="R29" t="s">
        <v>116</v>
      </c>
      <c r="S29">
        <v>2013</v>
      </c>
    </row>
    <row r="30" spans="1:19" x14ac:dyDescent="0.25">
      <c r="A30" t="s">
        <v>97</v>
      </c>
      <c r="B30" t="s">
        <v>89</v>
      </c>
      <c r="C30" t="s">
        <v>90</v>
      </c>
      <c r="D30" t="s">
        <v>114</v>
      </c>
      <c r="E30" t="s">
        <v>92</v>
      </c>
      <c r="F30" t="b">
        <v>0</v>
      </c>
      <c r="G30" t="s">
        <v>93</v>
      </c>
      <c r="H30">
        <v>2152</v>
      </c>
      <c r="I30">
        <v>10</v>
      </c>
      <c r="J30">
        <v>15</v>
      </c>
      <c r="K30">
        <v>32280</v>
      </c>
      <c r="L30">
        <v>0</v>
      </c>
      <c r="M30">
        <v>32280</v>
      </c>
      <c r="N30">
        <v>21520</v>
      </c>
      <c r="O30">
        <v>10760</v>
      </c>
      <c r="P30" s="23">
        <v>41609</v>
      </c>
      <c r="Q30">
        <v>12</v>
      </c>
      <c r="R30" t="s">
        <v>103</v>
      </c>
      <c r="S30">
        <v>2013</v>
      </c>
    </row>
    <row r="31" spans="1:19" x14ac:dyDescent="0.25">
      <c r="A31" t="s">
        <v>88</v>
      </c>
      <c r="B31" t="s">
        <v>89</v>
      </c>
      <c r="C31" t="s">
        <v>90</v>
      </c>
      <c r="D31" t="s">
        <v>114</v>
      </c>
      <c r="E31" t="s">
        <v>92</v>
      </c>
      <c r="F31" t="b">
        <v>0</v>
      </c>
      <c r="G31" t="s">
        <v>93</v>
      </c>
      <c r="H31">
        <v>1817</v>
      </c>
      <c r="I31">
        <v>10</v>
      </c>
      <c r="J31">
        <v>20</v>
      </c>
      <c r="K31">
        <v>36340</v>
      </c>
      <c r="L31">
        <v>0</v>
      </c>
      <c r="M31">
        <v>36340</v>
      </c>
      <c r="N31">
        <v>18170</v>
      </c>
      <c r="O31">
        <v>18170</v>
      </c>
      <c r="P31" s="23">
        <v>41974</v>
      </c>
      <c r="Q31">
        <v>12</v>
      </c>
      <c r="R31" t="s">
        <v>103</v>
      </c>
      <c r="S31">
        <v>2014</v>
      </c>
    </row>
    <row r="32" spans="1:19" x14ac:dyDescent="0.25">
      <c r="A32" t="s">
        <v>88</v>
      </c>
      <c r="B32" t="s">
        <v>95</v>
      </c>
      <c r="C32" t="s">
        <v>96</v>
      </c>
      <c r="D32" t="s">
        <v>114</v>
      </c>
      <c r="E32" t="s">
        <v>92</v>
      </c>
      <c r="F32" t="b">
        <v>0</v>
      </c>
      <c r="G32" t="s">
        <v>93</v>
      </c>
      <c r="H32">
        <v>1513</v>
      </c>
      <c r="I32">
        <v>10</v>
      </c>
      <c r="J32">
        <v>350</v>
      </c>
      <c r="K32">
        <v>529550</v>
      </c>
      <c r="L32">
        <v>0</v>
      </c>
      <c r="M32">
        <v>529550</v>
      </c>
      <c r="N32">
        <v>393380</v>
      </c>
      <c r="O32">
        <v>136170</v>
      </c>
      <c r="P32" s="23">
        <v>41974</v>
      </c>
      <c r="Q32">
        <v>12</v>
      </c>
      <c r="R32" t="s">
        <v>103</v>
      </c>
      <c r="S32">
        <v>2014</v>
      </c>
    </row>
    <row r="33" spans="1:19" x14ac:dyDescent="0.25">
      <c r="A33" t="s">
        <v>88</v>
      </c>
      <c r="B33" t="s">
        <v>101</v>
      </c>
      <c r="C33" t="s">
        <v>102</v>
      </c>
      <c r="D33" t="s">
        <v>117</v>
      </c>
      <c r="E33" t="s">
        <v>92</v>
      </c>
      <c r="F33" t="b">
        <v>0</v>
      </c>
      <c r="G33" t="s">
        <v>93</v>
      </c>
      <c r="H33">
        <v>1493</v>
      </c>
      <c r="I33">
        <v>120</v>
      </c>
      <c r="J33">
        <v>7</v>
      </c>
      <c r="K33">
        <v>10451</v>
      </c>
      <c r="L33">
        <v>0</v>
      </c>
      <c r="M33">
        <v>10451</v>
      </c>
      <c r="N33">
        <v>7465</v>
      </c>
      <c r="O33">
        <v>2986</v>
      </c>
      <c r="P33" s="23">
        <v>41640</v>
      </c>
      <c r="Q33">
        <v>1</v>
      </c>
      <c r="R33" t="s">
        <v>94</v>
      </c>
      <c r="S33">
        <v>2014</v>
      </c>
    </row>
    <row r="34" spans="1:19" x14ac:dyDescent="0.25">
      <c r="A34" t="s">
        <v>107</v>
      </c>
      <c r="B34" t="s">
        <v>98</v>
      </c>
      <c r="C34" t="s">
        <v>99</v>
      </c>
      <c r="D34" t="s">
        <v>117</v>
      </c>
      <c r="E34" t="s">
        <v>92</v>
      </c>
      <c r="F34" t="b">
        <v>0</v>
      </c>
      <c r="G34" t="s">
        <v>93</v>
      </c>
      <c r="H34">
        <v>1804</v>
      </c>
      <c r="I34">
        <v>120</v>
      </c>
      <c r="J34">
        <v>125</v>
      </c>
      <c r="K34">
        <v>225500</v>
      </c>
      <c r="L34">
        <v>0</v>
      </c>
      <c r="M34">
        <v>225500</v>
      </c>
      <c r="N34">
        <v>216480</v>
      </c>
      <c r="O34">
        <v>9020</v>
      </c>
      <c r="P34" s="23">
        <v>41671</v>
      </c>
      <c r="Q34">
        <v>2</v>
      </c>
      <c r="R34" t="s">
        <v>115</v>
      </c>
      <c r="S34">
        <v>2014</v>
      </c>
    </row>
    <row r="35" spans="1:19" x14ac:dyDescent="0.25">
      <c r="A35" t="s">
        <v>106</v>
      </c>
      <c r="B35" t="s">
        <v>95</v>
      </c>
      <c r="C35" t="s">
        <v>96</v>
      </c>
      <c r="D35" t="s">
        <v>117</v>
      </c>
      <c r="E35" t="s">
        <v>92</v>
      </c>
      <c r="F35" t="b">
        <v>0</v>
      </c>
      <c r="G35" t="s">
        <v>93</v>
      </c>
      <c r="H35">
        <v>2161</v>
      </c>
      <c r="I35">
        <v>120</v>
      </c>
      <c r="J35">
        <v>12</v>
      </c>
      <c r="K35">
        <v>25932</v>
      </c>
      <c r="L35">
        <v>0</v>
      </c>
      <c r="M35">
        <v>25932</v>
      </c>
      <c r="N35">
        <v>6483</v>
      </c>
      <c r="O35">
        <v>19449</v>
      </c>
      <c r="P35" s="23">
        <v>41699</v>
      </c>
      <c r="Q35">
        <v>3</v>
      </c>
      <c r="R35" t="s">
        <v>105</v>
      </c>
      <c r="S35">
        <v>2014</v>
      </c>
    </row>
    <row r="36" spans="1:19" x14ac:dyDescent="0.25">
      <c r="A36" t="s">
        <v>88</v>
      </c>
      <c r="B36" t="s">
        <v>95</v>
      </c>
      <c r="C36" t="s">
        <v>96</v>
      </c>
      <c r="D36" t="s">
        <v>117</v>
      </c>
      <c r="E36" t="s">
        <v>92</v>
      </c>
      <c r="F36" t="b">
        <v>0</v>
      </c>
      <c r="G36" t="s">
        <v>93</v>
      </c>
      <c r="H36">
        <v>1006</v>
      </c>
      <c r="I36">
        <v>120</v>
      </c>
      <c r="J36">
        <v>350</v>
      </c>
      <c r="K36">
        <v>352100</v>
      </c>
      <c r="L36">
        <v>0</v>
      </c>
      <c r="M36">
        <v>352100</v>
      </c>
      <c r="N36">
        <v>261560</v>
      </c>
      <c r="O36">
        <v>90540</v>
      </c>
      <c r="P36" s="23">
        <v>41791</v>
      </c>
      <c r="Q36">
        <v>6</v>
      </c>
      <c r="R36" t="s">
        <v>100</v>
      </c>
      <c r="S36">
        <v>2014</v>
      </c>
    </row>
    <row r="37" spans="1:19" x14ac:dyDescent="0.25">
      <c r="A37" t="s">
        <v>106</v>
      </c>
      <c r="B37" t="s">
        <v>95</v>
      </c>
      <c r="C37" t="s">
        <v>96</v>
      </c>
      <c r="D37" t="s">
        <v>117</v>
      </c>
      <c r="E37" t="s">
        <v>92</v>
      </c>
      <c r="F37" t="b">
        <v>0</v>
      </c>
      <c r="G37" t="s">
        <v>93</v>
      </c>
      <c r="H37">
        <v>1545</v>
      </c>
      <c r="I37">
        <v>120</v>
      </c>
      <c r="J37">
        <v>12</v>
      </c>
      <c r="K37">
        <v>18540</v>
      </c>
      <c r="L37">
        <v>0</v>
      </c>
      <c r="M37">
        <v>18540</v>
      </c>
      <c r="N37">
        <v>4635</v>
      </c>
      <c r="O37">
        <v>13905</v>
      </c>
      <c r="P37" s="23">
        <v>41791</v>
      </c>
      <c r="Q37">
        <v>6</v>
      </c>
      <c r="R37" t="s">
        <v>100</v>
      </c>
      <c r="S37">
        <v>2014</v>
      </c>
    </row>
    <row r="38" spans="1:19" x14ac:dyDescent="0.25">
      <c r="A38" t="s">
        <v>107</v>
      </c>
      <c r="B38" t="s">
        <v>113</v>
      </c>
      <c r="C38" t="s">
        <v>133</v>
      </c>
      <c r="D38" t="s">
        <v>117</v>
      </c>
      <c r="E38" t="s">
        <v>92</v>
      </c>
      <c r="F38" t="b">
        <v>0</v>
      </c>
      <c r="G38" t="s">
        <v>93</v>
      </c>
      <c r="H38">
        <v>2821</v>
      </c>
      <c r="I38">
        <v>120</v>
      </c>
      <c r="J38">
        <v>125</v>
      </c>
      <c r="K38">
        <v>352625</v>
      </c>
      <c r="L38">
        <v>0</v>
      </c>
      <c r="M38">
        <v>352625</v>
      </c>
      <c r="N38">
        <v>338520</v>
      </c>
      <c r="O38">
        <v>14105</v>
      </c>
      <c r="P38" s="23">
        <v>41852</v>
      </c>
      <c r="Q38">
        <v>8</v>
      </c>
      <c r="R38" t="s">
        <v>110</v>
      </c>
      <c r="S38">
        <v>2014</v>
      </c>
    </row>
    <row r="39" spans="1:19" x14ac:dyDescent="0.25">
      <c r="A39" t="s">
        <v>107</v>
      </c>
      <c r="B39" t="s">
        <v>89</v>
      </c>
      <c r="C39" t="s">
        <v>90</v>
      </c>
      <c r="D39" t="s">
        <v>117</v>
      </c>
      <c r="E39" t="s">
        <v>92</v>
      </c>
      <c r="F39" t="b">
        <v>0</v>
      </c>
      <c r="G39" t="s">
        <v>93</v>
      </c>
      <c r="H39">
        <v>345</v>
      </c>
      <c r="I39">
        <v>120</v>
      </c>
      <c r="J39">
        <v>125</v>
      </c>
      <c r="K39">
        <v>43125</v>
      </c>
      <c r="L39">
        <v>0</v>
      </c>
      <c r="M39">
        <v>43125</v>
      </c>
      <c r="N39">
        <v>41400</v>
      </c>
      <c r="O39">
        <v>1725</v>
      </c>
      <c r="P39" s="23">
        <v>41548</v>
      </c>
      <c r="Q39">
        <v>10</v>
      </c>
      <c r="R39" t="s">
        <v>112</v>
      </c>
      <c r="S39">
        <v>2013</v>
      </c>
    </row>
    <row r="40" spans="1:19" x14ac:dyDescent="0.25">
      <c r="A40" t="s">
        <v>109</v>
      </c>
      <c r="B40" t="s">
        <v>89</v>
      </c>
      <c r="C40" t="s">
        <v>90</v>
      </c>
      <c r="D40" t="s">
        <v>118</v>
      </c>
      <c r="E40" t="s">
        <v>92</v>
      </c>
      <c r="F40" t="b">
        <v>0</v>
      </c>
      <c r="G40" t="s">
        <v>93</v>
      </c>
      <c r="H40">
        <v>2001</v>
      </c>
      <c r="I40">
        <v>250</v>
      </c>
      <c r="J40">
        <v>300</v>
      </c>
      <c r="K40">
        <v>600300</v>
      </c>
      <c r="L40">
        <v>0</v>
      </c>
      <c r="M40">
        <v>600300</v>
      </c>
      <c r="N40">
        <v>500250</v>
      </c>
      <c r="O40">
        <v>100050</v>
      </c>
      <c r="P40" s="23">
        <v>41671</v>
      </c>
      <c r="Q40">
        <v>2</v>
      </c>
      <c r="R40" t="s">
        <v>115</v>
      </c>
      <c r="S40">
        <v>2014</v>
      </c>
    </row>
    <row r="41" spans="1:19" x14ac:dyDescent="0.25">
      <c r="A41" t="s">
        <v>106</v>
      </c>
      <c r="B41" t="s">
        <v>95</v>
      </c>
      <c r="C41" t="s">
        <v>96</v>
      </c>
      <c r="D41" t="s">
        <v>118</v>
      </c>
      <c r="E41" t="s">
        <v>92</v>
      </c>
      <c r="F41" t="b">
        <v>0</v>
      </c>
      <c r="G41" t="s">
        <v>93</v>
      </c>
      <c r="H41">
        <v>2838</v>
      </c>
      <c r="I41">
        <v>250</v>
      </c>
      <c r="J41">
        <v>12</v>
      </c>
      <c r="K41">
        <v>34056</v>
      </c>
      <c r="L41">
        <v>0</v>
      </c>
      <c r="M41">
        <v>34056</v>
      </c>
      <c r="N41">
        <v>8514</v>
      </c>
      <c r="O41">
        <v>25542</v>
      </c>
      <c r="P41" s="23">
        <v>41730</v>
      </c>
      <c r="Q41">
        <v>4</v>
      </c>
      <c r="R41" t="s">
        <v>119</v>
      </c>
      <c r="S41">
        <v>2014</v>
      </c>
    </row>
    <row r="42" spans="1:19" x14ac:dyDescent="0.25">
      <c r="A42" t="s">
        <v>97</v>
      </c>
      <c r="B42" t="s">
        <v>98</v>
      </c>
      <c r="C42" t="s">
        <v>99</v>
      </c>
      <c r="D42" t="s">
        <v>118</v>
      </c>
      <c r="E42" t="s">
        <v>92</v>
      </c>
      <c r="F42" t="b">
        <v>0</v>
      </c>
      <c r="G42" t="s">
        <v>93</v>
      </c>
      <c r="H42">
        <v>2178</v>
      </c>
      <c r="I42">
        <v>250</v>
      </c>
      <c r="J42">
        <v>15</v>
      </c>
      <c r="K42">
        <v>32670</v>
      </c>
      <c r="L42">
        <v>0</v>
      </c>
      <c r="M42">
        <v>32670</v>
      </c>
      <c r="N42">
        <v>21780</v>
      </c>
      <c r="O42">
        <v>10890</v>
      </c>
      <c r="P42" s="23">
        <v>41791</v>
      </c>
      <c r="Q42">
        <v>6</v>
      </c>
      <c r="R42" t="s">
        <v>100</v>
      </c>
      <c r="S42">
        <v>2014</v>
      </c>
    </row>
    <row r="43" spans="1:19" x14ac:dyDescent="0.25">
      <c r="A43" t="s">
        <v>97</v>
      </c>
      <c r="B43" t="s">
        <v>95</v>
      </c>
      <c r="C43" t="s">
        <v>96</v>
      </c>
      <c r="D43" t="s">
        <v>118</v>
      </c>
      <c r="E43" t="s">
        <v>92</v>
      </c>
      <c r="F43" t="b">
        <v>0</v>
      </c>
      <c r="G43" t="s">
        <v>93</v>
      </c>
      <c r="H43">
        <v>888</v>
      </c>
      <c r="I43">
        <v>250</v>
      </c>
      <c r="J43">
        <v>15</v>
      </c>
      <c r="K43">
        <v>13320</v>
      </c>
      <c r="L43">
        <v>0</v>
      </c>
      <c r="M43">
        <v>13320</v>
      </c>
      <c r="N43">
        <v>8880</v>
      </c>
      <c r="O43">
        <v>4440</v>
      </c>
      <c r="P43" s="23">
        <v>41791</v>
      </c>
      <c r="Q43">
        <v>6</v>
      </c>
      <c r="R43" t="s">
        <v>100</v>
      </c>
      <c r="S43">
        <v>2014</v>
      </c>
    </row>
    <row r="44" spans="1:19" x14ac:dyDescent="0.25">
      <c r="A44" t="s">
        <v>88</v>
      </c>
      <c r="B44" t="s">
        <v>98</v>
      </c>
      <c r="C44" t="s">
        <v>99</v>
      </c>
      <c r="D44" t="s">
        <v>118</v>
      </c>
      <c r="E44" t="s">
        <v>92</v>
      </c>
      <c r="F44" t="b">
        <v>0</v>
      </c>
      <c r="G44" t="s">
        <v>93</v>
      </c>
      <c r="H44">
        <v>1527</v>
      </c>
      <c r="I44">
        <v>250</v>
      </c>
      <c r="J44">
        <v>350</v>
      </c>
      <c r="K44">
        <v>534450</v>
      </c>
      <c r="L44">
        <v>0</v>
      </c>
      <c r="M44">
        <v>534450</v>
      </c>
      <c r="N44">
        <v>397020</v>
      </c>
      <c r="O44">
        <v>137430</v>
      </c>
      <c r="P44" s="23">
        <v>41518</v>
      </c>
      <c r="Q44">
        <v>9</v>
      </c>
      <c r="R44" t="s">
        <v>111</v>
      </c>
      <c r="S44">
        <v>2013</v>
      </c>
    </row>
    <row r="45" spans="1:19" x14ac:dyDescent="0.25">
      <c r="A45" t="s">
        <v>109</v>
      </c>
      <c r="B45" t="s">
        <v>98</v>
      </c>
      <c r="C45" t="s">
        <v>99</v>
      </c>
      <c r="D45" t="s">
        <v>118</v>
      </c>
      <c r="E45" t="s">
        <v>92</v>
      </c>
      <c r="F45" t="b">
        <v>0</v>
      </c>
      <c r="G45" t="s">
        <v>93</v>
      </c>
      <c r="H45">
        <v>2151</v>
      </c>
      <c r="I45">
        <v>250</v>
      </c>
      <c r="J45">
        <v>300</v>
      </c>
      <c r="K45">
        <v>645300</v>
      </c>
      <c r="L45">
        <v>0</v>
      </c>
      <c r="M45">
        <v>645300</v>
      </c>
      <c r="N45">
        <v>537750</v>
      </c>
      <c r="O45">
        <v>107550</v>
      </c>
      <c r="P45" s="23">
        <v>41883</v>
      </c>
      <c r="Q45">
        <v>9</v>
      </c>
      <c r="R45" t="s">
        <v>111</v>
      </c>
      <c r="S45">
        <v>2014</v>
      </c>
    </row>
    <row r="46" spans="1:19" x14ac:dyDescent="0.25">
      <c r="A46" t="s">
        <v>88</v>
      </c>
      <c r="B46" t="s">
        <v>89</v>
      </c>
      <c r="C46" t="s">
        <v>90</v>
      </c>
      <c r="D46" t="s">
        <v>118</v>
      </c>
      <c r="E46" t="s">
        <v>92</v>
      </c>
      <c r="F46" t="b">
        <v>0</v>
      </c>
      <c r="G46" t="s">
        <v>93</v>
      </c>
      <c r="H46">
        <v>1817</v>
      </c>
      <c r="I46">
        <v>250</v>
      </c>
      <c r="J46">
        <v>20</v>
      </c>
      <c r="K46">
        <v>36340</v>
      </c>
      <c r="L46">
        <v>0</v>
      </c>
      <c r="M46">
        <v>36340</v>
      </c>
      <c r="N46">
        <v>18170</v>
      </c>
      <c r="O46">
        <v>18170</v>
      </c>
      <c r="P46" s="23">
        <v>41974</v>
      </c>
      <c r="Q46">
        <v>12</v>
      </c>
      <c r="R46" t="s">
        <v>103</v>
      </c>
      <c r="S46">
        <v>2014</v>
      </c>
    </row>
    <row r="47" spans="1:19" x14ac:dyDescent="0.25">
      <c r="A47" t="s">
        <v>88</v>
      </c>
      <c r="B47" t="s">
        <v>98</v>
      </c>
      <c r="C47" t="s">
        <v>99</v>
      </c>
      <c r="D47" t="s">
        <v>120</v>
      </c>
      <c r="E47" t="s">
        <v>92</v>
      </c>
      <c r="F47" t="b">
        <v>0</v>
      </c>
      <c r="G47" t="s">
        <v>93</v>
      </c>
      <c r="H47">
        <v>2750</v>
      </c>
      <c r="I47">
        <v>260</v>
      </c>
      <c r="J47">
        <v>350</v>
      </c>
      <c r="K47">
        <v>962500</v>
      </c>
      <c r="L47">
        <v>0</v>
      </c>
      <c r="M47">
        <v>962500</v>
      </c>
      <c r="N47">
        <v>715000</v>
      </c>
      <c r="O47">
        <v>247500</v>
      </c>
      <c r="P47" s="23">
        <v>41671</v>
      </c>
      <c r="Q47">
        <v>2</v>
      </c>
      <c r="R47" t="s">
        <v>115</v>
      </c>
      <c r="S47">
        <v>2014</v>
      </c>
    </row>
    <row r="48" spans="1:19" x14ac:dyDescent="0.25">
      <c r="A48" t="s">
        <v>106</v>
      </c>
      <c r="B48" t="s">
        <v>113</v>
      </c>
      <c r="C48" t="s">
        <v>133</v>
      </c>
      <c r="D48" t="s">
        <v>120</v>
      </c>
      <c r="E48" t="s">
        <v>92</v>
      </c>
      <c r="F48" t="b">
        <v>0</v>
      </c>
      <c r="G48" t="s">
        <v>93</v>
      </c>
      <c r="H48">
        <v>1953</v>
      </c>
      <c r="I48">
        <v>260</v>
      </c>
      <c r="J48">
        <v>12</v>
      </c>
      <c r="K48">
        <v>23436</v>
      </c>
      <c r="L48">
        <v>0</v>
      </c>
      <c r="M48">
        <v>23436</v>
      </c>
      <c r="N48">
        <v>5859</v>
      </c>
      <c r="O48">
        <v>17577</v>
      </c>
      <c r="P48" s="23">
        <v>41730</v>
      </c>
      <c r="Q48">
        <v>4</v>
      </c>
      <c r="R48" t="s">
        <v>119</v>
      </c>
      <c r="S48">
        <v>2014</v>
      </c>
    </row>
    <row r="49" spans="1:19" x14ac:dyDescent="0.25">
      <c r="A49" t="s">
        <v>107</v>
      </c>
      <c r="B49" t="s">
        <v>95</v>
      </c>
      <c r="C49" t="s">
        <v>96</v>
      </c>
      <c r="D49" t="s">
        <v>120</v>
      </c>
      <c r="E49" t="s">
        <v>92</v>
      </c>
      <c r="F49" t="b">
        <v>0</v>
      </c>
      <c r="G49" t="s">
        <v>93</v>
      </c>
      <c r="H49">
        <v>4219.5</v>
      </c>
      <c r="I49">
        <v>260</v>
      </c>
      <c r="J49">
        <v>125</v>
      </c>
      <c r="K49">
        <v>527437.5</v>
      </c>
      <c r="L49">
        <v>0</v>
      </c>
      <c r="M49">
        <v>527437.5</v>
      </c>
      <c r="N49">
        <v>506340</v>
      </c>
      <c r="O49">
        <v>21097.5</v>
      </c>
      <c r="P49" s="23">
        <v>41730</v>
      </c>
      <c r="Q49">
        <v>4</v>
      </c>
      <c r="R49" t="s">
        <v>119</v>
      </c>
      <c r="S49">
        <v>2014</v>
      </c>
    </row>
    <row r="50" spans="1:19" x14ac:dyDescent="0.25">
      <c r="A50" t="s">
        <v>88</v>
      </c>
      <c r="B50" t="s">
        <v>98</v>
      </c>
      <c r="C50" t="s">
        <v>99</v>
      </c>
      <c r="D50" t="s">
        <v>120</v>
      </c>
      <c r="E50" t="s">
        <v>92</v>
      </c>
      <c r="F50" t="b">
        <v>0</v>
      </c>
      <c r="G50" t="s">
        <v>93</v>
      </c>
      <c r="H50">
        <v>1899</v>
      </c>
      <c r="I50">
        <v>260</v>
      </c>
      <c r="J50">
        <v>20</v>
      </c>
      <c r="K50">
        <v>37980</v>
      </c>
      <c r="L50">
        <v>0</v>
      </c>
      <c r="M50">
        <v>37980</v>
      </c>
      <c r="N50">
        <v>18990</v>
      </c>
      <c r="O50">
        <v>18990</v>
      </c>
      <c r="P50" s="23">
        <v>41791</v>
      </c>
      <c r="Q50">
        <v>6</v>
      </c>
      <c r="R50" t="s">
        <v>100</v>
      </c>
      <c r="S50">
        <v>2014</v>
      </c>
    </row>
    <row r="51" spans="1:19" x14ac:dyDescent="0.25">
      <c r="A51" t="s">
        <v>88</v>
      </c>
      <c r="B51" t="s">
        <v>95</v>
      </c>
      <c r="C51" t="s">
        <v>96</v>
      </c>
      <c r="D51" t="s">
        <v>120</v>
      </c>
      <c r="E51" t="s">
        <v>92</v>
      </c>
      <c r="F51" t="b">
        <v>0</v>
      </c>
      <c r="G51" t="s">
        <v>93</v>
      </c>
      <c r="H51">
        <v>1686</v>
      </c>
      <c r="I51">
        <v>260</v>
      </c>
      <c r="J51">
        <v>7</v>
      </c>
      <c r="K51">
        <v>11802</v>
      </c>
      <c r="L51">
        <v>0</v>
      </c>
      <c r="M51">
        <v>11802</v>
      </c>
      <c r="N51">
        <v>8430</v>
      </c>
      <c r="O51">
        <v>3372</v>
      </c>
      <c r="P51" s="23">
        <v>41821</v>
      </c>
      <c r="Q51">
        <v>7</v>
      </c>
      <c r="R51" t="s">
        <v>108</v>
      </c>
      <c r="S51">
        <v>2014</v>
      </c>
    </row>
    <row r="52" spans="1:19" x14ac:dyDescent="0.25">
      <c r="A52" t="s">
        <v>106</v>
      </c>
      <c r="B52" t="s">
        <v>113</v>
      </c>
      <c r="C52" t="s">
        <v>133</v>
      </c>
      <c r="D52" t="s">
        <v>120</v>
      </c>
      <c r="E52" t="s">
        <v>92</v>
      </c>
      <c r="F52" t="b">
        <v>0</v>
      </c>
      <c r="G52" t="s">
        <v>93</v>
      </c>
      <c r="H52">
        <v>2141</v>
      </c>
      <c r="I52">
        <v>260</v>
      </c>
      <c r="J52">
        <v>12</v>
      </c>
      <c r="K52">
        <v>25692</v>
      </c>
      <c r="L52">
        <v>0</v>
      </c>
      <c r="M52">
        <v>25692</v>
      </c>
      <c r="N52">
        <v>6423</v>
      </c>
      <c r="O52">
        <v>19269</v>
      </c>
      <c r="P52" s="23">
        <v>41852</v>
      </c>
      <c r="Q52">
        <v>8</v>
      </c>
      <c r="R52" t="s">
        <v>110</v>
      </c>
      <c r="S52">
        <v>2014</v>
      </c>
    </row>
    <row r="53" spans="1:19" x14ac:dyDescent="0.25">
      <c r="A53" t="s">
        <v>88</v>
      </c>
      <c r="B53" t="s">
        <v>113</v>
      </c>
      <c r="C53" t="s">
        <v>133</v>
      </c>
      <c r="D53" t="s">
        <v>120</v>
      </c>
      <c r="E53" t="s">
        <v>92</v>
      </c>
      <c r="F53" t="b">
        <v>0</v>
      </c>
      <c r="G53" t="s">
        <v>93</v>
      </c>
      <c r="H53">
        <v>1143</v>
      </c>
      <c r="I53">
        <v>260</v>
      </c>
      <c r="J53">
        <v>7</v>
      </c>
      <c r="K53">
        <v>8001</v>
      </c>
      <c r="L53">
        <v>0</v>
      </c>
      <c r="M53">
        <v>8001</v>
      </c>
      <c r="N53">
        <v>5715</v>
      </c>
      <c r="O53">
        <v>2286</v>
      </c>
      <c r="P53" s="23">
        <v>41913</v>
      </c>
      <c r="Q53">
        <v>10</v>
      </c>
      <c r="R53" t="s">
        <v>112</v>
      </c>
      <c r="S53">
        <v>2014</v>
      </c>
    </row>
    <row r="54" spans="1:19" x14ac:dyDescent="0.25">
      <c r="A54" t="s">
        <v>97</v>
      </c>
      <c r="B54" t="s">
        <v>113</v>
      </c>
      <c r="C54" t="s">
        <v>133</v>
      </c>
      <c r="D54" t="s">
        <v>120</v>
      </c>
      <c r="E54" t="s">
        <v>92</v>
      </c>
      <c r="F54" t="b">
        <v>0</v>
      </c>
      <c r="G54" t="s">
        <v>93</v>
      </c>
      <c r="H54">
        <v>615</v>
      </c>
      <c r="I54">
        <v>260</v>
      </c>
      <c r="J54">
        <v>15</v>
      </c>
      <c r="K54">
        <v>9225</v>
      </c>
      <c r="L54">
        <v>0</v>
      </c>
      <c r="M54">
        <v>9225</v>
      </c>
      <c r="N54">
        <v>6150</v>
      </c>
      <c r="O54">
        <v>3075</v>
      </c>
      <c r="P54" s="23">
        <v>41974</v>
      </c>
      <c r="Q54">
        <v>12</v>
      </c>
      <c r="R54" t="s">
        <v>103</v>
      </c>
      <c r="S54">
        <v>2014</v>
      </c>
    </row>
    <row r="55" spans="1:19" x14ac:dyDescent="0.25">
      <c r="A55" t="s">
        <v>88</v>
      </c>
      <c r="B55" t="s">
        <v>98</v>
      </c>
      <c r="C55" t="s">
        <v>99</v>
      </c>
      <c r="D55" t="s">
        <v>114</v>
      </c>
      <c r="E55" t="s">
        <v>121</v>
      </c>
      <c r="F55" t="b">
        <v>1</v>
      </c>
      <c r="G55" t="s">
        <v>93</v>
      </c>
      <c r="H55">
        <v>3945</v>
      </c>
      <c r="I55">
        <v>10</v>
      </c>
      <c r="J55">
        <v>7</v>
      </c>
      <c r="K55">
        <v>27615</v>
      </c>
      <c r="L55">
        <v>276.14999999999998</v>
      </c>
      <c r="M55">
        <v>27338.85</v>
      </c>
      <c r="N55">
        <v>19725</v>
      </c>
      <c r="O55">
        <v>7613.85</v>
      </c>
      <c r="P55" s="23">
        <v>41640</v>
      </c>
      <c r="Q55">
        <v>1</v>
      </c>
      <c r="R55" t="s">
        <v>94</v>
      </c>
      <c r="S55">
        <v>2014</v>
      </c>
    </row>
    <row r="56" spans="1:19" x14ac:dyDescent="0.25">
      <c r="A56" t="s">
        <v>97</v>
      </c>
      <c r="B56" t="s">
        <v>98</v>
      </c>
      <c r="C56" t="s">
        <v>99</v>
      </c>
      <c r="D56" t="s">
        <v>114</v>
      </c>
      <c r="E56" t="s">
        <v>121</v>
      </c>
      <c r="F56" t="b">
        <v>1</v>
      </c>
      <c r="G56" t="s">
        <v>93</v>
      </c>
      <c r="H56">
        <v>2296</v>
      </c>
      <c r="I56">
        <v>10</v>
      </c>
      <c r="J56">
        <v>15</v>
      </c>
      <c r="K56">
        <v>34440</v>
      </c>
      <c r="L56">
        <v>344.4</v>
      </c>
      <c r="M56">
        <v>34095.599999999999</v>
      </c>
      <c r="N56">
        <v>22960</v>
      </c>
      <c r="O56">
        <v>11135.6</v>
      </c>
      <c r="P56" s="23">
        <v>41671</v>
      </c>
      <c r="Q56">
        <v>2</v>
      </c>
      <c r="R56" t="s">
        <v>115</v>
      </c>
      <c r="S56">
        <v>2014</v>
      </c>
    </row>
    <row r="57" spans="1:19" x14ac:dyDescent="0.25">
      <c r="A57" t="s">
        <v>88</v>
      </c>
      <c r="B57" t="s">
        <v>98</v>
      </c>
      <c r="C57" t="s">
        <v>99</v>
      </c>
      <c r="D57" t="s">
        <v>114</v>
      </c>
      <c r="E57" t="s">
        <v>121</v>
      </c>
      <c r="F57" t="b">
        <v>1</v>
      </c>
      <c r="G57" t="s">
        <v>93</v>
      </c>
      <c r="H57">
        <v>1030</v>
      </c>
      <c r="I57">
        <v>10</v>
      </c>
      <c r="J57">
        <v>7</v>
      </c>
      <c r="K57">
        <v>7210</v>
      </c>
      <c r="L57">
        <v>72.099999999999994</v>
      </c>
      <c r="M57">
        <v>7137.9</v>
      </c>
      <c r="N57">
        <v>5150</v>
      </c>
      <c r="O57">
        <v>1987.9</v>
      </c>
      <c r="P57" s="23">
        <v>41760</v>
      </c>
      <c r="Q57">
        <v>5</v>
      </c>
      <c r="R57" t="s">
        <v>122</v>
      </c>
      <c r="S57">
        <v>2014</v>
      </c>
    </row>
    <row r="58" spans="1:19" x14ac:dyDescent="0.25">
      <c r="A58" t="s">
        <v>88</v>
      </c>
      <c r="B58" t="s">
        <v>98</v>
      </c>
      <c r="C58" t="s">
        <v>99</v>
      </c>
      <c r="D58" t="s">
        <v>117</v>
      </c>
      <c r="E58" t="s">
        <v>121</v>
      </c>
      <c r="F58" t="b">
        <v>1</v>
      </c>
      <c r="G58" t="s">
        <v>93</v>
      </c>
      <c r="H58">
        <v>639</v>
      </c>
      <c r="I58">
        <v>120</v>
      </c>
      <c r="J58">
        <v>7</v>
      </c>
      <c r="K58">
        <v>4473</v>
      </c>
      <c r="L58">
        <v>44.73</v>
      </c>
      <c r="M58">
        <v>4428.2700000000004</v>
      </c>
      <c r="N58">
        <v>3195</v>
      </c>
      <c r="O58">
        <v>1233.27</v>
      </c>
      <c r="P58" s="23">
        <v>41944</v>
      </c>
      <c r="Q58">
        <v>11</v>
      </c>
      <c r="R58" t="s">
        <v>116</v>
      </c>
      <c r="S58">
        <v>2014</v>
      </c>
    </row>
    <row r="59" spans="1:19" x14ac:dyDescent="0.25">
      <c r="A59" t="s">
        <v>88</v>
      </c>
      <c r="B59" t="s">
        <v>89</v>
      </c>
      <c r="C59" t="s">
        <v>90</v>
      </c>
      <c r="D59" t="s">
        <v>118</v>
      </c>
      <c r="E59" t="s">
        <v>121</v>
      </c>
      <c r="F59" t="b">
        <v>1</v>
      </c>
      <c r="G59" t="s">
        <v>93</v>
      </c>
      <c r="H59">
        <v>1326</v>
      </c>
      <c r="I59">
        <v>250</v>
      </c>
      <c r="J59">
        <v>7</v>
      </c>
      <c r="K59">
        <v>9282</v>
      </c>
      <c r="L59">
        <v>92.82</v>
      </c>
      <c r="M59">
        <v>9189.18</v>
      </c>
      <c r="N59">
        <v>6630</v>
      </c>
      <c r="O59">
        <v>2559.1799999999998</v>
      </c>
      <c r="P59" s="23">
        <v>41699</v>
      </c>
      <c r="Q59">
        <v>3</v>
      </c>
      <c r="R59" t="s">
        <v>105</v>
      </c>
      <c r="S59">
        <v>2014</v>
      </c>
    </row>
    <row r="60" spans="1:19" x14ac:dyDescent="0.25">
      <c r="A60" t="s">
        <v>106</v>
      </c>
      <c r="B60" t="s">
        <v>113</v>
      </c>
      <c r="C60" t="s">
        <v>133</v>
      </c>
      <c r="D60" t="s">
        <v>91</v>
      </c>
      <c r="E60" t="s">
        <v>121</v>
      </c>
      <c r="F60" t="b">
        <v>1</v>
      </c>
      <c r="G60" t="s">
        <v>93</v>
      </c>
      <c r="H60">
        <v>1858</v>
      </c>
      <c r="I60">
        <v>3</v>
      </c>
      <c r="J60">
        <v>12</v>
      </c>
      <c r="K60">
        <v>22296</v>
      </c>
      <c r="L60">
        <v>222.96</v>
      </c>
      <c r="M60">
        <v>22073.040000000001</v>
      </c>
      <c r="N60">
        <v>5574</v>
      </c>
      <c r="O60">
        <v>16499.04</v>
      </c>
      <c r="P60" s="23">
        <v>41671</v>
      </c>
      <c r="Q60">
        <v>2</v>
      </c>
      <c r="R60" t="s">
        <v>115</v>
      </c>
      <c r="S60">
        <v>2014</v>
      </c>
    </row>
    <row r="61" spans="1:19" x14ac:dyDescent="0.25">
      <c r="A61" t="s">
        <v>88</v>
      </c>
      <c r="B61" t="s">
        <v>101</v>
      </c>
      <c r="C61" t="s">
        <v>102</v>
      </c>
      <c r="D61" t="s">
        <v>91</v>
      </c>
      <c r="E61" t="s">
        <v>121</v>
      </c>
      <c r="F61" t="b">
        <v>1</v>
      </c>
      <c r="G61" t="s">
        <v>93</v>
      </c>
      <c r="H61">
        <v>1210</v>
      </c>
      <c r="I61">
        <v>3</v>
      </c>
      <c r="J61">
        <v>350</v>
      </c>
      <c r="K61">
        <v>423500</v>
      </c>
      <c r="L61">
        <v>4235</v>
      </c>
      <c r="M61">
        <v>419265</v>
      </c>
      <c r="N61">
        <v>314600</v>
      </c>
      <c r="O61">
        <v>104665</v>
      </c>
      <c r="P61" s="23">
        <v>41699</v>
      </c>
      <c r="Q61">
        <v>3</v>
      </c>
      <c r="R61" t="s">
        <v>105</v>
      </c>
      <c r="S61">
        <v>2014</v>
      </c>
    </row>
    <row r="62" spans="1:19" x14ac:dyDescent="0.25">
      <c r="A62" t="s">
        <v>88</v>
      </c>
      <c r="B62" t="s">
        <v>113</v>
      </c>
      <c r="C62" t="s">
        <v>133</v>
      </c>
      <c r="D62" t="s">
        <v>91</v>
      </c>
      <c r="E62" t="s">
        <v>121</v>
      </c>
      <c r="F62" t="b">
        <v>1</v>
      </c>
      <c r="G62" t="s">
        <v>93</v>
      </c>
      <c r="H62">
        <v>2529</v>
      </c>
      <c r="I62">
        <v>3</v>
      </c>
      <c r="J62">
        <v>7</v>
      </c>
      <c r="K62">
        <v>17703</v>
      </c>
      <c r="L62">
        <v>177.03</v>
      </c>
      <c r="M62">
        <v>17525.97</v>
      </c>
      <c r="N62">
        <v>12645</v>
      </c>
      <c r="O62">
        <v>4880.97</v>
      </c>
      <c r="P62" s="23">
        <v>41821</v>
      </c>
      <c r="Q62">
        <v>7</v>
      </c>
      <c r="R62" t="s">
        <v>108</v>
      </c>
      <c r="S62">
        <v>2014</v>
      </c>
    </row>
    <row r="63" spans="1:19" x14ac:dyDescent="0.25">
      <c r="A63" t="s">
        <v>106</v>
      </c>
      <c r="B63" t="s">
        <v>89</v>
      </c>
      <c r="C63" t="s">
        <v>90</v>
      </c>
      <c r="D63" t="s">
        <v>91</v>
      </c>
      <c r="E63" t="s">
        <v>121</v>
      </c>
      <c r="F63" t="b">
        <v>1</v>
      </c>
      <c r="G63" t="s">
        <v>93</v>
      </c>
      <c r="H63">
        <v>1445</v>
      </c>
      <c r="I63">
        <v>3</v>
      </c>
      <c r="J63">
        <v>12</v>
      </c>
      <c r="K63">
        <v>17340</v>
      </c>
      <c r="L63">
        <v>173.4</v>
      </c>
      <c r="M63">
        <v>17166.599999999999</v>
      </c>
      <c r="N63">
        <v>4335</v>
      </c>
      <c r="O63">
        <v>12831.6</v>
      </c>
      <c r="P63" s="23">
        <v>41883</v>
      </c>
      <c r="Q63">
        <v>9</v>
      </c>
      <c r="R63" t="s">
        <v>111</v>
      </c>
      <c r="S63">
        <v>2014</v>
      </c>
    </row>
    <row r="64" spans="1:19" x14ac:dyDescent="0.25">
      <c r="A64" t="s">
        <v>107</v>
      </c>
      <c r="B64" t="s">
        <v>113</v>
      </c>
      <c r="C64" t="s">
        <v>133</v>
      </c>
      <c r="D64" t="s">
        <v>91</v>
      </c>
      <c r="E64" t="s">
        <v>121</v>
      </c>
      <c r="F64" t="b">
        <v>1</v>
      </c>
      <c r="G64" t="s">
        <v>93</v>
      </c>
      <c r="H64">
        <v>330</v>
      </c>
      <c r="I64">
        <v>3</v>
      </c>
      <c r="J64">
        <v>125</v>
      </c>
      <c r="K64">
        <v>41250</v>
      </c>
      <c r="L64">
        <v>412.5</v>
      </c>
      <c r="M64">
        <v>40837.5</v>
      </c>
      <c r="N64">
        <v>39600</v>
      </c>
      <c r="O64">
        <v>1237.5</v>
      </c>
      <c r="P64" s="23">
        <v>41518</v>
      </c>
      <c r="Q64">
        <v>9</v>
      </c>
      <c r="R64" t="s">
        <v>111</v>
      </c>
      <c r="S64">
        <v>2013</v>
      </c>
    </row>
    <row r="65" spans="1:19" x14ac:dyDescent="0.25">
      <c r="A65" t="s">
        <v>106</v>
      </c>
      <c r="B65" t="s">
        <v>98</v>
      </c>
      <c r="C65" t="s">
        <v>99</v>
      </c>
      <c r="D65" t="s">
        <v>91</v>
      </c>
      <c r="E65" t="s">
        <v>121</v>
      </c>
      <c r="F65" t="b">
        <v>1</v>
      </c>
      <c r="G65" t="s">
        <v>93</v>
      </c>
      <c r="H65">
        <v>2671</v>
      </c>
      <c r="I65">
        <v>3</v>
      </c>
      <c r="J65">
        <v>12</v>
      </c>
      <c r="K65">
        <v>32052</v>
      </c>
      <c r="L65">
        <v>320.52</v>
      </c>
      <c r="M65">
        <v>31731.48</v>
      </c>
      <c r="N65">
        <v>8013</v>
      </c>
      <c r="O65">
        <v>23718.48</v>
      </c>
      <c r="P65" s="23">
        <v>41883</v>
      </c>
      <c r="Q65">
        <v>9</v>
      </c>
      <c r="R65" t="s">
        <v>111</v>
      </c>
      <c r="S65">
        <v>2014</v>
      </c>
    </row>
    <row r="66" spans="1:19" x14ac:dyDescent="0.25">
      <c r="A66" t="s">
        <v>106</v>
      </c>
      <c r="B66" t="s">
        <v>95</v>
      </c>
      <c r="C66" t="s">
        <v>96</v>
      </c>
      <c r="D66" t="s">
        <v>91</v>
      </c>
      <c r="E66" t="s">
        <v>121</v>
      </c>
      <c r="F66" t="b">
        <v>1</v>
      </c>
      <c r="G66" t="s">
        <v>93</v>
      </c>
      <c r="H66">
        <v>766</v>
      </c>
      <c r="I66">
        <v>3</v>
      </c>
      <c r="J66">
        <v>12</v>
      </c>
      <c r="K66">
        <v>9192</v>
      </c>
      <c r="L66">
        <v>91.92</v>
      </c>
      <c r="M66">
        <v>9100.08</v>
      </c>
      <c r="N66">
        <v>2298</v>
      </c>
      <c r="O66">
        <v>6802.08</v>
      </c>
      <c r="P66" s="23">
        <v>41548</v>
      </c>
      <c r="Q66">
        <v>10</v>
      </c>
      <c r="R66" t="s">
        <v>112</v>
      </c>
      <c r="S66">
        <v>2013</v>
      </c>
    </row>
    <row r="67" spans="1:19" x14ac:dyDescent="0.25">
      <c r="A67" t="s">
        <v>109</v>
      </c>
      <c r="B67" t="s">
        <v>101</v>
      </c>
      <c r="C67" t="s">
        <v>102</v>
      </c>
      <c r="D67" t="s">
        <v>91</v>
      </c>
      <c r="E67" t="s">
        <v>121</v>
      </c>
      <c r="F67" t="b">
        <v>1</v>
      </c>
      <c r="G67" t="s">
        <v>93</v>
      </c>
      <c r="H67">
        <v>494</v>
      </c>
      <c r="I67">
        <v>3</v>
      </c>
      <c r="J67">
        <v>300</v>
      </c>
      <c r="K67">
        <v>148200</v>
      </c>
      <c r="L67">
        <v>1482</v>
      </c>
      <c r="M67">
        <v>146718</v>
      </c>
      <c r="N67">
        <v>123500</v>
      </c>
      <c r="O67">
        <v>23218</v>
      </c>
      <c r="P67" s="23">
        <v>41548</v>
      </c>
      <c r="Q67">
        <v>10</v>
      </c>
      <c r="R67" t="s">
        <v>112</v>
      </c>
      <c r="S67">
        <v>2013</v>
      </c>
    </row>
    <row r="68" spans="1:19" x14ac:dyDescent="0.25">
      <c r="A68" t="s">
        <v>88</v>
      </c>
      <c r="B68" t="s">
        <v>101</v>
      </c>
      <c r="C68" t="s">
        <v>102</v>
      </c>
      <c r="D68" t="s">
        <v>91</v>
      </c>
      <c r="E68" t="s">
        <v>121</v>
      </c>
      <c r="F68" t="b">
        <v>1</v>
      </c>
      <c r="G68" t="s">
        <v>93</v>
      </c>
      <c r="H68">
        <v>1397</v>
      </c>
      <c r="I68">
        <v>3</v>
      </c>
      <c r="J68">
        <v>350</v>
      </c>
      <c r="K68">
        <v>488950</v>
      </c>
      <c r="L68">
        <v>4889.5</v>
      </c>
      <c r="M68">
        <v>484060.5</v>
      </c>
      <c r="N68">
        <v>363220</v>
      </c>
      <c r="O68">
        <v>120840.5</v>
      </c>
      <c r="P68" s="23">
        <v>41913</v>
      </c>
      <c r="Q68">
        <v>10</v>
      </c>
      <c r="R68" t="s">
        <v>112</v>
      </c>
      <c r="S68">
        <v>2014</v>
      </c>
    </row>
    <row r="69" spans="1:19" x14ac:dyDescent="0.25">
      <c r="A69" t="s">
        <v>88</v>
      </c>
      <c r="B69" t="s">
        <v>98</v>
      </c>
      <c r="C69" t="s">
        <v>99</v>
      </c>
      <c r="D69" t="s">
        <v>91</v>
      </c>
      <c r="E69" t="s">
        <v>121</v>
      </c>
      <c r="F69" t="b">
        <v>1</v>
      </c>
      <c r="G69" t="s">
        <v>93</v>
      </c>
      <c r="H69">
        <v>2155</v>
      </c>
      <c r="I69">
        <v>3</v>
      </c>
      <c r="J69">
        <v>350</v>
      </c>
      <c r="K69">
        <v>754250</v>
      </c>
      <c r="L69">
        <v>7542.5</v>
      </c>
      <c r="M69">
        <v>746707.5</v>
      </c>
      <c r="N69">
        <v>560300</v>
      </c>
      <c r="O69">
        <v>186407.5</v>
      </c>
      <c r="P69" s="23">
        <v>41974</v>
      </c>
      <c r="Q69">
        <v>12</v>
      </c>
      <c r="R69" t="s">
        <v>103</v>
      </c>
      <c r="S69">
        <v>2014</v>
      </c>
    </row>
    <row r="70" spans="1:19" x14ac:dyDescent="0.25">
      <c r="A70" t="s">
        <v>97</v>
      </c>
      <c r="B70" t="s">
        <v>101</v>
      </c>
      <c r="C70" t="s">
        <v>102</v>
      </c>
      <c r="D70" t="s">
        <v>104</v>
      </c>
      <c r="E70" t="s">
        <v>121</v>
      </c>
      <c r="F70" t="b">
        <v>1</v>
      </c>
      <c r="G70" t="s">
        <v>93</v>
      </c>
      <c r="H70">
        <v>2214</v>
      </c>
      <c r="I70">
        <v>5</v>
      </c>
      <c r="J70">
        <v>15</v>
      </c>
      <c r="K70">
        <v>33210</v>
      </c>
      <c r="L70">
        <v>332.1</v>
      </c>
      <c r="M70">
        <v>32877.9</v>
      </c>
      <c r="N70">
        <v>22140</v>
      </c>
      <c r="O70">
        <v>10737.9</v>
      </c>
      <c r="P70" s="23">
        <v>41699</v>
      </c>
      <c r="Q70">
        <v>3</v>
      </c>
      <c r="R70" t="s">
        <v>105</v>
      </c>
      <c r="S70">
        <v>2014</v>
      </c>
    </row>
    <row r="71" spans="1:19" x14ac:dyDescent="0.25">
      <c r="A71" t="s">
        <v>109</v>
      </c>
      <c r="B71" t="s">
        <v>113</v>
      </c>
      <c r="C71" t="s">
        <v>133</v>
      </c>
      <c r="D71" t="s">
        <v>104</v>
      </c>
      <c r="E71" t="s">
        <v>121</v>
      </c>
      <c r="F71" t="b">
        <v>1</v>
      </c>
      <c r="G71" t="s">
        <v>93</v>
      </c>
      <c r="H71">
        <v>2301</v>
      </c>
      <c r="I71">
        <v>5</v>
      </c>
      <c r="J71">
        <v>300</v>
      </c>
      <c r="K71">
        <v>690300</v>
      </c>
      <c r="L71">
        <v>6903</v>
      </c>
      <c r="M71">
        <v>683397</v>
      </c>
      <c r="N71">
        <v>575250</v>
      </c>
      <c r="O71">
        <v>108147</v>
      </c>
      <c r="P71" s="23">
        <v>41730</v>
      </c>
      <c r="Q71">
        <v>4</v>
      </c>
      <c r="R71" t="s">
        <v>119</v>
      </c>
      <c r="S71">
        <v>2014</v>
      </c>
    </row>
    <row r="72" spans="1:19" x14ac:dyDescent="0.25">
      <c r="A72" t="s">
        <v>88</v>
      </c>
      <c r="B72" t="s">
        <v>98</v>
      </c>
      <c r="C72" t="s">
        <v>99</v>
      </c>
      <c r="D72" t="s">
        <v>104</v>
      </c>
      <c r="E72" t="s">
        <v>121</v>
      </c>
      <c r="F72" t="b">
        <v>1</v>
      </c>
      <c r="G72" t="s">
        <v>93</v>
      </c>
      <c r="H72">
        <v>1375.5</v>
      </c>
      <c r="I72">
        <v>5</v>
      </c>
      <c r="J72">
        <v>20</v>
      </c>
      <c r="K72">
        <v>27510</v>
      </c>
      <c r="L72">
        <v>275.10000000000002</v>
      </c>
      <c r="M72">
        <v>27234.9</v>
      </c>
      <c r="N72">
        <v>13755</v>
      </c>
      <c r="O72">
        <v>13479.9</v>
      </c>
      <c r="P72" s="23">
        <v>41821</v>
      </c>
      <c r="Q72">
        <v>7</v>
      </c>
      <c r="R72" t="s">
        <v>108</v>
      </c>
      <c r="S72">
        <v>2014</v>
      </c>
    </row>
    <row r="73" spans="1:19" x14ac:dyDescent="0.25">
      <c r="A73" t="s">
        <v>88</v>
      </c>
      <c r="B73" t="s">
        <v>89</v>
      </c>
      <c r="C73" t="s">
        <v>90</v>
      </c>
      <c r="D73" t="s">
        <v>104</v>
      </c>
      <c r="E73" t="s">
        <v>121</v>
      </c>
      <c r="F73" t="b">
        <v>1</v>
      </c>
      <c r="G73" t="s">
        <v>93</v>
      </c>
      <c r="H73">
        <v>1830</v>
      </c>
      <c r="I73">
        <v>5</v>
      </c>
      <c r="J73">
        <v>7</v>
      </c>
      <c r="K73">
        <v>12810</v>
      </c>
      <c r="L73">
        <v>128.1</v>
      </c>
      <c r="M73">
        <v>12681.9</v>
      </c>
      <c r="N73">
        <v>9150</v>
      </c>
      <c r="O73">
        <v>3531.9</v>
      </c>
      <c r="P73" s="23">
        <v>41852</v>
      </c>
      <c r="Q73">
        <v>8</v>
      </c>
      <c r="R73" t="s">
        <v>110</v>
      </c>
      <c r="S73">
        <v>2014</v>
      </c>
    </row>
    <row r="74" spans="1:19" x14ac:dyDescent="0.25">
      <c r="A74" t="s">
        <v>109</v>
      </c>
      <c r="B74" t="s">
        <v>113</v>
      </c>
      <c r="C74" t="s">
        <v>133</v>
      </c>
      <c r="D74" t="s">
        <v>104</v>
      </c>
      <c r="E74" t="s">
        <v>121</v>
      </c>
      <c r="F74" t="b">
        <v>1</v>
      </c>
      <c r="G74" t="s">
        <v>93</v>
      </c>
      <c r="H74">
        <v>2498</v>
      </c>
      <c r="I74">
        <v>5</v>
      </c>
      <c r="J74">
        <v>300</v>
      </c>
      <c r="K74">
        <v>749400</v>
      </c>
      <c r="L74">
        <v>7494</v>
      </c>
      <c r="M74">
        <v>741906</v>
      </c>
      <c r="N74">
        <v>624500</v>
      </c>
      <c r="O74">
        <v>117406</v>
      </c>
      <c r="P74" s="23">
        <v>41518</v>
      </c>
      <c r="Q74">
        <v>9</v>
      </c>
      <c r="R74" t="s">
        <v>111</v>
      </c>
      <c r="S74">
        <v>2013</v>
      </c>
    </row>
    <row r="75" spans="1:19" x14ac:dyDescent="0.25">
      <c r="A75" t="s">
        <v>107</v>
      </c>
      <c r="B75" t="s">
        <v>113</v>
      </c>
      <c r="C75" t="s">
        <v>133</v>
      </c>
      <c r="D75" t="s">
        <v>104</v>
      </c>
      <c r="E75" t="s">
        <v>121</v>
      </c>
      <c r="F75" t="b">
        <v>1</v>
      </c>
      <c r="G75" t="s">
        <v>93</v>
      </c>
      <c r="H75">
        <v>663</v>
      </c>
      <c r="I75">
        <v>5</v>
      </c>
      <c r="J75">
        <v>125</v>
      </c>
      <c r="K75">
        <v>82875</v>
      </c>
      <c r="L75">
        <v>828.75</v>
      </c>
      <c r="M75">
        <v>82046.25</v>
      </c>
      <c r="N75">
        <v>79560</v>
      </c>
      <c r="O75">
        <v>2486.25</v>
      </c>
      <c r="P75" s="23">
        <v>41548</v>
      </c>
      <c r="Q75">
        <v>10</v>
      </c>
      <c r="R75" t="s">
        <v>112</v>
      </c>
      <c r="S75">
        <v>2013</v>
      </c>
    </row>
    <row r="76" spans="1:19" x14ac:dyDescent="0.25">
      <c r="A76" t="s">
        <v>97</v>
      </c>
      <c r="B76" t="s">
        <v>113</v>
      </c>
      <c r="C76" t="s">
        <v>133</v>
      </c>
      <c r="D76" t="s">
        <v>114</v>
      </c>
      <c r="E76" t="s">
        <v>121</v>
      </c>
      <c r="F76" t="b">
        <v>1</v>
      </c>
      <c r="G76" t="s">
        <v>93</v>
      </c>
      <c r="H76">
        <v>1514</v>
      </c>
      <c r="I76">
        <v>10</v>
      </c>
      <c r="J76">
        <v>15</v>
      </c>
      <c r="K76">
        <v>22710</v>
      </c>
      <c r="L76">
        <v>227.1</v>
      </c>
      <c r="M76">
        <v>22482.9</v>
      </c>
      <c r="N76">
        <v>15140</v>
      </c>
      <c r="O76">
        <v>7342.9</v>
      </c>
      <c r="P76" s="23">
        <v>41671</v>
      </c>
      <c r="Q76">
        <v>2</v>
      </c>
      <c r="R76" t="s">
        <v>115</v>
      </c>
      <c r="S76">
        <v>2014</v>
      </c>
    </row>
    <row r="77" spans="1:19" x14ac:dyDescent="0.25">
      <c r="A77" t="s">
        <v>88</v>
      </c>
      <c r="B77" t="s">
        <v>113</v>
      </c>
      <c r="C77" t="s">
        <v>133</v>
      </c>
      <c r="D77" t="s">
        <v>114</v>
      </c>
      <c r="E77" t="s">
        <v>121</v>
      </c>
      <c r="F77" t="b">
        <v>1</v>
      </c>
      <c r="G77" t="s">
        <v>93</v>
      </c>
      <c r="H77">
        <v>4492.5</v>
      </c>
      <c r="I77">
        <v>10</v>
      </c>
      <c r="J77">
        <v>7</v>
      </c>
      <c r="K77">
        <v>31447.5</v>
      </c>
      <c r="L77">
        <v>314.48</v>
      </c>
      <c r="M77">
        <v>31133.03</v>
      </c>
      <c r="N77">
        <v>22462.5</v>
      </c>
      <c r="O77">
        <v>8670.5300000000007</v>
      </c>
      <c r="P77" s="23">
        <v>41730</v>
      </c>
      <c r="Q77">
        <v>4</v>
      </c>
      <c r="R77" t="s">
        <v>119</v>
      </c>
      <c r="S77">
        <v>2014</v>
      </c>
    </row>
    <row r="78" spans="1:19" x14ac:dyDescent="0.25">
      <c r="A78" t="s">
        <v>107</v>
      </c>
      <c r="B78" t="s">
        <v>113</v>
      </c>
      <c r="C78" t="s">
        <v>133</v>
      </c>
      <c r="D78" t="s">
        <v>114</v>
      </c>
      <c r="E78" t="s">
        <v>121</v>
      </c>
      <c r="F78" t="b">
        <v>1</v>
      </c>
      <c r="G78" t="s">
        <v>93</v>
      </c>
      <c r="H78">
        <v>727</v>
      </c>
      <c r="I78">
        <v>10</v>
      </c>
      <c r="J78">
        <v>125</v>
      </c>
      <c r="K78">
        <v>90875</v>
      </c>
      <c r="L78">
        <v>908.75</v>
      </c>
      <c r="M78">
        <v>89966.25</v>
      </c>
      <c r="N78">
        <v>87240</v>
      </c>
      <c r="O78">
        <v>2726.25</v>
      </c>
      <c r="P78" s="23">
        <v>41791</v>
      </c>
      <c r="Q78">
        <v>6</v>
      </c>
      <c r="R78" t="s">
        <v>100</v>
      </c>
      <c r="S78">
        <v>2014</v>
      </c>
    </row>
    <row r="79" spans="1:19" x14ac:dyDescent="0.25">
      <c r="A79" t="s">
        <v>107</v>
      </c>
      <c r="B79" t="s">
        <v>98</v>
      </c>
      <c r="C79" t="s">
        <v>99</v>
      </c>
      <c r="D79" t="s">
        <v>114</v>
      </c>
      <c r="E79" t="s">
        <v>121</v>
      </c>
      <c r="F79" t="b">
        <v>1</v>
      </c>
      <c r="G79" t="s">
        <v>93</v>
      </c>
      <c r="H79">
        <v>787</v>
      </c>
      <c r="I79">
        <v>10</v>
      </c>
      <c r="J79">
        <v>125</v>
      </c>
      <c r="K79">
        <v>98375</v>
      </c>
      <c r="L79">
        <v>983.75</v>
      </c>
      <c r="M79">
        <v>97391.25</v>
      </c>
      <c r="N79">
        <v>94440</v>
      </c>
      <c r="O79">
        <v>2951.25</v>
      </c>
      <c r="P79" s="23">
        <v>41791</v>
      </c>
      <c r="Q79">
        <v>6</v>
      </c>
      <c r="R79" t="s">
        <v>100</v>
      </c>
      <c r="S79">
        <v>2014</v>
      </c>
    </row>
    <row r="80" spans="1:19" x14ac:dyDescent="0.25">
      <c r="A80" t="s">
        <v>107</v>
      </c>
      <c r="B80" t="s">
        <v>101</v>
      </c>
      <c r="C80" t="s">
        <v>102</v>
      </c>
      <c r="D80" t="s">
        <v>114</v>
      </c>
      <c r="E80" t="s">
        <v>121</v>
      </c>
      <c r="F80" t="b">
        <v>1</v>
      </c>
      <c r="G80" t="s">
        <v>93</v>
      </c>
      <c r="H80">
        <v>1823</v>
      </c>
      <c r="I80">
        <v>10</v>
      </c>
      <c r="J80">
        <v>125</v>
      </c>
      <c r="K80">
        <v>227875</v>
      </c>
      <c r="L80">
        <v>2278.75</v>
      </c>
      <c r="M80">
        <v>225596.25</v>
      </c>
      <c r="N80">
        <v>218760</v>
      </c>
      <c r="O80">
        <v>6836.25</v>
      </c>
      <c r="P80" s="23">
        <v>41821</v>
      </c>
      <c r="Q80">
        <v>7</v>
      </c>
      <c r="R80" t="s">
        <v>108</v>
      </c>
      <c r="S80">
        <v>2014</v>
      </c>
    </row>
    <row r="81" spans="1:19" x14ac:dyDescent="0.25">
      <c r="A81" t="s">
        <v>97</v>
      </c>
      <c r="B81" t="s">
        <v>95</v>
      </c>
      <c r="C81" t="s">
        <v>96</v>
      </c>
      <c r="D81" t="s">
        <v>114</v>
      </c>
      <c r="E81" t="s">
        <v>121</v>
      </c>
      <c r="F81" t="b">
        <v>1</v>
      </c>
      <c r="G81" t="s">
        <v>93</v>
      </c>
      <c r="H81">
        <v>747</v>
      </c>
      <c r="I81">
        <v>10</v>
      </c>
      <c r="J81">
        <v>15</v>
      </c>
      <c r="K81">
        <v>11205</v>
      </c>
      <c r="L81">
        <v>112.05</v>
      </c>
      <c r="M81">
        <v>11092.95</v>
      </c>
      <c r="N81">
        <v>7470</v>
      </c>
      <c r="O81">
        <v>3622.95</v>
      </c>
      <c r="P81" s="23">
        <v>41883</v>
      </c>
      <c r="Q81">
        <v>9</v>
      </c>
      <c r="R81" t="s">
        <v>111</v>
      </c>
      <c r="S81">
        <v>2014</v>
      </c>
    </row>
    <row r="82" spans="1:19" x14ac:dyDescent="0.25">
      <c r="A82" t="s">
        <v>106</v>
      </c>
      <c r="B82" t="s">
        <v>95</v>
      </c>
      <c r="C82" t="s">
        <v>96</v>
      </c>
      <c r="D82" t="s">
        <v>114</v>
      </c>
      <c r="E82" t="s">
        <v>121</v>
      </c>
      <c r="F82" t="b">
        <v>1</v>
      </c>
      <c r="G82" t="s">
        <v>93</v>
      </c>
      <c r="H82">
        <v>766</v>
      </c>
      <c r="I82">
        <v>10</v>
      </c>
      <c r="J82">
        <v>12</v>
      </c>
      <c r="K82">
        <v>9192</v>
      </c>
      <c r="L82">
        <v>91.92</v>
      </c>
      <c r="M82">
        <v>9100.08</v>
      </c>
      <c r="N82">
        <v>2298</v>
      </c>
      <c r="O82">
        <v>6802.08</v>
      </c>
      <c r="P82" s="23">
        <v>41548</v>
      </c>
      <c r="Q82">
        <v>10</v>
      </c>
      <c r="R82" t="s">
        <v>112</v>
      </c>
      <c r="S82">
        <v>2013</v>
      </c>
    </row>
    <row r="83" spans="1:19" x14ac:dyDescent="0.25">
      <c r="A83" t="s">
        <v>109</v>
      </c>
      <c r="B83" t="s">
        <v>113</v>
      </c>
      <c r="C83" t="s">
        <v>133</v>
      </c>
      <c r="D83" t="s">
        <v>114</v>
      </c>
      <c r="E83" t="s">
        <v>121</v>
      </c>
      <c r="F83" t="b">
        <v>1</v>
      </c>
      <c r="G83" t="s">
        <v>93</v>
      </c>
      <c r="H83">
        <v>2905</v>
      </c>
      <c r="I83">
        <v>10</v>
      </c>
      <c r="J83">
        <v>300</v>
      </c>
      <c r="K83">
        <v>871500</v>
      </c>
      <c r="L83">
        <v>8715</v>
      </c>
      <c r="M83">
        <v>862785</v>
      </c>
      <c r="N83">
        <v>726250</v>
      </c>
      <c r="O83">
        <v>136535</v>
      </c>
      <c r="P83" s="23">
        <v>41944</v>
      </c>
      <c r="Q83">
        <v>11</v>
      </c>
      <c r="R83" t="s">
        <v>116</v>
      </c>
      <c r="S83">
        <v>2014</v>
      </c>
    </row>
    <row r="84" spans="1:19" x14ac:dyDescent="0.25">
      <c r="A84" t="s">
        <v>88</v>
      </c>
      <c r="B84" t="s">
        <v>98</v>
      </c>
      <c r="C84" t="s">
        <v>99</v>
      </c>
      <c r="D84" t="s">
        <v>114</v>
      </c>
      <c r="E84" t="s">
        <v>121</v>
      </c>
      <c r="F84" t="b">
        <v>1</v>
      </c>
      <c r="G84" t="s">
        <v>93</v>
      </c>
      <c r="H84">
        <v>2155</v>
      </c>
      <c r="I84">
        <v>10</v>
      </c>
      <c r="J84">
        <v>350</v>
      </c>
      <c r="K84">
        <v>754250</v>
      </c>
      <c r="L84">
        <v>7542.5</v>
      </c>
      <c r="M84">
        <v>746707.5</v>
      </c>
      <c r="N84">
        <v>560300</v>
      </c>
      <c r="O84">
        <v>186407.5</v>
      </c>
      <c r="P84" s="23">
        <v>41974</v>
      </c>
      <c r="Q84">
        <v>12</v>
      </c>
      <c r="R84" t="s">
        <v>103</v>
      </c>
      <c r="S84">
        <v>2014</v>
      </c>
    </row>
    <row r="85" spans="1:19" x14ac:dyDescent="0.25">
      <c r="A85" t="s">
        <v>88</v>
      </c>
      <c r="B85" t="s">
        <v>98</v>
      </c>
      <c r="C85" t="s">
        <v>99</v>
      </c>
      <c r="D85" t="s">
        <v>117</v>
      </c>
      <c r="E85" t="s">
        <v>121</v>
      </c>
      <c r="F85" t="b">
        <v>1</v>
      </c>
      <c r="G85" t="s">
        <v>93</v>
      </c>
      <c r="H85">
        <v>3864</v>
      </c>
      <c r="I85">
        <v>120</v>
      </c>
      <c r="J85">
        <v>20</v>
      </c>
      <c r="K85">
        <v>77280</v>
      </c>
      <c r="L85">
        <v>772.8</v>
      </c>
      <c r="M85">
        <v>76507.199999999997</v>
      </c>
      <c r="N85">
        <v>38640</v>
      </c>
      <c r="O85">
        <v>37867.199999999997</v>
      </c>
      <c r="P85" s="23">
        <v>41730</v>
      </c>
      <c r="Q85">
        <v>4</v>
      </c>
      <c r="R85" t="s">
        <v>119</v>
      </c>
      <c r="S85">
        <v>2014</v>
      </c>
    </row>
    <row r="86" spans="1:19" x14ac:dyDescent="0.25">
      <c r="A86" t="s">
        <v>88</v>
      </c>
      <c r="B86" t="s">
        <v>101</v>
      </c>
      <c r="C86" t="s">
        <v>102</v>
      </c>
      <c r="D86" t="s">
        <v>117</v>
      </c>
      <c r="E86" t="s">
        <v>121</v>
      </c>
      <c r="F86" t="b">
        <v>1</v>
      </c>
      <c r="G86" t="s">
        <v>93</v>
      </c>
      <c r="H86">
        <v>362</v>
      </c>
      <c r="I86">
        <v>120</v>
      </c>
      <c r="J86">
        <v>7</v>
      </c>
      <c r="K86">
        <v>2534</v>
      </c>
      <c r="L86">
        <v>25.34</v>
      </c>
      <c r="M86">
        <v>2508.66</v>
      </c>
      <c r="N86">
        <v>1810</v>
      </c>
      <c r="O86">
        <v>698.66</v>
      </c>
      <c r="P86" s="23">
        <v>41760</v>
      </c>
      <c r="Q86">
        <v>5</v>
      </c>
      <c r="R86" t="s">
        <v>122</v>
      </c>
      <c r="S86">
        <v>2014</v>
      </c>
    </row>
    <row r="87" spans="1:19" x14ac:dyDescent="0.25">
      <c r="A87" t="s">
        <v>107</v>
      </c>
      <c r="B87" t="s">
        <v>89</v>
      </c>
      <c r="C87" t="s">
        <v>90</v>
      </c>
      <c r="D87" t="s">
        <v>117</v>
      </c>
      <c r="E87" t="s">
        <v>121</v>
      </c>
      <c r="F87" t="b">
        <v>1</v>
      </c>
      <c r="G87" t="s">
        <v>93</v>
      </c>
      <c r="H87">
        <v>923</v>
      </c>
      <c r="I87">
        <v>120</v>
      </c>
      <c r="J87">
        <v>125</v>
      </c>
      <c r="K87">
        <v>115375</v>
      </c>
      <c r="L87">
        <v>1153.75</v>
      </c>
      <c r="M87">
        <v>114221.25</v>
      </c>
      <c r="N87">
        <v>110760</v>
      </c>
      <c r="O87">
        <v>3461.25</v>
      </c>
      <c r="P87" s="23">
        <v>41852</v>
      </c>
      <c r="Q87">
        <v>8</v>
      </c>
      <c r="R87" t="s">
        <v>110</v>
      </c>
      <c r="S87">
        <v>2014</v>
      </c>
    </row>
    <row r="88" spans="1:19" x14ac:dyDescent="0.25">
      <c r="A88" t="s">
        <v>107</v>
      </c>
      <c r="B88" t="s">
        <v>113</v>
      </c>
      <c r="C88" t="s">
        <v>133</v>
      </c>
      <c r="D88" t="s">
        <v>117</v>
      </c>
      <c r="E88" t="s">
        <v>121</v>
      </c>
      <c r="F88" t="b">
        <v>1</v>
      </c>
      <c r="G88" t="s">
        <v>93</v>
      </c>
      <c r="H88">
        <v>663</v>
      </c>
      <c r="I88">
        <v>120</v>
      </c>
      <c r="J88">
        <v>125</v>
      </c>
      <c r="K88">
        <v>82875</v>
      </c>
      <c r="L88">
        <v>828.75</v>
      </c>
      <c r="M88">
        <v>82046.25</v>
      </c>
      <c r="N88">
        <v>79560</v>
      </c>
      <c r="O88">
        <v>2486.25</v>
      </c>
      <c r="P88" s="23">
        <v>41548</v>
      </c>
      <c r="Q88">
        <v>10</v>
      </c>
      <c r="R88" t="s">
        <v>112</v>
      </c>
      <c r="S88">
        <v>2013</v>
      </c>
    </row>
    <row r="89" spans="1:19" x14ac:dyDescent="0.25">
      <c r="A89" t="s">
        <v>88</v>
      </c>
      <c r="B89" t="s">
        <v>89</v>
      </c>
      <c r="C89" t="s">
        <v>90</v>
      </c>
      <c r="D89" t="s">
        <v>117</v>
      </c>
      <c r="E89" t="s">
        <v>121</v>
      </c>
      <c r="F89" t="b">
        <v>1</v>
      </c>
      <c r="G89" t="s">
        <v>93</v>
      </c>
      <c r="H89">
        <v>2092</v>
      </c>
      <c r="I89">
        <v>120</v>
      </c>
      <c r="J89">
        <v>7</v>
      </c>
      <c r="K89">
        <v>14644</v>
      </c>
      <c r="L89">
        <v>146.44</v>
      </c>
      <c r="M89">
        <v>14497.56</v>
      </c>
      <c r="N89">
        <v>10460</v>
      </c>
      <c r="O89">
        <v>4037.56</v>
      </c>
      <c r="P89" s="23">
        <v>41579</v>
      </c>
      <c r="Q89">
        <v>11</v>
      </c>
      <c r="R89" t="s">
        <v>116</v>
      </c>
      <c r="S89">
        <v>2013</v>
      </c>
    </row>
    <row r="90" spans="1:19" x14ac:dyDescent="0.25">
      <c r="A90" t="s">
        <v>88</v>
      </c>
      <c r="B90" t="s">
        <v>95</v>
      </c>
      <c r="C90" t="s">
        <v>96</v>
      </c>
      <c r="D90" t="s">
        <v>118</v>
      </c>
      <c r="E90" t="s">
        <v>121</v>
      </c>
      <c r="F90" t="b">
        <v>1</v>
      </c>
      <c r="G90" t="s">
        <v>93</v>
      </c>
      <c r="H90">
        <v>263</v>
      </c>
      <c r="I90">
        <v>250</v>
      </c>
      <c r="J90">
        <v>7</v>
      </c>
      <c r="K90">
        <v>1841</v>
      </c>
      <c r="L90">
        <v>18.41</v>
      </c>
      <c r="M90">
        <v>1822.59</v>
      </c>
      <c r="N90">
        <v>1315</v>
      </c>
      <c r="O90">
        <v>507.59</v>
      </c>
      <c r="P90" s="23">
        <v>41699</v>
      </c>
      <c r="Q90">
        <v>3</v>
      </c>
      <c r="R90" t="s">
        <v>105</v>
      </c>
      <c r="S90">
        <v>2014</v>
      </c>
    </row>
    <row r="91" spans="1:19" x14ac:dyDescent="0.25">
      <c r="A91" t="s">
        <v>88</v>
      </c>
      <c r="B91" t="s">
        <v>89</v>
      </c>
      <c r="C91" t="s">
        <v>90</v>
      </c>
      <c r="D91" t="s">
        <v>118</v>
      </c>
      <c r="E91" t="s">
        <v>121</v>
      </c>
      <c r="F91" t="b">
        <v>1</v>
      </c>
      <c r="G91" t="s">
        <v>93</v>
      </c>
      <c r="H91">
        <v>943.5</v>
      </c>
      <c r="I91">
        <v>250</v>
      </c>
      <c r="J91">
        <v>350</v>
      </c>
      <c r="K91">
        <v>330225</v>
      </c>
      <c r="L91">
        <v>3302.25</v>
      </c>
      <c r="M91">
        <v>326922.75</v>
      </c>
      <c r="N91">
        <v>245310</v>
      </c>
      <c r="O91">
        <v>81612.75</v>
      </c>
      <c r="P91" s="23">
        <v>41730</v>
      </c>
      <c r="Q91">
        <v>4</v>
      </c>
      <c r="R91" t="s">
        <v>119</v>
      </c>
      <c r="S91">
        <v>2014</v>
      </c>
    </row>
    <row r="92" spans="1:19" x14ac:dyDescent="0.25">
      <c r="A92" t="s">
        <v>107</v>
      </c>
      <c r="B92" t="s">
        <v>113</v>
      </c>
      <c r="C92" t="s">
        <v>133</v>
      </c>
      <c r="D92" t="s">
        <v>118</v>
      </c>
      <c r="E92" t="s">
        <v>121</v>
      </c>
      <c r="F92" t="b">
        <v>1</v>
      </c>
      <c r="G92" t="s">
        <v>93</v>
      </c>
      <c r="H92">
        <v>727</v>
      </c>
      <c r="I92">
        <v>250</v>
      </c>
      <c r="J92">
        <v>125</v>
      </c>
      <c r="K92">
        <v>90875</v>
      </c>
      <c r="L92">
        <v>908.75</v>
      </c>
      <c r="M92">
        <v>89966.25</v>
      </c>
      <c r="N92">
        <v>87240</v>
      </c>
      <c r="O92">
        <v>2726.25</v>
      </c>
      <c r="P92" s="23">
        <v>41791</v>
      </c>
      <c r="Q92">
        <v>6</v>
      </c>
      <c r="R92" t="s">
        <v>100</v>
      </c>
      <c r="S92">
        <v>2014</v>
      </c>
    </row>
    <row r="93" spans="1:19" x14ac:dyDescent="0.25">
      <c r="A93" t="s">
        <v>107</v>
      </c>
      <c r="B93" t="s">
        <v>98</v>
      </c>
      <c r="C93" t="s">
        <v>99</v>
      </c>
      <c r="D93" t="s">
        <v>118</v>
      </c>
      <c r="E93" t="s">
        <v>121</v>
      </c>
      <c r="F93" t="b">
        <v>1</v>
      </c>
      <c r="G93" t="s">
        <v>93</v>
      </c>
      <c r="H93">
        <v>787</v>
      </c>
      <c r="I93">
        <v>250</v>
      </c>
      <c r="J93">
        <v>125</v>
      </c>
      <c r="K93">
        <v>98375</v>
      </c>
      <c r="L93">
        <v>983.75</v>
      </c>
      <c r="M93">
        <v>97391.25</v>
      </c>
      <c r="N93">
        <v>94440</v>
      </c>
      <c r="O93">
        <v>2951.25</v>
      </c>
      <c r="P93" s="23">
        <v>41791</v>
      </c>
      <c r="Q93">
        <v>6</v>
      </c>
      <c r="R93" t="s">
        <v>100</v>
      </c>
      <c r="S93">
        <v>2014</v>
      </c>
    </row>
    <row r="94" spans="1:19" x14ac:dyDescent="0.25">
      <c r="A94" t="s">
        <v>109</v>
      </c>
      <c r="B94" t="s">
        <v>95</v>
      </c>
      <c r="C94" t="s">
        <v>96</v>
      </c>
      <c r="D94" t="s">
        <v>118</v>
      </c>
      <c r="E94" t="s">
        <v>121</v>
      </c>
      <c r="F94" t="b">
        <v>1</v>
      </c>
      <c r="G94" t="s">
        <v>93</v>
      </c>
      <c r="H94">
        <v>986</v>
      </c>
      <c r="I94">
        <v>250</v>
      </c>
      <c r="J94">
        <v>300</v>
      </c>
      <c r="K94">
        <v>295800</v>
      </c>
      <c r="L94">
        <v>2958</v>
      </c>
      <c r="M94">
        <v>292842</v>
      </c>
      <c r="N94">
        <v>246500</v>
      </c>
      <c r="O94">
        <v>46342</v>
      </c>
      <c r="P94" s="23">
        <v>41883</v>
      </c>
      <c r="Q94">
        <v>9</v>
      </c>
      <c r="R94" t="s">
        <v>111</v>
      </c>
      <c r="S94">
        <v>2014</v>
      </c>
    </row>
    <row r="95" spans="1:19" x14ac:dyDescent="0.25">
      <c r="A95" t="s">
        <v>109</v>
      </c>
      <c r="B95" t="s">
        <v>101</v>
      </c>
      <c r="C95" t="s">
        <v>102</v>
      </c>
      <c r="D95" t="s">
        <v>118</v>
      </c>
      <c r="E95" t="s">
        <v>121</v>
      </c>
      <c r="F95" t="b">
        <v>1</v>
      </c>
      <c r="G95" t="s">
        <v>93</v>
      </c>
      <c r="H95">
        <v>494</v>
      </c>
      <c r="I95">
        <v>250</v>
      </c>
      <c r="J95">
        <v>300</v>
      </c>
      <c r="K95">
        <v>148200</v>
      </c>
      <c r="L95">
        <v>1482</v>
      </c>
      <c r="M95">
        <v>146718</v>
      </c>
      <c r="N95">
        <v>123500</v>
      </c>
      <c r="O95">
        <v>23218</v>
      </c>
      <c r="P95" s="23">
        <v>41548</v>
      </c>
      <c r="Q95">
        <v>10</v>
      </c>
      <c r="R95" t="s">
        <v>112</v>
      </c>
      <c r="S95">
        <v>2013</v>
      </c>
    </row>
    <row r="96" spans="1:19" x14ac:dyDescent="0.25">
      <c r="A96" t="s">
        <v>88</v>
      </c>
      <c r="B96" t="s">
        <v>101</v>
      </c>
      <c r="C96" t="s">
        <v>102</v>
      </c>
      <c r="D96" t="s">
        <v>118</v>
      </c>
      <c r="E96" t="s">
        <v>121</v>
      </c>
      <c r="F96" t="b">
        <v>1</v>
      </c>
      <c r="G96" t="s">
        <v>93</v>
      </c>
      <c r="H96">
        <v>1397</v>
      </c>
      <c r="I96">
        <v>250</v>
      </c>
      <c r="J96">
        <v>350</v>
      </c>
      <c r="K96">
        <v>488950</v>
      </c>
      <c r="L96">
        <v>4889.5</v>
      </c>
      <c r="M96">
        <v>484060.5</v>
      </c>
      <c r="N96">
        <v>363220</v>
      </c>
      <c r="O96">
        <v>120840.5</v>
      </c>
      <c r="P96" s="23">
        <v>41913</v>
      </c>
      <c r="Q96">
        <v>10</v>
      </c>
      <c r="R96" t="s">
        <v>112</v>
      </c>
      <c r="S96">
        <v>2014</v>
      </c>
    </row>
    <row r="97" spans="1:19" x14ac:dyDescent="0.25">
      <c r="A97" t="s">
        <v>107</v>
      </c>
      <c r="B97" t="s">
        <v>98</v>
      </c>
      <c r="C97" t="s">
        <v>99</v>
      </c>
      <c r="D97" t="s">
        <v>118</v>
      </c>
      <c r="E97" t="s">
        <v>121</v>
      </c>
      <c r="F97" t="b">
        <v>1</v>
      </c>
      <c r="G97" t="s">
        <v>93</v>
      </c>
      <c r="H97">
        <v>1744</v>
      </c>
      <c r="I97">
        <v>250</v>
      </c>
      <c r="J97">
        <v>125</v>
      </c>
      <c r="K97">
        <v>218000</v>
      </c>
      <c r="L97">
        <v>2180</v>
      </c>
      <c r="M97">
        <v>215820</v>
      </c>
      <c r="N97">
        <v>209280</v>
      </c>
      <c r="O97">
        <v>6540</v>
      </c>
      <c r="P97" s="23">
        <v>41944</v>
      </c>
      <c r="Q97">
        <v>11</v>
      </c>
      <c r="R97" t="s">
        <v>116</v>
      </c>
      <c r="S97">
        <v>2014</v>
      </c>
    </row>
    <row r="98" spans="1:19" x14ac:dyDescent="0.25">
      <c r="A98" t="s">
        <v>106</v>
      </c>
      <c r="B98" t="s">
        <v>113</v>
      </c>
      <c r="C98" t="s">
        <v>133</v>
      </c>
      <c r="D98" t="s">
        <v>120</v>
      </c>
      <c r="E98" t="s">
        <v>121</v>
      </c>
      <c r="F98" t="b">
        <v>1</v>
      </c>
      <c r="G98" t="s">
        <v>93</v>
      </c>
      <c r="H98">
        <v>1989</v>
      </c>
      <c r="I98">
        <v>260</v>
      </c>
      <c r="J98">
        <v>12</v>
      </c>
      <c r="K98">
        <v>23868</v>
      </c>
      <c r="L98">
        <v>238.68</v>
      </c>
      <c r="M98">
        <v>23629.32</v>
      </c>
      <c r="N98">
        <v>5967</v>
      </c>
      <c r="O98">
        <v>17662.32</v>
      </c>
      <c r="P98" s="23">
        <v>41518</v>
      </c>
      <c r="Q98">
        <v>9</v>
      </c>
      <c r="R98" t="s">
        <v>111</v>
      </c>
      <c r="S98">
        <v>2013</v>
      </c>
    </row>
    <row r="99" spans="1:19" x14ac:dyDescent="0.25">
      <c r="A99" t="s">
        <v>97</v>
      </c>
      <c r="B99" t="s">
        <v>98</v>
      </c>
      <c r="C99" t="s">
        <v>99</v>
      </c>
      <c r="D99" t="s">
        <v>120</v>
      </c>
      <c r="E99" t="s">
        <v>121</v>
      </c>
      <c r="F99" t="b">
        <v>1</v>
      </c>
      <c r="G99" t="s">
        <v>93</v>
      </c>
      <c r="H99">
        <v>321</v>
      </c>
      <c r="I99">
        <v>260</v>
      </c>
      <c r="J99">
        <v>15</v>
      </c>
      <c r="K99">
        <v>4815</v>
      </c>
      <c r="L99">
        <v>48.15</v>
      </c>
      <c r="M99">
        <v>4766.8500000000004</v>
      </c>
      <c r="N99">
        <v>3210</v>
      </c>
      <c r="O99">
        <v>1556.85</v>
      </c>
      <c r="P99" s="23">
        <v>41579</v>
      </c>
      <c r="Q99">
        <v>11</v>
      </c>
      <c r="R99" t="s">
        <v>116</v>
      </c>
      <c r="S99">
        <v>2013</v>
      </c>
    </row>
    <row r="100" spans="1:19" x14ac:dyDescent="0.25">
      <c r="A100" t="s">
        <v>107</v>
      </c>
      <c r="B100" t="s">
        <v>89</v>
      </c>
      <c r="C100" t="s">
        <v>90</v>
      </c>
      <c r="D100" t="s">
        <v>91</v>
      </c>
      <c r="E100" t="s">
        <v>121</v>
      </c>
      <c r="F100" t="b">
        <v>1</v>
      </c>
      <c r="G100" t="s">
        <v>93</v>
      </c>
      <c r="H100">
        <v>742.5</v>
      </c>
      <c r="I100">
        <v>3</v>
      </c>
      <c r="J100">
        <v>125</v>
      </c>
      <c r="K100">
        <v>92812.5</v>
      </c>
      <c r="L100">
        <v>1856.25</v>
      </c>
      <c r="M100">
        <v>90956.25</v>
      </c>
      <c r="N100">
        <v>89100</v>
      </c>
      <c r="O100">
        <v>1856.25</v>
      </c>
      <c r="P100" s="23">
        <v>41730</v>
      </c>
      <c r="Q100">
        <v>4</v>
      </c>
      <c r="R100" t="s">
        <v>119</v>
      </c>
      <c r="S100">
        <v>2014</v>
      </c>
    </row>
    <row r="101" spans="1:19" x14ac:dyDescent="0.25">
      <c r="A101" t="s">
        <v>106</v>
      </c>
      <c r="B101" t="s">
        <v>89</v>
      </c>
      <c r="C101" t="s">
        <v>90</v>
      </c>
      <c r="D101" t="s">
        <v>91</v>
      </c>
      <c r="E101" t="s">
        <v>121</v>
      </c>
      <c r="F101" t="b">
        <v>1</v>
      </c>
      <c r="G101" t="s">
        <v>93</v>
      </c>
      <c r="H101">
        <v>1295</v>
      </c>
      <c r="I101">
        <v>3</v>
      </c>
      <c r="J101">
        <v>12</v>
      </c>
      <c r="K101">
        <v>15540</v>
      </c>
      <c r="L101">
        <v>310.8</v>
      </c>
      <c r="M101">
        <v>15229.2</v>
      </c>
      <c r="N101">
        <v>3885</v>
      </c>
      <c r="O101">
        <v>11344.2</v>
      </c>
      <c r="P101" s="23">
        <v>41913</v>
      </c>
      <c r="Q101">
        <v>10</v>
      </c>
      <c r="R101" t="s">
        <v>112</v>
      </c>
      <c r="S101">
        <v>2014</v>
      </c>
    </row>
    <row r="102" spans="1:19" x14ac:dyDescent="0.25">
      <c r="A102" t="s">
        <v>109</v>
      </c>
      <c r="B102" t="s">
        <v>95</v>
      </c>
      <c r="C102" t="s">
        <v>96</v>
      </c>
      <c r="D102" t="s">
        <v>91</v>
      </c>
      <c r="E102" t="s">
        <v>121</v>
      </c>
      <c r="F102" t="b">
        <v>1</v>
      </c>
      <c r="G102" t="s">
        <v>93</v>
      </c>
      <c r="H102">
        <v>214</v>
      </c>
      <c r="I102">
        <v>3</v>
      </c>
      <c r="J102">
        <v>300</v>
      </c>
      <c r="K102">
        <v>64200</v>
      </c>
      <c r="L102">
        <v>1284</v>
      </c>
      <c r="M102">
        <v>62916</v>
      </c>
      <c r="N102">
        <v>53500</v>
      </c>
      <c r="O102">
        <v>9416</v>
      </c>
      <c r="P102" s="23">
        <v>41548</v>
      </c>
      <c r="Q102">
        <v>10</v>
      </c>
      <c r="R102" t="s">
        <v>112</v>
      </c>
      <c r="S102">
        <v>2013</v>
      </c>
    </row>
    <row r="103" spans="1:19" x14ac:dyDescent="0.25">
      <c r="A103" t="s">
        <v>88</v>
      </c>
      <c r="B103" t="s">
        <v>98</v>
      </c>
      <c r="C103" t="s">
        <v>99</v>
      </c>
      <c r="D103" t="s">
        <v>91</v>
      </c>
      <c r="E103" t="s">
        <v>121</v>
      </c>
      <c r="F103" t="b">
        <v>1</v>
      </c>
      <c r="G103" t="s">
        <v>93</v>
      </c>
      <c r="H103">
        <v>2145</v>
      </c>
      <c r="I103">
        <v>3</v>
      </c>
      <c r="J103">
        <v>7</v>
      </c>
      <c r="K103">
        <v>15015</v>
      </c>
      <c r="L103">
        <v>300.3</v>
      </c>
      <c r="M103">
        <v>14714.7</v>
      </c>
      <c r="N103">
        <v>10725</v>
      </c>
      <c r="O103">
        <v>3989.7</v>
      </c>
      <c r="P103" s="23">
        <v>41579</v>
      </c>
      <c r="Q103">
        <v>11</v>
      </c>
      <c r="R103" t="s">
        <v>116</v>
      </c>
      <c r="S103">
        <v>2013</v>
      </c>
    </row>
    <row r="104" spans="1:19" x14ac:dyDescent="0.25">
      <c r="A104" t="s">
        <v>88</v>
      </c>
      <c r="B104" t="s">
        <v>89</v>
      </c>
      <c r="C104" t="s">
        <v>90</v>
      </c>
      <c r="D104" t="s">
        <v>91</v>
      </c>
      <c r="E104" t="s">
        <v>121</v>
      </c>
      <c r="F104" t="b">
        <v>1</v>
      </c>
      <c r="G104" t="s">
        <v>93</v>
      </c>
      <c r="H104">
        <v>2852</v>
      </c>
      <c r="I104">
        <v>3</v>
      </c>
      <c r="J104">
        <v>350</v>
      </c>
      <c r="K104">
        <v>998200</v>
      </c>
      <c r="L104">
        <v>19964</v>
      </c>
      <c r="M104">
        <v>978236</v>
      </c>
      <c r="N104">
        <v>741520</v>
      </c>
      <c r="O104">
        <v>236716</v>
      </c>
      <c r="P104" s="23">
        <v>41974</v>
      </c>
      <c r="Q104">
        <v>12</v>
      </c>
      <c r="R104" t="s">
        <v>103</v>
      </c>
      <c r="S104">
        <v>2014</v>
      </c>
    </row>
    <row r="105" spans="1:19" x14ac:dyDescent="0.25">
      <c r="A105" t="s">
        <v>106</v>
      </c>
      <c r="B105" t="s">
        <v>113</v>
      </c>
      <c r="C105" t="s">
        <v>133</v>
      </c>
      <c r="D105" t="s">
        <v>104</v>
      </c>
      <c r="E105" t="s">
        <v>121</v>
      </c>
      <c r="F105" t="b">
        <v>1</v>
      </c>
      <c r="G105" t="s">
        <v>93</v>
      </c>
      <c r="H105">
        <v>1142</v>
      </c>
      <c r="I105">
        <v>5</v>
      </c>
      <c r="J105">
        <v>12</v>
      </c>
      <c r="K105">
        <v>13704</v>
      </c>
      <c r="L105">
        <v>274.08</v>
      </c>
      <c r="M105">
        <v>13429.92</v>
      </c>
      <c r="N105">
        <v>3426</v>
      </c>
      <c r="O105">
        <v>10003.92</v>
      </c>
      <c r="P105" s="23">
        <v>41791</v>
      </c>
      <c r="Q105">
        <v>6</v>
      </c>
      <c r="R105" t="s">
        <v>100</v>
      </c>
      <c r="S105">
        <v>2014</v>
      </c>
    </row>
    <row r="106" spans="1:19" x14ac:dyDescent="0.25">
      <c r="A106" t="s">
        <v>88</v>
      </c>
      <c r="B106" t="s">
        <v>113</v>
      </c>
      <c r="C106" t="s">
        <v>133</v>
      </c>
      <c r="D106" t="s">
        <v>104</v>
      </c>
      <c r="E106" t="s">
        <v>121</v>
      </c>
      <c r="F106" t="b">
        <v>1</v>
      </c>
      <c r="G106" t="s">
        <v>93</v>
      </c>
      <c r="H106">
        <v>1566</v>
      </c>
      <c r="I106">
        <v>5</v>
      </c>
      <c r="J106">
        <v>20</v>
      </c>
      <c r="K106">
        <v>31320</v>
      </c>
      <c r="L106">
        <v>626.4</v>
      </c>
      <c r="M106">
        <v>30693.599999999999</v>
      </c>
      <c r="N106">
        <v>15660</v>
      </c>
      <c r="O106">
        <v>15033.6</v>
      </c>
      <c r="P106" s="23">
        <v>41913</v>
      </c>
      <c r="Q106">
        <v>10</v>
      </c>
      <c r="R106" t="s">
        <v>112</v>
      </c>
      <c r="S106">
        <v>2014</v>
      </c>
    </row>
    <row r="107" spans="1:19" x14ac:dyDescent="0.25">
      <c r="A107" t="s">
        <v>106</v>
      </c>
      <c r="B107" t="s">
        <v>101</v>
      </c>
      <c r="C107" t="s">
        <v>102</v>
      </c>
      <c r="D107" t="s">
        <v>104</v>
      </c>
      <c r="E107" t="s">
        <v>121</v>
      </c>
      <c r="F107" t="b">
        <v>1</v>
      </c>
      <c r="G107" t="s">
        <v>93</v>
      </c>
      <c r="H107">
        <v>690</v>
      </c>
      <c r="I107">
        <v>5</v>
      </c>
      <c r="J107">
        <v>12</v>
      </c>
      <c r="K107">
        <v>8280</v>
      </c>
      <c r="L107">
        <v>165.6</v>
      </c>
      <c r="M107">
        <v>8114.4</v>
      </c>
      <c r="N107">
        <v>2070</v>
      </c>
      <c r="O107">
        <v>6044.4</v>
      </c>
      <c r="P107" s="23">
        <v>41944</v>
      </c>
      <c r="Q107">
        <v>11</v>
      </c>
      <c r="R107" t="s">
        <v>116</v>
      </c>
      <c r="S107">
        <v>2014</v>
      </c>
    </row>
    <row r="108" spans="1:19" x14ac:dyDescent="0.25">
      <c r="A108" t="s">
        <v>107</v>
      </c>
      <c r="B108" t="s">
        <v>101</v>
      </c>
      <c r="C108" t="s">
        <v>102</v>
      </c>
      <c r="D108" t="s">
        <v>104</v>
      </c>
      <c r="E108" t="s">
        <v>121</v>
      </c>
      <c r="F108" t="b">
        <v>1</v>
      </c>
      <c r="G108" t="s">
        <v>93</v>
      </c>
      <c r="H108">
        <v>1660</v>
      </c>
      <c r="I108">
        <v>5</v>
      </c>
      <c r="J108">
        <v>125</v>
      </c>
      <c r="K108">
        <v>207500</v>
      </c>
      <c r="L108">
        <v>4150</v>
      </c>
      <c r="M108">
        <v>203350</v>
      </c>
      <c r="N108">
        <v>199200</v>
      </c>
      <c r="O108">
        <v>4150</v>
      </c>
      <c r="P108" s="23">
        <v>41579</v>
      </c>
      <c r="Q108">
        <v>11</v>
      </c>
      <c r="R108" t="s">
        <v>116</v>
      </c>
      <c r="S108">
        <v>2013</v>
      </c>
    </row>
    <row r="109" spans="1:19" x14ac:dyDescent="0.25">
      <c r="A109" t="s">
        <v>97</v>
      </c>
      <c r="B109" t="s">
        <v>89</v>
      </c>
      <c r="C109" t="s">
        <v>90</v>
      </c>
      <c r="D109" t="s">
        <v>114</v>
      </c>
      <c r="E109" t="s">
        <v>121</v>
      </c>
      <c r="F109" t="b">
        <v>1</v>
      </c>
      <c r="G109" t="s">
        <v>93</v>
      </c>
      <c r="H109">
        <v>2363</v>
      </c>
      <c r="I109">
        <v>10</v>
      </c>
      <c r="J109">
        <v>15</v>
      </c>
      <c r="K109">
        <v>35445</v>
      </c>
      <c r="L109">
        <v>708.9</v>
      </c>
      <c r="M109">
        <v>34736.1</v>
      </c>
      <c r="N109">
        <v>23630</v>
      </c>
      <c r="O109">
        <v>11106.1</v>
      </c>
      <c r="P109" s="23">
        <v>41671</v>
      </c>
      <c r="Q109">
        <v>2</v>
      </c>
      <c r="R109" t="s">
        <v>115</v>
      </c>
      <c r="S109">
        <v>2014</v>
      </c>
    </row>
    <row r="110" spans="1:19" x14ac:dyDescent="0.25">
      <c r="A110" t="s">
        <v>109</v>
      </c>
      <c r="B110" t="s">
        <v>98</v>
      </c>
      <c r="C110" t="s">
        <v>99</v>
      </c>
      <c r="D110" t="s">
        <v>114</v>
      </c>
      <c r="E110" t="s">
        <v>121</v>
      </c>
      <c r="F110" t="b">
        <v>1</v>
      </c>
      <c r="G110" t="s">
        <v>93</v>
      </c>
      <c r="H110">
        <v>918</v>
      </c>
      <c r="I110">
        <v>10</v>
      </c>
      <c r="J110">
        <v>300</v>
      </c>
      <c r="K110">
        <v>275400</v>
      </c>
      <c r="L110">
        <v>5508</v>
      </c>
      <c r="M110">
        <v>269892</v>
      </c>
      <c r="N110">
        <v>229500</v>
      </c>
      <c r="O110">
        <v>40392</v>
      </c>
      <c r="P110" s="23">
        <v>41760</v>
      </c>
      <c r="Q110">
        <v>5</v>
      </c>
      <c r="R110" t="s">
        <v>122</v>
      </c>
      <c r="S110">
        <v>2014</v>
      </c>
    </row>
    <row r="111" spans="1:19" x14ac:dyDescent="0.25">
      <c r="A111" t="s">
        <v>109</v>
      </c>
      <c r="B111" t="s">
        <v>95</v>
      </c>
      <c r="C111" t="s">
        <v>96</v>
      </c>
      <c r="D111" t="s">
        <v>114</v>
      </c>
      <c r="E111" t="s">
        <v>121</v>
      </c>
      <c r="F111" t="b">
        <v>1</v>
      </c>
      <c r="G111" t="s">
        <v>93</v>
      </c>
      <c r="H111">
        <v>1728</v>
      </c>
      <c r="I111">
        <v>10</v>
      </c>
      <c r="J111">
        <v>300</v>
      </c>
      <c r="K111">
        <v>518400</v>
      </c>
      <c r="L111">
        <v>10368</v>
      </c>
      <c r="M111">
        <v>508032</v>
      </c>
      <c r="N111">
        <v>432000</v>
      </c>
      <c r="O111">
        <v>76032</v>
      </c>
      <c r="P111" s="23">
        <v>41760</v>
      </c>
      <c r="Q111">
        <v>5</v>
      </c>
      <c r="R111" t="s">
        <v>122</v>
      </c>
      <c r="S111">
        <v>2014</v>
      </c>
    </row>
    <row r="112" spans="1:19" x14ac:dyDescent="0.25">
      <c r="A112" t="s">
        <v>106</v>
      </c>
      <c r="B112" t="s">
        <v>113</v>
      </c>
      <c r="C112" t="s">
        <v>133</v>
      </c>
      <c r="D112" t="s">
        <v>114</v>
      </c>
      <c r="E112" t="s">
        <v>121</v>
      </c>
      <c r="F112" t="b">
        <v>1</v>
      </c>
      <c r="G112" t="s">
        <v>93</v>
      </c>
      <c r="H112">
        <v>1142</v>
      </c>
      <c r="I112">
        <v>10</v>
      </c>
      <c r="J112">
        <v>12</v>
      </c>
      <c r="K112">
        <v>13704</v>
      </c>
      <c r="L112">
        <v>274.08</v>
      </c>
      <c r="M112">
        <v>13429.92</v>
      </c>
      <c r="N112">
        <v>3426</v>
      </c>
      <c r="O112">
        <v>10003.92</v>
      </c>
      <c r="P112" s="23">
        <v>41791</v>
      </c>
      <c r="Q112">
        <v>6</v>
      </c>
      <c r="R112" t="s">
        <v>100</v>
      </c>
      <c r="S112">
        <v>2014</v>
      </c>
    </row>
    <row r="113" spans="1:19" x14ac:dyDescent="0.25">
      <c r="A113" t="s">
        <v>107</v>
      </c>
      <c r="B113" t="s">
        <v>101</v>
      </c>
      <c r="C113" t="s">
        <v>102</v>
      </c>
      <c r="D113" t="s">
        <v>114</v>
      </c>
      <c r="E113" t="s">
        <v>121</v>
      </c>
      <c r="F113" t="b">
        <v>1</v>
      </c>
      <c r="G113" t="s">
        <v>93</v>
      </c>
      <c r="H113">
        <v>662</v>
      </c>
      <c r="I113">
        <v>10</v>
      </c>
      <c r="J113">
        <v>125</v>
      </c>
      <c r="K113">
        <v>82750</v>
      </c>
      <c r="L113">
        <v>1655</v>
      </c>
      <c r="M113">
        <v>81095</v>
      </c>
      <c r="N113">
        <v>79440</v>
      </c>
      <c r="O113">
        <v>1655</v>
      </c>
      <c r="P113" s="23">
        <v>41791</v>
      </c>
      <c r="Q113">
        <v>6</v>
      </c>
      <c r="R113" t="s">
        <v>100</v>
      </c>
      <c r="S113">
        <v>2014</v>
      </c>
    </row>
    <row r="114" spans="1:19" x14ac:dyDescent="0.25">
      <c r="A114" t="s">
        <v>106</v>
      </c>
      <c r="B114" t="s">
        <v>89</v>
      </c>
      <c r="C114" t="s">
        <v>90</v>
      </c>
      <c r="D114" t="s">
        <v>114</v>
      </c>
      <c r="E114" t="s">
        <v>121</v>
      </c>
      <c r="F114" t="b">
        <v>1</v>
      </c>
      <c r="G114" t="s">
        <v>93</v>
      </c>
      <c r="H114">
        <v>1295</v>
      </c>
      <c r="I114">
        <v>10</v>
      </c>
      <c r="J114">
        <v>12</v>
      </c>
      <c r="K114">
        <v>15540</v>
      </c>
      <c r="L114">
        <v>310.8</v>
      </c>
      <c r="M114">
        <v>15229.2</v>
      </c>
      <c r="N114">
        <v>3885</v>
      </c>
      <c r="O114">
        <v>11344.2</v>
      </c>
      <c r="P114" s="23">
        <v>41913</v>
      </c>
      <c r="Q114">
        <v>10</v>
      </c>
      <c r="R114" t="s">
        <v>112</v>
      </c>
      <c r="S114">
        <v>2014</v>
      </c>
    </row>
    <row r="115" spans="1:19" x14ac:dyDescent="0.25">
      <c r="A115" t="s">
        <v>107</v>
      </c>
      <c r="B115" t="s">
        <v>95</v>
      </c>
      <c r="C115" t="s">
        <v>96</v>
      </c>
      <c r="D115" t="s">
        <v>114</v>
      </c>
      <c r="E115" t="s">
        <v>121</v>
      </c>
      <c r="F115" t="b">
        <v>1</v>
      </c>
      <c r="G115" t="s">
        <v>93</v>
      </c>
      <c r="H115">
        <v>809</v>
      </c>
      <c r="I115">
        <v>10</v>
      </c>
      <c r="J115">
        <v>125</v>
      </c>
      <c r="K115">
        <v>101125</v>
      </c>
      <c r="L115">
        <v>2022.5</v>
      </c>
      <c r="M115">
        <v>99102.5</v>
      </c>
      <c r="N115">
        <v>97080</v>
      </c>
      <c r="O115">
        <v>2022.5</v>
      </c>
      <c r="P115" s="23">
        <v>41548</v>
      </c>
      <c r="Q115">
        <v>10</v>
      </c>
      <c r="R115" t="s">
        <v>112</v>
      </c>
      <c r="S115">
        <v>2013</v>
      </c>
    </row>
    <row r="116" spans="1:19" x14ac:dyDescent="0.25">
      <c r="A116" t="s">
        <v>107</v>
      </c>
      <c r="B116" t="s">
        <v>101</v>
      </c>
      <c r="C116" t="s">
        <v>102</v>
      </c>
      <c r="D116" t="s">
        <v>114</v>
      </c>
      <c r="E116" t="s">
        <v>121</v>
      </c>
      <c r="F116" t="b">
        <v>1</v>
      </c>
      <c r="G116" t="s">
        <v>93</v>
      </c>
      <c r="H116">
        <v>2145</v>
      </c>
      <c r="I116">
        <v>10</v>
      </c>
      <c r="J116">
        <v>125</v>
      </c>
      <c r="K116">
        <v>268125</v>
      </c>
      <c r="L116">
        <v>5362.5</v>
      </c>
      <c r="M116">
        <v>262762.5</v>
      </c>
      <c r="N116">
        <v>257400</v>
      </c>
      <c r="O116">
        <v>5362.5</v>
      </c>
      <c r="P116" s="23">
        <v>41548</v>
      </c>
      <c r="Q116">
        <v>10</v>
      </c>
      <c r="R116" t="s">
        <v>112</v>
      </c>
      <c r="S116">
        <v>2013</v>
      </c>
    </row>
    <row r="117" spans="1:19" x14ac:dyDescent="0.25">
      <c r="A117" t="s">
        <v>106</v>
      </c>
      <c r="B117" t="s">
        <v>98</v>
      </c>
      <c r="C117" t="s">
        <v>99</v>
      </c>
      <c r="D117" t="s">
        <v>114</v>
      </c>
      <c r="E117" t="s">
        <v>121</v>
      </c>
      <c r="F117" t="b">
        <v>1</v>
      </c>
      <c r="G117" t="s">
        <v>93</v>
      </c>
      <c r="H117">
        <v>1785</v>
      </c>
      <c r="I117">
        <v>10</v>
      </c>
      <c r="J117">
        <v>12</v>
      </c>
      <c r="K117">
        <v>21420</v>
      </c>
      <c r="L117">
        <v>428.4</v>
      </c>
      <c r="M117">
        <v>20991.599999999999</v>
      </c>
      <c r="N117">
        <v>5355</v>
      </c>
      <c r="O117">
        <v>15636.6</v>
      </c>
      <c r="P117" s="23">
        <v>41579</v>
      </c>
      <c r="Q117">
        <v>11</v>
      </c>
      <c r="R117" t="s">
        <v>116</v>
      </c>
      <c r="S117">
        <v>2013</v>
      </c>
    </row>
    <row r="118" spans="1:19" x14ac:dyDescent="0.25">
      <c r="A118" t="s">
        <v>109</v>
      </c>
      <c r="B118" t="s">
        <v>89</v>
      </c>
      <c r="C118" t="s">
        <v>90</v>
      </c>
      <c r="D118" t="s">
        <v>114</v>
      </c>
      <c r="E118" t="s">
        <v>121</v>
      </c>
      <c r="F118" t="b">
        <v>1</v>
      </c>
      <c r="G118" t="s">
        <v>93</v>
      </c>
      <c r="H118">
        <v>1916</v>
      </c>
      <c r="I118">
        <v>10</v>
      </c>
      <c r="J118">
        <v>300</v>
      </c>
      <c r="K118">
        <v>574800</v>
      </c>
      <c r="L118">
        <v>11496</v>
      </c>
      <c r="M118">
        <v>563304</v>
      </c>
      <c r="N118">
        <v>479000</v>
      </c>
      <c r="O118">
        <v>84304</v>
      </c>
      <c r="P118" s="23">
        <v>41974</v>
      </c>
      <c r="Q118">
        <v>12</v>
      </c>
      <c r="R118" t="s">
        <v>103</v>
      </c>
      <c r="S118">
        <v>2014</v>
      </c>
    </row>
    <row r="119" spans="1:19" x14ac:dyDescent="0.25">
      <c r="A119" t="s">
        <v>88</v>
      </c>
      <c r="B119" t="s">
        <v>89</v>
      </c>
      <c r="C119" t="s">
        <v>90</v>
      </c>
      <c r="D119" t="s">
        <v>114</v>
      </c>
      <c r="E119" t="s">
        <v>121</v>
      </c>
      <c r="F119" t="b">
        <v>1</v>
      </c>
      <c r="G119" t="s">
        <v>93</v>
      </c>
      <c r="H119">
        <v>2852</v>
      </c>
      <c r="I119">
        <v>10</v>
      </c>
      <c r="J119">
        <v>350</v>
      </c>
      <c r="K119">
        <v>998200</v>
      </c>
      <c r="L119">
        <v>19964</v>
      </c>
      <c r="M119">
        <v>978236</v>
      </c>
      <c r="N119">
        <v>741520</v>
      </c>
      <c r="O119">
        <v>236716</v>
      </c>
      <c r="P119" s="23">
        <v>41974</v>
      </c>
      <c r="Q119">
        <v>12</v>
      </c>
      <c r="R119" t="s">
        <v>103</v>
      </c>
      <c r="S119">
        <v>2014</v>
      </c>
    </row>
    <row r="120" spans="1:19" x14ac:dyDescent="0.25">
      <c r="A120" t="s">
        <v>107</v>
      </c>
      <c r="B120" t="s">
        <v>89</v>
      </c>
      <c r="C120" t="s">
        <v>90</v>
      </c>
      <c r="D120" t="s">
        <v>114</v>
      </c>
      <c r="E120" t="s">
        <v>121</v>
      </c>
      <c r="F120" t="b">
        <v>1</v>
      </c>
      <c r="G120" t="s">
        <v>93</v>
      </c>
      <c r="H120">
        <v>2729</v>
      </c>
      <c r="I120">
        <v>10</v>
      </c>
      <c r="J120">
        <v>125</v>
      </c>
      <c r="K120">
        <v>341125</v>
      </c>
      <c r="L120">
        <v>6822.5</v>
      </c>
      <c r="M120">
        <v>334302.5</v>
      </c>
      <c r="N120">
        <v>327480</v>
      </c>
      <c r="O120">
        <v>6822.5</v>
      </c>
      <c r="P120" s="23">
        <v>41974</v>
      </c>
      <c r="Q120">
        <v>12</v>
      </c>
      <c r="R120" t="s">
        <v>103</v>
      </c>
      <c r="S120">
        <v>2014</v>
      </c>
    </row>
    <row r="121" spans="1:19" x14ac:dyDescent="0.25">
      <c r="A121" t="s">
        <v>97</v>
      </c>
      <c r="B121" t="s">
        <v>113</v>
      </c>
      <c r="C121" t="s">
        <v>133</v>
      </c>
      <c r="D121" t="s">
        <v>114</v>
      </c>
      <c r="E121" t="s">
        <v>121</v>
      </c>
      <c r="F121" t="b">
        <v>1</v>
      </c>
      <c r="G121" t="s">
        <v>93</v>
      </c>
      <c r="H121">
        <v>1925</v>
      </c>
      <c r="I121">
        <v>10</v>
      </c>
      <c r="J121">
        <v>15</v>
      </c>
      <c r="K121">
        <v>28875</v>
      </c>
      <c r="L121">
        <v>577.5</v>
      </c>
      <c r="M121">
        <v>28297.5</v>
      </c>
      <c r="N121">
        <v>19250</v>
      </c>
      <c r="O121">
        <v>9047.5</v>
      </c>
      <c r="P121" s="23">
        <v>41609</v>
      </c>
      <c r="Q121">
        <v>12</v>
      </c>
      <c r="R121" t="s">
        <v>103</v>
      </c>
      <c r="S121">
        <v>2013</v>
      </c>
    </row>
    <row r="122" spans="1:19" x14ac:dyDescent="0.25">
      <c r="A122" t="s">
        <v>88</v>
      </c>
      <c r="B122" t="s">
        <v>113</v>
      </c>
      <c r="C122" t="s">
        <v>133</v>
      </c>
      <c r="D122" t="s">
        <v>114</v>
      </c>
      <c r="E122" t="s">
        <v>121</v>
      </c>
      <c r="F122" t="b">
        <v>1</v>
      </c>
      <c r="G122" t="s">
        <v>93</v>
      </c>
      <c r="H122">
        <v>2013</v>
      </c>
      <c r="I122">
        <v>10</v>
      </c>
      <c r="J122">
        <v>7</v>
      </c>
      <c r="K122">
        <v>14091</v>
      </c>
      <c r="L122">
        <v>281.82</v>
      </c>
      <c r="M122">
        <v>13809.18</v>
      </c>
      <c r="N122">
        <v>10065</v>
      </c>
      <c r="O122">
        <v>3744.18</v>
      </c>
      <c r="P122" s="23">
        <v>41609</v>
      </c>
      <c r="Q122">
        <v>12</v>
      </c>
      <c r="R122" t="s">
        <v>103</v>
      </c>
      <c r="S122">
        <v>2013</v>
      </c>
    </row>
    <row r="123" spans="1:19" x14ac:dyDescent="0.25">
      <c r="A123" t="s">
        <v>106</v>
      </c>
      <c r="B123" t="s">
        <v>98</v>
      </c>
      <c r="C123" t="s">
        <v>99</v>
      </c>
      <c r="D123" t="s">
        <v>114</v>
      </c>
      <c r="E123" t="s">
        <v>121</v>
      </c>
      <c r="F123" t="b">
        <v>1</v>
      </c>
      <c r="G123" t="s">
        <v>93</v>
      </c>
      <c r="H123">
        <v>1055</v>
      </c>
      <c r="I123">
        <v>10</v>
      </c>
      <c r="J123">
        <v>12</v>
      </c>
      <c r="K123">
        <v>12660</v>
      </c>
      <c r="L123">
        <v>253.2</v>
      </c>
      <c r="M123">
        <v>12406.8</v>
      </c>
      <c r="N123">
        <v>3165</v>
      </c>
      <c r="O123">
        <v>9241.7999999999993</v>
      </c>
      <c r="P123" s="23">
        <v>41974</v>
      </c>
      <c r="Q123">
        <v>12</v>
      </c>
      <c r="R123" t="s">
        <v>103</v>
      </c>
      <c r="S123">
        <v>2014</v>
      </c>
    </row>
    <row r="124" spans="1:19" x14ac:dyDescent="0.25">
      <c r="A124" t="s">
        <v>106</v>
      </c>
      <c r="B124" t="s">
        <v>101</v>
      </c>
      <c r="C124" t="s">
        <v>102</v>
      </c>
      <c r="D124" t="s">
        <v>114</v>
      </c>
      <c r="E124" t="s">
        <v>121</v>
      </c>
      <c r="F124" t="b">
        <v>1</v>
      </c>
      <c r="G124" t="s">
        <v>93</v>
      </c>
      <c r="H124">
        <v>1084</v>
      </c>
      <c r="I124">
        <v>10</v>
      </c>
      <c r="J124">
        <v>12</v>
      </c>
      <c r="K124">
        <v>13008</v>
      </c>
      <c r="L124">
        <v>260.16000000000003</v>
      </c>
      <c r="M124">
        <v>12747.84</v>
      </c>
      <c r="N124">
        <v>3252</v>
      </c>
      <c r="O124">
        <v>9495.84</v>
      </c>
      <c r="P124" s="23">
        <v>41974</v>
      </c>
      <c r="Q124">
        <v>12</v>
      </c>
      <c r="R124" t="s">
        <v>103</v>
      </c>
      <c r="S124">
        <v>2014</v>
      </c>
    </row>
    <row r="125" spans="1:19" x14ac:dyDescent="0.25">
      <c r="A125" t="s">
        <v>88</v>
      </c>
      <c r="B125" t="s">
        <v>113</v>
      </c>
      <c r="C125" t="s">
        <v>133</v>
      </c>
      <c r="D125" t="s">
        <v>117</v>
      </c>
      <c r="E125" t="s">
        <v>121</v>
      </c>
      <c r="F125" t="b">
        <v>1</v>
      </c>
      <c r="G125" t="s">
        <v>93</v>
      </c>
      <c r="H125">
        <v>1566</v>
      </c>
      <c r="I125">
        <v>120</v>
      </c>
      <c r="J125">
        <v>20</v>
      </c>
      <c r="K125">
        <v>31320</v>
      </c>
      <c r="L125">
        <v>626.4</v>
      </c>
      <c r="M125">
        <v>30693.599999999999</v>
      </c>
      <c r="N125">
        <v>15660</v>
      </c>
      <c r="O125">
        <v>15033.6</v>
      </c>
      <c r="P125" s="23">
        <v>41913</v>
      </c>
      <c r="Q125">
        <v>10</v>
      </c>
      <c r="R125" t="s">
        <v>112</v>
      </c>
      <c r="S125">
        <v>2014</v>
      </c>
    </row>
    <row r="126" spans="1:19" x14ac:dyDescent="0.25">
      <c r="A126" t="s">
        <v>88</v>
      </c>
      <c r="B126" t="s">
        <v>95</v>
      </c>
      <c r="C126" t="s">
        <v>96</v>
      </c>
      <c r="D126" t="s">
        <v>117</v>
      </c>
      <c r="E126" t="s">
        <v>121</v>
      </c>
      <c r="F126" t="b">
        <v>1</v>
      </c>
      <c r="G126" t="s">
        <v>93</v>
      </c>
      <c r="H126">
        <v>2966</v>
      </c>
      <c r="I126">
        <v>120</v>
      </c>
      <c r="J126">
        <v>350</v>
      </c>
      <c r="K126">
        <v>1038100</v>
      </c>
      <c r="L126">
        <v>20762</v>
      </c>
      <c r="M126">
        <v>1017338</v>
      </c>
      <c r="N126">
        <v>771160</v>
      </c>
      <c r="O126">
        <v>246178</v>
      </c>
      <c r="P126" s="23">
        <v>41548</v>
      </c>
      <c r="Q126">
        <v>10</v>
      </c>
      <c r="R126" t="s">
        <v>112</v>
      </c>
      <c r="S126">
        <v>2013</v>
      </c>
    </row>
    <row r="127" spans="1:19" x14ac:dyDescent="0.25">
      <c r="A127" t="s">
        <v>88</v>
      </c>
      <c r="B127" t="s">
        <v>95</v>
      </c>
      <c r="C127" t="s">
        <v>96</v>
      </c>
      <c r="D127" t="s">
        <v>117</v>
      </c>
      <c r="E127" t="s">
        <v>121</v>
      </c>
      <c r="F127" t="b">
        <v>1</v>
      </c>
      <c r="G127" t="s">
        <v>93</v>
      </c>
      <c r="H127">
        <v>2877</v>
      </c>
      <c r="I127">
        <v>120</v>
      </c>
      <c r="J127">
        <v>350</v>
      </c>
      <c r="K127">
        <v>1006950</v>
      </c>
      <c r="L127">
        <v>20139</v>
      </c>
      <c r="M127">
        <v>986811</v>
      </c>
      <c r="N127">
        <v>748020</v>
      </c>
      <c r="O127">
        <v>238791</v>
      </c>
      <c r="P127" s="23">
        <v>41913</v>
      </c>
      <c r="Q127">
        <v>10</v>
      </c>
      <c r="R127" t="s">
        <v>112</v>
      </c>
      <c r="S127">
        <v>2014</v>
      </c>
    </row>
    <row r="128" spans="1:19" x14ac:dyDescent="0.25">
      <c r="A128" t="s">
        <v>107</v>
      </c>
      <c r="B128" t="s">
        <v>95</v>
      </c>
      <c r="C128" t="s">
        <v>96</v>
      </c>
      <c r="D128" t="s">
        <v>117</v>
      </c>
      <c r="E128" t="s">
        <v>121</v>
      </c>
      <c r="F128" t="b">
        <v>1</v>
      </c>
      <c r="G128" t="s">
        <v>93</v>
      </c>
      <c r="H128">
        <v>809</v>
      </c>
      <c r="I128">
        <v>120</v>
      </c>
      <c r="J128">
        <v>125</v>
      </c>
      <c r="K128">
        <v>101125</v>
      </c>
      <c r="L128">
        <v>2022.5</v>
      </c>
      <c r="M128">
        <v>99102.5</v>
      </c>
      <c r="N128">
        <v>97080</v>
      </c>
      <c r="O128">
        <v>2022.5</v>
      </c>
      <c r="P128" s="23">
        <v>41548</v>
      </c>
      <c r="Q128">
        <v>10</v>
      </c>
      <c r="R128" t="s">
        <v>112</v>
      </c>
      <c r="S128">
        <v>2013</v>
      </c>
    </row>
    <row r="129" spans="1:19" x14ac:dyDescent="0.25">
      <c r="A129" t="s">
        <v>107</v>
      </c>
      <c r="B129" t="s">
        <v>101</v>
      </c>
      <c r="C129" t="s">
        <v>102</v>
      </c>
      <c r="D129" t="s">
        <v>117</v>
      </c>
      <c r="E129" t="s">
        <v>121</v>
      </c>
      <c r="F129" t="b">
        <v>1</v>
      </c>
      <c r="G129" t="s">
        <v>93</v>
      </c>
      <c r="H129">
        <v>2145</v>
      </c>
      <c r="I129">
        <v>120</v>
      </c>
      <c r="J129">
        <v>125</v>
      </c>
      <c r="K129">
        <v>268125</v>
      </c>
      <c r="L129">
        <v>5362.5</v>
      </c>
      <c r="M129">
        <v>262762.5</v>
      </c>
      <c r="N129">
        <v>257400</v>
      </c>
      <c r="O129">
        <v>5362.5</v>
      </c>
      <c r="P129" s="23">
        <v>41548</v>
      </c>
      <c r="Q129">
        <v>10</v>
      </c>
      <c r="R129" t="s">
        <v>112</v>
      </c>
      <c r="S129">
        <v>2013</v>
      </c>
    </row>
    <row r="130" spans="1:19" x14ac:dyDescent="0.25">
      <c r="A130" t="s">
        <v>106</v>
      </c>
      <c r="B130" t="s">
        <v>98</v>
      </c>
      <c r="C130" t="s">
        <v>99</v>
      </c>
      <c r="D130" t="s">
        <v>117</v>
      </c>
      <c r="E130" t="s">
        <v>121</v>
      </c>
      <c r="F130" t="b">
        <v>1</v>
      </c>
      <c r="G130" t="s">
        <v>93</v>
      </c>
      <c r="H130">
        <v>1055</v>
      </c>
      <c r="I130">
        <v>120</v>
      </c>
      <c r="J130">
        <v>12</v>
      </c>
      <c r="K130">
        <v>12660</v>
      </c>
      <c r="L130">
        <v>253.2</v>
      </c>
      <c r="M130">
        <v>12406.8</v>
      </c>
      <c r="N130">
        <v>3165</v>
      </c>
      <c r="O130">
        <v>9241.7999999999993</v>
      </c>
      <c r="P130" s="23">
        <v>41974</v>
      </c>
      <c r="Q130">
        <v>12</v>
      </c>
      <c r="R130" t="s">
        <v>103</v>
      </c>
      <c r="S130">
        <v>2014</v>
      </c>
    </row>
    <row r="131" spans="1:19" x14ac:dyDescent="0.25">
      <c r="A131" t="s">
        <v>88</v>
      </c>
      <c r="B131" t="s">
        <v>101</v>
      </c>
      <c r="C131" t="s">
        <v>102</v>
      </c>
      <c r="D131" t="s">
        <v>117</v>
      </c>
      <c r="E131" t="s">
        <v>121</v>
      </c>
      <c r="F131" t="b">
        <v>1</v>
      </c>
      <c r="G131" t="s">
        <v>93</v>
      </c>
      <c r="H131">
        <v>544</v>
      </c>
      <c r="I131">
        <v>120</v>
      </c>
      <c r="J131">
        <v>20</v>
      </c>
      <c r="K131">
        <v>10880</v>
      </c>
      <c r="L131">
        <v>217.6</v>
      </c>
      <c r="M131">
        <v>10662.4</v>
      </c>
      <c r="N131">
        <v>5440</v>
      </c>
      <c r="O131">
        <v>5222.3999999999996</v>
      </c>
      <c r="P131" s="23">
        <v>41609</v>
      </c>
      <c r="Q131">
        <v>12</v>
      </c>
      <c r="R131" t="s">
        <v>103</v>
      </c>
      <c r="S131">
        <v>2013</v>
      </c>
    </row>
    <row r="132" spans="1:19" x14ac:dyDescent="0.25">
      <c r="A132" t="s">
        <v>106</v>
      </c>
      <c r="B132" t="s">
        <v>101</v>
      </c>
      <c r="C132" t="s">
        <v>102</v>
      </c>
      <c r="D132" t="s">
        <v>117</v>
      </c>
      <c r="E132" t="s">
        <v>121</v>
      </c>
      <c r="F132" t="b">
        <v>1</v>
      </c>
      <c r="G132" t="s">
        <v>93</v>
      </c>
      <c r="H132">
        <v>1084</v>
      </c>
      <c r="I132">
        <v>120</v>
      </c>
      <c r="J132">
        <v>12</v>
      </c>
      <c r="K132">
        <v>13008</v>
      </c>
      <c r="L132">
        <v>260.16000000000003</v>
      </c>
      <c r="M132">
        <v>12747.84</v>
      </c>
      <c r="N132">
        <v>3252</v>
      </c>
      <c r="O132">
        <v>9495.84</v>
      </c>
      <c r="P132" s="23">
        <v>41974</v>
      </c>
      <c r="Q132">
        <v>12</v>
      </c>
      <c r="R132" t="s">
        <v>103</v>
      </c>
      <c r="S132">
        <v>2014</v>
      </c>
    </row>
    <row r="133" spans="1:19" x14ac:dyDescent="0.25">
      <c r="A133" t="s">
        <v>107</v>
      </c>
      <c r="B133" t="s">
        <v>101</v>
      </c>
      <c r="C133" t="s">
        <v>102</v>
      </c>
      <c r="D133" t="s">
        <v>118</v>
      </c>
      <c r="E133" t="s">
        <v>121</v>
      </c>
      <c r="F133" t="b">
        <v>1</v>
      </c>
      <c r="G133" t="s">
        <v>93</v>
      </c>
      <c r="H133">
        <v>662</v>
      </c>
      <c r="I133">
        <v>250</v>
      </c>
      <c r="J133">
        <v>125</v>
      </c>
      <c r="K133">
        <v>82750</v>
      </c>
      <c r="L133">
        <v>1655</v>
      </c>
      <c r="M133">
        <v>81095</v>
      </c>
      <c r="N133">
        <v>79440</v>
      </c>
      <c r="O133">
        <v>1655</v>
      </c>
      <c r="P133" s="23">
        <v>41791</v>
      </c>
      <c r="Q133">
        <v>6</v>
      </c>
      <c r="R133" t="s">
        <v>100</v>
      </c>
      <c r="S133">
        <v>2014</v>
      </c>
    </row>
    <row r="134" spans="1:19" x14ac:dyDescent="0.25">
      <c r="A134" t="s">
        <v>109</v>
      </c>
      <c r="B134" t="s">
        <v>95</v>
      </c>
      <c r="C134" t="s">
        <v>96</v>
      </c>
      <c r="D134" t="s">
        <v>118</v>
      </c>
      <c r="E134" t="s">
        <v>121</v>
      </c>
      <c r="F134" t="b">
        <v>1</v>
      </c>
      <c r="G134" t="s">
        <v>93</v>
      </c>
      <c r="H134">
        <v>214</v>
      </c>
      <c r="I134">
        <v>250</v>
      </c>
      <c r="J134">
        <v>300</v>
      </c>
      <c r="K134">
        <v>64200</v>
      </c>
      <c r="L134">
        <v>1284</v>
      </c>
      <c r="M134">
        <v>62916</v>
      </c>
      <c r="N134">
        <v>53500</v>
      </c>
      <c r="O134">
        <v>9416</v>
      </c>
      <c r="P134" s="23">
        <v>41548</v>
      </c>
      <c r="Q134">
        <v>10</v>
      </c>
      <c r="R134" t="s">
        <v>112</v>
      </c>
      <c r="S134">
        <v>2013</v>
      </c>
    </row>
    <row r="135" spans="1:19" x14ac:dyDescent="0.25">
      <c r="A135" t="s">
        <v>88</v>
      </c>
      <c r="B135" t="s">
        <v>95</v>
      </c>
      <c r="C135" t="s">
        <v>96</v>
      </c>
      <c r="D135" t="s">
        <v>118</v>
      </c>
      <c r="E135" t="s">
        <v>121</v>
      </c>
      <c r="F135" t="b">
        <v>1</v>
      </c>
      <c r="G135" t="s">
        <v>93</v>
      </c>
      <c r="H135">
        <v>2877</v>
      </c>
      <c r="I135">
        <v>250</v>
      </c>
      <c r="J135">
        <v>350</v>
      </c>
      <c r="K135">
        <v>1006950</v>
      </c>
      <c r="L135">
        <v>20139</v>
      </c>
      <c r="M135">
        <v>986811</v>
      </c>
      <c r="N135">
        <v>748020</v>
      </c>
      <c r="O135">
        <v>238791</v>
      </c>
      <c r="P135" s="23">
        <v>41913</v>
      </c>
      <c r="Q135">
        <v>10</v>
      </c>
      <c r="R135" t="s">
        <v>112</v>
      </c>
      <c r="S135">
        <v>2014</v>
      </c>
    </row>
    <row r="136" spans="1:19" x14ac:dyDescent="0.25">
      <c r="A136" t="s">
        <v>107</v>
      </c>
      <c r="B136" t="s">
        <v>89</v>
      </c>
      <c r="C136" t="s">
        <v>90</v>
      </c>
      <c r="D136" t="s">
        <v>118</v>
      </c>
      <c r="E136" t="s">
        <v>121</v>
      </c>
      <c r="F136" t="b">
        <v>1</v>
      </c>
      <c r="G136" t="s">
        <v>93</v>
      </c>
      <c r="H136">
        <v>2729</v>
      </c>
      <c r="I136">
        <v>250</v>
      </c>
      <c r="J136">
        <v>125</v>
      </c>
      <c r="K136">
        <v>341125</v>
      </c>
      <c r="L136">
        <v>6822.5</v>
      </c>
      <c r="M136">
        <v>334302.5</v>
      </c>
      <c r="N136">
        <v>327480</v>
      </c>
      <c r="O136">
        <v>6822.5</v>
      </c>
      <c r="P136" s="23">
        <v>41974</v>
      </c>
      <c r="Q136">
        <v>12</v>
      </c>
      <c r="R136" t="s">
        <v>103</v>
      </c>
      <c r="S136">
        <v>2014</v>
      </c>
    </row>
    <row r="137" spans="1:19" x14ac:dyDescent="0.25">
      <c r="A137" t="s">
        <v>88</v>
      </c>
      <c r="B137" t="s">
        <v>113</v>
      </c>
      <c r="C137" t="s">
        <v>133</v>
      </c>
      <c r="D137" t="s">
        <v>118</v>
      </c>
      <c r="E137" t="s">
        <v>121</v>
      </c>
      <c r="F137" t="b">
        <v>1</v>
      </c>
      <c r="G137" t="s">
        <v>93</v>
      </c>
      <c r="H137">
        <v>266</v>
      </c>
      <c r="I137">
        <v>250</v>
      </c>
      <c r="J137">
        <v>350</v>
      </c>
      <c r="K137">
        <v>93100</v>
      </c>
      <c r="L137">
        <v>1862</v>
      </c>
      <c r="M137">
        <v>91238</v>
      </c>
      <c r="N137">
        <v>69160</v>
      </c>
      <c r="O137">
        <v>22078</v>
      </c>
      <c r="P137" s="23">
        <v>41609</v>
      </c>
      <c r="Q137">
        <v>12</v>
      </c>
      <c r="R137" t="s">
        <v>103</v>
      </c>
      <c r="S137">
        <v>2013</v>
      </c>
    </row>
    <row r="138" spans="1:19" x14ac:dyDescent="0.25">
      <c r="A138" t="s">
        <v>88</v>
      </c>
      <c r="B138" t="s">
        <v>101</v>
      </c>
      <c r="C138" t="s">
        <v>102</v>
      </c>
      <c r="D138" t="s">
        <v>118</v>
      </c>
      <c r="E138" t="s">
        <v>121</v>
      </c>
      <c r="F138" t="b">
        <v>1</v>
      </c>
      <c r="G138" t="s">
        <v>93</v>
      </c>
      <c r="H138">
        <v>1940</v>
      </c>
      <c r="I138">
        <v>250</v>
      </c>
      <c r="J138">
        <v>350</v>
      </c>
      <c r="K138">
        <v>679000</v>
      </c>
      <c r="L138">
        <v>13580</v>
      </c>
      <c r="M138">
        <v>665420</v>
      </c>
      <c r="N138">
        <v>504400</v>
      </c>
      <c r="O138">
        <v>161020</v>
      </c>
      <c r="P138" s="23">
        <v>41609</v>
      </c>
      <c r="Q138">
        <v>12</v>
      </c>
      <c r="R138" t="s">
        <v>103</v>
      </c>
      <c r="S138">
        <v>2013</v>
      </c>
    </row>
    <row r="139" spans="1:19" x14ac:dyDescent="0.25">
      <c r="A139" t="s">
        <v>109</v>
      </c>
      <c r="B139" t="s">
        <v>95</v>
      </c>
      <c r="C139" t="s">
        <v>96</v>
      </c>
      <c r="D139" t="s">
        <v>120</v>
      </c>
      <c r="E139" t="s">
        <v>121</v>
      </c>
      <c r="F139" t="b">
        <v>1</v>
      </c>
      <c r="G139" t="s">
        <v>93</v>
      </c>
      <c r="H139">
        <v>259</v>
      </c>
      <c r="I139">
        <v>260</v>
      </c>
      <c r="J139">
        <v>300</v>
      </c>
      <c r="K139">
        <v>77700</v>
      </c>
      <c r="L139">
        <v>1554</v>
      </c>
      <c r="M139">
        <v>76146</v>
      </c>
      <c r="N139">
        <v>64750</v>
      </c>
      <c r="O139">
        <v>11396</v>
      </c>
      <c r="P139" s="23">
        <v>41699</v>
      </c>
      <c r="Q139">
        <v>3</v>
      </c>
      <c r="R139" t="s">
        <v>105</v>
      </c>
      <c r="S139">
        <v>2014</v>
      </c>
    </row>
    <row r="140" spans="1:19" x14ac:dyDescent="0.25">
      <c r="A140" t="s">
        <v>109</v>
      </c>
      <c r="B140" t="s">
        <v>101</v>
      </c>
      <c r="C140" t="s">
        <v>102</v>
      </c>
      <c r="D140" t="s">
        <v>120</v>
      </c>
      <c r="E140" t="s">
        <v>121</v>
      </c>
      <c r="F140" t="b">
        <v>1</v>
      </c>
      <c r="G140" t="s">
        <v>93</v>
      </c>
      <c r="H140">
        <v>1101</v>
      </c>
      <c r="I140">
        <v>260</v>
      </c>
      <c r="J140">
        <v>300</v>
      </c>
      <c r="K140">
        <v>330300</v>
      </c>
      <c r="L140">
        <v>6606</v>
      </c>
      <c r="M140">
        <v>323694</v>
      </c>
      <c r="N140">
        <v>275250</v>
      </c>
      <c r="O140">
        <v>48444</v>
      </c>
      <c r="P140" s="23">
        <v>41699</v>
      </c>
      <c r="Q140">
        <v>3</v>
      </c>
      <c r="R140" t="s">
        <v>105</v>
      </c>
      <c r="S140">
        <v>2014</v>
      </c>
    </row>
    <row r="141" spans="1:19" x14ac:dyDescent="0.25">
      <c r="A141" t="s">
        <v>107</v>
      </c>
      <c r="B141" t="s">
        <v>95</v>
      </c>
      <c r="C141" t="s">
        <v>96</v>
      </c>
      <c r="D141" t="s">
        <v>120</v>
      </c>
      <c r="E141" t="s">
        <v>121</v>
      </c>
      <c r="F141" t="b">
        <v>1</v>
      </c>
      <c r="G141" t="s">
        <v>93</v>
      </c>
      <c r="H141">
        <v>2276</v>
      </c>
      <c r="I141">
        <v>260</v>
      </c>
      <c r="J141">
        <v>125</v>
      </c>
      <c r="K141">
        <v>284500</v>
      </c>
      <c r="L141">
        <v>5690</v>
      </c>
      <c r="M141">
        <v>278810</v>
      </c>
      <c r="N141">
        <v>273120</v>
      </c>
      <c r="O141">
        <v>5690</v>
      </c>
      <c r="P141" s="23">
        <v>41760</v>
      </c>
      <c r="Q141">
        <v>5</v>
      </c>
      <c r="R141" t="s">
        <v>122</v>
      </c>
      <c r="S141">
        <v>2014</v>
      </c>
    </row>
    <row r="142" spans="1:19" x14ac:dyDescent="0.25">
      <c r="A142" t="s">
        <v>88</v>
      </c>
      <c r="B142" t="s">
        <v>95</v>
      </c>
      <c r="C142" t="s">
        <v>96</v>
      </c>
      <c r="D142" t="s">
        <v>120</v>
      </c>
      <c r="E142" t="s">
        <v>121</v>
      </c>
      <c r="F142" t="b">
        <v>1</v>
      </c>
      <c r="G142" t="s">
        <v>93</v>
      </c>
      <c r="H142">
        <v>2966</v>
      </c>
      <c r="I142">
        <v>260</v>
      </c>
      <c r="J142">
        <v>350</v>
      </c>
      <c r="K142">
        <v>1038100</v>
      </c>
      <c r="L142">
        <v>20762</v>
      </c>
      <c r="M142">
        <v>1017338</v>
      </c>
      <c r="N142">
        <v>771160</v>
      </c>
      <c r="O142">
        <v>246178</v>
      </c>
      <c r="P142" s="23">
        <v>41548</v>
      </c>
      <c r="Q142">
        <v>10</v>
      </c>
      <c r="R142" t="s">
        <v>112</v>
      </c>
      <c r="S142">
        <v>2013</v>
      </c>
    </row>
    <row r="143" spans="1:19" x14ac:dyDescent="0.25">
      <c r="A143" t="s">
        <v>88</v>
      </c>
      <c r="B143" t="s">
        <v>113</v>
      </c>
      <c r="C143" t="s">
        <v>133</v>
      </c>
      <c r="D143" t="s">
        <v>120</v>
      </c>
      <c r="E143" t="s">
        <v>121</v>
      </c>
      <c r="F143" t="b">
        <v>1</v>
      </c>
      <c r="G143" t="s">
        <v>93</v>
      </c>
      <c r="H143">
        <v>1236</v>
      </c>
      <c r="I143">
        <v>260</v>
      </c>
      <c r="J143">
        <v>20</v>
      </c>
      <c r="K143">
        <v>24720</v>
      </c>
      <c r="L143">
        <v>494.4</v>
      </c>
      <c r="M143">
        <v>24225.599999999999</v>
      </c>
      <c r="N143">
        <v>12360</v>
      </c>
      <c r="O143">
        <v>11865.6</v>
      </c>
      <c r="P143" s="23">
        <v>41944</v>
      </c>
      <c r="Q143">
        <v>11</v>
      </c>
      <c r="R143" t="s">
        <v>116</v>
      </c>
      <c r="S143">
        <v>2014</v>
      </c>
    </row>
    <row r="144" spans="1:19" x14ac:dyDescent="0.25">
      <c r="A144" t="s">
        <v>88</v>
      </c>
      <c r="B144" t="s">
        <v>98</v>
      </c>
      <c r="C144" t="s">
        <v>99</v>
      </c>
      <c r="D144" t="s">
        <v>120</v>
      </c>
      <c r="E144" t="s">
        <v>121</v>
      </c>
      <c r="F144" t="b">
        <v>1</v>
      </c>
      <c r="G144" t="s">
        <v>93</v>
      </c>
      <c r="H144">
        <v>941</v>
      </c>
      <c r="I144">
        <v>260</v>
      </c>
      <c r="J144">
        <v>20</v>
      </c>
      <c r="K144">
        <v>18820</v>
      </c>
      <c r="L144">
        <v>376.4</v>
      </c>
      <c r="M144">
        <v>18443.599999999999</v>
      </c>
      <c r="N144">
        <v>9410</v>
      </c>
      <c r="O144">
        <v>9033.6</v>
      </c>
      <c r="P144" s="23">
        <v>41944</v>
      </c>
      <c r="Q144">
        <v>11</v>
      </c>
      <c r="R144" t="s">
        <v>116</v>
      </c>
      <c r="S144">
        <v>2014</v>
      </c>
    </row>
    <row r="145" spans="1:19" x14ac:dyDescent="0.25">
      <c r="A145" t="s">
        <v>109</v>
      </c>
      <c r="B145" t="s">
        <v>89</v>
      </c>
      <c r="C145" t="s">
        <v>90</v>
      </c>
      <c r="D145" t="s">
        <v>120</v>
      </c>
      <c r="E145" t="s">
        <v>121</v>
      </c>
      <c r="F145" t="b">
        <v>1</v>
      </c>
      <c r="G145" t="s">
        <v>93</v>
      </c>
      <c r="H145">
        <v>1916</v>
      </c>
      <c r="I145">
        <v>260</v>
      </c>
      <c r="J145">
        <v>300</v>
      </c>
      <c r="K145">
        <v>574800</v>
      </c>
      <c r="L145">
        <v>11496</v>
      </c>
      <c r="M145">
        <v>563304</v>
      </c>
      <c r="N145">
        <v>479000</v>
      </c>
      <c r="O145">
        <v>84304</v>
      </c>
      <c r="P145" s="23">
        <v>41974</v>
      </c>
      <c r="Q145">
        <v>12</v>
      </c>
      <c r="R145" t="s">
        <v>103</v>
      </c>
      <c r="S145">
        <v>2014</v>
      </c>
    </row>
    <row r="146" spans="1:19" x14ac:dyDescent="0.25">
      <c r="A146" t="s">
        <v>107</v>
      </c>
      <c r="B146" t="s">
        <v>98</v>
      </c>
      <c r="C146" t="s">
        <v>99</v>
      </c>
      <c r="D146" t="s">
        <v>91</v>
      </c>
      <c r="E146" t="s">
        <v>121</v>
      </c>
      <c r="F146" t="b">
        <v>1</v>
      </c>
      <c r="G146" t="s">
        <v>93</v>
      </c>
      <c r="H146">
        <v>4243.5</v>
      </c>
      <c r="I146">
        <v>3</v>
      </c>
      <c r="J146">
        <v>125</v>
      </c>
      <c r="K146">
        <v>530437.5</v>
      </c>
      <c r="L146">
        <v>15913.13</v>
      </c>
      <c r="M146">
        <v>514524.38</v>
      </c>
      <c r="N146">
        <v>509220</v>
      </c>
      <c r="O146">
        <v>5304.38</v>
      </c>
      <c r="P146" s="23">
        <v>41730</v>
      </c>
      <c r="Q146">
        <v>4</v>
      </c>
      <c r="R146" t="s">
        <v>119</v>
      </c>
      <c r="S146">
        <v>2014</v>
      </c>
    </row>
    <row r="147" spans="1:19" x14ac:dyDescent="0.25">
      <c r="A147" t="s">
        <v>88</v>
      </c>
      <c r="B147" t="s">
        <v>95</v>
      </c>
      <c r="C147" t="s">
        <v>96</v>
      </c>
      <c r="D147" t="s">
        <v>91</v>
      </c>
      <c r="E147" t="s">
        <v>121</v>
      </c>
      <c r="F147" t="b">
        <v>1</v>
      </c>
      <c r="G147" t="s">
        <v>93</v>
      </c>
      <c r="H147">
        <v>2580</v>
      </c>
      <c r="I147">
        <v>3</v>
      </c>
      <c r="J147">
        <v>20</v>
      </c>
      <c r="K147">
        <v>51600</v>
      </c>
      <c r="L147">
        <v>1548</v>
      </c>
      <c r="M147">
        <v>50052</v>
      </c>
      <c r="N147">
        <v>25800</v>
      </c>
      <c r="O147">
        <v>24252</v>
      </c>
      <c r="P147" s="23">
        <v>41730</v>
      </c>
      <c r="Q147">
        <v>4</v>
      </c>
      <c r="R147" t="s">
        <v>119</v>
      </c>
      <c r="S147">
        <v>2014</v>
      </c>
    </row>
    <row r="148" spans="1:19" x14ac:dyDescent="0.25">
      <c r="A148" t="s">
        <v>109</v>
      </c>
      <c r="B148" t="s">
        <v>95</v>
      </c>
      <c r="C148" t="s">
        <v>96</v>
      </c>
      <c r="D148" t="s">
        <v>91</v>
      </c>
      <c r="E148" t="s">
        <v>121</v>
      </c>
      <c r="F148" t="b">
        <v>1</v>
      </c>
      <c r="G148" t="s">
        <v>93</v>
      </c>
      <c r="H148">
        <v>689</v>
      </c>
      <c r="I148">
        <v>3</v>
      </c>
      <c r="J148">
        <v>300</v>
      </c>
      <c r="K148">
        <v>206700</v>
      </c>
      <c r="L148">
        <v>6201</v>
      </c>
      <c r="M148">
        <v>200499</v>
      </c>
      <c r="N148">
        <v>172250</v>
      </c>
      <c r="O148">
        <v>28249</v>
      </c>
      <c r="P148" s="23">
        <v>41791</v>
      </c>
      <c r="Q148">
        <v>6</v>
      </c>
      <c r="R148" t="s">
        <v>100</v>
      </c>
      <c r="S148">
        <v>2014</v>
      </c>
    </row>
    <row r="149" spans="1:19" x14ac:dyDescent="0.25">
      <c r="A149" t="s">
        <v>106</v>
      </c>
      <c r="B149" t="s">
        <v>113</v>
      </c>
      <c r="C149" t="s">
        <v>133</v>
      </c>
      <c r="D149" t="s">
        <v>91</v>
      </c>
      <c r="E149" t="s">
        <v>121</v>
      </c>
      <c r="F149" t="b">
        <v>1</v>
      </c>
      <c r="G149" t="s">
        <v>93</v>
      </c>
      <c r="H149">
        <v>1947</v>
      </c>
      <c r="I149">
        <v>3</v>
      </c>
      <c r="J149">
        <v>12</v>
      </c>
      <c r="K149">
        <v>23364</v>
      </c>
      <c r="L149">
        <v>700.92</v>
      </c>
      <c r="M149">
        <v>22663.08</v>
      </c>
      <c r="N149">
        <v>5841</v>
      </c>
      <c r="O149">
        <v>16822.080000000002</v>
      </c>
      <c r="P149" s="23">
        <v>41883</v>
      </c>
      <c r="Q149">
        <v>9</v>
      </c>
      <c r="R149" t="s">
        <v>111</v>
      </c>
      <c r="S149">
        <v>2014</v>
      </c>
    </row>
    <row r="150" spans="1:19" x14ac:dyDescent="0.25">
      <c r="A150" t="s">
        <v>106</v>
      </c>
      <c r="B150" t="s">
        <v>89</v>
      </c>
      <c r="C150" t="s">
        <v>90</v>
      </c>
      <c r="D150" t="s">
        <v>91</v>
      </c>
      <c r="E150" t="s">
        <v>121</v>
      </c>
      <c r="F150" t="b">
        <v>1</v>
      </c>
      <c r="G150" t="s">
        <v>93</v>
      </c>
      <c r="H150">
        <v>908</v>
      </c>
      <c r="I150">
        <v>3</v>
      </c>
      <c r="J150">
        <v>12</v>
      </c>
      <c r="K150">
        <v>10896</v>
      </c>
      <c r="L150">
        <v>326.88</v>
      </c>
      <c r="M150">
        <v>10569.12</v>
      </c>
      <c r="N150">
        <v>2724</v>
      </c>
      <c r="O150">
        <v>7845.12</v>
      </c>
      <c r="P150" s="23">
        <v>41609</v>
      </c>
      <c r="Q150">
        <v>12</v>
      </c>
      <c r="R150" t="s">
        <v>103</v>
      </c>
      <c r="S150">
        <v>2013</v>
      </c>
    </row>
    <row r="151" spans="1:19" x14ac:dyDescent="0.25">
      <c r="A151" t="s">
        <v>88</v>
      </c>
      <c r="B151" t="s">
        <v>95</v>
      </c>
      <c r="C151" t="s">
        <v>96</v>
      </c>
      <c r="D151" t="s">
        <v>104</v>
      </c>
      <c r="E151" t="s">
        <v>121</v>
      </c>
      <c r="F151" t="b">
        <v>1</v>
      </c>
      <c r="G151" t="s">
        <v>93</v>
      </c>
      <c r="H151">
        <v>1958</v>
      </c>
      <c r="I151">
        <v>5</v>
      </c>
      <c r="J151">
        <v>7</v>
      </c>
      <c r="K151">
        <v>13706</v>
      </c>
      <c r="L151">
        <v>411.18</v>
      </c>
      <c r="M151">
        <v>13294.82</v>
      </c>
      <c r="N151">
        <v>9790</v>
      </c>
      <c r="O151">
        <v>3504.82</v>
      </c>
      <c r="P151" s="23">
        <v>41671</v>
      </c>
      <c r="Q151">
        <v>2</v>
      </c>
      <c r="R151" t="s">
        <v>115</v>
      </c>
      <c r="S151">
        <v>2014</v>
      </c>
    </row>
    <row r="152" spans="1:19" x14ac:dyDescent="0.25">
      <c r="A152" t="s">
        <v>106</v>
      </c>
      <c r="B152" t="s">
        <v>98</v>
      </c>
      <c r="C152" t="s">
        <v>99</v>
      </c>
      <c r="D152" t="s">
        <v>104</v>
      </c>
      <c r="E152" t="s">
        <v>121</v>
      </c>
      <c r="F152" t="b">
        <v>1</v>
      </c>
      <c r="G152" t="s">
        <v>93</v>
      </c>
      <c r="H152">
        <v>1901</v>
      </c>
      <c r="I152">
        <v>5</v>
      </c>
      <c r="J152">
        <v>12</v>
      </c>
      <c r="K152">
        <v>22812</v>
      </c>
      <c r="L152">
        <v>684.36</v>
      </c>
      <c r="M152">
        <v>22127.64</v>
      </c>
      <c r="N152">
        <v>5703</v>
      </c>
      <c r="O152">
        <v>16424.64</v>
      </c>
      <c r="P152" s="23">
        <v>41791</v>
      </c>
      <c r="Q152">
        <v>6</v>
      </c>
      <c r="R152" t="s">
        <v>100</v>
      </c>
      <c r="S152">
        <v>2014</v>
      </c>
    </row>
    <row r="153" spans="1:19" x14ac:dyDescent="0.25">
      <c r="A153" t="s">
        <v>88</v>
      </c>
      <c r="B153" t="s">
        <v>98</v>
      </c>
      <c r="C153" t="s">
        <v>99</v>
      </c>
      <c r="D153" t="s">
        <v>104</v>
      </c>
      <c r="E153" t="s">
        <v>121</v>
      </c>
      <c r="F153" t="b">
        <v>1</v>
      </c>
      <c r="G153" t="s">
        <v>93</v>
      </c>
      <c r="H153">
        <v>544</v>
      </c>
      <c r="I153">
        <v>5</v>
      </c>
      <c r="J153">
        <v>7</v>
      </c>
      <c r="K153">
        <v>3808</v>
      </c>
      <c r="L153">
        <v>114.24</v>
      </c>
      <c r="M153">
        <v>3693.76</v>
      </c>
      <c r="N153">
        <v>2720</v>
      </c>
      <c r="O153">
        <v>973.76</v>
      </c>
      <c r="P153" s="23">
        <v>41883</v>
      </c>
      <c r="Q153">
        <v>9</v>
      </c>
      <c r="R153" t="s">
        <v>111</v>
      </c>
      <c r="S153">
        <v>2014</v>
      </c>
    </row>
    <row r="154" spans="1:19" x14ac:dyDescent="0.25">
      <c r="A154" t="s">
        <v>88</v>
      </c>
      <c r="B154" t="s">
        <v>95</v>
      </c>
      <c r="C154" t="s">
        <v>96</v>
      </c>
      <c r="D154" t="s">
        <v>104</v>
      </c>
      <c r="E154" t="s">
        <v>121</v>
      </c>
      <c r="F154" t="b">
        <v>1</v>
      </c>
      <c r="G154" t="s">
        <v>93</v>
      </c>
      <c r="H154">
        <v>1797</v>
      </c>
      <c r="I154">
        <v>5</v>
      </c>
      <c r="J154">
        <v>350</v>
      </c>
      <c r="K154">
        <v>628950</v>
      </c>
      <c r="L154">
        <v>18868.5</v>
      </c>
      <c r="M154">
        <v>610081.5</v>
      </c>
      <c r="N154">
        <v>467220</v>
      </c>
      <c r="O154">
        <v>142861.5</v>
      </c>
      <c r="P154" s="23">
        <v>41518</v>
      </c>
      <c r="Q154">
        <v>9</v>
      </c>
      <c r="R154" t="s">
        <v>111</v>
      </c>
      <c r="S154">
        <v>2013</v>
      </c>
    </row>
    <row r="155" spans="1:19" x14ac:dyDescent="0.25">
      <c r="A155" t="s">
        <v>107</v>
      </c>
      <c r="B155" t="s">
        <v>98</v>
      </c>
      <c r="C155" t="s">
        <v>99</v>
      </c>
      <c r="D155" t="s">
        <v>104</v>
      </c>
      <c r="E155" t="s">
        <v>121</v>
      </c>
      <c r="F155" t="b">
        <v>1</v>
      </c>
      <c r="G155" t="s">
        <v>93</v>
      </c>
      <c r="H155">
        <v>1287</v>
      </c>
      <c r="I155">
        <v>5</v>
      </c>
      <c r="J155">
        <v>125</v>
      </c>
      <c r="K155">
        <v>160875</v>
      </c>
      <c r="L155">
        <v>4826.25</v>
      </c>
      <c r="M155">
        <v>156048.75</v>
      </c>
      <c r="N155">
        <v>154440</v>
      </c>
      <c r="O155">
        <v>1608.75</v>
      </c>
      <c r="P155" s="23">
        <v>41974</v>
      </c>
      <c r="Q155">
        <v>12</v>
      </c>
      <c r="R155" t="s">
        <v>103</v>
      </c>
      <c r="S155">
        <v>2014</v>
      </c>
    </row>
    <row r="156" spans="1:19" x14ac:dyDescent="0.25">
      <c r="A156" t="s">
        <v>107</v>
      </c>
      <c r="B156" t="s">
        <v>95</v>
      </c>
      <c r="C156" t="s">
        <v>96</v>
      </c>
      <c r="D156" t="s">
        <v>104</v>
      </c>
      <c r="E156" t="s">
        <v>121</v>
      </c>
      <c r="F156" t="b">
        <v>1</v>
      </c>
      <c r="G156" t="s">
        <v>93</v>
      </c>
      <c r="H156">
        <v>1706</v>
      </c>
      <c r="I156">
        <v>5</v>
      </c>
      <c r="J156">
        <v>125</v>
      </c>
      <c r="K156">
        <v>213250</v>
      </c>
      <c r="L156">
        <v>6397.5</v>
      </c>
      <c r="M156">
        <v>206852.5</v>
      </c>
      <c r="N156">
        <v>204720</v>
      </c>
      <c r="O156">
        <v>2132.5</v>
      </c>
      <c r="P156" s="23">
        <v>41974</v>
      </c>
      <c r="Q156">
        <v>12</v>
      </c>
      <c r="R156" t="s">
        <v>103</v>
      </c>
      <c r="S156">
        <v>2014</v>
      </c>
    </row>
    <row r="157" spans="1:19" x14ac:dyDescent="0.25">
      <c r="A157" t="s">
        <v>109</v>
      </c>
      <c r="B157" t="s">
        <v>98</v>
      </c>
      <c r="C157" t="s">
        <v>99</v>
      </c>
      <c r="D157" t="s">
        <v>114</v>
      </c>
      <c r="E157" t="s">
        <v>121</v>
      </c>
      <c r="F157" t="b">
        <v>1</v>
      </c>
      <c r="G157" t="s">
        <v>93</v>
      </c>
      <c r="H157">
        <v>2434.5</v>
      </c>
      <c r="I157">
        <v>10</v>
      </c>
      <c r="J157">
        <v>300</v>
      </c>
      <c r="K157">
        <v>730350</v>
      </c>
      <c r="L157">
        <v>21910.5</v>
      </c>
      <c r="M157">
        <v>708439.5</v>
      </c>
      <c r="N157">
        <v>608625</v>
      </c>
      <c r="O157">
        <v>99814.5</v>
      </c>
      <c r="P157" s="23">
        <v>41640</v>
      </c>
      <c r="Q157">
        <v>1</v>
      </c>
      <c r="R157" t="s">
        <v>94</v>
      </c>
      <c r="S157">
        <v>2014</v>
      </c>
    </row>
    <row r="158" spans="1:19" x14ac:dyDescent="0.25">
      <c r="A158" t="s">
        <v>107</v>
      </c>
      <c r="B158" t="s">
        <v>89</v>
      </c>
      <c r="C158" t="s">
        <v>90</v>
      </c>
      <c r="D158" t="s">
        <v>114</v>
      </c>
      <c r="E158" t="s">
        <v>121</v>
      </c>
      <c r="F158" t="b">
        <v>1</v>
      </c>
      <c r="G158" t="s">
        <v>93</v>
      </c>
      <c r="H158">
        <v>1774</v>
      </c>
      <c r="I158">
        <v>10</v>
      </c>
      <c r="J158">
        <v>125</v>
      </c>
      <c r="K158">
        <v>221750</v>
      </c>
      <c r="L158">
        <v>6652.5</v>
      </c>
      <c r="M158">
        <v>215097.5</v>
      </c>
      <c r="N158">
        <v>212880</v>
      </c>
      <c r="O158">
        <v>2217.5</v>
      </c>
      <c r="P158" s="23">
        <v>41699</v>
      </c>
      <c r="Q158">
        <v>3</v>
      </c>
      <c r="R158" t="s">
        <v>105</v>
      </c>
      <c r="S158">
        <v>2014</v>
      </c>
    </row>
    <row r="159" spans="1:19" x14ac:dyDescent="0.25">
      <c r="A159" t="s">
        <v>106</v>
      </c>
      <c r="B159" t="s">
        <v>98</v>
      </c>
      <c r="C159" t="s">
        <v>99</v>
      </c>
      <c r="D159" t="s">
        <v>114</v>
      </c>
      <c r="E159" t="s">
        <v>121</v>
      </c>
      <c r="F159" t="b">
        <v>1</v>
      </c>
      <c r="G159" t="s">
        <v>93</v>
      </c>
      <c r="H159">
        <v>1901</v>
      </c>
      <c r="I159">
        <v>10</v>
      </c>
      <c r="J159">
        <v>12</v>
      </c>
      <c r="K159">
        <v>22812</v>
      </c>
      <c r="L159">
        <v>684.36</v>
      </c>
      <c r="M159">
        <v>22127.64</v>
      </c>
      <c r="N159">
        <v>5703</v>
      </c>
      <c r="O159">
        <v>16424.64</v>
      </c>
      <c r="P159" s="23">
        <v>41791</v>
      </c>
      <c r="Q159">
        <v>6</v>
      </c>
      <c r="R159" t="s">
        <v>100</v>
      </c>
      <c r="S159">
        <v>2014</v>
      </c>
    </row>
    <row r="160" spans="1:19" x14ac:dyDescent="0.25">
      <c r="A160" t="s">
        <v>109</v>
      </c>
      <c r="B160" t="s">
        <v>95</v>
      </c>
      <c r="C160" t="s">
        <v>96</v>
      </c>
      <c r="D160" t="s">
        <v>114</v>
      </c>
      <c r="E160" t="s">
        <v>121</v>
      </c>
      <c r="F160" t="b">
        <v>1</v>
      </c>
      <c r="G160" t="s">
        <v>93</v>
      </c>
      <c r="H160">
        <v>689</v>
      </c>
      <c r="I160">
        <v>10</v>
      </c>
      <c r="J160">
        <v>300</v>
      </c>
      <c r="K160">
        <v>206700</v>
      </c>
      <c r="L160">
        <v>6201</v>
      </c>
      <c r="M160">
        <v>200499</v>
      </c>
      <c r="N160">
        <v>172250</v>
      </c>
      <c r="O160">
        <v>28249</v>
      </c>
      <c r="P160" s="23">
        <v>41791</v>
      </c>
      <c r="Q160">
        <v>6</v>
      </c>
      <c r="R160" t="s">
        <v>100</v>
      </c>
      <c r="S160">
        <v>2014</v>
      </c>
    </row>
    <row r="161" spans="1:19" x14ac:dyDescent="0.25">
      <c r="A161" t="s">
        <v>107</v>
      </c>
      <c r="B161" t="s">
        <v>95</v>
      </c>
      <c r="C161" t="s">
        <v>96</v>
      </c>
      <c r="D161" t="s">
        <v>114</v>
      </c>
      <c r="E161" t="s">
        <v>121</v>
      </c>
      <c r="F161" t="b">
        <v>1</v>
      </c>
      <c r="G161" t="s">
        <v>93</v>
      </c>
      <c r="H161">
        <v>1570</v>
      </c>
      <c r="I161">
        <v>10</v>
      </c>
      <c r="J161">
        <v>125</v>
      </c>
      <c r="K161">
        <v>196250</v>
      </c>
      <c r="L161">
        <v>5887.5</v>
      </c>
      <c r="M161">
        <v>190362.5</v>
      </c>
      <c r="N161">
        <v>188400</v>
      </c>
      <c r="O161">
        <v>1962.5</v>
      </c>
      <c r="P161" s="23">
        <v>41791</v>
      </c>
      <c r="Q161">
        <v>6</v>
      </c>
      <c r="R161" t="s">
        <v>100</v>
      </c>
      <c r="S161">
        <v>2014</v>
      </c>
    </row>
    <row r="162" spans="1:19" x14ac:dyDescent="0.25">
      <c r="A162" t="s">
        <v>106</v>
      </c>
      <c r="B162" t="s">
        <v>113</v>
      </c>
      <c r="C162" t="s">
        <v>133</v>
      </c>
      <c r="D162" t="s">
        <v>114</v>
      </c>
      <c r="E162" t="s">
        <v>121</v>
      </c>
      <c r="F162" t="b">
        <v>1</v>
      </c>
      <c r="G162" t="s">
        <v>93</v>
      </c>
      <c r="H162">
        <v>1369.5</v>
      </c>
      <c r="I162">
        <v>10</v>
      </c>
      <c r="J162">
        <v>12</v>
      </c>
      <c r="K162">
        <v>16434</v>
      </c>
      <c r="L162">
        <v>493.02</v>
      </c>
      <c r="M162">
        <v>15940.98</v>
      </c>
      <c r="N162">
        <v>4108.5</v>
      </c>
      <c r="O162">
        <v>11832.48</v>
      </c>
      <c r="P162" s="23">
        <v>41821</v>
      </c>
      <c r="Q162">
        <v>7</v>
      </c>
      <c r="R162" t="s">
        <v>108</v>
      </c>
      <c r="S162">
        <v>2014</v>
      </c>
    </row>
    <row r="163" spans="1:19" x14ac:dyDescent="0.25">
      <c r="A163" t="s">
        <v>107</v>
      </c>
      <c r="B163" t="s">
        <v>89</v>
      </c>
      <c r="C163" t="s">
        <v>90</v>
      </c>
      <c r="D163" t="s">
        <v>114</v>
      </c>
      <c r="E163" t="s">
        <v>121</v>
      </c>
      <c r="F163" t="b">
        <v>1</v>
      </c>
      <c r="G163" t="s">
        <v>93</v>
      </c>
      <c r="H163">
        <v>2009</v>
      </c>
      <c r="I163">
        <v>10</v>
      </c>
      <c r="J163">
        <v>125</v>
      </c>
      <c r="K163">
        <v>251125</v>
      </c>
      <c r="L163">
        <v>7533.75</v>
      </c>
      <c r="M163">
        <v>243591.25</v>
      </c>
      <c r="N163">
        <v>241080</v>
      </c>
      <c r="O163">
        <v>2511.25</v>
      </c>
      <c r="P163" s="23">
        <v>41913</v>
      </c>
      <c r="Q163">
        <v>10</v>
      </c>
      <c r="R163" t="s">
        <v>112</v>
      </c>
      <c r="S163">
        <v>2014</v>
      </c>
    </row>
    <row r="164" spans="1:19" x14ac:dyDescent="0.25">
      <c r="A164" t="s">
        <v>97</v>
      </c>
      <c r="B164" t="s">
        <v>95</v>
      </c>
      <c r="C164" t="s">
        <v>96</v>
      </c>
      <c r="D164" t="s">
        <v>114</v>
      </c>
      <c r="E164" t="s">
        <v>121</v>
      </c>
      <c r="F164" t="b">
        <v>1</v>
      </c>
      <c r="G164" t="s">
        <v>93</v>
      </c>
      <c r="H164">
        <v>1945</v>
      </c>
      <c r="I164">
        <v>10</v>
      </c>
      <c r="J164">
        <v>15</v>
      </c>
      <c r="K164">
        <v>29175</v>
      </c>
      <c r="L164">
        <v>875.25</v>
      </c>
      <c r="M164">
        <v>28299.75</v>
      </c>
      <c r="N164">
        <v>19450</v>
      </c>
      <c r="O164">
        <v>8849.75</v>
      </c>
      <c r="P164" s="23">
        <v>41548</v>
      </c>
      <c r="Q164">
        <v>10</v>
      </c>
      <c r="R164" t="s">
        <v>112</v>
      </c>
      <c r="S164">
        <v>2013</v>
      </c>
    </row>
    <row r="165" spans="1:19" x14ac:dyDescent="0.25">
      <c r="A165" t="s">
        <v>107</v>
      </c>
      <c r="B165" t="s">
        <v>98</v>
      </c>
      <c r="C165" t="s">
        <v>99</v>
      </c>
      <c r="D165" t="s">
        <v>114</v>
      </c>
      <c r="E165" t="s">
        <v>121</v>
      </c>
      <c r="F165" t="b">
        <v>1</v>
      </c>
      <c r="G165" t="s">
        <v>93</v>
      </c>
      <c r="H165">
        <v>1287</v>
      </c>
      <c r="I165">
        <v>10</v>
      </c>
      <c r="J165">
        <v>125</v>
      </c>
      <c r="K165">
        <v>160875</v>
      </c>
      <c r="L165">
        <v>4826.25</v>
      </c>
      <c r="M165">
        <v>156048.75</v>
      </c>
      <c r="N165">
        <v>154440</v>
      </c>
      <c r="O165">
        <v>1608.75</v>
      </c>
      <c r="P165" s="23">
        <v>41974</v>
      </c>
      <c r="Q165">
        <v>12</v>
      </c>
      <c r="R165" t="s">
        <v>103</v>
      </c>
      <c r="S165">
        <v>2014</v>
      </c>
    </row>
    <row r="166" spans="1:19" x14ac:dyDescent="0.25">
      <c r="A166" t="s">
        <v>107</v>
      </c>
      <c r="B166" t="s">
        <v>95</v>
      </c>
      <c r="C166" t="s">
        <v>96</v>
      </c>
      <c r="D166" t="s">
        <v>114</v>
      </c>
      <c r="E166" t="s">
        <v>121</v>
      </c>
      <c r="F166" t="b">
        <v>1</v>
      </c>
      <c r="G166" t="s">
        <v>93</v>
      </c>
      <c r="H166">
        <v>1706</v>
      </c>
      <c r="I166">
        <v>10</v>
      </c>
      <c r="J166">
        <v>125</v>
      </c>
      <c r="K166">
        <v>213250</v>
      </c>
      <c r="L166">
        <v>6397.5</v>
      </c>
      <c r="M166">
        <v>206852.5</v>
      </c>
      <c r="N166">
        <v>204720</v>
      </c>
      <c r="O166">
        <v>2132.5</v>
      </c>
      <c r="P166" s="23">
        <v>41974</v>
      </c>
      <c r="Q166">
        <v>12</v>
      </c>
      <c r="R166" t="s">
        <v>103</v>
      </c>
      <c r="S166">
        <v>2014</v>
      </c>
    </row>
    <row r="167" spans="1:19" x14ac:dyDescent="0.25">
      <c r="A167" t="s">
        <v>107</v>
      </c>
      <c r="B167" t="s">
        <v>89</v>
      </c>
      <c r="C167" t="s">
        <v>90</v>
      </c>
      <c r="D167" t="s">
        <v>117</v>
      </c>
      <c r="E167" t="s">
        <v>121</v>
      </c>
      <c r="F167" t="b">
        <v>1</v>
      </c>
      <c r="G167" t="s">
        <v>93</v>
      </c>
      <c r="H167">
        <v>2009</v>
      </c>
      <c r="I167">
        <v>120</v>
      </c>
      <c r="J167">
        <v>125</v>
      </c>
      <c r="K167">
        <v>251125</v>
      </c>
      <c r="L167">
        <v>7533.75</v>
      </c>
      <c r="M167">
        <v>243591.25</v>
      </c>
      <c r="N167">
        <v>241080</v>
      </c>
      <c r="O167">
        <v>2511.25</v>
      </c>
      <c r="P167" s="23">
        <v>41913</v>
      </c>
      <c r="Q167">
        <v>10</v>
      </c>
      <c r="R167" t="s">
        <v>112</v>
      </c>
      <c r="S167">
        <v>2014</v>
      </c>
    </row>
    <row r="168" spans="1:19" x14ac:dyDescent="0.25">
      <c r="A168" t="s">
        <v>109</v>
      </c>
      <c r="B168" t="s">
        <v>113</v>
      </c>
      <c r="C168" t="s">
        <v>133</v>
      </c>
      <c r="D168" t="s">
        <v>118</v>
      </c>
      <c r="E168" t="s">
        <v>121</v>
      </c>
      <c r="F168" t="b">
        <v>1</v>
      </c>
      <c r="G168" t="s">
        <v>93</v>
      </c>
      <c r="H168">
        <v>2844</v>
      </c>
      <c r="I168">
        <v>250</v>
      </c>
      <c r="J168">
        <v>300</v>
      </c>
      <c r="K168">
        <v>853200</v>
      </c>
      <c r="L168">
        <v>25596</v>
      </c>
      <c r="M168">
        <v>827604</v>
      </c>
      <c r="N168">
        <v>711000</v>
      </c>
      <c r="O168">
        <v>116604</v>
      </c>
      <c r="P168" s="23">
        <v>41671</v>
      </c>
      <c r="Q168">
        <v>2</v>
      </c>
      <c r="R168" t="s">
        <v>115</v>
      </c>
      <c r="S168">
        <v>2014</v>
      </c>
    </row>
    <row r="169" spans="1:19" x14ac:dyDescent="0.25">
      <c r="A169" t="s">
        <v>106</v>
      </c>
      <c r="B169" t="s">
        <v>101</v>
      </c>
      <c r="C169" t="s">
        <v>102</v>
      </c>
      <c r="D169" t="s">
        <v>118</v>
      </c>
      <c r="E169" t="s">
        <v>121</v>
      </c>
      <c r="F169" t="b">
        <v>1</v>
      </c>
      <c r="G169" t="s">
        <v>93</v>
      </c>
      <c r="H169">
        <v>1916</v>
      </c>
      <c r="I169">
        <v>250</v>
      </c>
      <c r="J169">
        <v>12</v>
      </c>
      <c r="K169">
        <v>22992</v>
      </c>
      <c r="L169">
        <v>689.76</v>
      </c>
      <c r="M169">
        <v>22302.240000000002</v>
      </c>
      <c r="N169">
        <v>5748</v>
      </c>
      <c r="O169">
        <v>16554.240000000002</v>
      </c>
      <c r="P169" s="23">
        <v>41730</v>
      </c>
      <c r="Q169">
        <v>4</v>
      </c>
      <c r="R169" t="s">
        <v>119</v>
      </c>
      <c r="S169">
        <v>2014</v>
      </c>
    </row>
    <row r="170" spans="1:19" x14ac:dyDescent="0.25">
      <c r="A170" t="s">
        <v>107</v>
      </c>
      <c r="B170" t="s">
        <v>95</v>
      </c>
      <c r="C170" t="s">
        <v>96</v>
      </c>
      <c r="D170" t="s">
        <v>118</v>
      </c>
      <c r="E170" t="s">
        <v>121</v>
      </c>
      <c r="F170" t="b">
        <v>1</v>
      </c>
      <c r="G170" t="s">
        <v>93</v>
      </c>
      <c r="H170">
        <v>1570</v>
      </c>
      <c r="I170">
        <v>250</v>
      </c>
      <c r="J170">
        <v>125</v>
      </c>
      <c r="K170">
        <v>196250</v>
      </c>
      <c r="L170">
        <v>5887.5</v>
      </c>
      <c r="M170">
        <v>190362.5</v>
      </c>
      <c r="N170">
        <v>188400</v>
      </c>
      <c r="O170">
        <v>1962.5</v>
      </c>
      <c r="P170" s="23">
        <v>41791</v>
      </c>
      <c r="Q170">
        <v>6</v>
      </c>
      <c r="R170" t="s">
        <v>100</v>
      </c>
      <c r="S170">
        <v>2014</v>
      </c>
    </row>
    <row r="171" spans="1:19" x14ac:dyDescent="0.25">
      <c r="A171" t="s">
        <v>109</v>
      </c>
      <c r="B171" t="s">
        <v>89</v>
      </c>
      <c r="C171" t="s">
        <v>90</v>
      </c>
      <c r="D171" t="s">
        <v>118</v>
      </c>
      <c r="E171" t="s">
        <v>121</v>
      </c>
      <c r="F171" t="b">
        <v>1</v>
      </c>
      <c r="G171" t="s">
        <v>93</v>
      </c>
      <c r="H171">
        <v>1874</v>
      </c>
      <c r="I171">
        <v>250</v>
      </c>
      <c r="J171">
        <v>300</v>
      </c>
      <c r="K171">
        <v>562200</v>
      </c>
      <c r="L171">
        <v>16866</v>
      </c>
      <c r="M171">
        <v>545334</v>
      </c>
      <c r="N171">
        <v>468500</v>
      </c>
      <c r="O171">
        <v>76834</v>
      </c>
      <c r="P171" s="23">
        <v>41852</v>
      </c>
      <c r="Q171">
        <v>8</v>
      </c>
      <c r="R171" t="s">
        <v>110</v>
      </c>
      <c r="S171">
        <v>2014</v>
      </c>
    </row>
    <row r="172" spans="1:19" x14ac:dyDescent="0.25">
      <c r="A172" t="s">
        <v>88</v>
      </c>
      <c r="B172" t="s">
        <v>101</v>
      </c>
      <c r="C172" t="s">
        <v>102</v>
      </c>
      <c r="D172" t="s">
        <v>118</v>
      </c>
      <c r="E172" t="s">
        <v>121</v>
      </c>
      <c r="F172" t="b">
        <v>1</v>
      </c>
      <c r="G172" t="s">
        <v>93</v>
      </c>
      <c r="H172">
        <v>1642</v>
      </c>
      <c r="I172">
        <v>250</v>
      </c>
      <c r="J172">
        <v>350</v>
      </c>
      <c r="K172">
        <v>574700</v>
      </c>
      <c r="L172">
        <v>17241</v>
      </c>
      <c r="M172">
        <v>557459</v>
      </c>
      <c r="N172">
        <v>426920</v>
      </c>
      <c r="O172">
        <v>130539</v>
      </c>
      <c r="P172" s="23">
        <v>41852</v>
      </c>
      <c r="Q172">
        <v>8</v>
      </c>
      <c r="R172" t="s">
        <v>110</v>
      </c>
      <c r="S172">
        <v>2014</v>
      </c>
    </row>
    <row r="173" spans="1:19" x14ac:dyDescent="0.25">
      <c r="A173" t="s">
        <v>97</v>
      </c>
      <c r="B173" t="s">
        <v>95</v>
      </c>
      <c r="C173" t="s">
        <v>96</v>
      </c>
      <c r="D173" t="s">
        <v>118</v>
      </c>
      <c r="E173" t="s">
        <v>121</v>
      </c>
      <c r="F173" t="b">
        <v>1</v>
      </c>
      <c r="G173" t="s">
        <v>93</v>
      </c>
      <c r="H173">
        <v>1945</v>
      </c>
      <c r="I173">
        <v>250</v>
      </c>
      <c r="J173">
        <v>15</v>
      </c>
      <c r="K173">
        <v>29175</v>
      </c>
      <c r="L173">
        <v>875.25</v>
      </c>
      <c r="M173">
        <v>28299.75</v>
      </c>
      <c r="N173">
        <v>19450</v>
      </c>
      <c r="O173">
        <v>8849.75</v>
      </c>
      <c r="P173" s="23">
        <v>41548</v>
      </c>
      <c r="Q173">
        <v>10</v>
      </c>
      <c r="R173" t="s">
        <v>112</v>
      </c>
      <c r="S173">
        <v>2013</v>
      </c>
    </row>
    <row r="174" spans="1:19" x14ac:dyDescent="0.25">
      <c r="A174" t="s">
        <v>88</v>
      </c>
      <c r="B174" t="s">
        <v>89</v>
      </c>
      <c r="C174" t="s">
        <v>90</v>
      </c>
      <c r="D174" t="s">
        <v>91</v>
      </c>
      <c r="E174" t="s">
        <v>121</v>
      </c>
      <c r="F174" t="b">
        <v>1</v>
      </c>
      <c r="G174" t="s">
        <v>93</v>
      </c>
      <c r="H174">
        <v>831</v>
      </c>
      <c r="I174">
        <v>3</v>
      </c>
      <c r="J174">
        <v>20</v>
      </c>
      <c r="K174">
        <v>16620</v>
      </c>
      <c r="L174">
        <v>498.6</v>
      </c>
      <c r="M174">
        <v>16121.4</v>
      </c>
      <c r="N174">
        <v>8310</v>
      </c>
      <c r="O174">
        <v>7811.4</v>
      </c>
      <c r="P174" s="23">
        <v>41760</v>
      </c>
      <c r="Q174">
        <v>5</v>
      </c>
      <c r="R174" t="s">
        <v>122</v>
      </c>
      <c r="S174">
        <v>2014</v>
      </c>
    </row>
    <row r="175" spans="1:19" x14ac:dyDescent="0.25">
      <c r="A175" t="s">
        <v>88</v>
      </c>
      <c r="B175" t="s">
        <v>101</v>
      </c>
      <c r="C175" t="s">
        <v>102</v>
      </c>
      <c r="D175" t="s">
        <v>114</v>
      </c>
      <c r="E175" t="s">
        <v>121</v>
      </c>
      <c r="F175" t="b">
        <v>1</v>
      </c>
      <c r="G175" t="s">
        <v>93</v>
      </c>
      <c r="H175">
        <v>1760</v>
      </c>
      <c r="I175">
        <v>10</v>
      </c>
      <c r="J175">
        <v>7</v>
      </c>
      <c r="K175">
        <v>12320</v>
      </c>
      <c r="L175">
        <v>369.6</v>
      </c>
      <c r="M175">
        <v>11950.4</v>
      </c>
      <c r="N175">
        <v>8800</v>
      </c>
      <c r="O175">
        <v>3150.4</v>
      </c>
      <c r="P175" s="23">
        <v>41518</v>
      </c>
      <c r="Q175">
        <v>9</v>
      </c>
      <c r="R175" t="s">
        <v>111</v>
      </c>
      <c r="S175">
        <v>2013</v>
      </c>
    </row>
    <row r="176" spans="1:19" x14ac:dyDescent="0.25">
      <c r="A176" t="s">
        <v>88</v>
      </c>
      <c r="B176" t="s">
        <v>89</v>
      </c>
      <c r="C176" t="s">
        <v>90</v>
      </c>
      <c r="D176" t="s">
        <v>117</v>
      </c>
      <c r="E176" t="s">
        <v>121</v>
      </c>
      <c r="F176" t="b">
        <v>1</v>
      </c>
      <c r="G176" t="s">
        <v>93</v>
      </c>
      <c r="H176">
        <v>3850.5</v>
      </c>
      <c r="I176">
        <v>120</v>
      </c>
      <c r="J176">
        <v>20</v>
      </c>
      <c r="K176">
        <v>77010</v>
      </c>
      <c r="L176">
        <v>2310.3000000000002</v>
      </c>
      <c r="M176">
        <v>74699.7</v>
      </c>
      <c r="N176">
        <v>38505</v>
      </c>
      <c r="O176">
        <v>36194.699999999997</v>
      </c>
      <c r="P176" s="23">
        <v>41730</v>
      </c>
      <c r="Q176">
        <v>4</v>
      </c>
      <c r="R176" t="s">
        <v>119</v>
      </c>
      <c r="S176">
        <v>2014</v>
      </c>
    </row>
    <row r="177" spans="1:19" x14ac:dyDescent="0.25">
      <c r="A177" t="s">
        <v>106</v>
      </c>
      <c r="B177" t="s">
        <v>95</v>
      </c>
      <c r="C177" t="s">
        <v>96</v>
      </c>
      <c r="D177" t="s">
        <v>118</v>
      </c>
      <c r="E177" t="s">
        <v>121</v>
      </c>
      <c r="F177" t="b">
        <v>1</v>
      </c>
      <c r="G177" t="s">
        <v>93</v>
      </c>
      <c r="H177">
        <v>2479</v>
      </c>
      <c r="I177">
        <v>250</v>
      </c>
      <c r="J177">
        <v>12</v>
      </c>
      <c r="K177">
        <v>29748</v>
      </c>
      <c r="L177">
        <v>892.44</v>
      </c>
      <c r="M177">
        <v>28855.56</v>
      </c>
      <c r="N177">
        <v>7437</v>
      </c>
      <c r="O177">
        <v>21418.560000000001</v>
      </c>
      <c r="P177" s="23">
        <v>41640</v>
      </c>
      <c r="Q177">
        <v>1</v>
      </c>
      <c r="R177" t="s">
        <v>94</v>
      </c>
      <c r="S177">
        <v>2014</v>
      </c>
    </row>
    <row r="178" spans="1:19" x14ac:dyDescent="0.25">
      <c r="A178" t="s">
        <v>97</v>
      </c>
      <c r="B178" t="s">
        <v>101</v>
      </c>
      <c r="C178" t="s">
        <v>102</v>
      </c>
      <c r="D178" t="s">
        <v>104</v>
      </c>
      <c r="E178" t="s">
        <v>121</v>
      </c>
      <c r="F178" t="b">
        <v>1</v>
      </c>
      <c r="G178" t="s">
        <v>93</v>
      </c>
      <c r="H178">
        <v>2031</v>
      </c>
      <c r="I178">
        <v>5</v>
      </c>
      <c r="J178">
        <v>15</v>
      </c>
      <c r="K178">
        <v>30465</v>
      </c>
      <c r="L178">
        <v>1218.5999999999999</v>
      </c>
      <c r="M178">
        <v>29246.400000000001</v>
      </c>
      <c r="N178">
        <v>20310</v>
      </c>
      <c r="O178">
        <v>8936.4</v>
      </c>
      <c r="P178" s="23">
        <v>41913</v>
      </c>
      <c r="Q178">
        <v>10</v>
      </c>
      <c r="R178" t="s">
        <v>112</v>
      </c>
      <c r="S178">
        <v>2014</v>
      </c>
    </row>
    <row r="179" spans="1:19" x14ac:dyDescent="0.25">
      <c r="A179" t="s">
        <v>97</v>
      </c>
      <c r="B179" t="s">
        <v>101</v>
      </c>
      <c r="C179" t="s">
        <v>102</v>
      </c>
      <c r="D179" t="s">
        <v>114</v>
      </c>
      <c r="E179" t="s">
        <v>121</v>
      </c>
      <c r="F179" t="b">
        <v>1</v>
      </c>
      <c r="G179" t="s">
        <v>93</v>
      </c>
      <c r="H179">
        <v>2031</v>
      </c>
      <c r="I179">
        <v>10</v>
      </c>
      <c r="J179">
        <v>15</v>
      </c>
      <c r="K179">
        <v>30465</v>
      </c>
      <c r="L179">
        <v>1218.5999999999999</v>
      </c>
      <c r="M179">
        <v>29246.400000000001</v>
      </c>
      <c r="N179">
        <v>20310</v>
      </c>
      <c r="O179">
        <v>8936.4</v>
      </c>
      <c r="P179" s="23">
        <v>41913</v>
      </c>
      <c r="Q179">
        <v>10</v>
      </c>
      <c r="R179" t="s">
        <v>112</v>
      </c>
      <c r="S179">
        <v>2014</v>
      </c>
    </row>
    <row r="180" spans="1:19" x14ac:dyDescent="0.25">
      <c r="A180" t="s">
        <v>97</v>
      </c>
      <c r="B180" t="s">
        <v>98</v>
      </c>
      <c r="C180" t="s">
        <v>99</v>
      </c>
      <c r="D180" t="s">
        <v>114</v>
      </c>
      <c r="E180" t="s">
        <v>121</v>
      </c>
      <c r="F180" t="b">
        <v>1</v>
      </c>
      <c r="G180" t="s">
        <v>93</v>
      </c>
      <c r="H180">
        <v>2261</v>
      </c>
      <c r="I180">
        <v>10</v>
      </c>
      <c r="J180">
        <v>15</v>
      </c>
      <c r="K180">
        <v>33915</v>
      </c>
      <c r="L180">
        <v>1356.6</v>
      </c>
      <c r="M180">
        <v>32558.400000000001</v>
      </c>
      <c r="N180">
        <v>22610</v>
      </c>
      <c r="O180">
        <v>9948.4</v>
      </c>
      <c r="P180" s="23">
        <v>41609</v>
      </c>
      <c r="Q180">
        <v>12</v>
      </c>
      <c r="R180" t="s">
        <v>103</v>
      </c>
      <c r="S180">
        <v>2013</v>
      </c>
    </row>
    <row r="181" spans="1:19" x14ac:dyDescent="0.25">
      <c r="A181" t="s">
        <v>88</v>
      </c>
      <c r="B181" t="s">
        <v>113</v>
      </c>
      <c r="C181" t="s">
        <v>133</v>
      </c>
      <c r="D181" t="s">
        <v>117</v>
      </c>
      <c r="E181" t="s">
        <v>121</v>
      </c>
      <c r="F181" t="b">
        <v>1</v>
      </c>
      <c r="G181" t="s">
        <v>93</v>
      </c>
      <c r="H181">
        <v>736</v>
      </c>
      <c r="I181">
        <v>120</v>
      </c>
      <c r="J181">
        <v>20</v>
      </c>
      <c r="K181">
        <v>14720</v>
      </c>
      <c r="L181">
        <v>588.79999999999995</v>
      </c>
      <c r="M181">
        <v>14131.2</v>
      </c>
      <c r="N181">
        <v>7360</v>
      </c>
      <c r="O181">
        <v>6771.2</v>
      </c>
      <c r="P181" s="23">
        <v>41518</v>
      </c>
      <c r="Q181">
        <v>9</v>
      </c>
      <c r="R181" t="s">
        <v>111</v>
      </c>
      <c r="S181">
        <v>2013</v>
      </c>
    </row>
    <row r="182" spans="1:19" x14ac:dyDescent="0.25">
      <c r="A182" t="s">
        <v>88</v>
      </c>
      <c r="B182" t="s">
        <v>89</v>
      </c>
      <c r="C182" t="s">
        <v>90</v>
      </c>
      <c r="D182" t="s">
        <v>91</v>
      </c>
      <c r="E182" t="s">
        <v>121</v>
      </c>
      <c r="F182" t="b">
        <v>1</v>
      </c>
      <c r="G182" t="s">
        <v>93</v>
      </c>
      <c r="H182">
        <v>2851</v>
      </c>
      <c r="I182">
        <v>3</v>
      </c>
      <c r="J182">
        <v>7</v>
      </c>
      <c r="K182">
        <v>19957</v>
      </c>
      <c r="L182">
        <v>798.28</v>
      </c>
      <c r="M182">
        <v>19158.72</v>
      </c>
      <c r="N182">
        <v>14255</v>
      </c>
      <c r="O182">
        <v>4903.72</v>
      </c>
      <c r="P182" s="23">
        <v>41548</v>
      </c>
      <c r="Q182">
        <v>10</v>
      </c>
      <c r="R182" t="s">
        <v>112</v>
      </c>
      <c r="S182">
        <v>2013</v>
      </c>
    </row>
    <row r="183" spans="1:19" x14ac:dyDescent="0.25">
      <c r="A183" t="s">
        <v>109</v>
      </c>
      <c r="B183" t="s">
        <v>95</v>
      </c>
      <c r="C183" t="s">
        <v>96</v>
      </c>
      <c r="D183" t="s">
        <v>91</v>
      </c>
      <c r="E183" t="s">
        <v>121</v>
      </c>
      <c r="F183" t="b">
        <v>1</v>
      </c>
      <c r="G183" t="s">
        <v>93</v>
      </c>
      <c r="H183">
        <v>2021</v>
      </c>
      <c r="I183">
        <v>3</v>
      </c>
      <c r="J183">
        <v>300</v>
      </c>
      <c r="K183">
        <v>606300</v>
      </c>
      <c r="L183">
        <v>24252</v>
      </c>
      <c r="M183">
        <v>582048</v>
      </c>
      <c r="N183">
        <v>505250</v>
      </c>
      <c r="O183">
        <v>76798</v>
      </c>
      <c r="P183" s="23">
        <v>41913</v>
      </c>
      <c r="Q183">
        <v>10</v>
      </c>
      <c r="R183" t="s">
        <v>112</v>
      </c>
      <c r="S183">
        <v>2014</v>
      </c>
    </row>
    <row r="184" spans="1:19" x14ac:dyDescent="0.25">
      <c r="A184" t="s">
        <v>88</v>
      </c>
      <c r="B184" t="s">
        <v>113</v>
      </c>
      <c r="C184" t="s">
        <v>133</v>
      </c>
      <c r="D184" t="s">
        <v>91</v>
      </c>
      <c r="E184" t="s">
        <v>121</v>
      </c>
      <c r="F184" t="b">
        <v>1</v>
      </c>
      <c r="G184" t="s">
        <v>93</v>
      </c>
      <c r="H184">
        <v>274</v>
      </c>
      <c r="I184">
        <v>3</v>
      </c>
      <c r="J184">
        <v>350</v>
      </c>
      <c r="K184">
        <v>95900</v>
      </c>
      <c r="L184">
        <v>3836</v>
      </c>
      <c r="M184">
        <v>92064</v>
      </c>
      <c r="N184">
        <v>71240</v>
      </c>
      <c r="O184">
        <v>20824</v>
      </c>
      <c r="P184" s="23">
        <v>41974</v>
      </c>
      <c r="Q184">
        <v>12</v>
      </c>
      <c r="R184" t="s">
        <v>103</v>
      </c>
      <c r="S184">
        <v>2014</v>
      </c>
    </row>
    <row r="185" spans="1:19" x14ac:dyDescent="0.25">
      <c r="A185" t="s">
        <v>97</v>
      </c>
      <c r="B185" t="s">
        <v>89</v>
      </c>
      <c r="C185" t="s">
        <v>90</v>
      </c>
      <c r="D185" t="s">
        <v>104</v>
      </c>
      <c r="E185" t="s">
        <v>121</v>
      </c>
      <c r="F185" t="b">
        <v>1</v>
      </c>
      <c r="G185" t="s">
        <v>93</v>
      </c>
      <c r="H185">
        <v>1967</v>
      </c>
      <c r="I185">
        <v>5</v>
      </c>
      <c r="J185">
        <v>15</v>
      </c>
      <c r="K185">
        <v>29505</v>
      </c>
      <c r="L185">
        <v>1180.2</v>
      </c>
      <c r="M185">
        <v>28324.799999999999</v>
      </c>
      <c r="N185">
        <v>19670</v>
      </c>
      <c r="O185">
        <v>8654.7999999999993</v>
      </c>
      <c r="P185" s="23">
        <v>41699</v>
      </c>
      <c r="Q185">
        <v>3</v>
      </c>
      <c r="R185" t="s">
        <v>105</v>
      </c>
      <c r="S185">
        <v>2014</v>
      </c>
    </row>
    <row r="186" spans="1:19" x14ac:dyDescent="0.25">
      <c r="A186" t="s">
        <v>109</v>
      </c>
      <c r="B186" t="s">
        <v>95</v>
      </c>
      <c r="C186" t="s">
        <v>96</v>
      </c>
      <c r="D186" t="s">
        <v>104</v>
      </c>
      <c r="E186" t="s">
        <v>121</v>
      </c>
      <c r="F186" t="b">
        <v>1</v>
      </c>
      <c r="G186" t="s">
        <v>93</v>
      </c>
      <c r="H186">
        <v>1859</v>
      </c>
      <c r="I186">
        <v>5</v>
      </c>
      <c r="J186">
        <v>300</v>
      </c>
      <c r="K186">
        <v>557700</v>
      </c>
      <c r="L186">
        <v>22308</v>
      </c>
      <c r="M186">
        <v>535392</v>
      </c>
      <c r="N186">
        <v>464750</v>
      </c>
      <c r="O186">
        <v>70642</v>
      </c>
      <c r="P186" s="23">
        <v>41852</v>
      </c>
      <c r="Q186">
        <v>8</v>
      </c>
      <c r="R186" t="s">
        <v>110</v>
      </c>
      <c r="S186">
        <v>2014</v>
      </c>
    </row>
    <row r="187" spans="1:19" x14ac:dyDescent="0.25">
      <c r="A187" t="s">
        <v>88</v>
      </c>
      <c r="B187" t="s">
        <v>89</v>
      </c>
      <c r="C187" t="s">
        <v>90</v>
      </c>
      <c r="D187" t="s">
        <v>104</v>
      </c>
      <c r="E187" t="s">
        <v>121</v>
      </c>
      <c r="F187" t="b">
        <v>1</v>
      </c>
      <c r="G187" t="s">
        <v>93</v>
      </c>
      <c r="H187">
        <v>2851</v>
      </c>
      <c r="I187">
        <v>5</v>
      </c>
      <c r="J187">
        <v>7</v>
      </c>
      <c r="K187">
        <v>19957</v>
      </c>
      <c r="L187">
        <v>798.28</v>
      </c>
      <c r="M187">
        <v>19158.72</v>
      </c>
      <c r="N187">
        <v>14255</v>
      </c>
      <c r="O187">
        <v>4903.72</v>
      </c>
      <c r="P187" s="23">
        <v>41548</v>
      </c>
      <c r="Q187">
        <v>10</v>
      </c>
      <c r="R187" t="s">
        <v>112</v>
      </c>
      <c r="S187">
        <v>2013</v>
      </c>
    </row>
    <row r="188" spans="1:19" x14ac:dyDescent="0.25">
      <c r="A188" t="s">
        <v>109</v>
      </c>
      <c r="B188" t="s">
        <v>95</v>
      </c>
      <c r="C188" t="s">
        <v>96</v>
      </c>
      <c r="D188" t="s">
        <v>104</v>
      </c>
      <c r="E188" t="s">
        <v>121</v>
      </c>
      <c r="F188" t="b">
        <v>1</v>
      </c>
      <c r="G188" t="s">
        <v>93</v>
      </c>
      <c r="H188">
        <v>2021</v>
      </c>
      <c r="I188">
        <v>5</v>
      </c>
      <c r="J188">
        <v>300</v>
      </c>
      <c r="K188">
        <v>606300</v>
      </c>
      <c r="L188">
        <v>24252</v>
      </c>
      <c r="M188">
        <v>582048</v>
      </c>
      <c r="N188">
        <v>505250</v>
      </c>
      <c r="O188">
        <v>76798</v>
      </c>
      <c r="P188" s="23">
        <v>41913</v>
      </c>
      <c r="Q188">
        <v>10</v>
      </c>
      <c r="R188" t="s">
        <v>112</v>
      </c>
      <c r="S188">
        <v>2014</v>
      </c>
    </row>
    <row r="189" spans="1:19" x14ac:dyDescent="0.25">
      <c r="A189" t="s">
        <v>107</v>
      </c>
      <c r="B189" t="s">
        <v>101</v>
      </c>
      <c r="C189" t="s">
        <v>102</v>
      </c>
      <c r="D189" t="s">
        <v>104</v>
      </c>
      <c r="E189" t="s">
        <v>121</v>
      </c>
      <c r="F189" t="b">
        <v>1</v>
      </c>
      <c r="G189" t="s">
        <v>93</v>
      </c>
      <c r="H189">
        <v>1138</v>
      </c>
      <c r="I189">
        <v>5</v>
      </c>
      <c r="J189">
        <v>125</v>
      </c>
      <c r="K189">
        <v>142250</v>
      </c>
      <c r="L189">
        <v>5690</v>
      </c>
      <c r="M189">
        <v>136560</v>
      </c>
      <c r="N189">
        <v>136560</v>
      </c>
      <c r="O189">
        <v>0</v>
      </c>
      <c r="P189" s="23">
        <v>41974</v>
      </c>
      <c r="Q189">
        <v>12</v>
      </c>
      <c r="R189" t="s">
        <v>103</v>
      </c>
      <c r="S189">
        <v>2014</v>
      </c>
    </row>
    <row r="190" spans="1:19" x14ac:dyDescent="0.25">
      <c r="A190" t="s">
        <v>88</v>
      </c>
      <c r="B190" t="s">
        <v>89</v>
      </c>
      <c r="C190" t="s">
        <v>90</v>
      </c>
      <c r="D190" t="s">
        <v>114</v>
      </c>
      <c r="E190" t="s">
        <v>121</v>
      </c>
      <c r="F190" t="b">
        <v>1</v>
      </c>
      <c r="G190" t="s">
        <v>93</v>
      </c>
      <c r="H190">
        <v>4251</v>
      </c>
      <c r="I190">
        <v>10</v>
      </c>
      <c r="J190">
        <v>7</v>
      </c>
      <c r="K190">
        <v>29757</v>
      </c>
      <c r="L190">
        <v>1190.28</v>
      </c>
      <c r="M190">
        <v>28566.720000000001</v>
      </c>
      <c r="N190">
        <v>21255</v>
      </c>
      <c r="O190">
        <v>7311.72</v>
      </c>
      <c r="P190" s="23">
        <v>41640</v>
      </c>
      <c r="Q190">
        <v>1</v>
      </c>
      <c r="R190" t="s">
        <v>94</v>
      </c>
      <c r="S190">
        <v>2014</v>
      </c>
    </row>
    <row r="191" spans="1:19" x14ac:dyDescent="0.25">
      <c r="A191" t="s">
        <v>107</v>
      </c>
      <c r="B191" t="s">
        <v>95</v>
      </c>
      <c r="C191" t="s">
        <v>96</v>
      </c>
      <c r="D191" t="s">
        <v>114</v>
      </c>
      <c r="E191" t="s">
        <v>121</v>
      </c>
      <c r="F191" t="b">
        <v>1</v>
      </c>
      <c r="G191" t="s">
        <v>93</v>
      </c>
      <c r="H191">
        <v>795</v>
      </c>
      <c r="I191">
        <v>10</v>
      </c>
      <c r="J191">
        <v>125</v>
      </c>
      <c r="K191">
        <v>99375</v>
      </c>
      <c r="L191">
        <v>3975</v>
      </c>
      <c r="M191">
        <v>95400</v>
      </c>
      <c r="N191">
        <v>95400</v>
      </c>
      <c r="O191">
        <v>0</v>
      </c>
      <c r="P191" s="23">
        <v>41699</v>
      </c>
      <c r="Q191">
        <v>3</v>
      </c>
      <c r="R191" t="s">
        <v>105</v>
      </c>
      <c r="S191">
        <v>2014</v>
      </c>
    </row>
    <row r="192" spans="1:19" x14ac:dyDescent="0.25">
      <c r="A192" t="s">
        <v>109</v>
      </c>
      <c r="B192" t="s">
        <v>95</v>
      </c>
      <c r="C192" t="s">
        <v>96</v>
      </c>
      <c r="D192" t="s">
        <v>114</v>
      </c>
      <c r="E192" t="s">
        <v>121</v>
      </c>
      <c r="F192" t="b">
        <v>1</v>
      </c>
      <c r="G192" t="s">
        <v>93</v>
      </c>
      <c r="H192">
        <v>1414.5</v>
      </c>
      <c r="I192">
        <v>10</v>
      </c>
      <c r="J192">
        <v>300</v>
      </c>
      <c r="K192">
        <v>424350</v>
      </c>
      <c r="L192">
        <v>16974</v>
      </c>
      <c r="M192">
        <v>407376</v>
      </c>
      <c r="N192">
        <v>353625</v>
      </c>
      <c r="O192">
        <v>53751</v>
      </c>
      <c r="P192" s="23">
        <v>41730</v>
      </c>
      <c r="Q192">
        <v>4</v>
      </c>
      <c r="R192" t="s">
        <v>119</v>
      </c>
      <c r="S192">
        <v>2014</v>
      </c>
    </row>
    <row r="193" spans="1:19" x14ac:dyDescent="0.25">
      <c r="A193" t="s">
        <v>109</v>
      </c>
      <c r="B193" t="s">
        <v>113</v>
      </c>
      <c r="C193" t="s">
        <v>133</v>
      </c>
      <c r="D193" t="s">
        <v>114</v>
      </c>
      <c r="E193" t="s">
        <v>121</v>
      </c>
      <c r="F193" t="b">
        <v>1</v>
      </c>
      <c r="G193" t="s">
        <v>93</v>
      </c>
      <c r="H193">
        <v>2918</v>
      </c>
      <c r="I193">
        <v>10</v>
      </c>
      <c r="J193">
        <v>300</v>
      </c>
      <c r="K193">
        <v>875400</v>
      </c>
      <c r="L193">
        <v>35016</v>
      </c>
      <c r="M193">
        <v>840384</v>
      </c>
      <c r="N193">
        <v>729500</v>
      </c>
      <c r="O193">
        <v>110884</v>
      </c>
      <c r="P193" s="23">
        <v>41760</v>
      </c>
      <c r="Q193">
        <v>5</v>
      </c>
      <c r="R193" t="s">
        <v>122</v>
      </c>
      <c r="S193">
        <v>2014</v>
      </c>
    </row>
    <row r="194" spans="1:19" x14ac:dyDescent="0.25">
      <c r="A194" t="s">
        <v>88</v>
      </c>
      <c r="B194" t="s">
        <v>113</v>
      </c>
      <c r="C194" t="s">
        <v>133</v>
      </c>
      <c r="D194" t="s">
        <v>114</v>
      </c>
      <c r="E194" t="s">
        <v>121</v>
      </c>
      <c r="F194" t="b">
        <v>1</v>
      </c>
      <c r="G194" t="s">
        <v>93</v>
      </c>
      <c r="H194">
        <v>3450</v>
      </c>
      <c r="I194">
        <v>10</v>
      </c>
      <c r="J194">
        <v>350</v>
      </c>
      <c r="K194">
        <v>1207500</v>
      </c>
      <c r="L194">
        <v>48300</v>
      </c>
      <c r="M194">
        <v>1159200</v>
      </c>
      <c r="N194">
        <v>897000</v>
      </c>
      <c r="O194">
        <v>262200</v>
      </c>
      <c r="P194" s="23">
        <v>41821</v>
      </c>
      <c r="Q194">
        <v>7</v>
      </c>
      <c r="R194" t="s">
        <v>108</v>
      </c>
      <c r="S194">
        <v>2014</v>
      </c>
    </row>
    <row r="195" spans="1:19" x14ac:dyDescent="0.25">
      <c r="A195" t="s">
        <v>107</v>
      </c>
      <c r="B195" t="s">
        <v>98</v>
      </c>
      <c r="C195" t="s">
        <v>99</v>
      </c>
      <c r="D195" t="s">
        <v>114</v>
      </c>
      <c r="E195" t="s">
        <v>121</v>
      </c>
      <c r="F195" t="b">
        <v>1</v>
      </c>
      <c r="G195" t="s">
        <v>93</v>
      </c>
      <c r="H195">
        <v>2988</v>
      </c>
      <c r="I195">
        <v>10</v>
      </c>
      <c r="J195">
        <v>125</v>
      </c>
      <c r="K195">
        <v>373500</v>
      </c>
      <c r="L195">
        <v>14940</v>
      </c>
      <c r="M195">
        <v>358560</v>
      </c>
      <c r="N195">
        <v>358560</v>
      </c>
      <c r="O195">
        <v>0</v>
      </c>
      <c r="P195" s="23">
        <v>41821</v>
      </c>
      <c r="Q195">
        <v>7</v>
      </c>
      <c r="R195" t="s">
        <v>108</v>
      </c>
      <c r="S195">
        <v>2014</v>
      </c>
    </row>
    <row r="196" spans="1:19" x14ac:dyDescent="0.25">
      <c r="A196" t="s">
        <v>97</v>
      </c>
      <c r="B196" t="s">
        <v>89</v>
      </c>
      <c r="C196" t="s">
        <v>90</v>
      </c>
      <c r="D196" t="s">
        <v>114</v>
      </c>
      <c r="E196" t="s">
        <v>121</v>
      </c>
      <c r="F196" t="b">
        <v>1</v>
      </c>
      <c r="G196" t="s">
        <v>93</v>
      </c>
      <c r="H196">
        <v>218</v>
      </c>
      <c r="I196">
        <v>10</v>
      </c>
      <c r="J196">
        <v>15</v>
      </c>
      <c r="K196">
        <v>3270</v>
      </c>
      <c r="L196">
        <v>130.80000000000001</v>
      </c>
      <c r="M196">
        <v>3139.2</v>
      </c>
      <c r="N196">
        <v>2180</v>
      </c>
      <c r="O196">
        <v>959.2</v>
      </c>
      <c r="P196" s="23">
        <v>41883</v>
      </c>
      <c r="Q196">
        <v>9</v>
      </c>
      <c r="R196" t="s">
        <v>111</v>
      </c>
      <c r="S196">
        <v>2014</v>
      </c>
    </row>
    <row r="197" spans="1:19" x14ac:dyDescent="0.25">
      <c r="A197" t="s">
        <v>88</v>
      </c>
      <c r="B197" t="s">
        <v>89</v>
      </c>
      <c r="C197" t="s">
        <v>90</v>
      </c>
      <c r="D197" t="s">
        <v>114</v>
      </c>
      <c r="E197" t="s">
        <v>121</v>
      </c>
      <c r="F197" t="b">
        <v>1</v>
      </c>
      <c r="G197" t="s">
        <v>93</v>
      </c>
      <c r="H197">
        <v>2074</v>
      </c>
      <c r="I197">
        <v>10</v>
      </c>
      <c r="J197">
        <v>20</v>
      </c>
      <c r="K197">
        <v>41480</v>
      </c>
      <c r="L197">
        <v>1659.2</v>
      </c>
      <c r="M197">
        <v>39820.800000000003</v>
      </c>
      <c r="N197">
        <v>20740</v>
      </c>
      <c r="O197">
        <v>19080.8</v>
      </c>
      <c r="P197" s="23">
        <v>41883</v>
      </c>
      <c r="Q197">
        <v>9</v>
      </c>
      <c r="R197" t="s">
        <v>111</v>
      </c>
      <c r="S197">
        <v>2014</v>
      </c>
    </row>
    <row r="198" spans="1:19" x14ac:dyDescent="0.25">
      <c r="A198" t="s">
        <v>88</v>
      </c>
      <c r="B198" t="s">
        <v>113</v>
      </c>
      <c r="C198" t="s">
        <v>133</v>
      </c>
      <c r="D198" t="s">
        <v>114</v>
      </c>
      <c r="E198" t="s">
        <v>121</v>
      </c>
      <c r="F198" t="b">
        <v>1</v>
      </c>
      <c r="G198" t="s">
        <v>93</v>
      </c>
      <c r="H198">
        <v>1056</v>
      </c>
      <c r="I198">
        <v>10</v>
      </c>
      <c r="J198">
        <v>20</v>
      </c>
      <c r="K198">
        <v>21120</v>
      </c>
      <c r="L198">
        <v>844.8</v>
      </c>
      <c r="M198">
        <v>20275.2</v>
      </c>
      <c r="N198">
        <v>10560</v>
      </c>
      <c r="O198">
        <v>9715.2000000000007</v>
      </c>
      <c r="P198" s="23">
        <v>41883</v>
      </c>
      <c r="Q198">
        <v>9</v>
      </c>
      <c r="R198" t="s">
        <v>111</v>
      </c>
      <c r="S198">
        <v>2014</v>
      </c>
    </row>
    <row r="199" spans="1:19" x14ac:dyDescent="0.25">
      <c r="A199" t="s">
        <v>97</v>
      </c>
      <c r="B199" t="s">
        <v>113</v>
      </c>
      <c r="C199" t="s">
        <v>133</v>
      </c>
      <c r="D199" t="s">
        <v>114</v>
      </c>
      <c r="E199" t="s">
        <v>121</v>
      </c>
      <c r="F199" t="b">
        <v>1</v>
      </c>
      <c r="G199" t="s">
        <v>93</v>
      </c>
      <c r="H199">
        <v>671</v>
      </c>
      <c r="I199">
        <v>10</v>
      </c>
      <c r="J199">
        <v>15</v>
      </c>
      <c r="K199">
        <v>10065</v>
      </c>
      <c r="L199">
        <v>402.6</v>
      </c>
      <c r="M199">
        <v>9662.4</v>
      </c>
      <c r="N199">
        <v>6710</v>
      </c>
      <c r="O199">
        <v>2952.4</v>
      </c>
      <c r="P199" s="23">
        <v>41548</v>
      </c>
      <c r="Q199">
        <v>10</v>
      </c>
      <c r="R199" t="s">
        <v>112</v>
      </c>
      <c r="S199">
        <v>2013</v>
      </c>
    </row>
    <row r="200" spans="1:19" x14ac:dyDescent="0.25">
      <c r="A200" t="s">
        <v>97</v>
      </c>
      <c r="B200" t="s">
        <v>101</v>
      </c>
      <c r="C200" t="s">
        <v>102</v>
      </c>
      <c r="D200" t="s">
        <v>114</v>
      </c>
      <c r="E200" t="s">
        <v>121</v>
      </c>
      <c r="F200" t="b">
        <v>1</v>
      </c>
      <c r="G200" t="s">
        <v>93</v>
      </c>
      <c r="H200">
        <v>1514</v>
      </c>
      <c r="I200">
        <v>10</v>
      </c>
      <c r="J200">
        <v>15</v>
      </c>
      <c r="K200">
        <v>22710</v>
      </c>
      <c r="L200">
        <v>908.4</v>
      </c>
      <c r="M200">
        <v>21801.599999999999</v>
      </c>
      <c r="N200">
        <v>15140</v>
      </c>
      <c r="O200">
        <v>6661.6</v>
      </c>
      <c r="P200" s="23">
        <v>41548</v>
      </c>
      <c r="Q200">
        <v>10</v>
      </c>
      <c r="R200" t="s">
        <v>112</v>
      </c>
      <c r="S200">
        <v>2013</v>
      </c>
    </row>
    <row r="201" spans="1:19" x14ac:dyDescent="0.25">
      <c r="A201" t="s">
        <v>88</v>
      </c>
      <c r="B201" t="s">
        <v>113</v>
      </c>
      <c r="C201" t="s">
        <v>133</v>
      </c>
      <c r="D201" t="s">
        <v>114</v>
      </c>
      <c r="E201" t="s">
        <v>121</v>
      </c>
      <c r="F201" t="b">
        <v>1</v>
      </c>
      <c r="G201" t="s">
        <v>93</v>
      </c>
      <c r="H201">
        <v>274</v>
      </c>
      <c r="I201">
        <v>10</v>
      </c>
      <c r="J201">
        <v>350</v>
      </c>
      <c r="K201">
        <v>95900</v>
      </c>
      <c r="L201">
        <v>3836</v>
      </c>
      <c r="M201">
        <v>92064</v>
      </c>
      <c r="N201">
        <v>71240</v>
      </c>
      <c r="O201">
        <v>20824</v>
      </c>
      <c r="P201" s="23">
        <v>41974</v>
      </c>
      <c r="Q201">
        <v>12</v>
      </c>
      <c r="R201" t="s">
        <v>103</v>
      </c>
      <c r="S201">
        <v>2014</v>
      </c>
    </row>
    <row r="202" spans="1:19" x14ac:dyDescent="0.25">
      <c r="A202" t="s">
        <v>107</v>
      </c>
      <c r="B202" t="s">
        <v>101</v>
      </c>
      <c r="C202" t="s">
        <v>102</v>
      </c>
      <c r="D202" t="s">
        <v>114</v>
      </c>
      <c r="E202" t="s">
        <v>121</v>
      </c>
      <c r="F202" t="b">
        <v>1</v>
      </c>
      <c r="G202" t="s">
        <v>93</v>
      </c>
      <c r="H202">
        <v>1138</v>
      </c>
      <c r="I202">
        <v>10</v>
      </c>
      <c r="J202">
        <v>125</v>
      </c>
      <c r="K202">
        <v>142250</v>
      </c>
      <c r="L202">
        <v>5690</v>
      </c>
      <c r="M202">
        <v>136560</v>
      </c>
      <c r="N202">
        <v>136560</v>
      </c>
      <c r="O202">
        <v>0</v>
      </c>
      <c r="P202" s="23">
        <v>41974</v>
      </c>
      <c r="Q202">
        <v>12</v>
      </c>
      <c r="R202" t="s">
        <v>103</v>
      </c>
      <c r="S202">
        <v>2014</v>
      </c>
    </row>
    <row r="203" spans="1:19" x14ac:dyDescent="0.25">
      <c r="A203" t="s">
        <v>106</v>
      </c>
      <c r="B203" t="s">
        <v>113</v>
      </c>
      <c r="C203" t="s">
        <v>133</v>
      </c>
      <c r="D203" t="s">
        <v>117</v>
      </c>
      <c r="E203" t="s">
        <v>121</v>
      </c>
      <c r="F203" t="b">
        <v>1</v>
      </c>
      <c r="G203" t="s">
        <v>93</v>
      </c>
      <c r="H203">
        <v>1465</v>
      </c>
      <c r="I203">
        <v>120</v>
      </c>
      <c r="J203">
        <v>12</v>
      </c>
      <c r="K203">
        <v>17580</v>
      </c>
      <c r="L203">
        <v>703.2</v>
      </c>
      <c r="M203">
        <v>16876.8</v>
      </c>
      <c r="N203">
        <v>4395</v>
      </c>
      <c r="O203">
        <v>12481.8</v>
      </c>
      <c r="P203" s="23">
        <v>41699</v>
      </c>
      <c r="Q203">
        <v>3</v>
      </c>
      <c r="R203" t="s">
        <v>105</v>
      </c>
      <c r="S203">
        <v>2014</v>
      </c>
    </row>
    <row r="204" spans="1:19" x14ac:dyDescent="0.25">
      <c r="A204" t="s">
        <v>88</v>
      </c>
      <c r="B204" t="s">
        <v>89</v>
      </c>
      <c r="C204" t="s">
        <v>90</v>
      </c>
      <c r="D204" t="s">
        <v>117</v>
      </c>
      <c r="E204" t="s">
        <v>121</v>
      </c>
      <c r="F204" t="b">
        <v>1</v>
      </c>
      <c r="G204" t="s">
        <v>93</v>
      </c>
      <c r="H204">
        <v>2646</v>
      </c>
      <c r="I204">
        <v>120</v>
      </c>
      <c r="J204">
        <v>20</v>
      </c>
      <c r="K204">
        <v>52920</v>
      </c>
      <c r="L204">
        <v>2116.8000000000002</v>
      </c>
      <c r="M204">
        <v>50803.199999999997</v>
      </c>
      <c r="N204">
        <v>26460</v>
      </c>
      <c r="O204">
        <v>24343.200000000001</v>
      </c>
      <c r="P204" s="23">
        <v>41518</v>
      </c>
      <c r="Q204">
        <v>9</v>
      </c>
      <c r="R204" t="s">
        <v>111</v>
      </c>
      <c r="S204">
        <v>2013</v>
      </c>
    </row>
    <row r="205" spans="1:19" x14ac:dyDescent="0.25">
      <c r="A205" t="s">
        <v>88</v>
      </c>
      <c r="B205" t="s">
        <v>98</v>
      </c>
      <c r="C205" t="s">
        <v>99</v>
      </c>
      <c r="D205" t="s">
        <v>117</v>
      </c>
      <c r="E205" t="s">
        <v>121</v>
      </c>
      <c r="F205" t="b">
        <v>1</v>
      </c>
      <c r="G205" t="s">
        <v>93</v>
      </c>
      <c r="H205">
        <v>2177</v>
      </c>
      <c r="I205">
        <v>120</v>
      </c>
      <c r="J205">
        <v>350</v>
      </c>
      <c r="K205">
        <v>761950</v>
      </c>
      <c r="L205">
        <v>30478</v>
      </c>
      <c r="M205">
        <v>731472</v>
      </c>
      <c r="N205">
        <v>566020</v>
      </c>
      <c r="O205">
        <v>165452</v>
      </c>
      <c r="P205" s="23">
        <v>41913</v>
      </c>
      <c r="Q205">
        <v>10</v>
      </c>
      <c r="R205" t="s">
        <v>112</v>
      </c>
      <c r="S205">
        <v>2014</v>
      </c>
    </row>
    <row r="206" spans="1:19" x14ac:dyDescent="0.25">
      <c r="A206" t="s">
        <v>106</v>
      </c>
      <c r="B206" t="s">
        <v>98</v>
      </c>
      <c r="C206" t="s">
        <v>99</v>
      </c>
      <c r="D206" t="s">
        <v>118</v>
      </c>
      <c r="E206" t="s">
        <v>121</v>
      </c>
      <c r="F206" t="b">
        <v>1</v>
      </c>
      <c r="G206" t="s">
        <v>93</v>
      </c>
      <c r="H206">
        <v>866</v>
      </c>
      <c r="I206">
        <v>250</v>
      </c>
      <c r="J206">
        <v>12</v>
      </c>
      <c r="K206">
        <v>10392</v>
      </c>
      <c r="L206">
        <v>415.68</v>
      </c>
      <c r="M206">
        <v>9976.32</v>
      </c>
      <c r="N206">
        <v>2598</v>
      </c>
      <c r="O206">
        <v>7378.32</v>
      </c>
      <c r="P206" s="23">
        <v>41760</v>
      </c>
      <c r="Q206">
        <v>5</v>
      </c>
      <c r="R206" t="s">
        <v>122</v>
      </c>
      <c r="S206">
        <v>2014</v>
      </c>
    </row>
    <row r="207" spans="1:19" x14ac:dyDescent="0.25">
      <c r="A207" t="s">
        <v>88</v>
      </c>
      <c r="B207" t="s">
        <v>113</v>
      </c>
      <c r="C207" t="s">
        <v>133</v>
      </c>
      <c r="D207" t="s">
        <v>118</v>
      </c>
      <c r="E207" t="s">
        <v>121</v>
      </c>
      <c r="F207" t="b">
        <v>1</v>
      </c>
      <c r="G207" t="s">
        <v>93</v>
      </c>
      <c r="H207">
        <v>349</v>
      </c>
      <c r="I207">
        <v>250</v>
      </c>
      <c r="J207">
        <v>350</v>
      </c>
      <c r="K207">
        <v>122150</v>
      </c>
      <c r="L207">
        <v>4886</v>
      </c>
      <c r="M207">
        <v>117264</v>
      </c>
      <c r="N207">
        <v>90740</v>
      </c>
      <c r="O207">
        <v>26524</v>
      </c>
      <c r="P207" s="23">
        <v>41518</v>
      </c>
      <c r="Q207">
        <v>9</v>
      </c>
      <c r="R207" t="s">
        <v>111</v>
      </c>
      <c r="S207">
        <v>2013</v>
      </c>
    </row>
    <row r="208" spans="1:19" x14ac:dyDescent="0.25">
      <c r="A208" t="s">
        <v>88</v>
      </c>
      <c r="B208" t="s">
        <v>98</v>
      </c>
      <c r="C208" t="s">
        <v>99</v>
      </c>
      <c r="D208" t="s">
        <v>118</v>
      </c>
      <c r="E208" t="s">
        <v>121</v>
      </c>
      <c r="F208" t="b">
        <v>1</v>
      </c>
      <c r="G208" t="s">
        <v>93</v>
      </c>
      <c r="H208">
        <v>2177</v>
      </c>
      <c r="I208">
        <v>250</v>
      </c>
      <c r="J208">
        <v>350</v>
      </c>
      <c r="K208">
        <v>761950</v>
      </c>
      <c r="L208">
        <v>30478</v>
      </c>
      <c r="M208">
        <v>731472</v>
      </c>
      <c r="N208">
        <v>566020</v>
      </c>
      <c r="O208">
        <v>165452</v>
      </c>
      <c r="P208" s="23">
        <v>41913</v>
      </c>
      <c r="Q208">
        <v>10</v>
      </c>
      <c r="R208" t="s">
        <v>112</v>
      </c>
      <c r="S208">
        <v>2014</v>
      </c>
    </row>
    <row r="209" spans="1:19" x14ac:dyDescent="0.25">
      <c r="A209" t="s">
        <v>97</v>
      </c>
      <c r="B209" t="s">
        <v>101</v>
      </c>
      <c r="C209" t="s">
        <v>102</v>
      </c>
      <c r="D209" t="s">
        <v>118</v>
      </c>
      <c r="E209" t="s">
        <v>121</v>
      </c>
      <c r="F209" t="b">
        <v>1</v>
      </c>
      <c r="G209" t="s">
        <v>93</v>
      </c>
      <c r="H209">
        <v>1514</v>
      </c>
      <c r="I209">
        <v>250</v>
      </c>
      <c r="J209">
        <v>15</v>
      </c>
      <c r="K209">
        <v>22710</v>
      </c>
      <c r="L209">
        <v>908.4</v>
      </c>
      <c r="M209">
        <v>21801.599999999999</v>
      </c>
      <c r="N209">
        <v>15140</v>
      </c>
      <c r="O209">
        <v>6661.6</v>
      </c>
      <c r="P209" s="23">
        <v>41548</v>
      </c>
      <c r="Q209">
        <v>10</v>
      </c>
      <c r="R209" t="s">
        <v>112</v>
      </c>
      <c r="S209">
        <v>2013</v>
      </c>
    </row>
    <row r="210" spans="1:19" x14ac:dyDescent="0.25">
      <c r="A210" t="s">
        <v>88</v>
      </c>
      <c r="B210" t="s">
        <v>101</v>
      </c>
      <c r="C210" t="s">
        <v>102</v>
      </c>
      <c r="D210" t="s">
        <v>120</v>
      </c>
      <c r="E210" t="s">
        <v>121</v>
      </c>
      <c r="F210" t="b">
        <v>1</v>
      </c>
      <c r="G210" t="s">
        <v>93</v>
      </c>
      <c r="H210">
        <v>1865</v>
      </c>
      <c r="I210">
        <v>260</v>
      </c>
      <c r="J210">
        <v>350</v>
      </c>
      <c r="K210">
        <v>652750</v>
      </c>
      <c r="L210">
        <v>26110</v>
      </c>
      <c r="M210">
        <v>626640</v>
      </c>
      <c r="N210">
        <v>484900</v>
      </c>
      <c r="O210">
        <v>141740</v>
      </c>
      <c r="P210" s="23">
        <v>41671</v>
      </c>
      <c r="Q210">
        <v>2</v>
      </c>
      <c r="R210" t="s">
        <v>115</v>
      </c>
      <c r="S210">
        <v>2014</v>
      </c>
    </row>
    <row r="211" spans="1:19" x14ac:dyDescent="0.25">
      <c r="A211" t="s">
        <v>107</v>
      </c>
      <c r="B211" t="s">
        <v>101</v>
      </c>
      <c r="C211" t="s">
        <v>102</v>
      </c>
      <c r="D211" t="s">
        <v>120</v>
      </c>
      <c r="E211" t="s">
        <v>121</v>
      </c>
      <c r="F211" t="b">
        <v>1</v>
      </c>
      <c r="G211" t="s">
        <v>93</v>
      </c>
      <c r="H211">
        <v>1074</v>
      </c>
      <c r="I211">
        <v>260</v>
      </c>
      <c r="J211">
        <v>125</v>
      </c>
      <c r="K211">
        <v>134250</v>
      </c>
      <c r="L211">
        <v>5370</v>
      </c>
      <c r="M211">
        <v>128880</v>
      </c>
      <c r="N211">
        <v>128880</v>
      </c>
      <c r="O211">
        <v>0</v>
      </c>
      <c r="P211" s="23">
        <v>41730</v>
      </c>
      <c r="Q211">
        <v>4</v>
      </c>
      <c r="R211" t="s">
        <v>119</v>
      </c>
      <c r="S211">
        <v>2014</v>
      </c>
    </row>
    <row r="212" spans="1:19" x14ac:dyDescent="0.25">
      <c r="A212" t="s">
        <v>88</v>
      </c>
      <c r="B212" t="s">
        <v>95</v>
      </c>
      <c r="C212" t="s">
        <v>96</v>
      </c>
      <c r="D212" t="s">
        <v>120</v>
      </c>
      <c r="E212" t="s">
        <v>121</v>
      </c>
      <c r="F212" t="b">
        <v>1</v>
      </c>
      <c r="G212" t="s">
        <v>93</v>
      </c>
      <c r="H212">
        <v>1907</v>
      </c>
      <c r="I212">
        <v>260</v>
      </c>
      <c r="J212">
        <v>350</v>
      </c>
      <c r="K212">
        <v>667450</v>
      </c>
      <c r="L212">
        <v>26698</v>
      </c>
      <c r="M212">
        <v>640752</v>
      </c>
      <c r="N212">
        <v>495820</v>
      </c>
      <c r="O212">
        <v>144932</v>
      </c>
      <c r="P212" s="23">
        <v>41883</v>
      </c>
      <c r="Q212">
        <v>9</v>
      </c>
      <c r="R212" t="s">
        <v>111</v>
      </c>
      <c r="S212">
        <v>2014</v>
      </c>
    </row>
    <row r="213" spans="1:19" x14ac:dyDescent="0.25">
      <c r="A213" t="s">
        <v>97</v>
      </c>
      <c r="B213" t="s">
        <v>113</v>
      </c>
      <c r="C213" t="s">
        <v>133</v>
      </c>
      <c r="D213" t="s">
        <v>120</v>
      </c>
      <c r="E213" t="s">
        <v>121</v>
      </c>
      <c r="F213" t="b">
        <v>1</v>
      </c>
      <c r="G213" t="s">
        <v>93</v>
      </c>
      <c r="H213">
        <v>671</v>
      </c>
      <c r="I213">
        <v>260</v>
      </c>
      <c r="J213">
        <v>15</v>
      </c>
      <c r="K213">
        <v>10065</v>
      </c>
      <c r="L213">
        <v>402.6</v>
      </c>
      <c r="M213">
        <v>9662.4</v>
      </c>
      <c r="N213">
        <v>6710</v>
      </c>
      <c r="O213">
        <v>2952.4</v>
      </c>
      <c r="P213" s="23">
        <v>41548</v>
      </c>
      <c r="Q213">
        <v>10</v>
      </c>
      <c r="R213" t="s">
        <v>112</v>
      </c>
      <c r="S213">
        <v>2013</v>
      </c>
    </row>
    <row r="214" spans="1:19" x14ac:dyDescent="0.25">
      <c r="A214" t="s">
        <v>88</v>
      </c>
      <c r="B214" t="s">
        <v>89</v>
      </c>
      <c r="C214" t="s">
        <v>90</v>
      </c>
      <c r="D214" t="s">
        <v>120</v>
      </c>
      <c r="E214" t="s">
        <v>121</v>
      </c>
      <c r="F214" t="b">
        <v>1</v>
      </c>
      <c r="G214" t="s">
        <v>93</v>
      </c>
      <c r="H214">
        <v>1778</v>
      </c>
      <c r="I214">
        <v>260</v>
      </c>
      <c r="J214">
        <v>350</v>
      </c>
      <c r="K214">
        <v>622300</v>
      </c>
      <c r="L214">
        <v>24892</v>
      </c>
      <c r="M214">
        <v>597408</v>
      </c>
      <c r="N214">
        <v>462280</v>
      </c>
      <c r="O214">
        <v>135128</v>
      </c>
      <c r="P214" s="23">
        <v>41609</v>
      </c>
      <c r="Q214">
        <v>12</v>
      </c>
      <c r="R214" t="s">
        <v>103</v>
      </c>
      <c r="S214">
        <v>2013</v>
      </c>
    </row>
    <row r="215" spans="1:19" x14ac:dyDescent="0.25">
      <c r="A215" t="s">
        <v>88</v>
      </c>
      <c r="B215" t="s">
        <v>95</v>
      </c>
      <c r="C215" t="s">
        <v>96</v>
      </c>
      <c r="D215" t="s">
        <v>104</v>
      </c>
      <c r="E215" t="s">
        <v>123</v>
      </c>
      <c r="F215" t="b">
        <v>1</v>
      </c>
      <c r="G215" t="s">
        <v>93</v>
      </c>
      <c r="H215">
        <v>1159</v>
      </c>
      <c r="I215">
        <v>5</v>
      </c>
      <c r="J215">
        <v>7</v>
      </c>
      <c r="K215">
        <v>8113</v>
      </c>
      <c r="L215">
        <v>405.65</v>
      </c>
      <c r="M215">
        <v>7707.35</v>
      </c>
      <c r="N215">
        <v>5795</v>
      </c>
      <c r="O215">
        <v>1912.35</v>
      </c>
      <c r="P215" s="23">
        <v>41548</v>
      </c>
      <c r="Q215">
        <v>10</v>
      </c>
      <c r="R215" t="s">
        <v>112</v>
      </c>
      <c r="S215">
        <v>2013</v>
      </c>
    </row>
    <row r="216" spans="1:19" x14ac:dyDescent="0.25">
      <c r="A216" t="s">
        <v>88</v>
      </c>
      <c r="B216" t="s">
        <v>95</v>
      </c>
      <c r="C216" t="s">
        <v>96</v>
      </c>
      <c r="D216" t="s">
        <v>114</v>
      </c>
      <c r="E216" t="s">
        <v>123</v>
      </c>
      <c r="F216" t="b">
        <v>1</v>
      </c>
      <c r="G216" t="s">
        <v>93</v>
      </c>
      <c r="H216">
        <v>1372</v>
      </c>
      <c r="I216">
        <v>10</v>
      </c>
      <c r="J216">
        <v>7</v>
      </c>
      <c r="K216">
        <v>9604</v>
      </c>
      <c r="L216">
        <v>480.2</v>
      </c>
      <c r="M216">
        <v>9123.7999999999993</v>
      </c>
      <c r="N216">
        <v>6860</v>
      </c>
      <c r="O216">
        <v>2263.8000000000002</v>
      </c>
      <c r="P216" s="23">
        <v>41640</v>
      </c>
      <c r="Q216">
        <v>1</v>
      </c>
      <c r="R216" t="s">
        <v>94</v>
      </c>
      <c r="S216">
        <v>2014</v>
      </c>
    </row>
    <row r="217" spans="1:19" x14ac:dyDescent="0.25">
      <c r="A217" t="s">
        <v>88</v>
      </c>
      <c r="B217" t="s">
        <v>89</v>
      </c>
      <c r="C217" t="s">
        <v>90</v>
      </c>
      <c r="D217" t="s">
        <v>114</v>
      </c>
      <c r="E217" t="s">
        <v>123</v>
      </c>
      <c r="F217" t="b">
        <v>1</v>
      </c>
      <c r="G217" t="s">
        <v>93</v>
      </c>
      <c r="H217">
        <v>2349</v>
      </c>
      <c r="I217">
        <v>10</v>
      </c>
      <c r="J217">
        <v>7</v>
      </c>
      <c r="K217">
        <v>16443</v>
      </c>
      <c r="L217">
        <v>822.15</v>
      </c>
      <c r="M217">
        <v>15620.85</v>
      </c>
      <c r="N217">
        <v>11745</v>
      </c>
      <c r="O217">
        <v>3875.85</v>
      </c>
      <c r="P217" s="23">
        <v>41518</v>
      </c>
      <c r="Q217">
        <v>9</v>
      </c>
      <c r="R217" t="s">
        <v>111</v>
      </c>
      <c r="S217">
        <v>2013</v>
      </c>
    </row>
    <row r="218" spans="1:19" x14ac:dyDescent="0.25">
      <c r="A218" t="s">
        <v>88</v>
      </c>
      <c r="B218" t="s">
        <v>101</v>
      </c>
      <c r="C218" t="s">
        <v>102</v>
      </c>
      <c r="D218" t="s">
        <v>114</v>
      </c>
      <c r="E218" t="s">
        <v>123</v>
      </c>
      <c r="F218" t="b">
        <v>1</v>
      </c>
      <c r="G218" t="s">
        <v>93</v>
      </c>
      <c r="H218">
        <v>2689</v>
      </c>
      <c r="I218">
        <v>10</v>
      </c>
      <c r="J218">
        <v>7</v>
      </c>
      <c r="K218">
        <v>18823</v>
      </c>
      <c r="L218">
        <v>941.15</v>
      </c>
      <c r="M218">
        <v>17881.849999999999</v>
      </c>
      <c r="N218">
        <v>13445</v>
      </c>
      <c r="O218">
        <v>4436.8500000000004</v>
      </c>
      <c r="P218" s="23">
        <v>41913</v>
      </c>
      <c r="Q218">
        <v>10</v>
      </c>
      <c r="R218" t="s">
        <v>112</v>
      </c>
      <c r="S218">
        <v>2014</v>
      </c>
    </row>
    <row r="219" spans="1:19" x14ac:dyDescent="0.25">
      <c r="A219" t="s">
        <v>106</v>
      </c>
      <c r="B219" t="s">
        <v>89</v>
      </c>
      <c r="C219" t="s">
        <v>90</v>
      </c>
      <c r="D219" t="s">
        <v>114</v>
      </c>
      <c r="E219" t="s">
        <v>123</v>
      </c>
      <c r="F219" t="b">
        <v>1</v>
      </c>
      <c r="G219" t="s">
        <v>93</v>
      </c>
      <c r="H219">
        <v>2431</v>
      </c>
      <c r="I219">
        <v>10</v>
      </c>
      <c r="J219">
        <v>12</v>
      </c>
      <c r="K219">
        <v>29172</v>
      </c>
      <c r="L219">
        <v>1458.6</v>
      </c>
      <c r="M219">
        <v>27713.4</v>
      </c>
      <c r="N219">
        <v>7293</v>
      </c>
      <c r="O219">
        <v>20420.400000000001</v>
      </c>
      <c r="P219" s="23">
        <v>41974</v>
      </c>
      <c r="Q219">
        <v>12</v>
      </c>
      <c r="R219" t="s">
        <v>103</v>
      </c>
      <c r="S219">
        <v>2014</v>
      </c>
    </row>
    <row r="220" spans="1:19" x14ac:dyDescent="0.25">
      <c r="A220" t="s">
        <v>106</v>
      </c>
      <c r="B220" t="s">
        <v>89</v>
      </c>
      <c r="C220" t="s">
        <v>90</v>
      </c>
      <c r="D220" t="s">
        <v>117</v>
      </c>
      <c r="E220" t="s">
        <v>123</v>
      </c>
      <c r="F220" t="b">
        <v>1</v>
      </c>
      <c r="G220" t="s">
        <v>93</v>
      </c>
      <c r="H220">
        <v>2431</v>
      </c>
      <c r="I220">
        <v>120</v>
      </c>
      <c r="J220">
        <v>12</v>
      </c>
      <c r="K220">
        <v>29172</v>
      </c>
      <c r="L220">
        <v>1458.6</v>
      </c>
      <c r="M220">
        <v>27713.4</v>
      </c>
      <c r="N220">
        <v>7293</v>
      </c>
      <c r="O220">
        <v>20420.400000000001</v>
      </c>
      <c r="P220" s="23">
        <v>41974</v>
      </c>
      <c r="Q220">
        <v>12</v>
      </c>
      <c r="R220" t="s">
        <v>103</v>
      </c>
      <c r="S220">
        <v>2014</v>
      </c>
    </row>
    <row r="221" spans="1:19" x14ac:dyDescent="0.25">
      <c r="A221" t="s">
        <v>88</v>
      </c>
      <c r="B221" t="s">
        <v>101</v>
      </c>
      <c r="C221" t="s">
        <v>102</v>
      </c>
      <c r="D221" t="s">
        <v>118</v>
      </c>
      <c r="E221" t="s">
        <v>123</v>
      </c>
      <c r="F221" t="b">
        <v>1</v>
      </c>
      <c r="G221" t="s">
        <v>93</v>
      </c>
      <c r="H221">
        <v>2689</v>
      </c>
      <c r="I221">
        <v>250</v>
      </c>
      <c r="J221">
        <v>7</v>
      </c>
      <c r="K221">
        <v>18823</v>
      </c>
      <c r="L221">
        <v>941.15</v>
      </c>
      <c r="M221">
        <v>17881.849999999999</v>
      </c>
      <c r="N221">
        <v>13445</v>
      </c>
      <c r="O221">
        <v>4436.8500000000004</v>
      </c>
      <c r="P221" s="23">
        <v>41913</v>
      </c>
      <c r="Q221">
        <v>10</v>
      </c>
      <c r="R221" t="s">
        <v>112</v>
      </c>
      <c r="S221">
        <v>2014</v>
      </c>
    </row>
    <row r="222" spans="1:19" x14ac:dyDescent="0.25">
      <c r="A222" t="s">
        <v>88</v>
      </c>
      <c r="B222" t="s">
        <v>101</v>
      </c>
      <c r="C222" t="s">
        <v>102</v>
      </c>
      <c r="D222" t="s">
        <v>120</v>
      </c>
      <c r="E222" t="s">
        <v>123</v>
      </c>
      <c r="F222" t="b">
        <v>1</v>
      </c>
      <c r="G222" t="s">
        <v>93</v>
      </c>
      <c r="H222">
        <v>1683</v>
      </c>
      <c r="I222">
        <v>260</v>
      </c>
      <c r="J222">
        <v>7</v>
      </c>
      <c r="K222">
        <v>11781</v>
      </c>
      <c r="L222">
        <v>589.04999999999995</v>
      </c>
      <c r="M222">
        <v>11191.95</v>
      </c>
      <c r="N222">
        <v>8415</v>
      </c>
      <c r="O222">
        <v>2776.95</v>
      </c>
      <c r="P222" s="23">
        <v>41821</v>
      </c>
      <c r="Q222">
        <v>7</v>
      </c>
      <c r="R222" t="s">
        <v>108</v>
      </c>
      <c r="S222">
        <v>2014</v>
      </c>
    </row>
    <row r="223" spans="1:19" x14ac:dyDescent="0.25">
      <c r="A223" t="s">
        <v>106</v>
      </c>
      <c r="B223" t="s">
        <v>101</v>
      </c>
      <c r="C223" t="s">
        <v>102</v>
      </c>
      <c r="D223" t="s">
        <v>120</v>
      </c>
      <c r="E223" t="s">
        <v>123</v>
      </c>
      <c r="F223" t="b">
        <v>1</v>
      </c>
      <c r="G223" t="s">
        <v>93</v>
      </c>
      <c r="H223">
        <v>1123</v>
      </c>
      <c r="I223">
        <v>260</v>
      </c>
      <c r="J223">
        <v>12</v>
      </c>
      <c r="K223">
        <v>13476</v>
      </c>
      <c r="L223">
        <v>673.8</v>
      </c>
      <c r="M223">
        <v>12802.2</v>
      </c>
      <c r="N223">
        <v>3369</v>
      </c>
      <c r="O223">
        <v>9433.2000000000007</v>
      </c>
      <c r="P223" s="23">
        <v>41852</v>
      </c>
      <c r="Q223">
        <v>8</v>
      </c>
      <c r="R223" t="s">
        <v>110</v>
      </c>
      <c r="S223">
        <v>2014</v>
      </c>
    </row>
    <row r="224" spans="1:19" x14ac:dyDescent="0.25">
      <c r="A224" t="s">
        <v>88</v>
      </c>
      <c r="B224" t="s">
        <v>95</v>
      </c>
      <c r="C224" t="s">
        <v>96</v>
      </c>
      <c r="D224" t="s">
        <v>120</v>
      </c>
      <c r="E224" t="s">
        <v>123</v>
      </c>
      <c r="F224" t="b">
        <v>1</v>
      </c>
      <c r="G224" t="s">
        <v>93</v>
      </c>
      <c r="H224">
        <v>1159</v>
      </c>
      <c r="I224">
        <v>260</v>
      </c>
      <c r="J224">
        <v>7</v>
      </c>
      <c r="K224">
        <v>8113</v>
      </c>
      <c r="L224">
        <v>405.65</v>
      </c>
      <c r="M224">
        <v>7707.35</v>
      </c>
      <c r="N224">
        <v>5795</v>
      </c>
      <c r="O224">
        <v>1912.35</v>
      </c>
      <c r="P224" s="23">
        <v>41548</v>
      </c>
      <c r="Q224">
        <v>10</v>
      </c>
      <c r="R224" t="s">
        <v>112</v>
      </c>
      <c r="S224">
        <v>2013</v>
      </c>
    </row>
    <row r="225" spans="1:19" x14ac:dyDescent="0.25">
      <c r="A225" t="s">
        <v>106</v>
      </c>
      <c r="B225" t="s">
        <v>98</v>
      </c>
      <c r="C225" t="s">
        <v>99</v>
      </c>
      <c r="D225" t="s">
        <v>91</v>
      </c>
      <c r="E225" t="s">
        <v>123</v>
      </c>
      <c r="F225" t="b">
        <v>1</v>
      </c>
      <c r="G225" t="s">
        <v>93</v>
      </c>
      <c r="H225">
        <v>1865</v>
      </c>
      <c r="I225">
        <v>3</v>
      </c>
      <c r="J225">
        <v>12</v>
      </c>
      <c r="K225">
        <v>22380</v>
      </c>
      <c r="L225">
        <v>1119</v>
      </c>
      <c r="M225">
        <v>21261</v>
      </c>
      <c r="N225">
        <v>5595</v>
      </c>
      <c r="O225">
        <v>15666</v>
      </c>
      <c r="P225" s="23">
        <v>41671</v>
      </c>
      <c r="Q225">
        <v>2</v>
      </c>
      <c r="R225" t="s">
        <v>115</v>
      </c>
      <c r="S225">
        <v>2014</v>
      </c>
    </row>
    <row r="226" spans="1:19" x14ac:dyDescent="0.25">
      <c r="A226" t="s">
        <v>106</v>
      </c>
      <c r="B226" t="s">
        <v>95</v>
      </c>
      <c r="C226" t="s">
        <v>96</v>
      </c>
      <c r="D226" t="s">
        <v>91</v>
      </c>
      <c r="E226" t="s">
        <v>123</v>
      </c>
      <c r="F226" t="b">
        <v>1</v>
      </c>
      <c r="G226" t="s">
        <v>93</v>
      </c>
      <c r="H226">
        <v>1116</v>
      </c>
      <c r="I226">
        <v>3</v>
      </c>
      <c r="J226">
        <v>12</v>
      </c>
      <c r="K226">
        <v>13392</v>
      </c>
      <c r="L226">
        <v>669.6</v>
      </c>
      <c r="M226">
        <v>12722.4</v>
      </c>
      <c r="N226">
        <v>3348</v>
      </c>
      <c r="O226">
        <v>9374.4</v>
      </c>
      <c r="P226" s="23">
        <v>41671</v>
      </c>
      <c r="Q226">
        <v>2</v>
      </c>
      <c r="R226" t="s">
        <v>115</v>
      </c>
      <c r="S226">
        <v>2014</v>
      </c>
    </row>
    <row r="227" spans="1:19" x14ac:dyDescent="0.25">
      <c r="A227" t="s">
        <v>88</v>
      </c>
      <c r="B227" t="s">
        <v>98</v>
      </c>
      <c r="C227" t="s">
        <v>99</v>
      </c>
      <c r="D227" t="s">
        <v>91</v>
      </c>
      <c r="E227" t="s">
        <v>123</v>
      </c>
      <c r="F227" t="b">
        <v>1</v>
      </c>
      <c r="G227" t="s">
        <v>93</v>
      </c>
      <c r="H227">
        <v>1563</v>
      </c>
      <c r="I227">
        <v>3</v>
      </c>
      <c r="J227">
        <v>20</v>
      </c>
      <c r="K227">
        <v>31260</v>
      </c>
      <c r="L227">
        <v>1563</v>
      </c>
      <c r="M227">
        <v>29697</v>
      </c>
      <c r="N227">
        <v>15630</v>
      </c>
      <c r="O227">
        <v>14067</v>
      </c>
      <c r="P227" s="23">
        <v>41760</v>
      </c>
      <c r="Q227">
        <v>5</v>
      </c>
      <c r="R227" t="s">
        <v>122</v>
      </c>
      <c r="S227">
        <v>2014</v>
      </c>
    </row>
    <row r="228" spans="1:19" x14ac:dyDescent="0.25">
      <c r="A228" t="s">
        <v>109</v>
      </c>
      <c r="B228" t="s">
        <v>113</v>
      </c>
      <c r="C228" t="s">
        <v>133</v>
      </c>
      <c r="D228" t="s">
        <v>91</v>
      </c>
      <c r="E228" t="s">
        <v>123</v>
      </c>
      <c r="F228" t="b">
        <v>1</v>
      </c>
      <c r="G228" t="s">
        <v>93</v>
      </c>
      <c r="H228">
        <v>991</v>
      </c>
      <c r="I228">
        <v>3</v>
      </c>
      <c r="J228">
        <v>300</v>
      </c>
      <c r="K228">
        <v>297300</v>
      </c>
      <c r="L228">
        <v>14865</v>
      </c>
      <c r="M228">
        <v>282435</v>
      </c>
      <c r="N228">
        <v>247750</v>
      </c>
      <c r="O228">
        <v>34685</v>
      </c>
      <c r="P228" s="23">
        <v>41791</v>
      </c>
      <c r="Q228">
        <v>6</v>
      </c>
      <c r="R228" t="s">
        <v>100</v>
      </c>
      <c r="S228">
        <v>2014</v>
      </c>
    </row>
    <row r="229" spans="1:19" x14ac:dyDescent="0.25">
      <c r="A229" t="s">
        <v>88</v>
      </c>
      <c r="B229" t="s">
        <v>95</v>
      </c>
      <c r="C229" t="s">
        <v>96</v>
      </c>
      <c r="D229" t="s">
        <v>91</v>
      </c>
      <c r="E229" t="s">
        <v>123</v>
      </c>
      <c r="F229" t="b">
        <v>1</v>
      </c>
      <c r="G229" t="s">
        <v>93</v>
      </c>
      <c r="H229">
        <v>1016</v>
      </c>
      <c r="I229">
        <v>3</v>
      </c>
      <c r="J229">
        <v>7</v>
      </c>
      <c r="K229">
        <v>7112</v>
      </c>
      <c r="L229">
        <v>355.6</v>
      </c>
      <c r="M229">
        <v>6756.4</v>
      </c>
      <c r="N229">
        <v>5080</v>
      </c>
      <c r="O229">
        <v>1676.4</v>
      </c>
      <c r="P229" s="23">
        <v>41579</v>
      </c>
      <c r="Q229">
        <v>11</v>
      </c>
      <c r="R229" t="s">
        <v>116</v>
      </c>
      <c r="S229">
        <v>2013</v>
      </c>
    </row>
    <row r="230" spans="1:19" x14ac:dyDescent="0.25">
      <c r="A230" t="s">
        <v>97</v>
      </c>
      <c r="B230" t="s">
        <v>101</v>
      </c>
      <c r="C230" t="s">
        <v>102</v>
      </c>
      <c r="D230" t="s">
        <v>91</v>
      </c>
      <c r="E230" t="s">
        <v>123</v>
      </c>
      <c r="F230" t="b">
        <v>1</v>
      </c>
      <c r="G230" t="s">
        <v>93</v>
      </c>
      <c r="H230">
        <v>2791</v>
      </c>
      <c r="I230">
        <v>3</v>
      </c>
      <c r="J230">
        <v>15</v>
      </c>
      <c r="K230">
        <v>41865</v>
      </c>
      <c r="L230">
        <v>2093.25</v>
      </c>
      <c r="M230">
        <v>39771.75</v>
      </c>
      <c r="N230">
        <v>27910</v>
      </c>
      <c r="O230">
        <v>11861.75</v>
      </c>
      <c r="P230" s="23">
        <v>41944</v>
      </c>
      <c r="Q230">
        <v>11</v>
      </c>
      <c r="R230" t="s">
        <v>116</v>
      </c>
      <c r="S230">
        <v>2014</v>
      </c>
    </row>
    <row r="231" spans="1:19" x14ac:dyDescent="0.25">
      <c r="A231" t="s">
        <v>88</v>
      </c>
      <c r="B231" t="s">
        <v>113</v>
      </c>
      <c r="C231" t="s">
        <v>133</v>
      </c>
      <c r="D231" t="s">
        <v>91</v>
      </c>
      <c r="E231" t="s">
        <v>123</v>
      </c>
      <c r="F231" t="b">
        <v>1</v>
      </c>
      <c r="G231" t="s">
        <v>93</v>
      </c>
      <c r="H231">
        <v>570</v>
      </c>
      <c r="I231">
        <v>3</v>
      </c>
      <c r="J231">
        <v>7</v>
      </c>
      <c r="K231">
        <v>3990</v>
      </c>
      <c r="L231">
        <v>199.5</v>
      </c>
      <c r="M231">
        <v>3790.5</v>
      </c>
      <c r="N231">
        <v>2850</v>
      </c>
      <c r="O231">
        <v>940.5</v>
      </c>
      <c r="P231" s="23">
        <v>41974</v>
      </c>
      <c r="Q231">
        <v>12</v>
      </c>
      <c r="R231" t="s">
        <v>103</v>
      </c>
      <c r="S231">
        <v>2014</v>
      </c>
    </row>
    <row r="232" spans="1:19" x14ac:dyDescent="0.25">
      <c r="A232" t="s">
        <v>88</v>
      </c>
      <c r="B232" t="s">
        <v>98</v>
      </c>
      <c r="C232" t="s">
        <v>99</v>
      </c>
      <c r="D232" t="s">
        <v>91</v>
      </c>
      <c r="E232" t="s">
        <v>123</v>
      </c>
      <c r="F232" t="b">
        <v>1</v>
      </c>
      <c r="G232" t="s">
        <v>93</v>
      </c>
      <c r="H232">
        <v>2487</v>
      </c>
      <c r="I232">
        <v>3</v>
      </c>
      <c r="J232">
        <v>7</v>
      </c>
      <c r="K232">
        <v>17409</v>
      </c>
      <c r="L232">
        <v>870.45</v>
      </c>
      <c r="M232">
        <v>16538.55</v>
      </c>
      <c r="N232">
        <v>12435</v>
      </c>
      <c r="O232">
        <v>4103.55</v>
      </c>
      <c r="P232" s="23">
        <v>41974</v>
      </c>
      <c r="Q232">
        <v>12</v>
      </c>
      <c r="R232" t="s">
        <v>103</v>
      </c>
      <c r="S232">
        <v>2014</v>
      </c>
    </row>
    <row r="233" spans="1:19" x14ac:dyDescent="0.25">
      <c r="A233" t="s">
        <v>88</v>
      </c>
      <c r="B233" t="s">
        <v>98</v>
      </c>
      <c r="C233" t="s">
        <v>99</v>
      </c>
      <c r="D233" t="s">
        <v>104</v>
      </c>
      <c r="E233" t="s">
        <v>123</v>
      </c>
      <c r="F233" t="b">
        <v>1</v>
      </c>
      <c r="G233" t="s">
        <v>93</v>
      </c>
      <c r="H233">
        <v>1384.5</v>
      </c>
      <c r="I233">
        <v>5</v>
      </c>
      <c r="J233">
        <v>350</v>
      </c>
      <c r="K233">
        <v>484575</v>
      </c>
      <c r="L233">
        <v>24228.75</v>
      </c>
      <c r="M233">
        <v>460346.25</v>
      </c>
      <c r="N233">
        <v>359970</v>
      </c>
      <c r="O233">
        <v>100376.25</v>
      </c>
      <c r="P233" s="23">
        <v>41640</v>
      </c>
      <c r="Q233">
        <v>1</v>
      </c>
      <c r="R233" t="s">
        <v>94</v>
      </c>
      <c r="S233">
        <v>2014</v>
      </c>
    </row>
    <row r="234" spans="1:19" x14ac:dyDescent="0.25">
      <c r="A234" t="s">
        <v>107</v>
      </c>
      <c r="B234" t="s">
        <v>113</v>
      </c>
      <c r="C234" t="s">
        <v>133</v>
      </c>
      <c r="D234" t="s">
        <v>104</v>
      </c>
      <c r="E234" t="s">
        <v>123</v>
      </c>
      <c r="F234" t="b">
        <v>1</v>
      </c>
      <c r="G234" t="s">
        <v>93</v>
      </c>
      <c r="H234">
        <v>3627</v>
      </c>
      <c r="I234">
        <v>5</v>
      </c>
      <c r="J234">
        <v>125</v>
      </c>
      <c r="K234">
        <v>453375</v>
      </c>
      <c r="L234">
        <v>22668.75</v>
      </c>
      <c r="M234">
        <v>430706.25</v>
      </c>
      <c r="N234">
        <v>435240</v>
      </c>
      <c r="O234">
        <v>4533.75</v>
      </c>
      <c r="P234" s="23">
        <v>41821</v>
      </c>
      <c r="Q234">
        <v>7</v>
      </c>
      <c r="R234" t="s">
        <v>108</v>
      </c>
      <c r="S234">
        <v>2014</v>
      </c>
    </row>
    <row r="235" spans="1:19" x14ac:dyDescent="0.25">
      <c r="A235" t="s">
        <v>88</v>
      </c>
      <c r="B235" t="s">
        <v>101</v>
      </c>
      <c r="C235" t="s">
        <v>102</v>
      </c>
      <c r="D235" t="s">
        <v>104</v>
      </c>
      <c r="E235" t="s">
        <v>123</v>
      </c>
      <c r="F235" t="b">
        <v>1</v>
      </c>
      <c r="G235" t="s">
        <v>93</v>
      </c>
      <c r="H235">
        <v>720</v>
      </c>
      <c r="I235">
        <v>5</v>
      </c>
      <c r="J235">
        <v>350</v>
      </c>
      <c r="K235">
        <v>252000</v>
      </c>
      <c r="L235">
        <v>12600</v>
      </c>
      <c r="M235">
        <v>239400</v>
      </c>
      <c r="N235">
        <v>187200</v>
      </c>
      <c r="O235">
        <v>52200</v>
      </c>
      <c r="P235" s="23">
        <v>41518</v>
      </c>
      <c r="Q235">
        <v>9</v>
      </c>
      <c r="R235" t="s">
        <v>111</v>
      </c>
      <c r="S235">
        <v>2013</v>
      </c>
    </row>
    <row r="236" spans="1:19" x14ac:dyDescent="0.25">
      <c r="A236" t="s">
        <v>106</v>
      </c>
      <c r="B236" t="s">
        <v>95</v>
      </c>
      <c r="C236" t="s">
        <v>96</v>
      </c>
      <c r="D236" t="s">
        <v>104</v>
      </c>
      <c r="E236" t="s">
        <v>123</v>
      </c>
      <c r="F236" t="b">
        <v>1</v>
      </c>
      <c r="G236" t="s">
        <v>93</v>
      </c>
      <c r="H236">
        <v>2342</v>
      </c>
      <c r="I236">
        <v>5</v>
      </c>
      <c r="J236">
        <v>12</v>
      </c>
      <c r="K236">
        <v>28104</v>
      </c>
      <c r="L236">
        <v>1405.2</v>
      </c>
      <c r="M236">
        <v>26698.799999999999</v>
      </c>
      <c r="N236">
        <v>7026</v>
      </c>
      <c r="O236">
        <v>19672.8</v>
      </c>
      <c r="P236" s="23">
        <v>41944</v>
      </c>
      <c r="Q236">
        <v>11</v>
      </c>
      <c r="R236" t="s">
        <v>116</v>
      </c>
      <c r="S236">
        <v>2014</v>
      </c>
    </row>
    <row r="237" spans="1:19" x14ac:dyDescent="0.25">
      <c r="A237" t="s">
        <v>109</v>
      </c>
      <c r="B237" t="s">
        <v>101</v>
      </c>
      <c r="C237" t="s">
        <v>102</v>
      </c>
      <c r="D237" t="s">
        <v>104</v>
      </c>
      <c r="E237" t="s">
        <v>123</v>
      </c>
      <c r="F237" t="b">
        <v>1</v>
      </c>
      <c r="G237" t="s">
        <v>93</v>
      </c>
      <c r="H237">
        <v>1100</v>
      </c>
      <c r="I237">
        <v>5</v>
      </c>
      <c r="J237">
        <v>300</v>
      </c>
      <c r="K237">
        <v>330000</v>
      </c>
      <c r="L237">
        <v>16500</v>
      </c>
      <c r="M237">
        <v>313500</v>
      </c>
      <c r="N237">
        <v>275000</v>
      </c>
      <c r="O237">
        <v>38500</v>
      </c>
      <c r="P237" s="23">
        <v>41609</v>
      </c>
      <c r="Q237">
        <v>12</v>
      </c>
      <c r="R237" t="s">
        <v>103</v>
      </c>
      <c r="S237">
        <v>2013</v>
      </c>
    </row>
    <row r="238" spans="1:19" x14ac:dyDescent="0.25">
      <c r="A238" t="s">
        <v>88</v>
      </c>
      <c r="B238" t="s">
        <v>98</v>
      </c>
      <c r="C238" t="s">
        <v>99</v>
      </c>
      <c r="D238" t="s">
        <v>114</v>
      </c>
      <c r="E238" t="s">
        <v>123</v>
      </c>
      <c r="F238" t="b">
        <v>1</v>
      </c>
      <c r="G238" t="s">
        <v>93</v>
      </c>
      <c r="H238">
        <v>1303</v>
      </c>
      <c r="I238">
        <v>10</v>
      </c>
      <c r="J238">
        <v>20</v>
      </c>
      <c r="K238">
        <v>26060</v>
      </c>
      <c r="L238">
        <v>1303</v>
      </c>
      <c r="M238">
        <v>24757</v>
      </c>
      <c r="N238">
        <v>13030</v>
      </c>
      <c r="O238">
        <v>11727</v>
      </c>
      <c r="P238" s="23">
        <v>41671</v>
      </c>
      <c r="Q238">
        <v>2</v>
      </c>
      <c r="R238" t="s">
        <v>115</v>
      </c>
      <c r="S238">
        <v>2014</v>
      </c>
    </row>
    <row r="239" spans="1:19" x14ac:dyDescent="0.25">
      <c r="A239" t="s">
        <v>107</v>
      </c>
      <c r="B239" t="s">
        <v>113</v>
      </c>
      <c r="C239" t="s">
        <v>133</v>
      </c>
      <c r="D239" t="s">
        <v>114</v>
      </c>
      <c r="E239" t="s">
        <v>123</v>
      </c>
      <c r="F239" t="b">
        <v>1</v>
      </c>
      <c r="G239" t="s">
        <v>93</v>
      </c>
      <c r="H239">
        <v>2992</v>
      </c>
      <c r="I239">
        <v>10</v>
      </c>
      <c r="J239">
        <v>125</v>
      </c>
      <c r="K239">
        <v>374000</v>
      </c>
      <c r="L239">
        <v>18700</v>
      </c>
      <c r="M239">
        <v>355300</v>
      </c>
      <c r="N239">
        <v>359040</v>
      </c>
      <c r="O239">
        <v>3740</v>
      </c>
      <c r="P239" s="23">
        <v>41699</v>
      </c>
      <c r="Q239">
        <v>3</v>
      </c>
      <c r="R239" t="s">
        <v>105</v>
      </c>
      <c r="S239">
        <v>2014</v>
      </c>
    </row>
    <row r="240" spans="1:19" x14ac:dyDescent="0.25">
      <c r="A240" t="s">
        <v>107</v>
      </c>
      <c r="B240" t="s">
        <v>98</v>
      </c>
      <c r="C240" t="s">
        <v>99</v>
      </c>
      <c r="D240" t="s">
        <v>114</v>
      </c>
      <c r="E240" t="s">
        <v>123</v>
      </c>
      <c r="F240" t="b">
        <v>1</v>
      </c>
      <c r="G240" t="s">
        <v>93</v>
      </c>
      <c r="H240">
        <v>2385</v>
      </c>
      <c r="I240">
        <v>10</v>
      </c>
      <c r="J240">
        <v>125</v>
      </c>
      <c r="K240">
        <v>298125</v>
      </c>
      <c r="L240">
        <v>14906.25</v>
      </c>
      <c r="M240">
        <v>283218.75</v>
      </c>
      <c r="N240">
        <v>286200</v>
      </c>
      <c r="O240">
        <v>2981.25</v>
      </c>
      <c r="P240" s="23">
        <v>41699</v>
      </c>
      <c r="Q240">
        <v>3</v>
      </c>
      <c r="R240" t="s">
        <v>105</v>
      </c>
      <c r="S240">
        <v>2014</v>
      </c>
    </row>
    <row r="241" spans="1:19" x14ac:dyDescent="0.25">
      <c r="A241" t="s">
        <v>109</v>
      </c>
      <c r="B241" t="s">
        <v>101</v>
      </c>
      <c r="C241" t="s">
        <v>102</v>
      </c>
      <c r="D241" t="s">
        <v>114</v>
      </c>
      <c r="E241" t="s">
        <v>123</v>
      </c>
      <c r="F241" t="b">
        <v>1</v>
      </c>
      <c r="G241" t="s">
        <v>93</v>
      </c>
      <c r="H241">
        <v>1607</v>
      </c>
      <c r="I241">
        <v>10</v>
      </c>
      <c r="J241">
        <v>300</v>
      </c>
      <c r="K241">
        <v>482100</v>
      </c>
      <c r="L241">
        <v>24105</v>
      </c>
      <c r="M241">
        <v>457995</v>
      </c>
      <c r="N241">
        <v>401750</v>
      </c>
      <c r="O241">
        <v>56245</v>
      </c>
      <c r="P241" s="23">
        <v>41730</v>
      </c>
      <c r="Q241">
        <v>4</v>
      </c>
      <c r="R241" t="s">
        <v>119</v>
      </c>
      <c r="S241">
        <v>2014</v>
      </c>
    </row>
    <row r="242" spans="1:19" x14ac:dyDescent="0.25">
      <c r="A242" t="s">
        <v>88</v>
      </c>
      <c r="B242" t="s">
        <v>113</v>
      </c>
      <c r="C242" t="s">
        <v>133</v>
      </c>
      <c r="D242" t="s">
        <v>114</v>
      </c>
      <c r="E242" t="s">
        <v>123</v>
      </c>
      <c r="F242" t="b">
        <v>1</v>
      </c>
      <c r="G242" t="s">
        <v>93</v>
      </c>
      <c r="H242">
        <v>2327</v>
      </c>
      <c r="I242">
        <v>10</v>
      </c>
      <c r="J242">
        <v>7</v>
      </c>
      <c r="K242">
        <v>16289</v>
      </c>
      <c r="L242">
        <v>814.45</v>
      </c>
      <c r="M242">
        <v>15474.55</v>
      </c>
      <c r="N242">
        <v>11635</v>
      </c>
      <c r="O242">
        <v>3839.55</v>
      </c>
      <c r="P242" s="23">
        <v>41760</v>
      </c>
      <c r="Q242">
        <v>5</v>
      </c>
      <c r="R242" t="s">
        <v>122</v>
      </c>
      <c r="S242">
        <v>2014</v>
      </c>
    </row>
    <row r="243" spans="1:19" x14ac:dyDescent="0.25">
      <c r="A243" t="s">
        <v>109</v>
      </c>
      <c r="B243" t="s">
        <v>113</v>
      </c>
      <c r="C243" t="s">
        <v>133</v>
      </c>
      <c r="D243" t="s">
        <v>114</v>
      </c>
      <c r="E243" t="s">
        <v>123</v>
      </c>
      <c r="F243" t="b">
        <v>1</v>
      </c>
      <c r="G243" t="s">
        <v>93</v>
      </c>
      <c r="H243">
        <v>991</v>
      </c>
      <c r="I243">
        <v>10</v>
      </c>
      <c r="J243">
        <v>300</v>
      </c>
      <c r="K243">
        <v>297300</v>
      </c>
      <c r="L243">
        <v>14865</v>
      </c>
      <c r="M243">
        <v>282435</v>
      </c>
      <c r="N243">
        <v>247750</v>
      </c>
      <c r="O243">
        <v>34685</v>
      </c>
      <c r="P243" s="23">
        <v>41791</v>
      </c>
      <c r="Q243">
        <v>6</v>
      </c>
      <c r="R243" t="s">
        <v>100</v>
      </c>
      <c r="S243">
        <v>2014</v>
      </c>
    </row>
    <row r="244" spans="1:19" x14ac:dyDescent="0.25">
      <c r="A244" t="s">
        <v>88</v>
      </c>
      <c r="B244" t="s">
        <v>113</v>
      </c>
      <c r="C244" t="s">
        <v>133</v>
      </c>
      <c r="D244" t="s">
        <v>114</v>
      </c>
      <c r="E244" t="s">
        <v>123</v>
      </c>
      <c r="F244" t="b">
        <v>1</v>
      </c>
      <c r="G244" t="s">
        <v>93</v>
      </c>
      <c r="H244">
        <v>602</v>
      </c>
      <c r="I244">
        <v>10</v>
      </c>
      <c r="J244">
        <v>350</v>
      </c>
      <c r="K244">
        <v>210700</v>
      </c>
      <c r="L244">
        <v>10535</v>
      </c>
      <c r="M244">
        <v>200165</v>
      </c>
      <c r="N244">
        <v>156520</v>
      </c>
      <c r="O244">
        <v>43645</v>
      </c>
      <c r="P244" s="23">
        <v>41791</v>
      </c>
      <c r="Q244">
        <v>6</v>
      </c>
      <c r="R244" t="s">
        <v>100</v>
      </c>
      <c r="S244">
        <v>2014</v>
      </c>
    </row>
    <row r="245" spans="1:19" x14ac:dyDescent="0.25">
      <c r="A245" t="s">
        <v>97</v>
      </c>
      <c r="B245" t="s">
        <v>98</v>
      </c>
      <c r="C245" t="s">
        <v>99</v>
      </c>
      <c r="D245" t="s">
        <v>114</v>
      </c>
      <c r="E245" t="s">
        <v>123</v>
      </c>
      <c r="F245" t="b">
        <v>1</v>
      </c>
      <c r="G245" t="s">
        <v>93</v>
      </c>
      <c r="H245">
        <v>2620</v>
      </c>
      <c r="I245">
        <v>10</v>
      </c>
      <c r="J245">
        <v>15</v>
      </c>
      <c r="K245">
        <v>39300</v>
      </c>
      <c r="L245">
        <v>1965</v>
      </c>
      <c r="M245">
        <v>37335</v>
      </c>
      <c r="N245">
        <v>26200</v>
      </c>
      <c r="O245">
        <v>11135</v>
      </c>
      <c r="P245" s="23">
        <v>41883</v>
      </c>
      <c r="Q245">
        <v>9</v>
      </c>
      <c r="R245" t="s">
        <v>111</v>
      </c>
      <c r="S245">
        <v>2014</v>
      </c>
    </row>
    <row r="246" spans="1:19" x14ac:dyDescent="0.25">
      <c r="A246" t="s">
        <v>88</v>
      </c>
      <c r="B246" t="s">
        <v>89</v>
      </c>
      <c r="C246" t="s">
        <v>90</v>
      </c>
      <c r="D246" t="s">
        <v>114</v>
      </c>
      <c r="E246" t="s">
        <v>123</v>
      </c>
      <c r="F246" t="b">
        <v>1</v>
      </c>
      <c r="G246" t="s">
        <v>93</v>
      </c>
      <c r="H246">
        <v>1228</v>
      </c>
      <c r="I246">
        <v>10</v>
      </c>
      <c r="J246">
        <v>350</v>
      </c>
      <c r="K246">
        <v>429800</v>
      </c>
      <c r="L246">
        <v>21490</v>
      </c>
      <c r="M246">
        <v>408310</v>
      </c>
      <c r="N246">
        <v>319280</v>
      </c>
      <c r="O246">
        <v>89030</v>
      </c>
      <c r="P246" s="23">
        <v>41548</v>
      </c>
      <c r="Q246">
        <v>10</v>
      </c>
      <c r="R246" t="s">
        <v>112</v>
      </c>
      <c r="S246">
        <v>2013</v>
      </c>
    </row>
    <row r="247" spans="1:19" x14ac:dyDescent="0.25">
      <c r="A247" t="s">
        <v>88</v>
      </c>
      <c r="B247" t="s">
        <v>89</v>
      </c>
      <c r="C247" t="s">
        <v>90</v>
      </c>
      <c r="D247" t="s">
        <v>114</v>
      </c>
      <c r="E247" t="s">
        <v>123</v>
      </c>
      <c r="F247" t="b">
        <v>1</v>
      </c>
      <c r="G247" t="s">
        <v>93</v>
      </c>
      <c r="H247">
        <v>1389</v>
      </c>
      <c r="I247">
        <v>10</v>
      </c>
      <c r="J247">
        <v>20</v>
      </c>
      <c r="K247">
        <v>27780</v>
      </c>
      <c r="L247">
        <v>1389</v>
      </c>
      <c r="M247">
        <v>26391</v>
      </c>
      <c r="N247">
        <v>13890</v>
      </c>
      <c r="O247">
        <v>12501</v>
      </c>
      <c r="P247" s="23">
        <v>41548</v>
      </c>
      <c r="Q247">
        <v>10</v>
      </c>
      <c r="R247" t="s">
        <v>112</v>
      </c>
      <c r="S247">
        <v>2013</v>
      </c>
    </row>
    <row r="248" spans="1:19" x14ac:dyDescent="0.25">
      <c r="A248" t="s">
        <v>107</v>
      </c>
      <c r="B248" t="s">
        <v>113</v>
      </c>
      <c r="C248" t="s">
        <v>133</v>
      </c>
      <c r="D248" t="s">
        <v>114</v>
      </c>
      <c r="E248" t="s">
        <v>123</v>
      </c>
      <c r="F248" t="b">
        <v>1</v>
      </c>
      <c r="G248" t="s">
        <v>93</v>
      </c>
      <c r="H248">
        <v>861</v>
      </c>
      <c r="I248">
        <v>10</v>
      </c>
      <c r="J248">
        <v>125</v>
      </c>
      <c r="K248">
        <v>107625</v>
      </c>
      <c r="L248">
        <v>5381.25</v>
      </c>
      <c r="M248">
        <v>102243.75</v>
      </c>
      <c r="N248">
        <v>103320</v>
      </c>
      <c r="O248">
        <v>1076.25</v>
      </c>
      <c r="P248" s="23">
        <v>41913</v>
      </c>
      <c r="Q248">
        <v>10</v>
      </c>
      <c r="R248" t="s">
        <v>112</v>
      </c>
      <c r="S248">
        <v>2014</v>
      </c>
    </row>
    <row r="249" spans="1:19" x14ac:dyDescent="0.25">
      <c r="A249" t="s">
        <v>107</v>
      </c>
      <c r="B249" t="s">
        <v>98</v>
      </c>
      <c r="C249" t="s">
        <v>99</v>
      </c>
      <c r="D249" t="s">
        <v>114</v>
      </c>
      <c r="E249" t="s">
        <v>123</v>
      </c>
      <c r="F249" t="b">
        <v>1</v>
      </c>
      <c r="G249" t="s">
        <v>93</v>
      </c>
      <c r="H249">
        <v>704</v>
      </c>
      <c r="I249">
        <v>10</v>
      </c>
      <c r="J249">
        <v>125</v>
      </c>
      <c r="K249">
        <v>88000</v>
      </c>
      <c r="L249">
        <v>4400</v>
      </c>
      <c r="M249">
        <v>83600</v>
      </c>
      <c r="N249">
        <v>84480</v>
      </c>
      <c r="O249">
        <v>880</v>
      </c>
      <c r="P249" s="23">
        <v>41548</v>
      </c>
      <c r="Q249">
        <v>10</v>
      </c>
      <c r="R249" t="s">
        <v>112</v>
      </c>
      <c r="S249">
        <v>2013</v>
      </c>
    </row>
    <row r="250" spans="1:19" x14ac:dyDescent="0.25">
      <c r="A250" t="s">
        <v>88</v>
      </c>
      <c r="B250" t="s">
        <v>89</v>
      </c>
      <c r="C250" t="s">
        <v>90</v>
      </c>
      <c r="D250" t="s">
        <v>114</v>
      </c>
      <c r="E250" t="s">
        <v>123</v>
      </c>
      <c r="F250" t="b">
        <v>1</v>
      </c>
      <c r="G250" t="s">
        <v>93</v>
      </c>
      <c r="H250">
        <v>1802</v>
      </c>
      <c r="I250">
        <v>10</v>
      </c>
      <c r="J250">
        <v>20</v>
      </c>
      <c r="K250">
        <v>36040</v>
      </c>
      <c r="L250">
        <v>1802</v>
      </c>
      <c r="M250">
        <v>34238</v>
      </c>
      <c r="N250">
        <v>18020</v>
      </c>
      <c r="O250">
        <v>16218</v>
      </c>
      <c r="P250" s="23">
        <v>41609</v>
      </c>
      <c r="Q250">
        <v>12</v>
      </c>
      <c r="R250" t="s">
        <v>103</v>
      </c>
      <c r="S250">
        <v>2013</v>
      </c>
    </row>
    <row r="251" spans="1:19" x14ac:dyDescent="0.25">
      <c r="A251" t="s">
        <v>88</v>
      </c>
      <c r="B251" t="s">
        <v>113</v>
      </c>
      <c r="C251" t="s">
        <v>133</v>
      </c>
      <c r="D251" t="s">
        <v>114</v>
      </c>
      <c r="E251" t="s">
        <v>123</v>
      </c>
      <c r="F251" t="b">
        <v>1</v>
      </c>
      <c r="G251" t="s">
        <v>93</v>
      </c>
      <c r="H251">
        <v>2663</v>
      </c>
      <c r="I251">
        <v>10</v>
      </c>
      <c r="J251">
        <v>20</v>
      </c>
      <c r="K251">
        <v>53260</v>
      </c>
      <c r="L251">
        <v>2663</v>
      </c>
      <c r="M251">
        <v>50597</v>
      </c>
      <c r="N251">
        <v>26630</v>
      </c>
      <c r="O251">
        <v>23967</v>
      </c>
      <c r="P251" s="23">
        <v>41974</v>
      </c>
      <c r="Q251">
        <v>12</v>
      </c>
      <c r="R251" t="s">
        <v>103</v>
      </c>
      <c r="S251">
        <v>2014</v>
      </c>
    </row>
    <row r="252" spans="1:19" x14ac:dyDescent="0.25">
      <c r="A252" t="s">
        <v>88</v>
      </c>
      <c r="B252" t="s">
        <v>98</v>
      </c>
      <c r="C252" t="s">
        <v>99</v>
      </c>
      <c r="D252" t="s">
        <v>114</v>
      </c>
      <c r="E252" t="s">
        <v>123</v>
      </c>
      <c r="F252" t="b">
        <v>1</v>
      </c>
      <c r="G252" t="s">
        <v>93</v>
      </c>
      <c r="H252">
        <v>2136</v>
      </c>
      <c r="I252">
        <v>10</v>
      </c>
      <c r="J252">
        <v>7</v>
      </c>
      <c r="K252">
        <v>14952</v>
      </c>
      <c r="L252">
        <v>747.6</v>
      </c>
      <c r="M252">
        <v>14204.4</v>
      </c>
      <c r="N252">
        <v>10680</v>
      </c>
      <c r="O252">
        <v>3524.4</v>
      </c>
      <c r="P252" s="23">
        <v>41609</v>
      </c>
      <c r="Q252">
        <v>12</v>
      </c>
      <c r="R252" t="s">
        <v>103</v>
      </c>
      <c r="S252">
        <v>2013</v>
      </c>
    </row>
    <row r="253" spans="1:19" x14ac:dyDescent="0.25">
      <c r="A253" t="s">
        <v>97</v>
      </c>
      <c r="B253" t="s">
        <v>95</v>
      </c>
      <c r="C253" t="s">
        <v>96</v>
      </c>
      <c r="D253" t="s">
        <v>114</v>
      </c>
      <c r="E253" t="s">
        <v>123</v>
      </c>
      <c r="F253" t="b">
        <v>1</v>
      </c>
      <c r="G253" t="s">
        <v>93</v>
      </c>
      <c r="H253">
        <v>2116</v>
      </c>
      <c r="I253">
        <v>10</v>
      </c>
      <c r="J253">
        <v>15</v>
      </c>
      <c r="K253">
        <v>31740</v>
      </c>
      <c r="L253">
        <v>1587</v>
      </c>
      <c r="M253">
        <v>30153</v>
      </c>
      <c r="N253">
        <v>21160</v>
      </c>
      <c r="O253">
        <v>8993</v>
      </c>
      <c r="P253" s="23">
        <v>41609</v>
      </c>
      <c r="Q253">
        <v>12</v>
      </c>
      <c r="R253" t="s">
        <v>103</v>
      </c>
      <c r="S253">
        <v>2013</v>
      </c>
    </row>
    <row r="254" spans="1:19" x14ac:dyDescent="0.25">
      <c r="A254" t="s">
        <v>97</v>
      </c>
      <c r="B254" t="s">
        <v>113</v>
      </c>
      <c r="C254" t="s">
        <v>133</v>
      </c>
      <c r="D254" t="s">
        <v>117</v>
      </c>
      <c r="E254" t="s">
        <v>123</v>
      </c>
      <c r="F254" t="b">
        <v>1</v>
      </c>
      <c r="G254" t="s">
        <v>93</v>
      </c>
      <c r="H254">
        <v>555</v>
      </c>
      <c r="I254">
        <v>120</v>
      </c>
      <c r="J254">
        <v>15</v>
      </c>
      <c r="K254">
        <v>8325</v>
      </c>
      <c r="L254">
        <v>416.25</v>
      </c>
      <c r="M254">
        <v>7908.75</v>
      </c>
      <c r="N254">
        <v>5550</v>
      </c>
      <c r="O254">
        <v>2358.75</v>
      </c>
      <c r="P254" s="23">
        <v>41640</v>
      </c>
      <c r="Q254">
        <v>1</v>
      </c>
      <c r="R254" t="s">
        <v>94</v>
      </c>
      <c r="S254">
        <v>2014</v>
      </c>
    </row>
    <row r="255" spans="1:19" x14ac:dyDescent="0.25">
      <c r="A255" t="s">
        <v>97</v>
      </c>
      <c r="B255" t="s">
        <v>101</v>
      </c>
      <c r="C255" t="s">
        <v>102</v>
      </c>
      <c r="D255" t="s">
        <v>117</v>
      </c>
      <c r="E255" t="s">
        <v>123</v>
      </c>
      <c r="F255" t="b">
        <v>1</v>
      </c>
      <c r="G255" t="s">
        <v>93</v>
      </c>
      <c r="H255">
        <v>2861</v>
      </c>
      <c r="I255">
        <v>120</v>
      </c>
      <c r="J255">
        <v>15</v>
      </c>
      <c r="K255">
        <v>42915</v>
      </c>
      <c r="L255">
        <v>2145.75</v>
      </c>
      <c r="M255">
        <v>40769.25</v>
      </c>
      <c r="N255">
        <v>28610</v>
      </c>
      <c r="O255">
        <v>12159.25</v>
      </c>
      <c r="P255" s="23">
        <v>41640</v>
      </c>
      <c r="Q255">
        <v>1</v>
      </c>
      <c r="R255" t="s">
        <v>94</v>
      </c>
      <c r="S255">
        <v>2014</v>
      </c>
    </row>
    <row r="256" spans="1:19" x14ac:dyDescent="0.25">
      <c r="A256" t="s">
        <v>107</v>
      </c>
      <c r="B256" t="s">
        <v>95</v>
      </c>
      <c r="C256" t="s">
        <v>96</v>
      </c>
      <c r="D256" t="s">
        <v>117</v>
      </c>
      <c r="E256" t="s">
        <v>123</v>
      </c>
      <c r="F256" t="b">
        <v>1</v>
      </c>
      <c r="G256" t="s">
        <v>93</v>
      </c>
      <c r="H256">
        <v>807</v>
      </c>
      <c r="I256">
        <v>120</v>
      </c>
      <c r="J256">
        <v>125</v>
      </c>
      <c r="K256">
        <v>100875</v>
      </c>
      <c r="L256">
        <v>5043.75</v>
      </c>
      <c r="M256">
        <v>95831.25</v>
      </c>
      <c r="N256">
        <v>96840</v>
      </c>
      <c r="O256">
        <v>1008.75</v>
      </c>
      <c r="P256" s="23">
        <v>41671</v>
      </c>
      <c r="Q256">
        <v>2</v>
      </c>
      <c r="R256" t="s">
        <v>115</v>
      </c>
      <c r="S256">
        <v>2014</v>
      </c>
    </row>
    <row r="257" spans="1:19" x14ac:dyDescent="0.25">
      <c r="A257" t="s">
        <v>88</v>
      </c>
      <c r="B257" t="s">
        <v>113</v>
      </c>
      <c r="C257" t="s">
        <v>133</v>
      </c>
      <c r="D257" t="s">
        <v>117</v>
      </c>
      <c r="E257" t="s">
        <v>123</v>
      </c>
      <c r="F257" t="b">
        <v>1</v>
      </c>
      <c r="G257" t="s">
        <v>93</v>
      </c>
      <c r="H257">
        <v>602</v>
      </c>
      <c r="I257">
        <v>120</v>
      </c>
      <c r="J257">
        <v>350</v>
      </c>
      <c r="K257">
        <v>210700</v>
      </c>
      <c r="L257">
        <v>10535</v>
      </c>
      <c r="M257">
        <v>200165</v>
      </c>
      <c r="N257">
        <v>156520</v>
      </c>
      <c r="O257">
        <v>43645</v>
      </c>
      <c r="P257" s="23">
        <v>41791</v>
      </c>
      <c r="Q257">
        <v>6</v>
      </c>
      <c r="R257" t="s">
        <v>100</v>
      </c>
      <c r="S257">
        <v>2014</v>
      </c>
    </row>
    <row r="258" spans="1:19" x14ac:dyDescent="0.25">
      <c r="A258" t="s">
        <v>88</v>
      </c>
      <c r="B258" t="s">
        <v>113</v>
      </c>
      <c r="C258" t="s">
        <v>133</v>
      </c>
      <c r="D258" t="s">
        <v>117</v>
      </c>
      <c r="E258" t="s">
        <v>123</v>
      </c>
      <c r="F258" t="b">
        <v>1</v>
      </c>
      <c r="G258" t="s">
        <v>93</v>
      </c>
      <c r="H258">
        <v>2832</v>
      </c>
      <c r="I258">
        <v>120</v>
      </c>
      <c r="J258">
        <v>20</v>
      </c>
      <c r="K258">
        <v>56640</v>
      </c>
      <c r="L258">
        <v>2832</v>
      </c>
      <c r="M258">
        <v>53808</v>
      </c>
      <c r="N258">
        <v>28320</v>
      </c>
      <c r="O258">
        <v>25488</v>
      </c>
      <c r="P258" s="23">
        <v>41852</v>
      </c>
      <c r="Q258">
        <v>8</v>
      </c>
      <c r="R258" t="s">
        <v>110</v>
      </c>
      <c r="S258">
        <v>2014</v>
      </c>
    </row>
    <row r="259" spans="1:19" x14ac:dyDescent="0.25">
      <c r="A259" t="s">
        <v>88</v>
      </c>
      <c r="B259" t="s">
        <v>98</v>
      </c>
      <c r="C259" t="s">
        <v>99</v>
      </c>
      <c r="D259" t="s">
        <v>117</v>
      </c>
      <c r="E259" t="s">
        <v>123</v>
      </c>
      <c r="F259" t="b">
        <v>1</v>
      </c>
      <c r="G259" t="s">
        <v>93</v>
      </c>
      <c r="H259">
        <v>1579</v>
      </c>
      <c r="I259">
        <v>120</v>
      </c>
      <c r="J259">
        <v>20</v>
      </c>
      <c r="K259">
        <v>31580</v>
      </c>
      <c r="L259">
        <v>1579</v>
      </c>
      <c r="M259">
        <v>30001</v>
      </c>
      <c r="N259">
        <v>15790</v>
      </c>
      <c r="O259">
        <v>14211</v>
      </c>
      <c r="P259" s="23">
        <v>41852</v>
      </c>
      <c r="Q259">
        <v>8</v>
      </c>
      <c r="R259" t="s">
        <v>110</v>
      </c>
      <c r="S259">
        <v>2014</v>
      </c>
    </row>
    <row r="260" spans="1:19" x14ac:dyDescent="0.25">
      <c r="A260" t="s">
        <v>107</v>
      </c>
      <c r="B260" t="s">
        <v>113</v>
      </c>
      <c r="C260" t="s">
        <v>133</v>
      </c>
      <c r="D260" t="s">
        <v>117</v>
      </c>
      <c r="E260" t="s">
        <v>123</v>
      </c>
      <c r="F260" t="b">
        <v>1</v>
      </c>
      <c r="G260" t="s">
        <v>93</v>
      </c>
      <c r="H260">
        <v>861</v>
      </c>
      <c r="I260">
        <v>120</v>
      </c>
      <c r="J260">
        <v>125</v>
      </c>
      <c r="K260">
        <v>107625</v>
      </c>
      <c r="L260">
        <v>5381.25</v>
      </c>
      <c r="M260">
        <v>102243.75</v>
      </c>
      <c r="N260">
        <v>103320</v>
      </c>
      <c r="O260">
        <v>1076.25</v>
      </c>
      <c r="P260" s="23">
        <v>41913</v>
      </c>
      <c r="Q260">
        <v>10</v>
      </c>
      <c r="R260" t="s">
        <v>112</v>
      </c>
      <c r="S260">
        <v>2014</v>
      </c>
    </row>
    <row r="261" spans="1:19" x14ac:dyDescent="0.25">
      <c r="A261" t="s">
        <v>107</v>
      </c>
      <c r="B261" t="s">
        <v>98</v>
      </c>
      <c r="C261" t="s">
        <v>99</v>
      </c>
      <c r="D261" t="s">
        <v>117</v>
      </c>
      <c r="E261" t="s">
        <v>123</v>
      </c>
      <c r="F261" t="b">
        <v>1</v>
      </c>
      <c r="G261" t="s">
        <v>93</v>
      </c>
      <c r="H261">
        <v>704</v>
      </c>
      <c r="I261">
        <v>120</v>
      </c>
      <c r="J261">
        <v>125</v>
      </c>
      <c r="K261">
        <v>88000</v>
      </c>
      <c r="L261">
        <v>4400</v>
      </c>
      <c r="M261">
        <v>83600</v>
      </c>
      <c r="N261">
        <v>84480</v>
      </c>
      <c r="O261">
        <v>880</v>
      </c>
      <c r="P261" s="23">
        <v>41548</v>
      </c>
      <c r="Q261">
        <v>10</v>
      </c>
      <c r="R261" t="s">
        <v>112</v>
      </c>
      <c r="S261">
        <v>2013</v>
      </c>
    </row>
    <row r="262" spans="1:19" x14ac:dyDescent="0.25">
      <c r="A262" t="s">
        <v>88</v>
      </c>
      <c r="B262" t="s">
        <v>98</v>
      </c>
      <c r="C262" t="s">
        <v>99</v>
      </c>
      <c r="D262" t="s">
        <v>117</v>
      </c>
      <c r="E262" t="s">
        <v>123</v>
      </c>
      <c r="F262" t="b">
        <v>1</v>
      </c>
      <c r="G262" t="s">
        <v>93</v>
      </c>
      <c r="H262">
        <v>1033</v>
      </c>
      <c r="I262">
        <v>120</v>
      </c>
      <c r="J262">
        <v>20</v>
      </c>
      <c r="K262">
        <v>20660</v>
      </c>
      <c r="L262">
        <v>1033</v>
      </c>
      <c r="M262">
        <v>19627</v>
      </c>
      <c r="N262">
        <v>10330</v>
      </c>
      <c r="O262">
        <v>9297</v>
      </c>
      <c r="P262" s="23">
        <v>41609</v>
      </c>
      <c r="Q262">
        <v>12</v>
      </c>
      <c r="R262" t="s">
        <v>103</v>
      </c>
      <c r="S262">
        <v>2013</v>
      </c>
    </row>
    <row r="263" spans="1:19" x14ac:dyDescent="0.25">
      <c r="A263" t="s">
        <v>109</v>
      </c>
      <c r="B263" t="s">
        <v>95</v>
      </c>
      <c r="C263" t="s">
        <v>96</v>
      </c>
      <c r="D263" t="s">
        <v>117</v>
      </c>
      <c r="E263" t="s">
        <v>123</v>
      </c>
      <c r="F263" t="b">
        <v>1</v>
      </c>
      <c r="G263" t="s">
        <v>93</v>
      </c>
      <c r="H263">
        <v>1250</v>
      </c>
      <c r="I263">
        <v>120</v>
      </c>
      <c r="J263">
        <v>300</v>
      </c>
      <c r="K263">
        <v>375000</v>
      </c>
      <c r="L263">
        <v>18750</v>
      </c>
      <c r="M263">
        <v>356250</v>
      </c>
      <c r="N263">
        <v>312500</v>
      </c>
      <c r="O263">
        <v>43750</v>
      </c>
      <c r="P263" s="23">
        <v>41974</v>
      </c>
      <c r="Q263">
        <v>12</v>
      </c>
      <c r="R263" t="s">
        <v>103</v>
      </c>
      <c r="S263">
        <v>2014</v>
      </c>
    </row>
    <row r="264" spans="1:19" x14ac:dyDescent="0.25">
      <c r="A264" t="s">
        <v>88</v>
      </c>
      <c r="B264" t="s">
        <v>89</v>
      </c>
      <c r="C264" t="s">
        <v>90</v>
      </c>
      <c r="D264" t="s">
        <v>118</v>
      </c>
      <c r="E264" t="s">
        <v>123</v>
      </c>
      <c r="F264" t="b">
        <v>1</v>
      </c>
      <c r="G264" t="s">
        <v>93</v>
      </c>
      <c r="H264">
        <v>1389</v>
      </c>
      <c r="I264">
        <v>250</v>
      </c>
      <c r="J264">
        <v>20</v>
      </c>
      <c r="K264">
        <v>27780</v>
      </c>
      <c r="L264">
        <v>1389</v>
      </c>
      <c r="M264">
        <v>26391</v>
      </c>
      <c r="N264">
        <v>13890</v>
      </c>
      <c r="O264">
        <v>12501</v>
      </c>
      <c r="P264" s="23">
        <v>41548</v>
      </c>
      <c r="Q264">
        <v>10</v>
      </c>
      <c r="R264" t="s">
        <v>112</v>
      </c>
      <c r="S264">
        <v>2013</v>
      </c>
    </row>
    <row r="265" spans="1:19" x14ac:dyDescent="0.25">
      <c r="A265" t="s">
        <v>88</v>
      </c>
      <c r="B265" t="s">
        <v>113</v>
      </c>
      <c r="C265" t="s">
        <v>133</v>
      </c>
      <c r="D265" t="s">
        <v>118</v>
      </c>
      <c r="E265" t="s">
        <v>123</v>
      </c>
      <c r="F265" t="b">
        <v>1</v>
      </c>
      <c r="G265" t="s">
        <v>93</v>
      </c>
      <c r="H265">
        <v>1265</v>
      </c>
      <c r="I265">
        <v>250</v>
      </c>
      <c r="J265">
        <v>20</v>
      </c>
      <c r="K265">
        <v>25300</v>
      </c>
      <c r="L265">
        <v>1265</v>
      </c>
      <c r="M265">
        <v>24035</v>
      </c>
      <c r="N265">
        <v>12650</v>
      </c>
      <c r="O265">
        <v>11385</v>
      </c>
      <c r="P265" s="23">
        <v>41579</v>
      </c>
      <c r="Q265">
        <v>11</v>
      </c>
      <c r="R265" t="s">
        <v>116</v>
      </c>
      <c r="S265">
        <v>2013</v>
      </c>
    </row>
    <row r="266" spans="1:19" x14ac:dyDescent="0.25">
      <c r="A266" t="s">
        <v>88</v>
      </c>
      <c r="B266" t="s">
        <v>95</v>
      </c>
      <c r="C266" t="s">
        <v>96</v>
      </c>
      <c r="D266" t="s">
        <v>118</v>
      </c>
      <c r="E266" t="s">
        <v>123</v>
      </c>
      <c r="F266" t="b">
        <v>1</v>
      </c>
      <c r="G266" t="s">
        <v>93</v>
      </c>
      <c r="H266">
        <v>2297</v>
      </c>
      <c r="I266">
        <v>250</v>
      </c>
      <c r="J266">
        <v>20</v>
      </c>
      <c r="K266">
        <v>45940</v>
      </c>
      <c r="L266">
        <v>2297</v>
      </c>
      <c r="M266">
        <v>43643</v>
      </c>
      <c r="N266">
        <v>22970</v>
      </c>
      <c r="O266">
        <v>20673</v>
      </c>
      <c r="P266" s="23">
        <v>41579</v>
      </c>
      <c r="Q266">
        <v>11</v>
      </c>
      <c r="R266" t="s">
        <v>116</v>
      </c>
      <c r="S266">
        <v>2013</v>
      </c>
    </row>
    <row r="267" spans="1:19" x14ac:dyDescent="0.25">
      <c r="A267" t="s">
        <v>88</v>
      </c>
      <c r="B267" t="s">
        <v>113</v>
      </c>
      <c r="C267" t="s">
        <v>133</v>
      </c>
      <c r="D267" t="s">
        <v>118</v>
      </c>
      <c r="E267" t="s">
        <v>123</v>
      </c>
      <c r="F267" t="b">
        <v>1</v>
      </c>
      <c r="G267" t="s">
        <v>93</v>
      </c>
      <c r="H267">
        <v>2663</v>
      </c>
      <c r="I267">
        <v>250</v>
      </c>
      <c r="J267">
        <v>20</v>
      </c>
      <c r="K267">
        <v>53260</v>
      </c>
      <c r="L267">
        <v>2663</v>
      </c>
      <c r="M267">
        <v>50597</v>
      </c>
      <c r="N267">
        <v>26630</v>
      </c>
      <c r="O267">
        <v>23967</v>
      </c>
      <c r="P267" s="23">
        <v>41974</v>
      </c>
      <c r="Q267">
        <v>12</v>
      </c>
      <c r="R267" t="s">
        <v>103</v>
      </c>
      <c r="S267">
        <v>2014</v>
      </c>
    </row>
    <row r="268" spans="1:19" x14ac:dyDescent="0.25">
      <c r="A268" t="s">
        <v>88</v>
      </c>
      <c r="B268" t="s">
        <v>113</v>
      </c>
      <c r="C268" t="s">
        <v>133</v>
      </c>
      <c r="D268" t="s">
        <v>118</v>
      </c>
      <c r="E268" t="s">
        <v>123</v>
      </c>
      <c r="F268" t="b">
        <v>1</v>
      </c>
      <c r="G268" t="s">
        <v>93</v>
      </c>
      <c r="H268">
        <v>570</v>
      </c>
      <c r="I268">
        <v>250</v>
      </c>
      <c r="J268">
        <v>7</v>
      </c>
      <c r="K268">
        <v>3990</v>
      </c>
      <c r="L268">
        <v>199.5</v>
      </c>
      <c r="M268">
        <v>3790.5</v>
      </c>
      <c r="N268">
        <v>2850</v>
      </c>
      <c r="O268">
        <v>940.5</v>
      </c>
      <c r="P268" s="23">
        <v>41974</v>
      </c>
      <c r="Q268">
        <v>12</v>
      </c>
      <c r="R268" t="s">
        <v>103</v>
      </c>
      <c r="S268">
        <v>2014</v>
      </c>
    </row>
    <row r="269" spans="1:19" x14ac:dyDescent="0.25">
      <c r="A269" t="s">
        <v>88</v>
      </c>
      <c r="B269" t="s">
        <v>98</v>
      </c>
      <c r="C269" t="s">
        <v>99</v>
      </c>
      <c r="D269" t="s">
        <v>118</v>
      </c>
      <c r="E269" t="s">
        <v>123</v>
      </c>
      <c r="F269" t="b">
        <v>1</v>
      </c>
      <c r="G269" t="s">
        <v>93</v>
      </c>
      <c r="H269">
        <v>2487</v>
      </c>
      <c r="I269">
        <v>250</v>
      </c>
      <c r="J269">
        <v>7</v>
      </c>
      <c r="K269">
        <v>17409</v>
      </c>
      <c r="L269">
        <v>870.45</v>
      </c>
      <c r="M269">
        <v>16538.55</v>
      </c>
      <c r="N269">
        <v>12435</v>
      </c>
      <c r="O269">
        <v>4103.55</v>
      </c>
      <c r="P269" s="23">
        <v>41974</v>
      </c>
      <c r="Q269">
        <v>12</v>
      </c>
      <c r="R269" t="s">
        <v>103</v>
      </c>
      <c r="S269">
        <v>2014</v>
      </c>
    </row>
    <row r="270" spans="1:19" x14ac:dyDescent="0.25">
      <c r="A270" t="s">
        <v>88</v>
      </c>
      <c r="B270" t="s">
        <v>95</v>
      </c>
      <c r="C270" t="s">
        <v>96</v>
      </c>
      <c r="D270" t="s">
        <v>120</v>
      </c>
      <c r="E270" t="s">
        <v>123</v>
      </c>
      <c r="F270" t="b">
        <v>1</v>
      </c>
      <c r="G270" t="s">
        <v>93</v>
      </c>
      <c r="H270">
        <v>1350</v>
      </c>
      <c r="I270">
        <v>260</v>
      </c>
      <c r="J270">
        <v>350</v>
      </c>
      <c r="K270">
        <v>472500</v>
      </c>
      <c r="L270">
        <v>23625</v>
      </c>
      <c r="M270">
        <v>448875</v>
      </c>
      <c r="N270">
        <v>351000</v>
      </c>
      <c r="O270">
        <v>97875</v>
      </c>
      <c r="P270" s="23">
        <v>41671</v>
      </c>
      <c r="Q270">
        <v>2</v>
      </c>
      <c r="R270" t="s">
        <v>115</v>
      </c>
      <c r="S270">
        <v>2014</v>
      </c>
    </row>
    <row r="271" spans="1:19" x14ac:dyDescent="0.25">
      <c r="A271" t="s">
        <v>88</v>
      </c>
      <c r="B271" t="s">
        <v>89</v>
      </c>
      <c r="C271" t="s">
        <v>90</v>
      </c>
      <c r="D271" t="s">
        <v>120</v>
      </c>
      <c r="E271" t="s">
        <v>123</v>
      </c>
      <c r="F271" t="b">
        <v>1</v>
      </c>
      <c r="G271" t="s">
        <v>93</v>
      </c>
      <c r="H271">
        <v>552</v>
      </c>
      <c r="I271">
        <v>260</v>
      </c>
      <c r="J271">
        <v>350</v>
      </c>
      <c r="K271">
        <v>193200</v>
      </c>
      <c r="L271">
        <v>9660</v>
      </c>
      <c r="M271">
        <v>183540</v>
      </c>
      <c r="N271">
        <v>143520</v>
      </c>
      <c r="O271">
        <v>40020</v>
      </c>
      <c r="P271" s="23">
        <v>41852</v>
      </c>
      <c r="Q271">
        <v>8</v>
      </c>
      <c r="R271" t="s">
        <v>110</v>
      </c>
      <c r="S271">
        <v>2014</v>
      </c>
    </row>
    <row r="272" spans="1:19" x14ac:dyDescent="0.25">
      <c r="A272" t="s">
        <v>88</v>
      </c>
      <c r="B272" t="s">
        <v>89</v>
      </c>
      <c r="C272" t="s">
        <v>90</v>
      </c>
      <c r="D272" t="s">
        <v>120</v>
      </c>
      <c r="E272" t="s">
        <v>123</v>
      </c>
      <c r="F272" t="b">
        <v>1</v>
      </c>
      <c r="G272" t="s">
        <v>93</v>
      </c>
      <c r="H272">
        <v>1228</v>
      </c>
      <c r="I272">
        <v>260</v>
      </c>
      <c r="J272">
        <v>350</v>
      </c>
      <c r="K272">
        <v>429800</v>
      </c>
      <c r="L272">
        <v>21490</v>
      </c>
      <c r="M272">
        <v>408310</v>
      </c>
      <c r="N272">
        <v>319280</v>
      </c>
      <c r="O272">
        <v>89030</v>
      </c>
      <c r="P272" s="23">
        <v>41548</v>
      </c>
      <c r="Q272">
        <v>10</v>
      </c>
      <c r="R272" t="s">
        <v>112</v>
      </c>
      <c r="S272">
        <v>2013</v>
      </c>
    </row>
    <row r="273" spans="1:19" x14ac:dyDescent="0.25">
      <c r="A273" t="s">
        <v>109</v>
      </c>
      <c r="B273" t="s">
        <v>95</v>
      </c>
      <c r="C273" t="s">
        <v>96</v>
      </c>
      <c r="D273" t="s">
        <v>120</v>
      </c>
      <c r="E273" t="s">
        <v>123</v>
      </c>
      <c r="F273" t="b">
        <v>1</v>
      </c>
      <c r="G273" t="s">
        <v>93</v>
      </c>
      <c r="H273">
        <v>1250</v>
      </c>
      <c r="I273">
        <v>260</v>
      </c>
      <c r="J273">
        <v>300</v>
      </c>
      <c r="K273">
        <v>375000</v>
      </c>
      <c r="L273">
        <v>18750</v>
      </c>
      <c r="M273">
        <v>356250</v>
      </c>
      <c r="N273">
        <v>312500</v>
      </c>
      <c r="O273">
        <v>43750</v>
      </c>
      <c r="P273" s="23">
        <v>41974</v>
      </c>
      <c r="Q273">
        <v>12</v>
      </c>
      <c r="R273" t="s">
        <v>103</v>
      </c>
      <c r="S273">
        <v>2014</v>
      </c>
    </row>
    <row r="274" spans="1:19" x14ac:dyDescent="0.25">
      <c r="A274" t="s">
        <v>97</v>
      </c>
      <c r="B274" t="s">
        <v>98</v>
      </c>
      <c r="C274" t="s">
        <v>99</v>
      </c>
      <c r="D274" t="s">
        <v>114</v>
      </c>
      <c r="E274" t="s">
        <v>123</v>
      </c>
      <c r="F274" t="b">
        <v>1</v>
      </c>
      <c r="G274" t="s">
        <v>93</v>
      </c>
      <c r="H274">
        <v>3801</v>
      </c>
      <c r="I274">
        <v>10</v>
      </c>
      <c r="J274">
        <v>15</v>
      </c>
      <c r="K274">
        <v>57015</v>
      </c>
      <c r="L274">
        <v>3420.9</v>
      </c>
      <c r="M274">
        <v>53594.1</v>
      </c>
      <c r="N274">
        <v>38010</v>
      </c>
      <c r="O274">
        <v>15584.1</v>
      </c>
      <c r="P274" s="23">
        <v>41730</v>
      </c>
      <c r="Q274">
        <v>4</v>
      </c>
      <c r="R274" t="s">
        <v>119</v>
      </c>
      <c r="S274">
        <v>2014</v>
      </c>
    </row>
    <row r="275" spans="1:19" x14ac:dyDescent="0.25">
      <c r="A275" t="s">
        <v>88</v>
      </c>
      <c r="B275" t="s">
        <v>113</v>
      </c>
      <c r="C275" t="s">
        <v>133</v>
      </c>
      <c r="D275" t="s">
        <v>91</v>
      </c>
      <c r="E275" t="s">
        <v>123</v>
      </c>
      <c r="F275" t="b">
        <v>1</v>
      </c>
      <c r="G275" t="s">
        <v>93</v>
      </c>
      <c r="H275">
        <v>1117.5</v>
      </c>
      <c r="I275">
        <v>3</v>
      </c>
      <c r="J275">
        <v>20</v>
      </c>
      <c r="K275">
        <v>22350</v>
      </c>
      <c r="L275">
        <v>1341</v>
      </c>
      <c r="M275">
        <v>21009</v>
      </c>
      <c r="N275">
        <v>11175</v>
      </c>
      <c r="O275">
        <v>9834</v>
      </c>
      <c r="P275" s="23">
        <v>41640</v>
      </c>
      <c r="Q275">
        <v>1</v>
      </c>
      <c r="R275" t="s">
        <v>94</v>
      </c>
      <c r="S275">
        <v>2014</v>
      </c>
    </row>
    <row r="276" spans="1:19" x14ac:dyDescent="0.25">
      <c r="A276" t="s">
        <v>97</v>
      </c>
      <c r="B276" t="s">
        <v>89</v>
      </c>
      <c r="C276" t="s">
        <v>90</v>
      </c>
      <c r="D276" t="s">
        <v>91</v>
      </c>
      <c r="E276" t="s">
        <v>123</v>
      </c>
      <c r="F276" t="b">
        <v>1</v>
      </c>
      <c r="G276" t="s">
        <v>93</v>
      </c>
      <c r="H276">
        <v>2844</v>
      </c>
      <c r="I276">
        <v>3</v>
      </c>
      <c r="J276">
        <v>15</v>
      </c>
      <c r="K276">
        <v>42660</v>
      </c>
      <c r="L276">
        <v>2559.6</v>
      </c>
      <c r="M276">
        <v>40100.400000000001</v>
      </c>
      <c r="N276">
        <v>28440</v>
      </c>
      <c r="O276">
        <v>11660.4</v>
      </c>
      <c r="P276" s="23">
        <v>41791</v>
      </c>
      <c r="Q276">
        <v>6</v>
      </c>
      <c r="R276" t="s">
        <v>100</v>
      </c>
      <c r="S276">
        <v>2014</v>
      </c>
    </row>
    <row r="277" spans="1:19" x14ac:dyDescent="0.25">
      <c r="A277" t="s">
        <v>106</v>
      </c>
      <c r="B277" t="s">
        <v>101</v>
      </c>
      <c r="C277" t="s">
        <v>102</v>
      </c>
      <c r="D277" t="s">
        <v>91</v>
      </c>
      <c r="E277" t="s">
        <v>123</v>
      </c>
      <c r="F277" t="b">
        <v>1</v>
      </c>
      <c r="G277" t="s">
        <v>93</v>
      </c>
      <c r="H277">
        <v>562</v>
      </c>
      <c r="I277">
        <v>3</v>
      </c>
      <c r="J277">
        <v>12</v>
      </c>
      <c r="K277">
        <v>6744</v>
      </c>
      <c r="L277">
        <v>404.64</v>
      </c>
      <c r="M277">
        <v>6339.36</v>
      </c>
      <c r="N277">
        <v>1686</v>
      </c>
      <c r="O277">
        <v>4653.3599999999997</v>
      </c>
      <c r="P277" s="23">
        <v>41883</v>
      </c>
      <c r="Q277">
        <v>9</v>
      </c>
      <c r="R277" t="s">
        <v>111</v>
      </c>
      <c r="S277">
        <v>2014</v>
      </c>
    </row>
    <row r="278" spans="1:19" x14ac:dyDescent="0.25">
      <c r="A278" t="s">
        <v>106</v>
      </c>
      <c r="B278" t="s">
        <v>89</v>
      </c>
      <c r="C278" t="s">
        <v>90</v>
      </c>
      <c r="D278" t="s">
        <v>91</v>
      </c>
      <c r="E278" t="s">
        <v>123</v>
      </c>
      <c r="F278" t="b">
        <v>1</v>
      </c>
      <c r="G278" t="s">
        <v>93</v>
      </c>
      <c r="H278">
        <v>2299</v>
      </c>
      <c r="I278">
        <v>3</v>
      </c>
      <c r="J278">
        <v>12</v>
      </c>
      <c r="K278">
        <v>27588</v>
      </c>
      <c r="L278">
        <v>1655.28</v>
      </c>
      <c r="M278">
        <v>25932.720000000001</v>
      </c>
      <c r="N278">
        <v>6897</v>
      </c>
      <c r="O278">
        <v>19035.72</v>
      </c>
      <c r="P278" s="23">
        <v>41548</v>
      </c>
      <c r="Q278">
        <v>10</v>
      </c>
      <c r="R278" t="s">
        <v>112</v>
      </c>
      <c r="S278">
        <v>2013</v>
      </c>
    </row>
    <row r="279" spans="1:19" x14ac:dyDescent="0.25">
      <c r="A279" t="s">
        <v>97</v>
      </c>
      <c r="B279" t="s">
        <v>113</v>
      </c>
      <c r="C279" t="s">
        <v>133</v>
      </c>
      <c r="D279" t="s">
        <v>91</v>
      </c>
      <c r="E279" t="s">
        <v>123</v>
      </c>
      <c r="F279" t="b">
        <v>1</v>
      </c>
      <c r="G279" t="s">
        <v>93</v>
      </c>
      <c r="H279">
        <v>2030</v>
      </c>
      <c r="I279">
        <v>3</v>
      </c>
      <c r="J279">
        <v>15</v>
      </c>
      <c r="K279">
        <v>30450</v>
      </c>
      <c r="L279">
        <v>1827</v>
      </c>
      <c r="M279">
        <v>28623</v>
      </c>
      <c r="N279">
        <v>20300</v>
      </c>
      <c r="O279">
        <v>8323</v>
      </c>
      <c r="P279" s="23">
        <v>41944</v>
      </c>
      <c r="Q279">
        <v>11</v>
      </c>
      <c r="R279" t="s">
        <v>116</v>
      </c>
      <c r="S279">
        <v>2014</v>
      </c>
    </row>
    <row r="280" spans="1:19" x14ac:dyDescent="0.25">
      <c r="A280" t="s">
        <v>88</v>
      </c>
      <c r="B280" t="s">
        <v>113</v>
      </c>
      <c r="C280" t="s">
        <v>133</v>
      </c>
      <c r="D280" t="s">
        <v>91</v>
      </c>
      <c r="E280" t="s">
        <v>123</v>
      </c>
      <c r="F280" t="b">
        <v>1</v>
      </c>
      <c r="G280" t="s">
        <v>93</v>
      </c>
      <c r="H280">
        <v>263</v>
      </c>
      <c r="I280">
        <v>3</v>
      </c>
      <c r="J280">
        <v>7</v>
      </c>
      <c r="K280">
        <v>1841</v>
      </c>
      <c r="L280">
        <v>110.46</v>
      </c>
      <c r="M280">
        <v>1730.54</v>
      </c>
      <c r="N280">
        <v>1315</v>
      </c>
      <c r="O280">
        <v>415.54</v>
      </c>
      <c r="P280" s="23">
        <v>41579</v>
      </c>
      <c r="Q280">
        <v>11</v>
      </c>
      <c r="R280" t="s">
        <v>116</v>
      </c>
      <c r="S280">
        <v>2013</v>
      </c>
    </row>
    <row r="281" spans="1:19" x14ac:dyDescent="0.25">
      <c r="A281" t="s">
        <v>107</v>
      </c>
      <c r="B281" t="s">
        <v>95</v>
      </c>
      <c r="C281" t="s">
        <v>96</v>
      </c>
      <c r="D281" t="s">
        <v>91</v>
      </c>
      <c r="E281" t="s">
        <v>123</v>
      </c>
      <c r="F281" t="b">
        <v>1</v>
      </c>
      <c r="G281" t="s">
        <v>93</v>
      </c>
      <c r="H281">
        <v>887</v>
      </c>
      <c r="I281">
        <v>3</v>
      </c>
      <c r="J281">
        <v>125</v>
      </c>
      <c r="K281">
        <v>110875</v>
      </c>
      <c r="L281">
        <v>6652.5</v>
      </c>
      <c r="M281">
        <v>104222.5</v>
      </c>
      <c r="N281">
        <v>106440</v>
      </c>
      <c r="O281">
        <v>2217.5</v>
      </c>
      <c r="P281" s="23">
        <v>41609</v>
      </c>
      <c r="Q281">
        <v>12</v>
      </c>
      <c r="R281" t="s">
        <v>103</v>
      </c>
      <c r="S281">
        <v>2013</v>
      </c>
    </row>
    <row r="282" spans="1:19" x14ac:dyDescent="0.25">
      <c r="A282" t="s">
        <v>88</v>
      </c>
      <c r="B282" t="s">
        <v>101</v>
      </c>
      <c r="C282" t="s">
        <v>102</v>
      </c>
      <c r="D282" t="s">
        <v>104</v>
      </c>
      <c r="E282" t="s">
        <v>123</v>
      </c>
      <c r="F282" t="b">
        <v>1</v>
      </c>
      <c r="G282" t="s">
        <v>93</v>
      </c>
      <c r="H282">
        <v>980</v>
      </c>
      <c r="I282">
        <v>5</v>
      </c>
      <c r="J282">
        <v>350</v>
      </c>
      <c r="K282">
        <v>343000</v>
      </c>
      <c r="L282">
        <v>20580</v>
      </c>
      <c r="M282">
        <v>322420</v>
      </c>
      <c r="N282">
        <v>254800</v>
      </c>
      <c r="O282">
        <v>67620</v>
      </c>
      <c r="P282" s="23">
        <v>41730</v>
      </c>
      <c r="Q282">
        <v>4</v>
      </c>
      <c r="R282" t="s">
        <v>119</v>
      </c>
      <c r="S282">
        <v>2014</v>
      </c>
    </row>
    <row r="283" spans="1:19" x14ac:dyDescent="0.25">
      <c r="A283" t="s">
        <v>88</v>
      </c>
      <c r="B283" t="s">
        <v>95</v>
      </c>
      <c r="C283" t="s">
        <v>96</v>
      </c>
      <c r="D283" t="s">
        <v>104</v>
      </c>
      <c r="E283" t="s">
        <v>123</v>
      </c>
      <c r="F283" t="b">
        <v>1</v>
      </c>
      <c r="G283" t="s">
        <v>93</v>
      </c>
      <c r="H283">
        <v>1460</v>
      </c>
      <c r="I283">
        <v>5</v>
      </c>
      <c r="J283">
        <v>350</v>
      </c>
      <c r="K283">
        <v>511000</v>
      </c>
      <c r="L283">
        <v>30660</v>
      </c>
      <c r="M283">
        <v>480340</v>
      </c>
      <c r="N283">
        <v>379600</v>
      </c>
      <c r="O283">
        <v>100740</v>
      </c>
      <c r="P283" s="23">
        <v>41760</v>
      </c>
      <c r="Q283">
        <v>5</v>
      </c>
      <c r="R283" t="s">
        <v>122</v>
      </c>
      <c r="S283">
        <v>2014</v>
      </c>
    </row>
    <row r="284" spans="1:19" x14ac:dyDescent="0.25">
      <c r="A284" t="s">
        <v>88</v>
      </c>
      <c r="B284" t="s">
        <v>98</v>
      </c>
      <c r="C284" t="s">
        <v>99</v>
      </c>
      <c r="D284" t="s">
        <v>104</v>
      </c>
      <c r="E284" t="s">
        <v>123</v>
      </c>
      <c r="F284" t="b">
        <v>1</v>
      </c>
      <c r="G284" t="s">
        <v>93</v>
      </c>
      <c r="H284">
        <v>1403</v>
      </c>
      <c r="I284">
        <v>5</v>
      </c>
      <c r="J284">
        <v>7</v>
      </c>
      <c r="K284">
        <v>9821</v>
      </c>
      <c r="L284">
        <v>589.26</v>
      </c>
      <c r="M284">
        <v>9231.74</v>
      </c>
      <c r="N284">
        <v>7015</v>
      </c>
      <c r="O284">
        <v>2216.7399999999998</v>
      </c>
      <c r="P284" s="23">
        <v>41548</v>
      </c>
      <c r="Q284">
        <v>10</v>
      </c>
      <c r="R284" t="s">
        <v>112</v>
      </c>
      <c r="S284">
        <v>2013</v>
      </c>
    </row>
    <row r="285" spans="1:19" x14ac:dyDescent="0.25">
      <c r="A285" t="s">
        <v>106</v>
      </c>
      <c r="B285" t="s">
        <v>113</v>
      </c>
      <c r="C285" t="s">
        <v>133</v>
      </c>
      <c r="D285" t="s">
        <v>104</v>
      </c>
      <c r="E285" t="s">
        <v>123</v>
      </c>
      <c r="F285" t="b">
        <v>1</v>
      </c>
      <c r="G285" t="s">
        <v>93</v>
      </c>
      <c r="H285">
        <v>2723</v>
      </c>
      <c r="I285">
        <v>5</v>
      </c>
      <c r="J285">
        <v>12</v>
      </c>
      <c r="K285">
        <v>32676</v>
      </c>
      <c r="L285">
        <v>1960.56</v>
      </c>
      <c r="M285">
        <v>30715.439999999999</v>
      </c>
      <c r="N285">
        <v>8169</v>
      </c>
      <c r="O285">
        <v>22546.44</v>
      </c>
      <c r="P285" s="23">
        <v>41944</v>
      </c>
      <c r="Q285">
        <v>11</v>
      </c>
      <c r="R285" t="s">
        <v>116</v>
      </c>
      <c r="S285">
        <v>2014</v>
      </c>
    </row>
    <row r="286" spans="1:19" x14ac:dyDescent="0.25">
      <c r="A286" t="s">
        <v>88</v>
      </c>
      <c r="B286" t="s">
        <v>98</v>
      </c>
      <c r="C286" t="s">
        <v>99</v>
      </c>
      <c r="D286" t="s">
        <v>114</v>
      </c>
      <c r="E286" t="s">
        <v>123</v>
      </c>
      <c r="F286" t="b">
        <v>1</v>
      </c>
      <c r="G286" t="s">
        <v>93</v>
      </c>
      <c r="H286">
        <v>1496</v>
      </c>
      <c r="I286">
        <v>10</v>
      </c>
      <c r="J286">
        <v>350</v>
      </c>
      <c r="K286">
        <v>523600</v>
      </c>
      <c r="L286">
        <v>31416</v>
      </c>
      <c r="M286">
        <v>492184</v>
      </c>
      <c r="N286">
        <v>388960</v>
      </c>
      <c r="O286">
        <v>103224</v>
      </c>
      <c r="P286" s="23">
        <v>41791</v>
      </c>
      <c r="Q286">
        <v>6</v>
      </c>
      <c r="R286" t="s">
        <v>100</v>
      </c>
      <c r="S286">
        <v>2014</v>
      </c>
    </row>
    <row r="287" spans="1:19" x14ac:dyDescent="0.25">
      <c r="A287" t="s">
        <v>106</v>
      </c>
      <c r="B287" t="s">
        <v>89</v>
      </c>
      <c r="C287" t="s">
        <v>90</v>
      </c>
      <c r="D287" t="s">
        <v>114</v>
      </c>
      <c r="E287" t="s">
        <v>123</v>
      </c>
      <c r="F287" t="b">
        <v>1</v>
      </c>
      <c r="G287" t="s">
        <v>93</v>
      </c>
      <c r="H287">
        <v>2299</v>
      </c>
      <c r="I287">
        <v>10</v>
      </c>
      <c r="J287">
        <v>12</v>
      </c>
      <c r="K287">
        <v>27588</v>
      </c>
      <c r="L287">
        <v>1655.28</v>
      </c>
      <c r="M287">
        <v>25932.720000000001</v>
      </c>
      <c r="N287">
        <v>6897</v>
      </c>
      <c r="O287">
        <v>19035.72</v>
      </c>
      <c r="P287" s="23">
        <v>41548</v>
      </c>
      <c r="Q287">
        <v>10</v>
      </c>
      <c r="R287" t="s">
        <v>112</v>
      </c>
      <c r="S287">
        <v>2013</v>
      </c>
    </row>
    <row r="288" spans="1:19" x14ac:dyDescent="0.25">
      <c r="A288" t="s">
        <v>88</v>
      </c>
      <c r="B288" t="s">
        <v>113</v>
      </c>
      <c r="C288" t="s">
        <v>133</v>
      </c>
      <c r="D288" t="s">
        <v>114</v>
      </c>
      <c r="E288" t="s">
        <v>123</v>
      </c>
      <c r="F288" t="b">
        <v>1</v>
      </c>
      <c r="G288" t="s">
        <v>93</v>
      </c>
      <c r="H288">
        <v>727</v>
      </c>
      <c r="I288">
        <v>10</v>
      </c>
      <c r="J288">
        <v>350</v>
      </c>
      <c r="K288">
        <v>254450</v>
      </c>
      <c r="L288">
        <v>15267</v>
      </c>
      <c r="M288">
        <v>239183</v>
      </c>
      <c r="N288">
        <v>189020</v>
      </c>
      <c r="O288">
        <v>50163</v>
      </c>
      <c r="P288" s="23">
        <v>41548</v>
      </c>
      <c r="Q288">
        <v>10</v>
      </c>
      <c r="R288" t="s">
        <v>112</v>
      </c>
      <c r="S288">
        <v>2013</v>
      </c>
    </row>
    <row r="289" spans="1:19" x14ac:dyDescent="0.25">
      <c r="A289" t="s">
        <v>107</v>
      </c>
      <c r="B289" t="s">
        <v>89</v>
      </c>
      <c r="C289" t="s">
        <v>90</v>
      </c>
      <c r="D289" t="s">
        <v>117</v>
      </c>
      <c r="E289" t="s">
        <v>123</v>
      </c>
      <c r="F289" t="b">
        <v>1</v>
      </c>
      <c r="G289" t="s">
        <v>93</v>
      </c>
      <c r="H289">
        <v>952</v>
      </c>
      <c r="I289">
        <v>120</v>
      </c>
      <c r="J289">
        <v>125</v>
      </c>
      <c r="K289">
        <v>119000</v>
      </c>
      <c r="L289">
        <v>7140</v>
      </c>
      <c r="M289">
        <v>111860</v>
      </c>
      <c r="N289">
        <v>114240</v>
      </c>
      <c r="O289">
        <v>2380</v>
      </c>
      <c r="P289" s="23">
        <v>41671</v>
      </c>
      <c r="Q289">
        <v>2</v>
      </c>
      <c r="R289" t="s">
        <v>115</v>
      </c>
      <c r="S289">
        <v>2014</v>
      </c>
    </row>
    <row r="290" spans="1:19" x14ac:dyDescent="0.25">
      <c r="A290" t="s">
        <v>107</v>
      </c>
      <c r="B290" t="s">
        <v>113</v>
      </c>
      <c r="C290" t="s">
        <v>133</v>
      </c>
      <c r="D290" t="s">
        <v>117</v>
      </c>
      <c r="E290" t="s">
        <v>123</v>
      </c>
      <c r="F290" t="b">
        <v>1</v>
      </c>
      <c r="G290" t="s">
        <v>93</v>
      </c>
      <c r="H290">
        <v>2755</v>
      </c>
      <c r="I290">
        <v>120</v>
      </c>
      <c r="J290">
        <v>125</v>
      </c>
      <c r="K290">
        <v>344375</v>
      </c>
      <c r="L290">
        <v>20662.5</v>
      </c>
      <c r="M290">
        <v>323712.5</v>
      </c>
      <c r="N290">
        <v>330600</v>
      </c>
      <c r="O290">
        <v>6887.5</v>
      </c>
      <c r="P290" s="23">
        <v>41671</v>
      </c>
      <c r="Q290">
        <v>2</v>
      </c>
      <c r="R290" t="s">
        <v>115</v>
      </c>
      <c r="S290">
        <v>2014</v>
      </c>
    </row>
    <row r="291" spans="1:19" x14ac:dyDescent="0.25">
      <c r="A291" t="s">
        <v>97</v>
      </c>
      <c r="B291" t="s">
        <v>95</v>
      </c>
      <c r="C291" t="s">
        <v>96</v>
      </c>
      <c r="D291" t="s">
        <v>117</v>
      </c>
      <c r="E291" t="s">
        <v>123</v>
      </c>
      <c r="F291" t="b">
        <v>1</v>
      </c>
      <c r="G291" t="s">
        <v>93</v>
      </c>
      <c r="H291">
        <v>1530</v>
      </c>
      <c r="I291">
        <v>120</v>
      </c>
      <c r="J291">
        <v>15</v>
      </c>
      <c r="K291">
        <v>22950</v>
      </c>
      <c r="L291">
        <v>1377</v>
      </c>
      <c r="M291">
        <v>21573</v>
      </c>
      <c r="N291">
        <v>15300</v>
      </c>
      <c r="O291">
        <v>6273</v>
      </c>
      <c r="P291" s="23">
        <v>41760</v>
      </c>
      <c r="Q291">
        <v>5</v>
      </c>
      <c r="R291" t="s">
        <v>122</v>
      </c>
      <c r="S291">
        <v>2014</v>
      </c>
    </row>
    <row r="292" spans="1:19" x14ac:dyDescent="0.25">
      <c r="A292" t="s">
        <v>88</v>
      </c>
      <c r="B292" t="s">
        <v>98</v>
      </c>
      <c r="C292" t="s">
        <v>99</v>
      </c>
      <c r="D292" t="s">
        <v>117</v>
      </c>
      <c r="E292" t="s">
        <v>123</v>
      </c>
      <c r="F292" t="b">
        <v>1</v>
      </c>
      <c r="G292" t="s">
        <v>93</v>
      </c>
      <c r="H292">
        <v>1496</v>
      </c>
      <c r="I292">
        <v>120</v>
      </c>
      <c r="J292">
        <v>350</v>
      </c>
      <c r="K292">
        <v>523600</v>
      </c>
      <c r="L292">
        <v>31416</v>
      </c>
      <c r="M292">
        <v>492184</v>
      </c>
      <c r="N292">
        <v>388960</v>
      </c>
      <c r="O292">
        <v>103224</v>
      </c>
      <c r="P292" s="23">
        <v>41791</v>
      </c>
      <c r="Q292">
        <v>6</v>
      </c>
      <c r="R292" t="s">
        <v>100</v>
      </c>
      <c r="S292">
        <v>2014</v>
      </c>
    </row>
    <row r="293" spans="1:19" x14ac:dyDescent="0.25">
      <c r="A293" t="s">
        <v>88</v>
      </c>
      <c r="B293" t="s">
        <v>101</v>
      </c>
      <c r="C293" t="s">
        <v>102</v>
      </c>
      <c r="D293" t="s">
        <v>117</v>
      </c>
      <c r="E293" t="s">
        <v>123</v>
      </c>
      <c r="F293" t="b">
        <v>1</v>
      </c>
      <c r="G293" t="s">
        <v>93</v>
      </c>
      <c r="H293">
        <v>1498</v>
      </c>
      <c r="I293">
        <v>120</v>
      </c>
      <c r="J293">
        <v>7</v>
      </c>
      <c r="K293">
        <v>10486</v>
      </c>
      <c r="L293">
        <v>629.16</v>
      </c>
      <c r="M293">
        <v>9856.84</v>
      </c>
      <c r="N293">
        <v>7490</v>
      </c>
      <c r="O293">
        <v>2366.84</v>
      </c>
      <c r="P293" s="23">
        <v>41791</v>
      </c>
      <c r="Q293">
        <v>6</v>
      </c>
      <c r="R293" t="s">
        <v>100</v>
      </c>
      <c r="S293">
        <v>2014</v>
      </c>
    </row>
    <row r="294" spans="1:19" x14ac:dyDescent="0.25">
      <c r="A294" t="s">
        <v>109</v>
      </c>
      <c r="B294" t="s">
        <v>98</v>
      </c>
      <c r="C294" t="s">
        <v>99</v>
      </c>
      <c r="D294" t="s">
        <v>117</v>
      </c>
      <c r="E294" t="s">
        <v>123</v>
      </c>
      <c r="F294" t="b">
        <v>1</v>
      </c>
      <c r="G294" t="s">
        <v>93</v>
      </c>
      <c r="H294">
        <v>1221</v>
      </c>
      <c r="I294">
        <v>120</v>
      </c>
      <c r="J294">
        <v>300</v>
      </c>
      <c r="K294">
        <v>366300</v>
      </c>
      <c r="L294">
        <v>21978</v>
      </c>
      <c r="M294">
        <v>344322</v>
      </c>
      <c r="N294">
        <v>305250</v>
      </c>
      <c r="O294">
        <v>39072</v>
      </c>
      <c r="P294" s="23">
        <v>41548</v>
      </c>
      <c r="Q294">
        <v>10</v>
      </c>
      <c r="R294" t="s">
        <v>112</v>
      </c>
      <c r="S294">
        <v>2013</v>
      </c>
    </row>
    <row r="295" spans="1:19" x14ac:dyDescent="0.25">
      <c r="A295" t="s">
        <v>88</v>
      </c>
      <c r="B295" t="s">
        <v>98</v>
      </c>
      <c r="C295" t="s">
        <v>99</v>
      </c>
      <c r="D295" t="s">
        <v>117</v>
      </c>
      <c r="E295" t="s">
        <v>123</v>
      </c>
      <c r="F295" t="b">
        <v>1</v>
      </c>
      <c r="G295" t="s">
        <v>93</v>
      </c>
      <c r="H295">
        <v>2076</v>
      </c>
      <c r="I295">
        <v>120</v>
      </c>
      <c r="J295">
        <v>350</v>
      </c>
      <c r="K295">
        <v>726600</v>
      </c>
      <c r="L295">
        <v>43596</v>
      </c>
      <c r="M295">
        <v>683004</v>
      </c>
      <c r="N295">
        <v>539760</v>
      </c>
      <c r="O295">
        <v>143244</v>
      </c>
      <c r="P295" s="23">
        <v>41548</v>
      </c>
      <c r="Q295">
        <v>10</v>
      </c>
      <c r="R295" t="s">
        <v>112</v>
      </c>
      <c r="S295">
        <v>2013</v>
      </c>
    </row>
    <row r="296" spans="1:19" x14ac:dyDescent="0.25">
      <c r="A296" t="s">
        <v>97</v>
      </c>
      <c r="B296" t="s">
        <v>89</v>
      </c>
      <c r="C296" t="s">
        <v>90</v>
      </c>
      <c r="D296" t="s">
        <v>118</v>
      </c>
      <c r="E296" t="s">
        <v>123</v>
      </c>
      <c r="F296" t="b">
        <v>1</v>
      </c>
      <c r="G296" t="s">
        <v>93</v>
      </c>
      <c r="H296">
        <v>2844</v>
      </c>
      <c r="I296">
        <v>250</v>
      </c>
      <c r="J296">
        <v>15</v>
      </c>
      <c r="K296">
        <v>42660</v>
      </c>
      <c r="L296">
        <v>2559.6</v>
      </c>
      <c r="M296">
        <v>40100.400000000001</v>
      </c>
      <c r="N296">
        <v>28440</v>
      </c>
      <c r="O296">
        <v>11660.4</v>
      </c>
      <c r="P296" s="23">
        <v>41791</v>
      </c>
      <c r="Q296">
        <v>6</v>
      </c>
      <c r="R296" t="s">
        <v>100</v>
      </c>
      <c r="S296">
        <v>2014</v>
      </c>
    </row>
    <row r="297" spans="1:19" x14ac:dyDescent="0.25">
      <c r="A297" t="s">
        <v>88</v>
      </c>
      <c r="B297" t="s">
        <v>101</v>
      </c>
      <c r="C297" t="s">
        <v>102</v>
      </c>
      <c r="D297" t="s">
        <v>118</v>
      </c>
      <c r="E297" t="s">
        <v>123</v>
      </c>
      <c r="F297" t="b">
        <v>1</v>
      </c>
      <c r="G297" t="s">
        <v>93</v>
      </c>
      <c r="H297">
        <v>1498</v>
      </c>
      <c r="I297">
        <v>250</v>
      </c>
      <c r="J297">
        <v>7</v>
      </c>
      <c r="K297">
        <v>10486</v>
      </c>
      <c r="L297">
        <v>629.16</v>
      </c>
      <c r="M297">
        <v>9856.84</v>
      </c>
      <c r="N297">
        <v>7490</v>
      </c>
      <c r="O297">
        <v>2366.84</v>
      </c>
      <c r="P297" s="23">
        <v>41791</v>
      </c>
      <c r="Q297">
        <v>6</v>
      </c>
      <c r="R297" t="s">
        <v>100</v>
      </c>
      <c r="S297">
        <v>2014</v>
      </c>
    </row>
    <row r="298" spans="1:19" x14ac:dyDescent="0.25">
      <c r="A298" t="s">
        <v>109</v>
      </c>
      <c r="B298" t="s">
        <v>98</v>
      </c>
      <c r="C298" t="s">
        <v>99</v>
      </c>
      <c r="D298" t="s">
        <v>118</v>
      </c>
      <c r="E298" t="s">
        <v>123</v>
      </c>
      <c r="F298" t="b">
        <v>1</v>
      </c>
      <c r="G298" t="s">
        <v>93</v>
      </c>
      <c r="H298">
        <v>1221</v>
      </c>
      <c r="I298">
        <v>250</v>
      </c>
      <c r="J298">
        <v>300</v>
      </c>
      <c r="K298">
        <v>366300</v>
      </c>
      <c r="L298">
        <v>21978</v>
      </c>
      <c r="M298">
        <v>344322</v>
      </c>
      <c r="N298">
        <v>305250</v>
      </c>
      <c r="O298">
        <v>39072</v>
      </c>
      <c r="P298" s="23">
        <v>41548</v>
      </c>
      <c r="Q298">
        <v>10</v>
      </c>
      <c r="R298" t="s">
        <v>112</v>
      </c>
      <c r="S298">
        <v>2013</v>
      </c>
    </row>
    <row r="299" spans="1:19" x14ac:dyDescent="0.25">
      <c r="A299" t="s">
        <v>88</v>
      </c>
      <c r="B299" t="s">
        <v>101</v>
      </c>
      <c r="C299" t="s">
        <v>102</v>
      </c>
      <c r="D299" t="s">
        <v>118</v>
      </c>
      <c r="E299" t="s">
        <v>123</v>
      </c>
      <c r="F299" t="b">
        <v>1</v>
      </c>
      <c r="G299" t="s">
        <v>93</v>
      </c>
      <c r="H299">
        <v>1123</v>
      </c>
      <c r="I299">
        <v>250</v>
      </c>
      <c r="J299">
        <v>20</v>
      </c>
      <c r="K299">
        <v>22460</v>
      </c>
      <c r="L299">
        <v>1347.6</v>
      </c>
      <c r="M299">
        <v>21112.400000000001</v>
      </c>
      <c r="N299">
        <v>11230</v>
      </c>
      <c r="O299">
        <v>9882.4</v>
      </c>
      <c r="P299" s="23">
        <v>41579</v>
      </c>
      <c r="Q299">
        <v>11</v>
      </c>
      <c r="R299" t="s">
        <v>116</v>
      </c>
      <c r="S299">
        <v>2013</v>
      </c>
    </row>
    <row r="300" spans="1:19" x14ac:dyDescent="0.25">
      <c r="A300" t="s">
        <v>109</v>
      </c>
      <c r="B300" t="s">
        <v>89</v>
      </c>
      <c r="C300" t="s">
        <v>90</v>
      </c>
      <c r="D300" t="s">
        <v>118</v>
      </c>
      <c r="E300" t="s">
        <v>123</v>
      </c>
      <c r="F300" t="b">
        <v>1</v>
      </c>
      <c r="G300" t="s">
        <v>93</v>
      </c>
      <c r="H300">
        <v>2436</v>
      </c>
      <c r="I300">
        <v>250</v>
      </c>
      <c r="J300">
        <v>300</v>
      </c>
      <c r="K300">
        <v>730800</v>
      </c>
      <c r="L300">
        <v>43848</v>
      </c>
      <c r="M300">
        <v>686952</v>
      </c>
      <c r="N300">
        <v>609000</v>
      </c>
      <c r="O300">
        <v>77952</v>
      </c>
      <c r="P300" s="23">
        <v>41609</v>
      </c>
      <c r="Q300">
        <v>12</v>
      </c>
      <c r="R300" t="s">
        <v>103</v>
      </c>
      <c r="S300">
        <v>2013</v>
      </c>
    </row>
    <row r="301" spans="1:19" x14ac:dyDescent="0.25">
      <c r="A301" t="s">
        <v>107</v>
      </c>
      <c r="B301" t="s">
        <v>98</v>
      </c>
      <c r="C301" t="s">
        <v>99</v>
      </c>
      <c r="D301" t="s">
        <v>120</v>
      </c>
      <c r="E301" t="s">
        <v>123</v>
      </c>
      <c r="F301" t="b">
        <v>1</v>
      </c>
      <c r="G301" t="s">
        <v>93</v>
      </c>
      <c r="H301">
        <v>1987.5</v>
      </c>
      <c r="I301">
        <v>260</v>
      </c>
      <c r="J301">
        <v>125</v>
      </c>
      <c r="K301">
        <v>248437.5</v>
      </c>
      <c r="L301">
        <v>14906.25</v>
      </c>
      <c r="M301">
        <v>233531.25</v>
      </c>
      <c r="N301">
        <v>238500</v>
      </c>
      <c r="O301">
        <v>4968.75</v>
      </c>
      <c r="P301" s="23">
        <v>41640</v>
      </c>
      <c r="Q301">
        <v>1</v>
      </c>
      <c r="R301" t="s">
        <v>94</v>
      </c>
      <c r="S301">
        <v>2014</v>
      </c>
    </row>
    <row r="302" spans="1:19" x14ac:dyDescent="0.25">
      <c r="A302" t="s">
        <v>88</v>
      </c>
      <c r="B302" t="s">
        <v>101</v>
      </c>
      <c r="C302" t="s">
        <v>102</v>
      </c>
      <c r="D302" t="s">
        <v>120</v>
      </c>
      <c r="E302" t="s">
        <v>123</v>
      </c>
      <c r="F302" t="b">
        <v>1</v>
      </c>
      <c r="G302" t="s">
        <v>93</v>
      </c>
      <c r="H302">
        <v>1679</v>
      </c>
      <c r="I302">
        <v>260</v>
      </c>
      <c r="J302">
        <v>350</v>
      </c>
      <c r="K302">
        <v>587650</v>
      </c>
      <c r="L302">
        <v>35259</v>
      </c>
      <c r="M302">
        <v>552391</v>
      </c>
      <c r="N302">
        <v>436540</v>
      </c>
      <c r="O302">
        <v>115851</v>
      </c>
      <c r="P302" s="23">
        <v>41883</v>
      </c>
      <c r="Q302">
        <v>9</v>
      </c>
      <c r="R302" t="s">
        <v>111</v>
      </c>
      <c r="S302">
        <v>2014</v>
      </c>
    </row>
    <row r="303" spans="1:19" x14ac:dyDescent="0.25">
      <c r="A303" t="s">
        <v>88</v>
      </c>
      <c r="B303" t="s">
        <v>113</v>
      </c>
      <c r="C303" t="s">
        <v>133</v>
      </c>
      <c r="D303" t="s">
        <v>120</v>
      </c>
      <c r="E303" t="s">
        <v>123</v>
      </c>
      <c r="F303" t="b">
        <v>1</v>
      </c>
      <c r="G303" t="s">
        <v>93</v>
      </c>
      <c r="H303">
        <v>727</v>
      </c>
      <c r="I303">
        <v>260</v>
      </c>
      <c r="J303">
        <v>350</v>
      </c>
      <c r="K303">
        <v>254450</v>
      </c>
      <c r="L303">
        <v>15267</v>
      </c>
      <c r="M303">
        <v>239183</v>
      </c>
      <c r="N303">
        <v>189020</v>
      </c>
      <c r="O303">
        <v>50163</v>
      </c>
      <c r="P303" s="23">
        <v>41548</v>
      </c>
      <c r="Q303">
        <v>10</v>
      </c>
      <c r="R303" t="s">
        <v>112</v>
      </c>
      <c r="S303">
        <v>2013</v>
      </c>
    </row>
    <row r="304" spans="1:19" x14ac:dyDescent="0.25">
      <c r="A304" t="s">
        <v>88</v>
      </c>
      <c r="B304" t="s">
        <v>98</v>
      </c>
      <c r="C304" t="s">
        <v>99</v>
      </c>
      <c r="D304" t="s">
        <v>120</v>
      </c>
      <c r="E304" t="s">
        <v>123</v>
      </c>
      <c r="F304" t="b">
        <v>1</v>
      </c>
      <c r="G304" t="s">
        <v>93</v>
      </c>
      <c r="H304">
        <v>1403</v>
      </c>
      <c r="I304">
        <v>260</v>
      </c>
      <c r="J304">
        <v>7</v>
      </c>
      <c r="K304">
        <v>9821</v>
      </c>
      <c r="L304">
        <v>589.26</v>
      </c>
      <c r="M304">
        <v>9231.74</v>
      </c>
      <c r="N304">
        <v>7015</v>
      </c>
      <c r="O304">
        <v>2216.7399999999998</v>
      </c>
      <c r="P304" s="23">
        <v>41548</v>
      </c>
      <c r="Q304">
        <v>10</v>
      </c>
      <c r="R304" t="s">
        <v>112</v>
      </c>
      <c r="S304">
        <v>2013</v>
      </c>
    </row>
    <row r="305" spans="1:19" x14ac:dyDescent="0.25">
      <c r="A305" t="s">
        <v>88</v>
      </c>
      <c r="B305" t="s">
        <v>98</v>
      </c>
      <c r="C305" t="s">
        <v>99</v>
      </c>
      <c r="D305" t="s">
        <v>120</v>
      </c>
      <c r="E305" t="s">
        <v>123</v>
      </c>
      <c r="F305" t="b">
        <v>1</v>
      </c>
      <c r="G305" t="s">
        <v>93</v>
      </c>
      <c r="H305">
        <v>2076</v>
      </c>
      <c r="I305">
        <v>260</v>
      </c>
      <c r="J305">
        <v>350</v>
      </c>
      <c r="K305">
        <v>726600</v>
      </c>
      <c r="L305">
        <v>43596</v>
      </c>
      <c r="M305">
        <v>683004</v>
      </c>
      <c r="N305">
        <v>539760</v>
      </c>
      <c r="O305">
        <v>143244</v>
      </c>
      <c r="P305" s="23">
        <v>41548</v>
      </c>
      <c r="Q305">
        <v>10</v>
      </c>
      <c r="R305" t="s">
        <v>112</v>
      </c>
      <c r="S305">
        <v>2013</v>
      </c>
    </row>
    <row r="306" spans="1:19" x14ac:dyDescent="0.25">
      <c r="A306" t="s">
        <v>88</v>
      </c>
      <c r="B306" t="s">
        <v>98</v>
      </c>
      <c r="C306" t="s">
        <v>99</v>
      </c>
      <c r="D306" t="s">
        <v>104</v>
      </c>
      <c r="E306" t="s">
        <v>123</v>
      </c>
      <c r="F306" t="b">
        <v>1</v>
      </c>
      <c r="G306" t="s">
        <v>93</v>
      </c>
      <c r="H306">
        <v>1757</v>
      </c>
      <c r="I306">
        <v>5</v>
      </c>
      <c r="J306">
        <v>20</v>
      </c>
      <c r="K306">
        <v>35140</v>
      </c>
      <c r="L306">
        <v>2108.4</v>
      </c>
      <c r="M306">
        <v>33031.599999999999</v>
      </c>
      <c r="N306">
        <v>17570</v>
      </c>
      <c r="O306">
        <v>15461.6</v>
      </c>
      <c r="P306" s="23">
        <v>41548</v>
      </c>
      <c r="Q306">
        <v>10</v>
      </c>
      <c r="R306" t="s">
        <v>112</v>
      </c>
      <c r="S306">
        <v>2013</v>
      </c>
    </row>
    <row r="307" spans="1:19" x14ac:dyDescent="0.25">
      <c r="A307" t="s">
        <v>97</v>
      </c>
      <c r="B307" t="s">
        <v>113</v>
      </c>
      <c r="C307" t="s">
        <v>133</v>
      </c>
      <c r="D307" t="s">
        <v>114</v>
      </c>
      <c r="E307" t="s">
        <v>123</v>
      </c>
      <c r="F307" t="b">
        <v>1</v>
      </c>
      <c r="G307" t="s">
        <v>93</v>
      </c>
      <c r="H307">
        <v>2198</v>
      </c>
      <c r="I307">
        <v>10</v>
      </c>
      <c r="J307">
        <v>15</v>
      </c>
      <c r="K307">
        <v>32970</v>
      </c>
      <c r="L307">
        <v>1978.2</v>
      </c>
      <c r="M307">
        <v>30991.8</v>
      </c>
      <c r="N307">
        <v>21980</v>
      </c>
      <c r="O307">
        <v>9011.7999999999993</v>
      </c>
      <c r="P307" s="23">
        <v>41852</v>
      </c>
      <c r="Q307">
        <v>8</v>
      </c>
      <c r="R307" t="s">
        <v>110</v>
      </c>
      <c r="S307">
        <v>2014</v>
      </c>
    </row>
    <row r="308" spans="1:19" x14ac:dyDescent="0.25">
      <c r="A308" t="s">
        <v>97</v>
      </c>
      <c r="B308" t="s">
        <v>95</v>
      </c>
      <c r="C308" t="s">
        <v>96</v>
      </c>
      <c r="D308" t="s">
        <v>114</v>
      </c>
      <c r="E308" t="s">
        <v>123</v>
      </c>
      <c r="F308" t="b">
        <v>1</v>
      </c>
      <c r="G308" t="s">
        <v>93</v>
      </c>
      <c r="H308">
        <v>1743</v>
      </c>
      <c r="I308">
        <v>10</v>
      </c>
      <c r="J308">
        <v>15</v>
      </c>
      <c r="K308">
        <v>26145</v>
      </c>
      <c r="L308">
        <v>1568.7</v>
      </c>
      <c r="M308">
        <v>24576.3</v>
      </c>
      <c r="N308">
        <v>17430</v>
      </c>
      <c r="O308">
        <v>7146.3</v>
      </c>
      <c r="P308" s="23">
        <v>41852</v>
      </c>
      <c r="Q308">
        <v>8</v>
      </c>
      <c r="R308" t="s">
        <v>110</v>
      </c>
      <c r="S308">
        <v>2014</v>
      </c>
    </row>
    <row r="309" spans="1:19" x14ac:dyDescent="0.25">
      <c r="A309" t="s">
        <v>97</v>
      </c>
      <c r="B309" t="s">
        <v>113</v>
      </c>
      <c r="C309" t="s">
        <v>133</v>
      </c>
      <c r="D309" t="s">
        <v>114</v>
      </c>
      <c r="E309" t="s">
        <v>123</v>
      </c>
      <c r="F309" t="b">
        <v>1</v>
      </c>
      <c r="G309" t="s">
        <v>93</v>
      </c>
      <c r="H309">
        <v>1153</v>
      </c>
      <c r="I309">
        <v>10</v>
      </c>
      <c r="J309">
        <v>15</v>
      </c>
      <c r="K309">
        <v>17295</v>
      </c>
      <c r="L309">
        <v>1037.7</v>
      </c>
      <c r="M309">
        <v>16257.3</v>
      </c>
      <c r="N309">
        <v>11530</v>
      </c>
      <c r="O309">
        <v>4727.3</v>
      </c>
      <c r="P309" s="23">
        <v>41913</v>
      </c>
      <c r="Q309">
        <v>10</v>
      </c>
      <c r="R309" t="s">
        <v>112</v>
      </c>
      <c r="S309">
        <v>2014</v>
      </c>
    </row>
    <row r="310" spans="1:19" x14ac:dyDescent="0.25">
      <c r="A310" t="s">
        <v>88</v>
      </c>
      <c r="B310" t="s">
        <v>98</v>
      </c>
      <c r="C310" t="s">
        <v>99</v>
      </c>
      <c r="D310" t="s">
        <v>114</v>
      </c>
      <c r="E310" t="s">
        <v>123</v>
      </c>
      <c r="F310" t="b">
        <v>1</v>
      </c>
      <c r="G310" t="s">
        <v>93</v>
      </c>
      <c r="H310">
        <v>1757</v>
      </c>
      <c r="I310">
        <v>10</v>
      </c>
      <c r="J310">
        <v>20</v>
      </c>
      <c r="K310">
        <v>35140</v>
      </c>
      <c r="L310">
        <v>2108.4</v>
      </c>
      <c r="M310">
        <v>33031.599999999999</v>
      </c>
      <c r="N310">
        <v>17570</v>
      </c>
      <c r="O310">
        <v>15461.6</v>
      </c>
      <c r="P310" s="23">
        <v>41548</v>
      </c>
      <c r="Q310">
        <v>10</v>
      </c>
      <c r="R310" t="s">
        <v>112</v>
      </c>
      <c r="S310">
        <v>2013</v>
      </c>
    </row>
    <row r="311" spans="1:19" x14ac:dyDescent="0.25">
      <c r="A311" t="s">
        <v>88</v>
      </c>
      <c r="B311" t="s">
        <v>95</v>
      </c>
      <c r="C311" t="s">
        <v>96</v>
      </c>
      <c r="D311" t="s">
        <v>117</v>
      </c>
      <c r="E311" t="s">
        <v>123</v>
      </c>
      <c r="F311" t="b">
        <v>1</v>
      </c>
      <c r="G311" t="s">
        <v>93</v>
      </c>
      <c r="H311">
        <v>1001</v>
      </c>
      <c r="I311">
        <v>120</v>
      </c>
      <c r="J311">
        <v>20</v>
      </c>
      <c r="K311">
        <v>20020</v>
      </c>
      <c r="L311">
        <v>1201.2</v>
      </c>
      <c r="M311">
        <v>18818.8</v>
      </c>
      <c r="N311">
        <v>10010</v>
      </c>
      <c r="O311">
        <v>8808.7999999999993</v>
      </c>
      <c r="P311" s="23">
        <v>41852</v>
      </c>
      <c r="Q311">
        <v>8</v>
      </c>
      <c r="R311" t="s">
        <v>110</v>
      </c>
      <c r="S311">
        <v>2014</v>
      </c>
    </row>
    <row r="312" spans="1:19" x14ac:dyDescent="0.25">
      <c r="A312" t="s">
        <v>88</v>
      </c>
      <c r="B312" t="s">
        <v>101</v>
      </c>
      <c r="C312" t="s">
        <v>102</v>
      </c>
      <c r="D312" t="s">
        <v>117</v>
      </c>
      <c r="E312" t="s">
        <v>123</v>
      </c>
      <c r="F312" t="b">
        <v>1</v>
      </c>
      <c r="G312" t="s">
        <v>93</v>
      </c>
      <c r="H312">
        <v>1333</v>
      </c>
      <c r="I312">
        <v>120</v>
      </c>
      <c r="J312">
        <v>7</v>
      </c>
      <c r="K312">
        <v>9331</v>
      </c>
      <c r="L312">
        <v>559.86</v>
      </c>
      <c r="M312">
        <v>8771.14</v>
      </c>
      <c r="N312">
        <v>6665</v>
      </c>
      <c r="O312">
        <v>2106.14</v>
      </c>
      <c r="P312" s="23">
        <v>41944</v>
      </c>
      <c r="Q312">
        <v>11</v>
      </c>
      <c r="R312" t="s">
        <v>116</v>
      </c>
      <c r="S312">
        <v>2014</v>
      </c>
    </row>
    <row r="313" spans="1:19" x14ac:dyDescent="0.25">
      <c r="A313" t="s">
        <v>97</v>
      </c>
      <c r="B313" t="s">
        <v>113</v>
      </c>
      <c r="C313" t="s">
        <v>133</v>
      </c>
      <c r="D313" t="s">
        <v>118</v>
      </c>
      <c r="E313" t="s">
        <v>123</v>
      </c>
      <c r="F313" t="b">
        <v>1</v>
      </c>
      <c r="G313" t="s">
        <v>93</v>
      </c>
      <c r="H313">
        <v>1153</v>
      </c>
      <c r="I313">
        <v>250</v>
      </c>
      <c r="J313">
        <v>15</v>
      </c>
      <c r="K313">
        <v>17295</v>
      </c>
      <c r="L313">
        <v>1037.7</v>
      </c>
      <c r="M313">
        <v>16257.3</v>
      </c>
      <c r="N313">
        <v>11530</v>
      </c>
      <c r="O313">
        <v>4727.3</v>
      </c>
      <c r="P313" s="23">
        <v>41913</v>
      </c>
      <c r="Q313">
        <v>10</v>
      </c>
      <c r="R313" t="s">
        <v>112</v>
      </c>
      <c r="S313">
        <v>2014</v>
      </c>
    </row>
    <row r="314" spans="1:19" x14ac:dyDescent="0.25">
      <c r="A314" t="s">
        <v>106</v>
      </c>
      <c r="B314" t="s">
        <v>101</v>
      </c>
      <c r="C314" t="s">
        <v>102</v>
      </c>
      <c r="D314" t="s">
        <v>91</v>
      </c>
      <c r="E314" t="s">
        <v>123</v>
      </c>
      <c r="F314" t="b">
        <v>1</v>
      </c>
      <c r="G314" t="s">
        <v>93</v>
      </c>
      <c r="H314">
        <v>727</v>
      </c>
      <c r="I314">
        <v>3</v>
      </c>
      <c r="J314">
        <v>12</v>
      </c>
      <c r="K314">
        <v>8724</v>
      </c>
      <c r="L314">
        <v>610.67999999999995</v>
      </c>
      <c r="M314">
        <v>8113.32</v>
      </c>
      <c r="N314">
        <v>2181</v>
      </c>
      <c r="O314">
        <v>5932.32</v>
      </c>
      <c r="P314" s="23">
        <v>41671</v>
      </c>
      <c r="Q314">
        <v>2</v>
      </c>
      <c r="R314" t="s">
        <v>115</v>
      </c>
      <c r="S314">
        <v>2014</v>
      </c>
    </row>
    <row r="315" spans="1:19" x14ac:dyDescent="0.25">
      <c r="A315" t="s">
        <v>106</v>
      </c>
      <c r="B315" t="s">
        <v>89</v>
      </c>
      <c r="C315" t="s">
        <v>90</v>
      </c>
      <c r="D315" t="s">
        <v>91</v>
      </c>
      <c r="E315" t="s">
        <v>123</v>
      </c>
      <c r="F315" t="b">
        <v>1</v>
      </c>
      <c r="G315" t="s">
        <v>93</v>
      </c>
      <c r="H315">
        <v>1884</v>
      </c>
      <c r="I315">
        <v>3</v>
      </c>
      <c r="J315">
        <v>12</v>
      </c>
      <c r="K315">
        <v>22608</v>
      </c>
      <c r="L315">
        <v>1582.56</v>
      </c>
      <c r="M315">
        <v>21025.439999999999</v>
      </c>
      <c r="N315">
        <v>5652</v>
      </c>
      <c r="O315">
        <v>15373.44</v>
      </c>
      <c r="P315" s="23">
        <v>41852</v>
      </c>
      <c r="Q315">
        <v>8</v>
      </c>
      <c r="R315" t="s">
        <v>110</v>
      </c>
      <c r="S315">
        <v>2014</v>
      </c>
    </row>
    <row r="316" spans="1:19" x14ac:dyDescent="0.25">
      <c r="A316" t="s">
        <v>88</v>
      </c>
      <c r="B316" t="s">
        <v>101</v>
      </c>
      <c r="C316" t="s">
        <v>102</v>
      </c>
      <c r="D316" t="s">
        <v>91</v>
      </c>
      <c r="E316" t="s">
        <v>123</v>
      </c>
      <c r="F316" t="b">
        <v>1</v>
      </c>
      <c r="G316" t="s">
        <v>93</v>
      </c>
      <c r="H316">
        <v>1834</v>
      </c>
      <c r="I316">
        <v>3</v>
      </c>
      <c r="J316">
        <v>20</v>
      </c>
      <c r="K316">
        <v>36680</v>
      </c>
      <c r="L316">
        <v>2567.6</v>
      </c>
      <c r="M316">
        <v>34112.400000000001</v>
      </c>
      <c r="N316">
        <v>18340</v>
      </c>
      <c r="O316">
        <v>15772.4</v>
      </c>
      <c r="P316" s="23">
        <v>41518</v>
      </c>
      <c r="Q316">
        <v>9</v>
      </c>
      <c r="R316" t="s">
        <v>111</v>
      </c>
      <c r="S316">
        <v>2013</v>
      </c>
    </row>
    <row r="317" spans="1:19" x14ac:dyDescent="0.25">
      <c r="A317" t="s">
        <v>106</v>
      </c>
      <c r="B317" t="s">
        <v>101</v>
      </c>
      <c r="C317" t="s">
        <v>102</v>
      </c>
      <c r="D317" t="s">
        <v>104</v>
      </c>
      <c r="E317" t="s">
        <v>123</v>
      </c>
      <c r="F317" t="b">
        <v>1</v>
      </c>
      <c r="G317" t="s">
        <v>93</v>
      </c>
      <c r="H317">
        <v>2340</v>
      </c>
      <c r="I317">
        <v>5</v>
      </c>
      <c r="J317">
        <v>12</v>
      </c>
      <c r="K317">
        <v>28080</v>
      </c>
      <c r="L317">
        <v>1965.6</v>
      </c>
      <c r="M317">
        <v>26114.400000000001</v>
      </c>
      <c r="N317">
        <v>7020</v>
      </c>
      <c r="O317">
        <v>19094.400000000001</v>
      </c>
      <c r="P317" s="23">
        <v>41640</v>
      </c>
      <c r="Q317">
        <v>1</v>
      </c>
      <c r="R317" t="s">
        <v>94</v>
      </c>
      <c r="S317">
        <v>2014</v>
      </c>
    </row>
    <row r="318" spans="1:19" x14ac:dyDescent="0.25">
      <c r="A318" t="s">
        <v>106</v>
      </c>
      <c r="B318" t="s">
        <v>98</v>
      </c>
      <c r="C318" t="s">
        <v>99</v>
      </c>
      <c r="D318" t="s">
        <v>104</v>
      </c>
      <c r="E318" t="s">
        <v>123</v>
      </c>
      <c r="F318" t="b">
        <v>1</v>
      </c>
      <c r="G318" t="s">
        <v>93</v>
      </c>
      <c r="H318">
        <v>2342</v>
      </c>
      <c r="I318">
        <v>5</v>
      </c>
      <c r="J318">
        <v>12</v>
      </c>
      <c r="K318">
        <v>28104</v>
      </c>
      <c r="L318">
        <v>1967.28</v>
      </c>
      <c r="M318">
        <v>26136.720000000001</v>
      </c>
      <c r="N318">
        <v>7026</v>
      </c>
      <c r="O318">
        <v>19110.72</v>
      </c>
      <c r="P318" s="23">
        <v>41944</v>
      </c>
      <c r="Q318">
        <v>11</v>
      </c>
      <c r="R318" t="s">
        <v>116</v>
      </c>
      <c r="S318">
        <v>2014</v>
      </c>
    </row>
    <row r="319" spans="1:19" x14ac:dyDescent="0.25">
      <c r="A319" t="s">
        <v>88</v>
      </c>
      <c r="B319" t="s">
        <v>98</v>
      </c>
      <c r="C319" t="s">
        <v>99</v>
      </c>
      <c r="D319" t="s">
        <v>114</v>
      </c>
      <c r="E319" t="s">
        <v>123</v>
      </c>
      <c r="F319" t="b">
        <v>1</v>
      </c>
      <c r="G319" t="s">
        <v>93</v>
      </c>
      <c r="H319">
        <v>1031</v>
      </c>
      <c r="I319">
        <v>10</v>
      </c>
      <c r="J319">
        <v>7</v>
      </c>
      <c r="K319">
        <v>7217</v>
      </c>
      <c r="L319">
        <v>505.19</v>
      </c>
      <c r="M319">
        <v>6711.81</v>
      </c>
      <c r="N319">
        <v>5155</v>
      </c>
      <c r="O319">
        <v>1556.81</v>
      </c>
      <c r="P319" s="23">
        <v>41518</v>
      </c>
      <c r="Q319">
        <v>9</v>
      </c>
      <c r="R319" t="s">
        <v>111</v>
      </c>
      <c r="S319">
        <v>2013</v>
      </c>
    </row>
    <row r="320" spans="1:19" x14ac:dyDescent="0.25">
      <c r="A320" t="s">
        <v>97</v>
      </c>
      <c r="B320" t="s">
        <v>89</v>
      </c>
      <c r="C320" t="s">
        <v>90</v>
      </c>
      <c r="D320" t="s">
        <v>117</v>
      </c>
      <c r="E320" t="s">
        <v>123</v>
      </c>
      <c r="F320" t="b">
        <v>1</v>
      </c>
      <c r="G320" t="s">
        <v>93</v>
      </c>
      <c r="H320">
        <v>1262</v>
      </c>
      <c r="I320">
        <v>120</v>
      </c>
      <c r="J320">
        <v>15</v>
      </c>
      <c r="K320">
        <v>18930</v>
      </c>
      <c r="L320">
        <v>1325.1</v>
      </c>
      <c r="M320">
        <v>17604.900000000001</v>
      </c>
      <c r="N320">
        <v>12620</v>
      </c>
      <c r="O320">
        <v>4984.8999999999996</v>
      </c>
      <c r="P320" s="23">
        <v>41760</v>
      </c>
      <c r="Q320">
        <v>5</v>
      </c>
      <c r="R320" t="s">
        <v>122</v>
      </c>
      <c r="S320">
        <v>2014</v>
      </c>
    </row>
    <row r="321" spans="1:19" x14ac:dyDescent="0.25">
      <c r="A321" t="s">
        <v>88</v>
      </c>
      <c r="B321" t="s">
        <v>89</v>
      </c>
      <c r="C321" t="s">
        <v>90</v>
      </c>
      <c r="D321" t="s">
        <v>117</v>
      </c>
      <c r="E321" t="s">
        <v>123</v>
      </c>
      <c r="F321" t="b">
        <v>1</v>
      </c>
      <c r="G321" t="s">
        <v>93</v>
      </c>
      <c r="H321">
        <v>1135</v>
      </c>
      <c r="I321">
        <v>120</v>
      </c>
      <c r="J321">
        <v>7</v>
      </c>
      <c r="K321">
        <v>7945</v>
      </c>
      <c r="L321">
        <v>556.15</v>
      </c>
      <c r="M321">
        <v>7388.85</v>
      </c>
      <c r="N321">
        <v>5675</v>
      </c>
      <c r="O321">
        <v>1713.85</v>
      </c>
      <c r="P321" s="23">
        <v>41791</v>
      </c>
      <c r="Q321">
        <v>6</v>
      </c>
      <c r="R321" t="s">
        <v>100</v>
      </c>
      <c r="S321">
        <v>2014</v>
      </c>
    </row>
    <row r="322" spans="1:19" x14ac:dyDescent="0.25">
      <c r="A322" t="s">
        <v>88</v>
      </c>
      <c r="B322" t="s">
        <v>113</v>
      </c>
      <c r="C322" t="s">
        <v>133</v>
      </c>
      <c r="D322" t="s">
        <v>117</v>
      </c>
      <c r="E322" t="s">
        <v>123</v>
      </c>
      <c r="F322" t="b">
        <v>1</v>
      </c>
      <c r="G322" t="s">
        <v>93</v>
      </c>
      <c r="H322">
        <v>547</v>
      </c>
      <c r="I322">
        <v>120</v>
      </c>
      <c r="J322">
        <v>7</v>
      </c>
      <c r="K322">
        <v>3829</v>
      </c>
      <c r="L322">
        <v>268.02999999999997</v>
      </c>
      <c r="M322">
        <v>3560.97</v>
      </c>
      <c r="N322">
        <v>2735</v>
      </c>
      <c r="O322">
        <v>825.97</v>
      </c>
      <c r="P322" s="23">
        <v>41944</v>
      </c>
      <c r="Q322">
        <v>11</v>
      </c>
      <c r="R322" t="s">
        <v>116</v>
      </c>
      <c r="S322">
        <v>2014</v>
      </c>
    </row>
    <row r="323" spans="1:19" x14ac:dyDescent="0.25">
      <c r="A323" t="s">
        <v>88</v>
      </c>
      <c r="B323" t="s">
        <v>89</v>
      </c>
      <c r="C323" t="s">
        <v>90</v>
      </c>
      <c r="D323" t="s">
        <v>117</v>
      </c>
      <c r="E323" t="s">
        <v>123</v>
      </c>
      <c r="F323" t="b">
        <v>1</v>
      </c>
      <c r="G323" t="s">
        <v>93</v>
      </c>
      <c r="H323">
        <v>1582</v>
      </c>
      <c r="I323">
        <v>120</v>
      </c>
      <c r="J323">
        <v>7</v>
      </c>
      <c r="K323">
        <v>11074</v>
      </c>
      <c r="L323">
        <v>775.18</v>
      </c>
      <c r="M323">
        <v>10298.82</v>
      </c>
      <c r="N323">
        <v>7910</v>
      </c>
      <c r="O323">
        <v>2388.8200000000002</v>
      </c>
      <c r="P323" s="23">
        <v>41974</v>
      </c>
      <c r="Q323">
        <v>12</v>
      </c>
      <c r="R323" t="s">
        <v>103</v>
      </c>
      <c r="S323">
        <v>2014</v>
      </c>
    </row>
    <row r="324" spans="1:19" x14ac:dyDescent="0.25">
      <c r="A324" t="s">
        <v>106</v>
      </c>
      <c r="B324" t="s">
        <v>98</v>
      </c>
      <c r="C324" t="s">
        <v>99</v>
      </c>
      <c r="D324" t="s">
        <v>118</v>
      </c>
      <c r="E324" t="s">
        <v>123</v>
      </c>
      <c r="F324" t="b">
        <v>1</v>
      </c>
      <c r="G324" t="s">
        <v>93</v>
      </c>
      <c r="H324">
        <v>1738.5</v>
      </c>
      <c r="I324">
        <v>250</v>
      </c>
      <c r="J324">
        <v>12</v>
      </c>
      <c r="K324">
        <v>20862</v>
      </c>
      <c r="L324">
        <v>1460.34</v>
      </c>
      <c r="M324">
        <v>19401.66</v>
      </c>
      <c r="N324">
        <v>5215.5</v>
      </c>
      <c r="O324">
        <v>14186.16</v>
      </c>
      <c r="P324" s="23">
        <v>41730</v>
      </c>
      <c r="Q324">
        <v>4</v>
      </c>
      <c r="R324" t="s">
        <v>119</v>
      </c>
      <c r="S324">
        <v>2014</v>
      </c>
    </row>
    <row r="325" spans="1:19" x14ac:dyDescent="0.25">
      <c r="A325" t="s">
        <v>106</v>
      </c>
      <c r="B325" t="s">
        <v>95</v>
      </c>
      <c r="C325" t="s">
        <v>96</v>
      </c>
      <c r="D325" t="s">
        <v>118</v>
      </c>
      <c r="E325" t="s">
        <v>123</v>
      </c>
      <c r="F325" t="b">
        <v>1</v>
      </c>
      <c r="G325" t="s">
        <v>93</v>
      </c>
      <c r="H325">
        <v>2215</v>
      </c>
      <c r="I325">
        <v>250</v>
      </c>
      <c r="J325">
        <v>12</v>
      </c>
      <c r="K325">
        <v>26580</v>
      </c>
      <c r="L325">
        <v>1860.6</v>
      </c>
      <c r="M325">
        <v>24719.4</v>
      </c>
      <c r="N325">
        <v>6645</v>
      </c>
      <c r="O325">
        <v>18074.400000000001</v>
      </c>
      <c r="P325" s="23">
        <v>41518</v>
      </c>
      <c r="Q325">
        <v>9</v>
      </c>
      <c r="R325" t="s">
        <v>111</v>
      </c>
      <c r="S325">
        <v>2013</v>
      </c>
    </row>
    <row r="326" spans="1:19" x14ac:dyDescent="0.25">
      <c r="A326" t="s">
        <v>88</v>
      </c>
      <c r="B326" t="s">
        <v>89</v>
      </c>
      <c r="C326" t="s">
        <v>90</v>
      </c>
      <c r="D326" t="s">
        <v>118</v>
      </c>
      <c r="E326" t="s">
        <v>123</v>
      </c>
      <c r="F326" t="b">
        <v>1</v>
      </c>
      <c r="G326" t="s">
        <v>93</v>
      </c>
      <c r="H326">
        <v>1582</v>
      </c>
      <c r="I326">
        <v>250</v>
      </c>
      <c r="J326">
        <v>7</v>
      </c>
      <c r="K326">
        <v>11074</v>
      </c>
      <c r="L326">
        <v>775.18</v>
      </c>
      <c r="M326">
        <v>10298.82</v>
      </c>
      <c r="N326">
        <v>7910</v>
      </c>
      <c r="O326">
        <v>2388.8200000000002</v>
      </c>
      <c r="P326" s="23">
        <v>41974</v>
      </c>
      <c r="Q326">
        <v>12</v>
      </c>
      <c r="R326" t="s">
        <v>103</v>
      </c>
      <c r="S326">
        <v>2014</v>
      </c>
    </row>
    <row r="327" spans="1:19" x14ac:dyDescent="0.25">
      <c r="A327" t="s">
        <v>88</v>
      </c>
      <c r="B327" t="s">
        <v>89</v>
      </c>
      <c r="C327" t="s">
        <v>90</v>
      </c>
      <c r="D327" t="s">
        <v>120</v>
      </c>
      <c r="E327" t="s">
        <v>123</v>
      </c>
      <c r="F327" t="b">
        <v>1</v>
      </c>
      <c r="G327" t="s">
        <v>93</v>
      </c>
      <c r="H327">
        <v>1135</v>
      </c>
      <c r="I327">
        <v>260</v>
      </c>
      <c r="J327">
        <v>7</v>
      </c>
      <c r="K327">
        <v>7945</v>
      </c>
      <c r="L327">
        <v>556.15</v>
      </c>
      <c r="M327">
        <v>7388.85</v>
      </c>
      <c r="N327">
        <v>5675</v>
      </c>
      <c r="O327">
        <v>1713.85</v>
      </c>
      <c r="P327" s="23">
        <v>41791</v>
      </c>
      <c r="Q327">
        <v>6</v>
      </c>
      <c r="R327" t="s">
        <v>100</v>
      </c>
      <c r="S327">
        <v>2014</v>
      </c>
    </row>
    <row r="328" spans="1:19" x14ac:dyDescent="0.25">
      <c r="A328" t="s">
        <v>88</v>
      </c>
      <c r="B328" t="s">
        <v>113</v>
      </c>
      <c r="C328" t="s">
        <v>133</v>
      </c>
      <c r="D328" t="s">
        <v>91</v>
      </c>
      <c r="E328" t="s">
        <v>123</v>
      </c>
      <c r="F328" t="b">
        <v>1</v>
      </c>
      <c r="G328" t="s">
        <v>93</v>
      </c>
      <c r="H328">
        <v>1761</v>
      </c>
      <c r="I328">
        <v>3</v>
      </c>
      <c r="J328">
        <v>350</v>
      </c>
      <c r="K328">
        <v>616350</v>
      </c>
      <c r="L328">
        <v>43144.5</v>
      </c>
      <c r="M328">
        <v>573205.5</v>
      </c>
      <c r="N328">
        <v>457860</v>
      </c>
      <c r="O328">
        <v>115345.5</v>
      </c>
      <c r="P328" s="23">
        <v>41699</v>
      </c>
      <c r="Q328">
        <v>3</v>
      </c>
      <c r="R328" t="s">
        <v>105</v>
      </c>
      <c r="S328">
        <v>2014</v>
      </c>
    </row>
    <row r="329" spans="1:19" x14ac:dyDescent="0.25">
      <c r="A329" t="s">
        <v>109</v>
      </c>
      <c r="B329" t="s">
        <v>98</v>
      </c>
      <c r="C329" t="s">
        <v>99</v>
      </c>
      <c r="D329" t="s">
        <v>91</v>
      </c>
      <c r="E329" t="s">
        <v>123</v>
      </c>
      <c r="F329" t="b">
        <v>1</v>
      </c>
      <c r="G329" t="s">
        <v>93</v>
      </c>
      <c r="H329">
        <v>448</v>
      </c>
      <c r="I329">
        <v>3</v>
      </c>
      <c r="J329">
        <v>300</v>
      </c>
      <c r="K329">
        <v>134400</v>
      </c>
      <c r="L329">
        <v>9408</v>
      </c>
      <c r="M329">
        <v>124992</v>
      </c>
      <c r="N329">
        <v>112000</v>
      </c>
      <c r="O329">
        <v>12992</v>
      </c>
      <c r="P329" s="23">
        <v>41791</v>
      </c>
      <c r="Q329">
        <v>6</v>
      </c>
      <c r="R329" t="s">
        <v>100</v>
      </c>
      <c r="S329">
        <v>2014</v>
      </c>
    </row>
    <row r="330" spans="1:19" x14ac:dyDescent="0.25">
      <c r="A330" t="s">
        <v>109</v>
      </c>
      <c r="B330" t="s">
        <v>98</v>
      </c>
      <c r="C330" t="s">
        <v>99</v>
      </c>
      <c r="D330" t="s">
        <v>91</v>
      </c>
      <c r="E330" t="s">
        <v>123</v>
      </c>
      <c r="F330" t="b">
        <v>1</v>
      </c>
      <c r="G330" t="s">
        <v>93</v>
      </c>
      <c r="H330">
        <v>2181</v>
      </c>
      <c r="I330">
        <v>3</v>
      </c>
      <c r="J330">
        <v>300</v>
      </c>
      <c r="K330">
        <v>654300</v>
      </c>
      <c r="L330">
        <v>45801</v>
      </c>
      <c r="M330">
        <v>608499</v>
      </c>
      <c r="N330">
        <v>545250</v>
      </c>
      <c r="O330">
        <v>63249</v>
      </c>
      <c r="P330" s="23">
        <v>41913</v>
      </c>
      <c r="Q330">
        <v>10</v>
      </c>
      <c r="R330" t="s">
        <v>112</v>
      </c>
      <c r="S330">
        <v>2014</v>
      </c>
    </row>
    <row r="331" spans="1:19" x14ac:dyDescent="0.25">
      <c r="A331" t="s">
        <v>88</v>
      </c>
      <c r="B331" t="s">
        <v>98</v>
      </c>
      <c r="C331" t="s">
        <v>99</v>
      </c>
      <c r="D331" t="s">
        <v>104</v>
      </c>
      <c r="E331" t="s">
        <v>123</v>
      </c>
      <c r="F331" t="b">
        <v>1</v>
      </c>
      <c r="G331" t="s">
        <v>93</v>
      </c>
      <c r="H331">
        <v>1976</v>
      </c>
      <c r="I331">
        <v>5</v>
      </c>
      <c r="J331">
        <v>20</v>
      </c>
      <c r="K331">
        <v>39520</v>
      </c>
      <c r="L331">
        <v>2766.4</v>
      </c>
      <c r="M331">
        <v>36753.599999999999</v>
      </c>
      <c r="N331">
        <v>19760</v>
      </c>
      <c r="O331">
        <v>16993.599999999999</v>
      </c>
      <c r="P331" s="23">
        <v>41913</v>
      </c>
      <c r="Q331">
        <v>10</v>
      </c>
      <c r="R331" t="s">
        <v>112</v>
      </c>
      <c r="S331">
        <v>2014</v>
      </c>
    </row>
    <row r="332" spans="1:19" x14ac:dyDescent="0.25">
      <c r="A332" t="s">
        <v>109</v>
      </c>
      <c r="B332" t="s">
        <v>98</v>
      </c>
      <c r="C332" t="s">
        <v>99</v>
      </c>
      <c r="D332" t="s">
        <v>104</v>
      </c>
      <c r="E332" t="s">
        <v>123</v>
      </c>
      <c r="F332" t="b">
        <v>1</v>
      </c>
      <c r="G332" t="s">
        <v>93</v>
      </c>
      <c r="H332">
        <v>2181</v>
      </c>
      <c r="I332">
        <v>5</v>
      </c>
      <c r="J332">
        <v>300</v>
      </c>
      <c r="K332">
        <v>654300</v>
      </c>
      <c r="L332">
        <v>45801</v>
      </c>
      <c r="M332">
        <v>608499</v>
      </c>
      <c r="N332">
        <v>545250</v>
      </c>
      <c r="O332">
        <v>63249</v>
      </c>
      <c r="P332" s="23">
        <v>41913</v>
      </c>
      <c r="Q332">
        <v>10</v>
      </c>
      <c r="R332" t="s">
        <v>112</v>
      </c>
      <c r="S332">
        <v>2014</v>
      </c>
    </row>
    <row r="333" spans="1:19" x14ac:dyDescent="0.25">
      <c r="A333" t="s">
        <v>107</v>
      </c>
      <c r="B333" t="s">
        <v>95</v>
      </c>
      <c r="C333" t="s">
        <v>96</v>
      </c>
      <c r="D333" t="s">
        <v>104</v>
      </c>
      <c r="E333" t="s">
        <v>123</v>
      </c>
      <c r="F333" t="b">
        <v>1</v>
      </c>
      <c r="G333" t="s">
        <v>93</v>
      </c>
      <c r="H333">
        <v>2500</v>
      </c>
      <c r="I333">
        <v>5</v>
      </c>
      <c r="J333">
        <v>125</v>
      </c>
      <c r="K333">
        <v>312500</v>
      </c>
      <c r="L333">
        <v>21875</v>
      </c>
      <c r="M333">
        <v>290625</v>
      </c>
      <c r="N333">
        <v>300000</v>
      </c>
      <c r="O333">
        <v>9375</v>
      </c>
      <c r="P333" s="23">
        <v>41579</v>
      </c>
      <c r="Q333">
        <v>11</v>
      </c>
      <c r="R333" t="s">
        <v>116</v>
      </c>
      <c r="S333">
        <v>2013</v>
      </c>
    </row>
    <row r="334" spans="1:19" x14ac:dyDescent="0.25">
      <c r="A334" t="s">
        <v>109</v>
      </c>
      <c r="B334" t="s">
        <v>89</v>
      </c>
      <c r="C334" t="s">
        <v>90</v>
      </c>
      <c r="D334" t="s">
        <v>114</v>
      </c>
      <c r="E334" t="s">
        <v>123</v>
      </c>
      <c r="F334" t="b">
        <v>1</v>
      </c>
      <c r="G334" t="s">
        <v>93</v>
      </c>
      <c r="H334">
        <v>1702</v>
      </c>
      <c r="I334">
        <v>10</v>
      </c>
      <c r="J334">
        <v>300</v>
      </c>
      <c r="K334">
        <v>510600</v>
      </c>
      <c r="L334">
        <v>35742</v>
      </c>
      <c r="M334">
        <v>474858</v>
      </c>
      <c r="N334">
        <v>425500</v>
      </c>
      <c r="O334">
        <v>49358</v>
      </c>
      <c r="P334" s="23">
        <v>41760</v>
      </c>
      <c r="Q334">
        <v>5</v>
      </c>
      <c r="R334" t="s">
        <v>122</v>
      </c>
      <c r="S334">
        <v>2014</v>
      </c>
    </row>
    <row r="335" spans="1:19" x14ac:dyDescent="0.25">
      <c r="A335" t="s">
        <v>109</v>
      </c>
      <c r="B335" t="s">
        <v>98</v>
      </c>
      <c r="C335" t="s">
        <v>99</v>
      </c>
      <c r="D335" t="s">
        <v>114</v>
      </c>
      <c r="E335" t="s">
        <v>123</v>
      </c>
      <c r="F335" t="b">
        <v>1</v>
      </c>
      <c r="G335" t="s">
        <v>93</v>
      </c>
      <c r="H335">
        <v>448</v>
      </c>
      <c r="I335">
        <v>10</v>
      </c>
      <c r="J335">
        <v>300</v>
      </c>
      <c r="K335">
        <v>134400</v>
      </c>
      <c r="L335">
        <v>9408</v>
      </c>
      <c r="M335">
        <v>124992</v>
      </c>
      <c r="N335">
        <v>112000</v>
      </c>
      <c r="O335">
        <v>12992</v>
      </c>
      <c r="P335" s="23">
        <v>41791</v>
      </c>
      <c r="Q335">
        <v>6</v>
      </c>
      <c r="R335" t="s">
        <v>100</v>
      </c>
      <c r="S335">
        <v>2014</v>
      </c>
    </row>
    <row r="336" spans="1:19" x14ac:dyDescent="0.25">
      <c r="A336" t="s">
        <v>107</v>
      </c>
      <c r="B336" t="s">
        <v>95</v>
      </c>
      <c r="C336" t="s">
        <v>96</v>
      </c>
      <c r="D336" t="s">
        <v>114</v>
      </c>
      <c r="E336" t="s">
        <v>123</v>
      </c>
      <c r="F336" t="b">
        <v>1</v>
      </c>
      <c r="G336" t="s">
        <v>93</v>
      </c>
      <c r="H336">
        <v>3513</v>
      </c>
      <c r="I336">
        <v>10</v>
      </c>
      <c r="J336">
        <v>125</v>
      </c>
      <c r="K336">
        <v>439125</v>
      </c>
      <c r="L336">
        <v>30738.75</v>
      </c>
      <c r="M336">
        <v>408386.25</v>
      </c>
      <c r="N336">
        <v>421560</v>
      </c>
      <c r="O336">
        <v>13173.75</v>
      </c>
      <c r="P336" s="23">
        <v>41821</v>
      </c>
      <c r="Q336">
        <v>7</v>
      </c>
      <c r="R336" t="s">
        <v>108</v>
      </c>
      <c r="S336">
        <v>2014</v>
      </c>
    </row>
    <row r="337" spans="1:19" x14ac:dyDescent="0.25">
      <c r="A337" t="s">
        <v>97</v>
      </c>
      <c r="B337" t="s">
        <v>98</v>
      </c>
      <c r="C337" t="s">
        <v>99</v>
      </c>
      <c r="D337" t="s">
        <v>114</v>
      </c>
      <c r="E337" t="s">
        <v>123</v>
      </c>
      <c r="F337" t="b">
        <v>1</v>
      </c>
      <c r="G337" t="s">
        <v>93</v>
      </c>
      <c r="H337">
        <v>2101</v>
      </c>
      <c r="I337">
        <v>10</v>
      </c>
      <c r="J337">
        <v>15</v>
      </c>
      <c r="K337">
        <v>31515</v>
      </c>
      <c r="L337">
        <v>2206.0500000000002</v>
      </c>
      <c r="M337">
        <v>29308.95</v>
      </c>
      <c r="N337">
        <v>21010</v>
      </c>
      <c r="O337">
        <v>8298.9500000000007</v>
      </c>
      <c r="P337" s="23">
        <v>41852</v>
      </c>
      <c r="Q337">
        <v>8</v>
      </c>
      <c r="R337" t="s">
        <v>110</v>
      </c>
      <c r="S337">
        <v>2014</v>
      </c>
    </row>
    <row r="338" spans="1:19" x14ac:dyDescent="0.25">
      <c r="A338" t="s">
        <v>97</v>
      </c>
      <c r="B338" t="s">
        <v>113</v>
      </c>
      <c r="C338" t="s">
        <v>133</v>
      </c>
      <c r="D338" t="s">
        <v>114</v>
      </c>
      <c r="E338" t="s">
        <v>123</v>
      </c>
      <c r="F338" t="b">
        <v>1</v>
      </c>
      <c r="G338" t="s">
        <v>93</v>
      </c>
      <c r="H338">
        <v>2931</v>
      </c>
      <c r="I338">
        <v>10</v>
      </c>
      <c r="J338">
        <v>15</v>
      </c>
      <c r="K338">
        <v>43965</v>
      </c>
      <c r="L338">
        <v>3077.55</v>
      </c>
      <c r="M338">
        <v>40887.449999999997</v>
      </c>
      <c r="N338">
        <v>29310</v>
      </c>
      <c r="O338">
        <v>11577.45</v>
      </c>
      <c r="P338" s="23">
        <v>41518</v>
      </c>
      <c r="Q338">
        <v>9</v>
      </c>
      <c r="R338" t="s">
        <v>111</v>
      </c>
      <c r="S338">
        <v>2013</v>
      </c>
    </row>
    <row r="339" spans="1:19" x14ac:dyDescent="0.25">
      <c r="A339" t="s">
        <v>88</v>
      </c>
      <c r="B339" t="s">
        <v>98</v>
      </c>
      <c r="C339" t="s">
        <v>99</v>
      </c>
      <c r="D339" t="s">
        <v>114</v>
      </c>
      <c r="E339" t="s">
        <v>123</v>
      </c>
      <c r="F339" t="b">
        <v>1</v>
      </c>
      <c r="G339" t="s">
        <v>93</v>
      </c>
      <c r="H339">
        <v>1535</v>
      </c>
      <c r="I339">
        <v>10</v>
      </c>
      <c r="J339">
        <v>20</v>
      </c>
      <c r="K339">
        <v>30700</v>
      </c>
      <c r="L339">
        <v>2149</v>
      </c>
      <c r="M339">
        <v>28551</v>
      </c>
      <c r="N339">
        <v>15350</v>
      </c>
      <c r="O339">
        <v>13201</v>
      </c>
      <c r="P339" s="23">
        <v>41883</v>
      </c>
      <c r="Q339">
        <v>9</v>
      </c>
      <c r="R339" t="s">
        <v>111</v>
      </c>
      <c r="S339">
        <v>2014</v>
      </c>
    </row>
    <row r="340" spans="1:19" x14ac:dyDescent="0.25">
      <c r="A340" t="s">
        <v>109</v>
      </c>
      <c r="B340" t="s">
        <v>95</v>
      </c>
      <c r="C340" t="s">
        <v>96</v>
      </c>
      <c r="D340" t="s">
        <v>114</v>
      </c>
      <c r="E340" t="s">
        <v>123</v>
      </c>
      <c r="F340" t="b">
        <v>1</v>
      </c>
      <c r="G340" t="s">
        <v>93</v>
      </c>
      <c r="H340">
        <v>1123</v>
      </c>
      <c r="I340">
        <v>10</v>
      </c>
      <c r="J340">
        <v>300</v>
      </c>
      <c r="K340">
        <v>336900</v>
      </c>
      <c r="L340">
        <v>23583</v>
      </c>
      <c r="M340">
        <v>313317</v>
      </c>
      <c r="N340">
        <v>280750</v>
      </c>
      <c r="O340">
        <v>32567</v>
      </c>
      <c r="P340" s="23">
        <v>41518</v>
      </c>
      <c r="Q340">
        <v>9</v>
      </c>
      <c r="R340" t="s">
        <v>111</v>
      </c>
      <c r="S340">
        <v>2013</v>
      </c>
    </row>
    <row r="341" spans="1:19" x14ac:dyDescent="0.25">
      <c r="A341" t="s">
        <v>109</v>
      </c>
      <c r="B341" t="s">
        <v>89</v>
      </c>
      <c r="C341" t="s">
        <v>90</v>
      </c>
      <c r="D341" t="s">
        <v>114</v>
      </c>
      <c r="E341" t="s">
        <v>123</v>
      </c>
      <c r="F341" t="b">
        <v>1</v>
      </c>
      <c r="G341" t="s">
        <v>93</v>
      </c>
      <c r="H341">
        <v>1404</v>
      </c>
      <c r="I341">
        <v>10</v>
      </c>
      <c r="J341">
        <v>300</v>
      </c>
      <c r="K341">
        <v>421200</v>
      </c>
      <c r="L341">
        <v>29484</v>
      </c>
      <c r="M341">
        <v>391716</v>
      </c>
      <c r="N341">
        <v>351000</v>
      </c>
      <c r="O341">
        <v>40716</v>
      </c>
      <c r="P341" s="23">
        <v>41579</v>
      </c>
      <c r="Q341">
        <v>11</v>
      </c>
      <c r="R341" t="s">
        <v>116</v>
      </c>
      <c r="S341">
        <v>2013</v>
      </c>
    </row>
    <row r="342" spans="1:19" x14ac:dyDescent="0.25">
      <c r="A342" t="s">
        <v>106</v>
      </c>
      <c r="B342" t="s">
        <v>101</v>
      </c>
      <c r="C342" t="s">
        <v>102</v>
      </c>
      <c r="D342" t="s">
        <v>114</v>
      </c>
      <c r="E342" t="s">
        <v>123</v>
      </c>
      <c r="F342" t="b">
        <v>1</v>
      </c>
      <c r="G342" t="s">
        <v>93</v>
      </c>
      <c r="H342">
        <v>2763</v>
      </c>
      <c r="I342">
        <v>10</v>
      </c>
      <c r="J342">
        <v>12</v>
      </c>
      <c r="K342">
        <v>33156</v>
      </c>
      <c r="L342">
        <v>2320.92</v>
      </c>
      <c r="M342">
        <v>30835.08</v>
      </c>
      <c r="N342">
        <v>8289</v>
      </c>
      <c r="O342">
        <v>22546.080000000002</v>
      </c>
      <c r="P342" s="23">
        <v>41579</v>
      </c>
      <c r="Q342">
        <v>11</v>
      </c>
      <c r="R342" t="s">
        <v>116</v>
      </c>
      <c r="S342">
        <v>2013</v>
      </c>
    </row>
    <row r="343" spans="1:19" x14ac:dyDescent="0.25">
      <c r="A343" t="s">
        <v>88</v>
      </c>
      <c r="B343" t="s">
        <v>95</v>
      </c>
      <c r="C343" t="s">
        <v>96</v>
      </c>
      <c r="D343" t="s">
        <v>114</v>
      </c>
      <c r="E343" t="s">
        <v>123</v>
      </c>
      <c r="F343" t="b">
        <v>1</v>
      </c>
      <c r="G343" t="s">
        <v>93</v>
      </c>
      <c r="H343">
        <v>2125</v>
      </c>
      <c r="I343">
        <v>10</v>
      </c>
      <c r="J343">
        <v>7</v>
      </c>
      <c r="K343">
        <v>14875</v>
      </c>
      <c r="L343">
        <v>1041.25</v>
      </c>
      <c r="M343">
        <v>13833.75</v>
      </c>
      <c r="N343">
        <v>10625</v>
      </c>
      <c r="O343">
        <v>3208.75</v>
      </c>
      <c r="P343" s="23">
        <v>41609</v>
      </c>
      <c r="Q343">
        <v>12</v>
      </c>
      <c r="R343" t="s">
        <v>103</v>
      </c>
      <c r="S343">
        <v>2013</v>
      </c>
    </row>
    <row r="344" spans="1:19" x14ac:dyDescent="0.25">
      <c r="A344" t="s">
        <v>109</v>
      </c>
      <c r="B344" t="s">
        <v>98</v>
      </c>
      <c r="C344" t="s">
        <v>99</v>
      </c>
      <c r="D344" t="s">
        <v>117</v>
      </c>
      <c r="E344" t="s">
        <v>123</v>
      </c>
      <c r="F344" t="b">
        <v>1</v>
      </c>
      <c r="G344" t="s">
        <v>93</v>
      </c>
      <c r="H344">
        <v>1659</v>
      </c>
      <c r="I344">
        <v>120</v>
      </c>
      <c r="J344">
        <v>300</v>
      </c>
      <c r="K344">
        <v>497700</v>
      </c>
      <c r="L344">
        <v>34839</v>
      </c>
      <c r="M344">
        <v>462861</v>
      </c>
      <c r="N344">
        <v>414750</v>
      </c>
      <c r="O344">
        <v>48111</v>
      </c>
      <c r="P344" s="23">
        <v>41821</v>
      </c>
      <c r="Q344">
        <v>7</v>
      </c>
      <c r="R344" t="s">
        <v>108</v>
      </c>
      <c r="S344">
        <v>2014</v>
      </c>
    </row>
    <row r="345" spans="1:19" x14ac:dyDescent="0.25">
      <c r="A345" t="s">
        <v>88</v>
      </c>
      <c r="B345" t="s">
        <v>101</v>
      </c>
      <c r="C345" t="s">
        <v>102</v>
      </c>
      <c r="D345" t="s">
        <v>117</v>
      </c>
      <c r="E345" t="s">
        <v>123</v>
      </c>
      <c r="F345" t="b">
        <v>1</v>
      </c>
      <c r="G345" t="s">
        <v>93</v>
      </c>
      <c r="H345">
        <v>609</v>
      </c>
      <c r="I345">
        <v>120</v>
      </c>
      <c r="J345">
        <v>20</v>
      </c>
      <c r="K345">
        <v>12180</v>
      </c>
      <c r="L345">
        <v>852.6</v>
      </c>
      <c r="M345">
        <v>11327.4</v>
      </c>
      <c r="N345">
        <v>6090</v>
      </c>
      <c r="O345">
        <v>5237.3999999999996</v>
      </c>
      <c r="P345" s="23">
        <v>41852</v>
      </c>
      <c r="Q345">
        <v>8</v>
      </c>
      <c r="R345" t="s">
        <v>110</v>
      </c>
      <c r="S345">
        <v>2014</v>
      </c>
    </row>
    <row r="346" spans="1:19" x14ac:dyDescent="0.25">
      <c r="A346" t="s">
        <v>107</v>
      </c>
      <c r="B346" t="s">
        <v>95</v>
      </c>
      <c r="C346" t="s">
        <v>96</v>
      </c>
      <c r="D346" t="s">
        <v>117</v>
      </c>
      <c r="E346" t="s">
        <v>123</v>
      </c>
      <c r="F346" t="b">
        <v>1</v>
      </c>
      <c r="G346" t="s">
        <v>93</v>
      </c>
      <c r="H346">
        <v>2087</v>
      </c>
      <c r="I346">
        <v>120</v>
      </c>
      <c r="J346">
        <v>125</v>
      </c>
      <c r="K346">
        <v>260875</v>
      </c>
      <c r="L346">
        <v>18261.25</v>
      </c>
      <c r="M346">
        <v>242613.75</v>
      </c>
      <c r="N346">
        <v>250440</v>
      </c>
      <c r="O346">
        <v>7826.25</v>
      </c>
      <c r="P346" s="23">
        <v>41883</v>
      </c>
      <c r="Q346">
        <v>9</v>
      </c>
      <c r="R346" t="s">
        <v>111</v>
      </c>
      <c r="S346">
        <v>2014</v>
      </c>
    </row>
    <row r="347" spans="1:19" x14ac:dyDescent="0.25">
      <c r="A347" t="s">
        <v>88</v>
      </c>
      <c r="B347" t="s">
        <v>98</v>
      </c>
      <c r="C347" t="s">
        <v>99</v>
      </c>
      <c r="D347" t="s">
        <v>117</v>
      </c>
      <c r="E347" t="s">
        <v>123</v>
      </c>
      <c r="F347" t="b">
        <v>1</v>
      </c>
      <c r="G347" t="s">
        <v>93</v>
      </c>
      <c r="H347">
        <v>1976</v>
      </c>
      <c r="I347">
        <v>120</v>
      </c>
      <c r="J347">
        <v>20</v>
      </c>
      <c r="K347">
        <v>39520</v>
      </c>
      <c r="L347">
        <v>2766.4</v>
      </c>
      <c r="M347">
        <v>36753.599999999999</v>
      </c>
      <c r="N347">
        <v>19760</v>
      </c>
      <c r="O347">
        <v>16993.599999999999</v>
      </c>
      <c r="P347" s="23">
        <v>41913</v>
      </c>
      <c r="Q347">
        <v>10</v>
      </c>
      <c r="R347" t="s">
        <v>112</v>
      </c>
      <c r="S347">
        <v>2014</v>
      </c>
    </row>
    <row r="348" spans="1:19" x14ac:dyDescent="0.25">
      <c r="A348" t="s">
        <v>88</v>
      </c>
      <c r="B348" t="s">
        <v>113</v>
      </c>
      <c r="C348" t="s">
        <v>133</v>
      </c>
      <c r="D348" t="s">
        <v>117</v>
      </c>
      <c r="E348" t="s">
        <v>123</v>
      </c>
      <c r="F348" t="b">
        <v>1</v>
      </c>
      <c r="G348" t="s">
        <v>93</v>
      </c>
      <c r="H348">
        <v>1421</v>
      </c>
      <c r="I348">
        <v>120</v>
      </c>
      <c r="J348">
        <v>20</v>
      </c>
      <c r="K348">
        <v>28420</v>
      </c>
      <c r="L348">
        <v>1989.4</v>
      </c>
      <c r="M348">
        <v>26430.6</v>
      </c>
      <c r="N348">
        <v>14210</v>
      </c>
      <c r="O348">
        <v>12220.6</v>
      </c>
      <c r="P348" s="23">
        <v>41609</v>
      </c>
      <c r="Q348">
        <v>12</v>
      </c>
      <c r="R348" t="s">
        <v>103</v>
      </c>
      <c r="S348">
        <v>2013</v>
      </c>
    </row>
    <row r="349" spans="1:19" x14ac:dyDescent="0.25">
      <c r="A349" t="s">
        <v>109</v>
      </c>
      <c r="B349" t="s">
        <v>113</v>
      </c>
      <c r="C349" t="s">
        <v>133</v>
      </c>
      <c r="D349" t="s">
        <v>117</v>
      </c>
      <c r="E349" t="s">
        <v>123</v>
      </c>
      <c r="F349" t="b">
        <v>1</v>
      </c>
      <c r="G349" t="s">
        <v>93</v>
      </c>
      <c r="H349">
        <v>1372</v>
      </c>
      <c r="I349">
        <v>120</v>
      </c>
      <c r="J349">
        <v>300</v>
      </c>
      <c r="K349">
        <v>411600</v>
      </c>
      <c r="L349">
        <v>28812</v>
      </c>
      <c r="M349">
        <v>382788</v>
      </c>
      <c r="N349">
        <v>343000</v>
      </c>
      <c r="O349">
        <v>39788</v>
      </c>
      <c r="P349" s="23">
        <v>41974</v>
      </c>
      <c r="Q349">
        <v>12</v>
      </c>
      <c r="R349" t="s">
        <v>103</v>
      </c>
      <c r="S349">
        <v>2014</v>
      </c>
    </row>
    <row r="350" spans="1:19" x14ac:dyDescent="0.25">
      <c r="A350" t="s">
        <v>88</v>
      </c>
      <c r="B350" t="s">
        <v>95</v>
      </c>
      <c r="C350" t="s">
        <v>96</v>
      </c>
      <c r="D350" t="s">
        <v>117</v>
      </c>
      <c r="E350" t="s">
        <v>123</v>
      </c>
      <c r="F350" t="b">
        <v>1</v>
      </c>
      <c r="G350" t="s">
        <v>93</v>
      </c>
      <c r="H350">
        <v>588</v>
      </c>
      <c r="I350">
        <v>120</v>
      </c>
      <c r="J350">
        <v>20</v>
      </c>
      <c r="K350">
        <v>11760</v>
      </c>
      <c r="L350">
        <v>823.2</v>
      </c>
      <c r="M350">
        <v>10936.8</v>
      </c>
      <c r="N350">
        <v>5880</v>
      </c>
      <c r="O350">
        <v>5056.8</v>
      </c>
      <c r="P350" s="23">
        <v>41609</v>
      </c>
      <c r="Q350">
        <v>12</v>
      </c>
      <c r="R350" t="s">
        <v>103</v>
      </c>
      <c r="S350">
        <v>2013</v>
      </c>
    </row>
    <row r="351" spans="1:19" x14ac:dyDescent="0.25">
      <c r="A351" t="s">
        <v>106</v>
      </c>
      <c r="B351" t="s">
        <v>89</v>
      </c>
      <c r="C351" t="s">
        <v>90</v>
      </c>
      <c r="D351" t="s">
        <v>118</v>
      </c>
      <c r="E351" t="s">
        <v>123</v>
      </c>
      <c r="F351" t="b">
        <v>1</v>
      </c>
      <c r="G351" t="s">
        <v>93</v>
      </c>
      <c r="H351">
        <v>3244.5</v>
      </c>
      <c r="I351">
        <v>250</v>
      </c>
      <c r="J351">
        <v>12</v>
      </c>
      <c r="K351">
        <v>38934</v>
      </c>
      <c r="L351">
        <v>2725.38</v>
      </c>
      <c r="M351">
        <v>36208.620000000003</v>
      </c>
      <c r="N351">
        <v>9733.5</v>
      </c>
      <c r="O351">
        <v>26475.119999999999</v>
      </c>
      <c r="P351" s="23">
        <v>41640</v>
      </c>
      <c r="Q351">
        <v>1</v>
      </c>
      <c r="R351" t="s">
        <v>94</v>
      </c>
      <c r="S351">
        <v>2014</v>
      </c>
    </row>
    <row r="352" spans="1:19" x14ac:dyDescent="0.25">
      <c r="A352" t="s">
        <v>109</v>
      </c>
      <c r="B352" t="s">
        <v>98</v>
      </c>
      <c r="C352" t="s">
        <v>99</v>
      </c>
      <c r="D352" t="s">
        <v>118</v>
      </c>
      <c r="E352" t="s">
        <v>123</v>
      </c>
      <c r="F352" t="b">
        <v>1</v>
      </c>
      <c r="G352" t="s">
        <v>93</v>
      </c>
      <c r="H352">
        <v>959</v>
      </c>
      <c r="I352">
        <v>250</v>
      </c>
      <c r="J352">
        <v>300</v>
      </c>
      <c r="K352">
        <v>287700</v>
      </c>
      <c r="L352">
        <v>20139</v>
      </c>
      <c r="M352">
        <v>267561</v>
      </c>
      <c r="N352">
        <v>239750</v>
      </c>
      <c r="O352">
        <v>27811</v>
      </c>
      <c r="P352" s="23">
        <v>41671</v>
      </c>
      <c r="Q352">
        <v>2</v>
      </c>
      <c r="R352" t="s">
        <v>115</v>
      </c>
      <c r="S352">
        <v>2014</v>
      </c>
    </row>
    <row r="353" spans="1:19" x14ac:dyDescent="0.25">
      <c r="A353" t="s">
        <v>109</v>
      </c>
      <c r="B353" t="s">
        <v>101</v>
      </c>
      <c r="C353" t="s">
        <v>102</v>
      </c>
      <c r="D353" t="s">
        <v>118</v>
      </c>
      <c r="E353" t="s">
        <v>123</v>
      </c>
      <c r="F353" t="b">
        <v>1</v>
      </c>
      <c r="G353" t="s">
        <v>93</v>
      </c>
      <c r="H353">
        <v>2747</v>
      </c>
      <c r="I353">
        <v>250</v>
      </c>
      <c r="J353">
        <v>300</v>
      </c>
      <c r="K353">
        <v>824100</v>
      </c>
      <c r="L353">
        <v>57687</v>
      </c>
      <c r="M353">
        <v>766413</v>
      </c>
      <c r="N353">
        <v>686750</v>
      </c>
      <c r="O353">
        <v>79663</v>
      </c>
      <c r="P353" s="23">
        <v>41671</v>
      </c>
      <c r="Q353">
        <v>2</v>
      </c>
      <c r="R353" t="s">
        <v>115</v>
      </c>
      <c r="S353">
        <v>2014</v>
      </c>
    </row>
    <row r="354" spans="1:19" x14ac:dyDescent="0.25">
      <c r="A354" t="s">
        <v>107</v>
      </c>
      <c r="B354" t="s">
        <v>89</v>
      </c>
      <c r="C354" t="s">
        <v>90</v>
      </c>
      <c r="D354" t="s">
        <v>120</v>
      </c>
      <c r="E354" t="s">
        <v>123</v>
      </c>
      <c r="F354" t="b">
        <v>1</v>
      </c>
      <c r="G354" t="s">
        <v>93</v>
      </c>
      <c r="H354">
        <v>1645</v>
      </c>
      <c r="I354">
        <v>260</v>
      </c>
      <c r="J354">
        <v>125</v>
      </c>
      <c r="K354">
        <v>205625</v>
      </c>
      <c r="L354">
        <v>14393.75</v>
      </c>
      <c r="M354">
        <v>191231.25</v>
      </c>
      <c r="N354">
        <v>197400</v>
      </c>
      <c r="O354">
        <v>6168.75</v>
      </c>
      <c r="P354" s="23">
        <v>41760</v>
      </c>
      <c r="Q354">
        <v>5</v>
      </c>
      <c r="R354" t="s">
        <v>122</v>
      </c>
      <c r="S354">
        <v>2014</v>
      </c>
    </row>
    <row r="355" spans="1:19" x14ac:dyDescent="0.25">
      <c r="A355" t="s">
        <v>88</v>
      </c>
      <c r="B355" t="s">
        <v>98</v>
      </c>
      <c r="C355" t="s">
        <v>99</v>
      </c>
      <c r="D355" t="s">
        <v>120</v>
      </c>
      <c r="E355" t="s">
        <v>123</v>
      </c>
      <c r="F355" t="b">
        <v>1</v>
      </c>
      <c r="G355" t="s">
        <v>93</v>
      </c>
      <c r="H355">
        <v>2876</v>
      </c>
      <c r="I355">
        <v>260</v>
      </c>
      <c r="J355">
        <v>350</v>
      </c>
      <c r="K355">
        <v>1006600</v>
      </c>
      <c r="L355">
        <v>70462</v>
      </c>
      <c r="M355">
        <v>936138</v>
      </c>
      <c r="N355">
        <v>747760</v>
      </c>
      <c r="O355">
        <v>188378</v>
      </c>
      <c r="P355" s="23">
        <v>41883</v>
      </c>
      <c r="Q355">
        <v>9</v>
      </c>
      <c r="R355" t="s">
        <v>111</v>
      </c>
      <c r="S355">
        <v>2014</v>
      </c>
    </row>
    <row r="356" spans="1:19" x14ac:dyDescent="0.25">
      <c r="A356" t="s">
        <v>107</v>
      </c>
      <c r="B356" t="s">
        <v>95</v>
      </c>
      <c r="C356" t="s">
        <v>96</v>
      </c>
      <c r="D356" t="s">
        <v>120</v>
      </c>
      <c r="E356" t="s">
        <v>123</v>
      </c>
      <c r="F356" t="b">
        <v>1</v>
      </c>
      <c r="G356" t="s">
        <v>93</v>
      </c>
      <c r="H356">
        <v>994</v>
      </c>
      <c r="I356">
        <v>260</v>
      </c>
      <c r="J356">
        <v>125</v>
      </c>
      <c r="K356">
        <v>124250</v>
      </c>
      <c r="L356">
        <v>8697.5</v>
      </c>
      <c r="M356">
        <v>115552.5</v>
      </c>
      <c r="N356">
        <v>119280</v>
      </c>
      <c r="O356">
        <v>3727.5</v>
      </c>
      <c r="P356" s="23">
        <v>41518</v>
      </c>
      <c r="Q356">
        <v>9</v>
      </c>
      <c r="R356" t="s">
        <v>111</v>
      </c>
      <c r="S356">
        <v>2013</v>
      </c>
    </row>
    <row r="357" spans="1:19" x14ac:dyDescent="0.25">
      <c r="A357" t="s">
        <v>88</v>
      </c>
      <c r="B357" t="s">
        <v>89</v>
      </c>
      <c r="C357" t="s">
        <v>90</v>
      </c>
      <c r="D357" t="s">
        <v>120</v>
      </c>
      <c r="E357" t="s">
        <v>123</v>
      </c>
      <c r="F357" t="b">
        <v>1</v>
      </c>
      <c r="G357" t="s">
        <v>93</v>
      </c>
      <c r="H357">
        <v>1118</v>
      </c>
      <c r="I357">
        <v>260</v>
      </c>
      <c r="J357">
        <v>20</v>
      </c>
      <c r="K357">
        <v>22360</v>
      </c>
      <c r="L357">
        <v>1565.2</v>
      </c>
      <c r="M357">
        <v>20794.8</v>
      </c>
      <c r="N357">
        <v>11180</v>
      </c>
      <c r="O357">
        <v>9614.7999999999993</v>
      </c>
      <c r="P357" s="23">
        <v>41944</v>
      </c>
      <c r="Q357">
        <v>11</v>
      </c>
      <c r="R357" t="s">
        <v>116</v>
      </c>
      <c r="S357">
        <v>2014</v>
      </c>
    </row>
    <row r="358" spans="1:19" x14ac:dyDescent="0.25">
      <c r="A358" t="s">
        <v>109</v>
      </c>
      <c r="B358" t="s">
        <v>113</v>
      </c>
      <c r="C358" t="s">
        <v>133</v>
      </c>
      <c r="D358" t="s">
        <v>120</v>
      </c>
      <c r="E358" t="s">
        <v>123</v>
      </c>
      <c r="F358" t="b">
        <v>1</v>
      </c>
      <c r="G358" t="s">
        <v>93</v>
      </c>
      <c r="H358">
        <v>1372</v>
      </c>
      <c r="I358">
        <v>260</v>
      </c>
      <c r="J358">
        <v>300</v>
      </c>
      <c r="K358">
        <v>411600</v>
      </c>
      <c r="L358">
        <v>28812</v>
      </c>
      <c r="M358">
        <v>382788</v>
      </c>
      <c r="N358">
        <v>343000</v>
      </c>
      <c r="O358">
        <v>39788</v>
      </c>
      <c r="P358" s="23">
        <v>41974</v>
      </c>
      <c r="Q358">
        <v>12</v>
      </c>
      <c r="R358" t="s">
        <v>103</v>
      </c>
      <c r="S358">
        <v>2014</v>
      </c>
    </row>
    <row r="359" spans="1:19" x14ac:dyDescent="0.25">
      <c r="A359" t="s">
        <v>88</v>
      </c>
      <c r="B359" t="s">
        <v>89</v>
      </c>
      <c r="C359" t="s">
        <v>90</v>
      </c>
      <c r="D359" t="s">
        <v>104</v>
      </c>
      <c r="E359" t="s">
        <v>123</v>
      </c>
      <c r="F359" t="b">
        <v>1</v>
      </c>
      <c r="G359" t="s">
        <v>93</v>
      </c>
      <c r="H359">
        <v>488</v>
      </c>
      <c r="I359">
        <v>5</v>
      </c>
      <c r="J359">
        <v>7</v>
      </c>
      <c r="K359">
        <v>3416</v>
      </c>
      <c r="L359">
        <v>273.27999999999997</v>
      </c>
      <c r="M359">
        <v>3142.72</v>
      </c>
      <c r="N359">
        <v>2440</v>
      </c>
      <c r="O359">
        <v>702.72</v>
      </c>
      <c r="P359" s="23">
        <v>41671</v>
      </c>
      <c r="Q359">
        <v>2</v>
      </c>
      <c r="R359" t="s">
        <v>115</v>
      </c>
      <c r="S359">
        <v>2014</v>
      </c>
    </row>
    <row r="360" spans="1:19" x14ac:dyDescent="0.25">
      <c r="A360" t="s">
        <v>88</v>
      </c>
      <c r="B360" t="s">
        <v>113</v>
      </c>
      <c r="C360" t="s">
        <v>133</v>
      </c>
      <c r="D360" t="s">
        <v>104</v>
      </c>
      <c r="E360" t="s">
        <v>123</v>
      </c>
      <c r="F360" t="b">
        <v>1</v>
      </c>
      <c r="G360" t="s">
        <v>93</v>
      </c>
      <c r="H360">
        <v>1282</v>
      </c>
      <c r="I360">
        <v>5</v>
      </c>
      <c r="J360">
        <v>20</v>
      </c>
      <c r="K360">
        <v>25640</v>
      </c>
      <c r="L360">
        <v>2051.1999999999998</v>
      </c>
      <c r="M360">
        <v>23588.799999999999</v>
      </c>
      <c r="N360">
        <v>12820</v>
      </c>
      <c r="O360">
        <v>10768.8</v>
      </c>
      <c r="P360" s="23">
        <v>41791</v>
      </c>
      <c r="Q360">
        <v>6</v>
      </c>
      <c r="R360" t="s">
        <v>100</v>
      </c>
      <c r="S360">
        <v>2014</v>
      </c>
    </row>
    <row r="361" spans="1:19" x14ac:dyDescent="0.25">
      <c r="A361" t="s">
        <v>88</v>
      </c>
      <c r="B361" t="s">
        <v>89</v>
      </c>
      <c r="C361" t="s">
        <v>90</v>
      </c>
      <c r="D361" t="s">
        <v>114</v>
      </c>
      <c r="E361" t="s">
        <v>123</v>
      </c>
      <c r="F361" t="b">
        <v>1</v>
      </c>
      <c r="G361" t="s">
        <v>93</v>
      </c>
      <c r="H361">
        <v>257</v>
      </c>
      <c r="I361">
        <v>10</v>
      </c>
      <c r="J361">
        <v>7</v>
      </c>
      <c r="K361">
        <v>1799</v>
      </c>
      <c r="L361">
        <v>143.91999999999999</v>
      </c>
      <c r="M361">
        <v>1655.08</v>
      </c>
      <c r="N361">
        <v>1285</v>
      </c>
      <c r="O361">
        <v>370.08</v>
      </c>
      <c r="P361" s="23">
        <v>41760</v>
      </c>
      <c r="Q361">
        <v>5</v>
      </c>
      <c r="R361" t="s">
        <v>122</v>
      </c>
      <c r="S361">
        <v>2014</v>
      </c>
    </row>
    <row r="362" spans="1:19" x14ac:dyDescent="0.25">
      <c r="A362" t="s">
        <v>88</v>
      </c>
      <c r="B362" t="s">
        <v>113</v>
      </c>
      <c r="C362" t="s">
        <v>133</v>
      </c>
      <c r="D362" t="s">
        <v>120</v>
      </c>
      <c r="E362" t="s">
        <v>123</v>
      </c>
      <c r="F362" t="b">
        <v>1</v>
      </c>
      <c r="G362" t="s">
        <v>93</v>
      </c>
      <c r="H362">
        <v>1282</v>
      </c>
      <c r="I362">
        <v>260</v>
      </c>
      <c r="J362">
        <v>20</v>
      </c>
      <c r="K362">
        <v>25640</v>
      </c>
      <c r="L362">
        <v>2051.1999999999998</v>
      </c>
      <c r="M362">
        <v>23588.799999999999</v>
      </c>
      <c r="N362">
        <v>12820</v>
      </c>
      <c r="O362">
        <v>10768.8</v>
      </c>
      <c r="P362" s="23">
        <v>41791</v>
      </c>
      <c r="Q362">
        <v>6</v>
      </c>
      <c r="R362" t="s">
        <v>100</v>
      </c>
      <c r="S362">
        <v>2014</v>
      </c>
    </row>
    <row r="363" spans="1:19" x14ac:dyDescent="0.25">
      <c r="A363" t="s">
        <v>107</v>
      </c>
      <c r="B363" t="s">
        <v>101</v>
      </c>
      <c r="C363" t="s">
        <v>102</v>
      </c>
      <c r="D363" t="s">
        <v>91</v>
      </c>
      <c r="E363" t="s">
        <v>123</v>
      </c>
      <c r="F363" t="b">
        <v>1</v>
      </c>
      <c r="G363" t="s">
        <v>93</v>
      </c>
      <c r="H363">
        <v>1540</v>
      </c>
      <c r="I363">
        <v>3</v>
      </c>
      <c r="J363">
        <v>125</v>
      </c>
      <c r="K363">
        <v>192500</v>
      </c>
      <c r="L363">
        <v>15400</v>
      </c>
      <c r="M363">
        <v>177100</v>
      </c>
      <c r="N363">
        <v>184800</v>
      </c>
      <c r="O363">
        <v>7700</v>
      </c>
      <c r="P363" s="23">
        <v>41852</v>
      </c>
      <c r="Q363">
        <v>8</v>
      </c>
      <c r="R363" t="s">
        <v>110</v>
      </c>
      <c r="S363">
        <v>2014</v>
      </c>
    </row>
    <row r="364" spans="1:19" x14ac:dyDescent="0.25">
      <c r="A364" t="s">
        <v>97</v>
      </c>
      <c r="B364" t="s">
        <v>98</v>
      </c>
      <c r="C364" t="s">
        <v>99</v>
      </c>
      <c r="D364" t="s">
        <v>91</v>
      </c>
      <c r="E364" t="s">
        <v>123</v>
      </c>
      <c r="F364" t="b">
        <v>1</v>
      </c>
      <c r="G364" t="s">
        <v>93</v>
      </c>
      <c r="H364">
        <v>490</v>
      </c>
      <c r="I364">
        <v>3</v>
      </c>
      <c r="J364">
        <v>15</v>
      </c>
      <c r="K364">
        <v>7350</v>
      </c>
      <c r="L364">
        <v>588</v>
      </c>
      <c r="M364">
        <v>6762</v>
      </c>
      <c r="N364">
        <v>4900</v>
      </c>
      <c r="O364">
        <v>1862</v>
      </c>
      <c r="P364" s="23">
        <v>41944</v>
      </c>
      <c r="Q364">
        <v>11</v>
      </c>
      <c r="R364" t="s">
        <v>116</v>
      </c>
      <c r="S364">
        <v>2014</v>
      </c>
    </row>
    <row r="365" spans="1:19" x14ac:dyDescent="0.25">
      <c r="A365" t="s">
        <v>88</v>
      </c>
      <c r="B365" t="s">
        <v>101</v>
      </c>
      <c r="C365" t="s">
        <v>102</v>
      </c>
      <c r="D365" t="s">
        <v>91</v>
      </c>
      <c r="E365" t="s">
        <v>123</v>
      </c>
      <c r="F365" t="b">
        <v>1</v>
      </c>
      <c r="G365" t="s">
        <v>93</v>
      </c>
      <c r="H365">
        <v>1362</v>
      </c>
      <c r="I365">
        <v>3</v>
      </c>
      <c r="J365">
        <v>350</v>
      </c>
      <c r="K365">
        <v>476700</v>
      </c>
      <c r="L365">
        <v>38136</v>
      </c>
      <c r="M365">
        <v>438564</v>
      </c>
      <c r="N365">
        <v>354120</v>
      </c>
      <c r="O365">
        <v>84444</v>
      </c>
      <c r="P365" s="23">
        <v>41974</v>
      </c>
      <c r="Q365">
        <v>12</v>
      </c>
      <c r="R365" t="s">
        <v>103</v>
      </c>
      <c r="S365">
        <v>2014</v>
      </c>
    </row>
    <row r="366" spans="1:19" x14ac:dyDescent="0.25">
      <c r="A366" t="s">
        <v>97</v>
      </c>
      <c r="B366" t="s">
        <v>98</v>
      </c>
      <c r="C366" t="s">
        <v>99</v>
      </c>
      <c r="D366" t="s">
        <v>104</v>
      </c>
      <c r="E366" t="s">
        <v>123</v>
      </c>
      <c r="F366" t="b">
        <v>1</v>
      </c>
      <c r="G366" t="s">
        <v>93</v>
      </c>
      <c r="H366">
        <v>2501</v>
      </c>
      <c r="I366">
        <v>5</v>
      </c>
      <c r="J366">
        <v>15</v>
      </c>
      <c r="K366">
        <v>37515</v>
      </c>
      <c r="L366">
        <v>3001.2</v>
      </c>
      <c r="M366">
        <v>34513.800000000003</v>
      </c>
      <c r="N366">
        <v>25010</v>
      </c>
      <c r="O366">
        <v>9503.7999999999993</v>
      </c>
      <c r="P366" s="23">
        <v>41699</v>
      </c>
      <c r="Q366">
        <v>3</v>
      </c>
      <c r="R366" t="s">
        <v>105</v>
      </c>
      <c r="S366">
        <v>2014</v>
      </c>
    </row>
    <row r="367" spans="1:19" x14ac:dyDescent="0.25">
      <c r="A367" t="s">
        <v>88</v>
      </c>
      <c r="B367" t="s">
        <v>89</v>
      </c>
      <c r="C367" t="s">
        <v>90</v>
      </c>
      <c r="D367" t="s">
        <v>104</v>
      </c>
      <c r="E367" t="s">
        <v>123</v>
      </c>
      <c r="F367" t="b">
        <v>1</v>
      </c>
      <c r="G367" t="s">
        <v>93</v>
      </c>
      <c r="H367">
        <v>708</v>
      </c>
      <c r="I367">
        <v>5</v>
      </c>
      <c r="J367">
        <v>20</v>
      </c>
      <c r="K367">
        <v>14160</v>
      </c>
      <c r="L367">
        <v>1132.8</v>
      </c>
      <c r="M367">
        <v>13027.2</v>
      </c>
      <c r="N367">
        <v>7080</v>
      </c>
      <c r="O367">
        <v>5947.2</v>
      </c>
      <c r="P367" s="23">
        <v>41791</v>
      </c>
      <c r="Q367">
        <v>6</v>
      </c>
      <c r="R367" t="s">
        <v>100</v>
      </c>
      <c r="S367">
        <v>2014</v>
      </c>
    </row>
    <row r="368" spans="1:19" x14ac:dyDescent="0.25">
      <c r="A368" t="s">
        <v>88</v>
      </c>
      <c r="B368" t="s">
        <v>95</v>
      </c>
      <c r="C368" t="s">
        <v>96</v>
      </c>
      <c r="D368" t="s">
        <v>104</v>
      </c>
      <c r="E368" t="s">
        <v>123</v>
      </c>
      <c r="F368" t="b">
        <v>1</v>
      </c>
      <c r="G368" t="s">
        <v>93</v>
      </c>
      <c r="H368">
        <v>645</v>
      </c>
      <c r="I368">
        <v>5</v>
      </c>
      <c r="J368">
        <v>20</v>
      </c>
      <c r="K368">
        <v>12900</v>
      </c>
      <c r="L368">
        <v>1032</v>
      </c>
      <c r="M368">
        <v>11868</v>
      </c>
      <c r="N368">
        <v>6450</v>
      </c>
      <c r="O368">
        <v>5418</v>
      </c>
      <c r="P368" s="23">
        <v>41821</v>
      </c>
      <c r="Q368">
        <v>7</v>
      </c>
      <c r="R368" t="s">
        <v>108</v>
      </c>
      <c r="S368">
        <v>2014</v>
      </c>
    </row>
    <row r="369" spans="1:19" x14ac:dyDescent="0.25">
      <c r="A369" t="s">
        <v>109</v>
      </c>
      <c r="B369" t="s">
        <v>98</v>
      </c>
      <c r="C369" t="s">
        <v>99</v>
      </c>
      <c r="D369" t="s">
        <v>104</v>
      </c>
      <c r="E369" t="s">
        <v>123</v>
      </c>
      <c r="F369" t="b">
        <v>1</v>
      </c>
      <c r="G369" t="s">
        <v>93</v>
      </c>
      <c r="H369">
        <v>1562</v>
      </c>
      <c r="I369">
        <v>5</v>
      </c>
      <c r="J369">
        <v>300</v>
      </c>
      <c r="K369">
        <v>468600</v>
      </c>
      <c r="L369">
        <v>37488</v>
      </c>
      <c r="M369">
        <v>431112</v>
      </c>
      <c r="N369">
        <v>390500</v>
      </c>
      <c r="O369">
        <v>40612</v>
      </c>
      <c r="P369" s="23">
        <v>41852</v>
      </c>
      <c r="Q369">
        <v>8</v>
      </c>
      <c r="R369" t="s">
        <v>110</v>
      </c>
      <c r="S369">
        <v>2014</v>
      </c>
    </row>
    <row r="370" spans="1:19" x14ac:dyDescent="0.25">
      <c r="A370" t="s">
        <v>109</v>
      </c>
      <c r="B370" t="s">
        <v>89</v>
      </c>
      <c r="C370" t="s">
        <v>90</v>
      </c>
      <c r="D370" t="s">
        <v>104</v>
      </c>
      <c r="E370" t="s">
        <v>123</v>
      </c>
      <c r="F370" t="b">
        <v>1</v>
      </c>
      <c r="G370" t="s">
        <v>93</v>
      </c>
      <c r="H370">
        <v>1283</v>
      </c>
      <c r="I370">
        <v>5</v>
      </c>
      <c r="J370">
        <v>300</v>
      </c>
      <c r="K370">
        <v>384900</v>
      </c>
      <c r="L370">
        <v>30792</v>
      </c>
      <c r="M370">
        <v>354108</v>
      </c>
      <c r="N370">
        <v>320750</v>
      </c>
      <c r="O370">
        <v>33358</v>
      </c>
      <c r="P370" s="23">
        <v>41518</v>
      </c>
      <c r="Q370">
        <v>9</v>
      </c>
      <c r="R370" t="s">
        <v>111</v>
      </c>
      <c r="S370">
        <v>2013</v>
      </c>
    </row>
    <row r="371" spans="1:19" x14ac:dyDescent="0.25">
      <c r="A371" t="s">
        <v>97</v>
      </c>
      <c r="B371" t="s">
        <v>95</v>
      </c>
      <c r="C371" t="s">
        <v>96</v>
      </c>
      <c r="D371" t="s">
        <v>104</v>
      </c>
      <c r="E371" t="s">
        <v>123</v>
      </c>
      <c r="F371" t="b">
        <v>1</v>
      </c>
      <c r="G371" t="s">
        <v>93</v>
      </c>
      <c r="H371">
        <v>711</v>
      </c>
      <c r="I371">
        <v>5</v>
      </c>
      <c r="J371">
        <v>15</v>
      </c>
      <c r="K371">
        <v>10665</v>
      </c>
      <c r="L371">
        <v>853.2</v>
      </c>
      <c r="M371">
        <v>9811.7999999999993</v>
      </c>
      <c r="N371">
        <v>7110</v>
      </c>
      <c r="O371">
        <v>2701.8</v>
      </c>
      <c r="P371" s="23">
        <v>41974</v>
      </c>
      <c r="Q371">
        <v>12</v>
      </c>
      <c r="R371" t="s">
        <v>103</v>
      </c>
      <c r="S371">
        <v>2014</v>
      </c>
    </row>
    <row r="372" spans="1:19" x14ac:dyDescent="0.25">
      <c r="A372" t="s">
        <v>107</v>
      </c>
      <c r="B372" t="s">
        <v>101</v>
      </c>
      <c r="C372" t="s">
        <v>102</v>
      </c>
      <c r="D372" t="s">
        <v>114</v>
      </c>
      <c r="E372" t="s">
        <v>123</v>
      </c>
      <c r="F372" t="b">
        <v>1</v>
      </c>
      <c r="G372" t="s">
        <v>93</v>
      </c>
      <c r="H372">
        <v>1114</v>
      </c>
      <c r="I372">
        <v>10</v>
      </c>
      <c r="J372">
        <v>125</v>
      </c>
      <c r="K372">
        <v>139250</v>
      </c>
      <c r="L372">
        <v>11140</v>
      </c>
      <c r="M372">
        <v>128110</v>
      </c>
      <c r="N372">
        <v>133680</v>
      </c>
      <c r="O372">
        <v>5570</v>
      </c>
      <c r="P372" s="23">
        <v>41699</v>
      </c>
      <c r="Q372">
        <v>3</v>
      </c>
      <c r="R372" t="s">
        <v>105</v>
      </c>
      <c r="S372">
        <v>2014</v>
      </c>
    </row>
    <row r="373" spans="1:19" x14ac:dyDescent="0.25">
      <c r="A373" t="s">
        <v>88</v>
      </c>
      <c r="B373" t="s">
        <v>95</v>
      </c>
      <c r="C373" t="s">
        <v>96</v>
      </c>
      <c r="D373" t="s">
        <v>114</v>
      </c>
      <c r="E373" t="s">
        <v>123</v>
      </c>
      <c r="F373" t="b">
        <v>1</v>
      </c>
      <c r="G373" t="s">
        <v>93</v>
      </c>
      <c r="H373">
        <v>1259</v>
      </c>
      <c r="I373">
        <v>10</v>
      </c>
      <c r="J373">
        <v>7</v>
      </c>
      <c r="K373">
        <v>8813</v>
      </c>
      <c r="L373">
        <v>705.04</v>
      </c>
      <c r="M373">
        <v>8107.96</v>
      </c>
      <c r="N373">
        <v>6295</v>
      </c>
      <c r="O373">
        <v>1812.96</v>
      </c>
      <c r="P373" s="23">
        <v>41730</v>
      </c>
      <c r="Q373">
        <v>4</v>
      </c>
      <c r="R373" t="s">
        <v>119</v>
      </c>
      <c r="S373">
        <v>2014</v>
      </c>
    </row>
    <row r="374" spans="1:19" x14ac:dyDescent="0.25">
      <c r="A374" t="s">
        <v>88</v>
      </c>
      <c r="B374" t="s">
        <v>95</v>
      </c>
      <c r="C374" t="s">
        <v>96</v>
      </c>
      <c r="D374" t="s">
        <v>114</v>
      </c>
      <c r="E374" t="s">
        <v>123</v>
      </c>
      <c r="F374" t="b">
        <v>1</v>
      </c>
      <c r="G374" t="s">
        <v>93</v>
      </c>
      <c r="H374">
        <v>1095</v>
      </c>
      <c r="I374">
        <v>10</v>
      </c>
      <c r="J374">
        <v>7</v>
      </c>
      <c r="K374">
        <v>7665</v>
      </c>
      <c r="L374">
        <v>613.20000000000005</v>
      </c>
      <c r="M374">
        <v>7051.8</v>
      </c>
      <c r="N374">
        <v>5475</v>
      </c>
      <c r="O374">
        <v>1576.8</v>
      </c>
      <c r="P374" s="23">
        <v>41760</v>
      </c>
      <c r="Q374">
        <v>5</v>
      </c>
      <c r="R374" t="s">
        <v>122</v>
      </c>
      <c r="S374">
        <v>2014</v>
      </c>
    </row>
    <row r="375" spans="1:19" x14ac:dyDescent="0.25">
      <c r="A375" t="s">
        <v>88</v>
      </c>
      <c r="B375" t="s">
        <v>95</v>
      </c>
      <c r="C375" t="s">
        <v>96</v>
      </c>
      <c r="D375" t="s">
        <v>114</v>
      </c>
      <c r="E375" t="s">
        <v>123</v>
      </c>
      <c r="F375" t="b">
        <v>1</v>
      </c>
      <c r="G375" t="s">
        <v>93</v>
      </c>
      <c r="H375">
        <v>1366</v>
      </c>
      <c r="I375">
        <v>10</v>
      </c>
      <c r="J375">
        <v>20</v>
      </c>
      <c r="K375">
        <v>27320</v>
      </c>
      <c r="L375">
        <v>2185.6</v>
      </c>
      <c r="M375">
        <v>25134.400000000001</v>
      </c>
      <c r="N375">
        <v>13660</v>
      </c>
      <c r="O375">
        <v>11474.4</v>
      </c>
      <c r="P375" s="23">
        <v>41791</v>
      </c>
      <c r="Q375">
        <v>6</v>
      </c>
      <c r="R375" t="s">
        <v>100</v>
      </c>
      <c r="S375">
        <v>2014</v>
      </c>
    </row>
    <row r="376" spans="1:19" x14ac:dyDescent="0.25">
      <c r="A376" t="s">
        <v>109</v>
      </c>
      <c r="B376" t="s">
        <v>101</v>
      </c>
      <c r="C376" t="s">
        <v>102</v>
      </c>
      <c r="D376" t="s">
        <v>114</v>
      </c>
      <c r="E376" t="s">
        <v>123</v>
      </c>
      <c r="F376" t="b">
        <v>1</v>
      </c>
      <c r="G376" t="s">
        <v>93</v>
      </c>
      <c r="H376">
        <v>2460</v>
      </c>
      <c r="I376">
        <v>10</v>
      </c>
      <c r="J376">
        <v>300</v>
      </c>
      <c r="K376">
        <v>738000</v>
      </c>
      <c r="L376">
        <v>59040</v>
      </c>
      <c r="M376">
        <v>678960</v>
      </c>
      <c r="N376">
        <v>615000</v>
      </c>
      <c r="O376">
        <v>63960</v>
      </c>
      <c r="P376" s="23">
        <v>41791</v>
      </c>
      <c r="Q376">
        <v>6</v>
      </c>
      <c r="R376" t="s">
        <v>100</v>
      </c>
      <c r="S376">
        <v>2014</v>
      </c>
    </row>
    <row r="377" spans="1:19" x14ac:dyDescent="0.25">
      <c r="A377" t="s">
        <v>88</v>
      </c>
      <c r="B377" t="s">
        <v>113</v>
      </c>
      <c r="C377" t="s">
        <v>133</v>
      </c>
      <c r="D377" t="s">
        <v>114</v>
      </c>
      <c r="E377" t="s">
        <v>123</v>
      </c>
      <c r="F377" t="b">
        <v>1</v>
      </c>
      <c r="G377" t="s">
        <v>93</v>
      </c>
      <c r="H377">
        <v>678</v>
      </c>
      <c r="I377">
        <v>10</v>
      </c>
      <c r="J377">
        <v>7</v>
      </c>
      <c r="K377">
        <v>4746</v>
      </c>
      <c r="L377">
        <v>379.68</v>
      </c>
      <c r="M377">
        <v>4366.32</v>
      </c>
      <c r="N377">
        <v>3390</v>
      </c>
      <c r="O377">
        <v>976.32</v>
      </c>
      <c r="P377" s="23">
        <v>41852</v>
      </c>
      <c r="Q377">
        <v>8</v>
      </c>
      <c r="R377" t="s">
        <v>110</v>
      </c>
      <c r="S377">
        <v>2014</v>
      </c>
    </row>
    <row r="378" spans="1:19" x14ac:dyDescent="0.25">
      <c r="A378" t="s">
        <v>88</v>
      </c>
      <c r="B378" t="s">
        <v>95</v>
      </c>
      <c r="C378" t="s">
        <v>96</v>
      </c>
      <c r="D378" t="s">
        <v>114</v>
      </c>
      <c r="E378" t="s">
        <v>123</v>
      </c>
      <c r="F378" t="b">
        <v>1</v>
      </c>
      <c r="G378" t="s">
        <v>93</v>
      </c>
      <c r="H378">
        <v>1598</v>
      </c>
      <c r="I378">
        <v>10</v>
      </c>
      <c r="J378">
        <v>7</v>
      </c>
      <c r="K378">
        <v>11186</v>
      </c>
      <c r="L378">
        <v>894.88</v>
      </c>
      <c r="M378">
        <v>10291.120000000001</v>
      </c>
      <c r="N378">
        <v>7990</v>
      </c>
      <c r="O378">
        <v>2301.12</v>
      </c>
      <c r="P378" s="23">
        <v>41852</v>
      </c>
      <c r="Q378">
        <v>8</v>
      </c>
      <c r="R378" t="s">
        <v>110</v>
      </c>
      <c r="S378">
        <v>2014</v>
      </c>
    </row>
    <row r="379" spans="1:19" x14ac:dyDescent="0.25">
      <c r="A379" t="s">
        <v>88</v>
      </c>
      <c r="B379" t="s">
        <v>95</v>
      </c>
      <c r="C379" t="s">
        <v>96</v>
      </c>
      <c r="D379" t="s">
        <v>114</v>
      </c>
      <c r="E379" t="s">
        <v>123</v>
      </c>
      <c r="F379" t="b">
        <v>1</v>
      </c>
      <c r="G379" t="s">
        <v>93</v>
      </c>
      <c r="H379">
        <v>2409</v>
      </c>
      <c r="I379">
        <v>10</v>
      </c>
      <c r="J379">
        <v>7</v>
      </c>
      <c r="K379">
        <v>16863</v>
      </c>
      <c r="L379">
        <v>1349.04</v>
      </c>
      <c r="M379">
        <v>15513.96</v>
      </c>
      <c r="N379">
        <v>12045</v>
      </c>
      <c r="O379">
        <v>3468.96</v>
      </c>
      <c r="P379" s="23">
        <v>41518</v>
      </c>
      <c r="Q379">
        <v>9</v>
      </c>
      <c r="R379" t="s">
        <v>111</v>
      </c>
      <c r="S379">
        <v>2013</v>
      </c>
    </row>
    <row r="380" spans="1:19" x14ac:dyDescent="0.25">
      <c r="A380" t="s">
        <v>88</v>
      </c>
      <c r="B380" t="s">
        <v>95</v>
      </c>
      <c r="C380" t="s">
        <v>96</v>
      </c>
      <c r="D380" t="s">
        <v>114</v>
      </c>
      <c r="E380" t="s">
        <v>123</v>
      </c>
      <c r="F380" t="b">
        <v>1</v>
      </c>
      <c r="G380" t="s">
        <v>93</v>
      </c>
      <c r="H380">
        <v>1934</v>
      </c>
      <c r="I380">
        <v>10</v>
      </c>
      <c r="J380">
        <v>20</v>
      </c>
      <c r="K380">
        <v>38680</v>
      </c>
      <c r="L380">
        <v>3094.4</v>
      </c>
      <c r="M380">
        <v>35585.599999999999</v>
      </c>
      <c r="N380">
        <v>19340</v>
      </c>
      <c r="O380">
        <v>16245.6</v>
      </c>
      <c r="P380" s="23">
        <v>41883</v>
      </c>
      <c r="Q380">
        <v>9</v>
      </c>
      <c r="R380" t="s">
        <v>111</v>
      </c>
      <c r="S380">
        <v>2014</v>
      </c>
    </row>
    <row r="381" spans="1:19" x14ac:dyDescent="0.25">
      <c r="A381" t="s">
        <v>88</v>
      </c>
      <c r="B381" t="s">
        <v>101</v>
      </c>
      <c r="C381" t="s">
        <v>102</v>
      </c>
      <c r="D381" t="s">
        <v>114</v>
      </c>
      <c r="E381" t="s">
        <v>123</v>
      </c>
      <c r="F381" t="b">
        <v>1</v>
      </c>
      <c r="G381" t="s">
        <v>93</v>
      </c>
      <c r="H381">
        <v>2993</v>
      </c>
      <c r="I381">
        <v>10</v>
      </c>
      <c r="J381">
        <v>20</v>
      </c>
      <c r="K381">
        <v>59860</v>
      </c>
      <c r="L381">
        <v>4788.8</v>
      </c>
      <c r="M381">
        <v>55071.199999999997</v>
      </c>
      <c r="N381">
        <v>29930</v>
      </c>
      <c r="O381">
        <v>25141.200000000001</v>
      </c>
      <c r="P381" s="23">
        <v>41883</v>
      </c>
      <c r="Q381">
        <v>9</v>
      </c>
      <c r="R381" t="s">
        <v>111</v>
      </c>
      <c r="S381">
        <v>2014</v>
      </c>
    </row>
    <row r="382" spans="1:19" x14ac:dyDescent="0.25">
      <c r="A382" t="s">
        <v>88</v>
      </c>
      <c r="B382" t="s">
        <v>95</v>
      </c>
      <c r="C382" t="s">
        <v>96</v>
      </c>
      <c r="D382" t="s">
        <v>114</v>
      </c>
      <c r="E382" t="s">
        <v>123</v>
      </c>
      <c r="F382" t="b">
        <v>1</v>
      </c>
      <c r="G382" t="s">
        <v>93</v>
      </c>
      <c r="H382">
        <v>2146</v>
      </c>
      <c r="I382">
        <v>10</v>
      </c>
      <c r="J382">
        <v>350</v>
      </c>
      <c r="K382">
        <v>751100</v>
      </c>
      <c r="L382">
        <v>60088</v>
      </c>
      <c r="M382">
        <v>691012</v>
      </c>
      <c r="N382">
        <v>557960</v>
      </c>
      <c r="O382">
        <v>133052</v>
      </c>
      <c r="P382" s="23">
        <v>41579</v>
      </c>
      <c r="Q382">
        <v>11</v>
      </c>
      <c r="R382" t="s">
        <v>116</v>
      </c>
      <c r="S382">
        <v>2013</v>
      </c>
    </row>
    <row r="383" spans="1:19" x14ac:dyDescent="0.25">
      <c r="A383" t="s">
        <v>88</v>
      </c>
      <c r="B383" t="s">
        <v>101</v>
      </c>
      <c r="C383" t="s">
        <v>102</v>
      </c>
      <c r="D383" t="s">
        <v>114</v>
      </c>
      <c r="E383" t="s">
        <v>123</v>
      </c>
      <c r="F383" t="b">
        <v>1</v>
      </c>
      <c r="G383" t="s">
        <v>93</v>
      </c>
      <c r="H383">
        <v>1946</v>
      </c>
      <c r="I383">
        <v>10</v>
      </c>
      <c r="J383">
        <v>7</v>
      </c>
      <c r="K383">
        <v>13622</v>
      </c>
      <c r="L383">
        <v>1089.76</v>
      </c>
      <c r="M383">
        <v>12532.24</v>
      </c>
      <c r="N383">
        <v>9730</v>
      </c>
      <c r="O383">
        <v>2802.24</v>
      </c>
      <c r="P383" s="23">
        <v>41609</v>
      </c>
      <c r="Q383">
        <v>12</v>
      </c>
      <c r="R383" t="s">
        <v>103</v>
      </c>
      <c r="S383">
        <v>2013</v>
      </c>
    </row>
    <row r="384" spans="1:19" x14ac:dyDescent="0.25">
      <c r="A384" t="s">
        <v>88</v>
      </c>
      <c r="B384" t="s">
        <v>101</v>
      </c>
      <c r="C384" t="s">
        <v>102</v>
      </c>
      <c r="D384" t="s">
        <v>114</v>
      </c>
      <c r="E384" t="s">
        <v>123</v>
      </c>
      <c r="F384" t="b">
        <v>1</v>
      </c>
      <c r="G384" t="s">
        <v>93</v>
      </c>
      <c r="H384">
        <v>1362</v>
      </c>
      <c r="I384">
        <v>10</v>
      </c>
      <c r="J384">
        <v>350</v>
      </c>
      <c r="K384">
        <v>476700</v>
      </c>
      <c r="L384">
        <v>38136</v>
      </c>
      <c r="M384">
        <v>438564</v>
      </c>
      <c r="N384">
        <v>354120</v>
      </c>
      <c r="O384">
        <v>84444</v>
      </c>
      <c r="P384" s="23">
        <v>41974</v>
      </c>
      <c r="Q384">
        <v>12</v>
      </c>
      <c r="R384" t="s">
        <v>103</v>
      </c>
      <c r="S384">
        <v>2014</v>
      </c>
    </row>
    <row r="385" spans="1:19" x14ac:dyDescent="0.25">
      <c r="A385" t="s">
        <v>106</v>
      </c>
      <c r="B385" t="s">
        <v>89</v>
      </c>
      <c r="C385" t="s">
        <v>90</v>
      </c>
      <c r="D385" t="s">
        <v>117</v>
      </c>
      <c r="E385" t="s">
        <v>123</v>
      </c>
      <c r="F385" t="b">
        <v>1</v>
      </c>
      <c r="G385" t="s">
        <v>93</v>
      </c>
      <c r="H385">
        <v>598</v>
      </c>
      <c r="I385">
        <v>120</v>
      </c>
      <c r="J385">
        <v>12</v>
      </c>
      <c r="K385">
        <v>7176</v>
      </c>
      <c r="L385">
        <v>574.08000000000004</v>
      </c>
      <c r="M385">
        <v>6601.92</v>
      </c>
      <c r="N385">
        <v>1794</v>
      </c>
      <c r="O385">
        <v>4807.92</v>
      </c>
      <c r="P385" s="23">
        <v>41699</v>
      </c>
      <c r="Q385">
        <v>3</v>
      </c>
      <c r="R385" t="s">
        <v>105</v>
      </c>
      <c r="S385">
        <v>2014</v>
      </c>
    </row>
    <row r="386" spans="1:19" x14ac:dyDescent="0.25">
      <c r="A386" t="s">
        <v>88</v>
      </c>
      <c r="B386" t="s">
        <v>113</v>
      </c>
      <c r="C386" t="s">
        <v>133</v>
      </c>
      <c r="D386" t="s">
        <v>117</v>
      </c>
      <c r="E386" t="s">
        <v>123</v>
      </c>
      <c r="F386" t="b">
        <v>1</v>
      </c>
      <c r="G386" t="s">
        <v>93</v>
      </c>
      <c r="H386">
        <v>2907</v>
      </c>
      <c r="I386">
        <v>120</v>
      </c>
      <c r="J386">
        <v>7</v>
      </c>
      <c r="K386">
        <v>20349</v>
      </c>
      <c r="L386">
        <v>1627.92</v>
      </c>
      <c r="M386">
        <v>18721.080000000002</v>
      </c>
      <c r="N386">
        <v>14535</v>
      </c>
      <c r="O386">
        <v>4186.08</v>
      </c>
      <c r="P386" s="23">
        <v>41791</v>
      </c>
      <c r="Q386">
        <v>6</v>
      </c>
      <c r="R386" t="s">
        <v>100</v>
      </c>
      <c r="S386">
        <v>2014</v>
      </c>
    </row>
    <row r="387" spans="1:19" x14ac:dyDescent="0.25">
      <c r="A387" t="s">
        <v>88</v>
      </c>
      <c r="B387" t="s">
        <v>95</v>
      </c>
      <c r="C387" t="s">
        <v>96</v>
      </c>
      <c r="D387" t="s">
        <v>117</v>
      </c>
      <c r="E387" t="s">
        <v>123</v>
      </c>
      <c r="F387" t="b">
        <v>1</v>
      </c>
      <c r="G387" t="s">
        <v>93</v>
      </c>
      <c r="H387">
        <v>2338</v>
      </c>
      <c r="I387">
        <v>120</v>
      </c>
      <c r="J387">
        <v>7</v>
      </c>
      <c r="K387">
        <v>16366</v>
      </c>
      <c r="L387">
        <v>1309.28</v>
      </c>
      <c r="M387">
        <v>15056.72</v>
      </c>
      <c r="N387">
        <v>11690</v>
      </c>
      <c r="O387">
        <v>3366.72</v>
      </c>
      <c r="P387" s="23">
        <v>41791</v>
      </c>
      <c r="Q387">
        <v>6</v>
      </c>
      <c r="R387" t="s">
        <v>100</v>
      </c>
      <c r="S387">
        <v>2014</v>
      </c>
    </row>
    <row r="388" spans="1:19" x14ac:dyDescent="0.25">
      <c r="A388" t="s">
        <v>109</v>
      </c>
      <c r="B388" t="s">
        <v>98</v>
      </c>
      <c r="C388" t="s">
        <v>99</v>
      </c>
      <c r="D388" t="s">
        <v>117</v>
      </c>
      <c r="E388" t="s">
        <v>123</v>
      </c>
      <c r="F388" t="b">
        <v>1</v>
      </c>
      <c r="G388" t="s">
        <v>93</v>
      </c>
      <c r="H388">
        <v>386</v>
      </c>
      <c r="I388">
        <v>120</v>
      </c>
      <c r="J388">
        <v>300</v>
      </c>
      <c r="K388">
        <v>115800</v>
      </c>
      <c r="L388">
        <v>9264</v>
      </c>
      <c r="M388">
        <v>106536</v>
      </c>
      <c r="N388">
        <v>96500</v>
      </c>
      <c r="O388">
        <v>10036</v>
      </c>
      <c r="P388" s="23">
        <v>41579</v>
      </c>
      <c r="Q388">
        <v>11</v>
      </c>
      <c r="R388" t="s">
        <v>116</v>
      </c>
      <c r="S388">
        <v>2013</v>
      </c>
    </row>
    <row r="389" spans="1:19" x14ac:dyDescent="0.25">
      <c r="A389" t="s">
        <v>109</v>
      </c>
      <c r="B389" t="s">
        <v>101</v>
      </c>
      <c r="C389" t="s">
        <v>102</v>
      </c>
      <c r="D389" t="s">
        <v>117</v>
      </c>
      <c r="E389" t="s">
        <v>123</v>
      </c>
      <c r="F389" t="b">
        <v>1</v>
      </c>
      <c r="G389" t="s">
        <v>93</v>
      </c>
      <c r="H389">
        <v>635</v>
      </c>
      <c r="I389">
        <v>120</v>
      </c>
      <c r="J389">
        <v>300</v>
      </c>
      <c r="K389">
        <v>190500</v>
      </c>
      <c r="L389">
        <v>15240</v>
      </c>
      <c r="M389">
        <v>175260</v>
      </c>
      <c r="N389">
        <v>158750</v>
      </c>
      <c r="O389">
        <v>16510</v>
      </c>
      <c r="P389" s="23">
        <v>41974</v>
      </c>
      <c r="Q389">
        <v>12</v>
      </c>
      <c r="R389" t="s">
        <v>103</v>
      </c>
      <c r="S389">
        <v>2014</v>
      </c>
    </row>
    <row r="390" spans="1:19" x14ac:dyDescent="0.25">
      <c r="A390" t="s">
        <v>88</v>
      </c>
      <c r="B390" t="s">
        <v>98</v>
      </c>
      <c r="C390" t="s">
        <v>99</v>
      </c>
      <c r="D390" t="s">
        <v>118</v>
      </c>
      <c r="E390" t="s">
        <v>123</v>
      </c>
      <c r="F390" t="b">
        <v>1</v>
      </c>
      <c r="G390" t="s">
        <v>93</v>
      </c>
      <c r="H390">
        <v>574.5</v>
      </c>
      <c r="I390">
        <v>250</v>
      </c>
      <c r="J390">
        <v>350</v>
      </c>
      <c r="K390">
        <v>201075</v>
      </c>
      <c r="L390">
        <v>16086</v>
      </c>
      <c r="M390">
        <v>184989</v>
      </c>
      <c r="N390">
        <v>149370</v>
      </c>
      <c r="O390">
        <v>35619</v>
      </c>
      <c r="P390" s="23">
        <v>41730</v>
      </c>
      <c r="Q390">
        <v>4</v>
      </c>
      <c r="R390" t="s">
        <v>119</v>
      </c>
      <c r="S390">
        <v>2014</v>
      </c>
    </row>
    <row r="391" spans="1:19" x14ac:dyDescent="0.25">
      <c r="A391" t="s">
        <v>88</v>
      </c>
      <c r="B391" t="s">
        <v>95</v>
      </c>
      <c r="C391" t="s">
        <v>96</v>
      </c>
      <c r="D391" t="s">
        <v>118</v>
      </c>
      <c r="E391" t="s">
        <v>123</v>
      </c>
      <c r="F391" t="b">
        <v>1</v>
      </c>
      <c r="G391" t="s">
        <v>93</v>
      </c>
      <c r="H391">
        <v>2338</v>
      </c>
      <c r="I391">
        <v>250</v>
      </c>
      <c r="J391">
        <v>7</v>
      </c>
      <c r="K391">
        <v>16366</v>
      </c>
      <c r="L391">
        <v>1309.28</v>
      </c>
      <c r="M391">
        <v>15056.72</v>
      </c>
      <c r="N391">
        <v>11690</v>
      </c>
      <c r="O391">
        <v>3366.72</v>
      </c>
      <c r="P391" s="23">
        <v>41791</v>
      </c>
      <c r="Q391">
        <v>6</v>
      </c>
      <c r="R391" t="s">
        <v>100</v>
      </c>
      <c r="S391">
        <v>2014</v>
      </c>
    </row>
    <row r="392" spans="1:19" x14ac:dyDescent="0.25">
      <c r="A392" t="s">
        <v>88</v>
      </c>
      <c r="B392" t="s">
        <v>98</v>
      </c>
      <c r="C392" t="s">
        <v>99</v>
      </c>
      <c r="D392" t="s">
        <v>118</v>
      </c>
      <c r="E392" t="s">
        <v>123</v>
      </c>
      <c r="F392" t="b">
        <v>1</v>
      </c>
      <c r="G392" t="s">
        <v>93</v>
      </c>
      <c r="H392">
        <v>381</v>
      </c>
      <c r="I392">
        <v>250</v>
      </c>
      <c r="J392">
        <v>350</v>
      </c>
      <c r="K392">
        <v>133350</v>
      </c>
      <c r="L392">
        <v>10668</v>
      </c>
      <c r="M392">
        <v>122682</v>
      </c>
      <c r="N392">
        <v>99060</v>
      </c>
      <c r="O392">
        <v>23622</v>
      </c>
      <c r="P392" s="23">
        <v>41852</v>
      </c>
      <c r="Q392">
        <v>8</v>
      </c>
      <c r="R392" t="s">
        <v>110</v>
      </c>
      <c r="S392">
        <v>2014</v>
      </c>
    </row>
    <row r="393" spans="1:19" x14ac:dyDescent="0.25">
      <c r="A393" t="s">
        <v>88</v>
      </c>
      <c r="B393" t="s">
        <v>95</v>
      </c>
      <c r="C393" t="s">
        <v>96</v>
      </c>
      <c r="D393" t="s">
        <v>118</v>
      </c>
      <c r="E393" t="s">
        <v>123</v>
      </c>
      <c r="F393" t="b">
        <v>1</v>
      </c>
      <c r="G393" t="s">
        <v>93</v>
      </c>
      <c r="H393">
        <v>422</v>
      </c>
      <c r="I393">
        <v>250</v>
      </c>
      <c r="J393">
        <v>350</v>
      </c>
      <c r="K393">
        <v>147700</v>
      </c>
      <c r="L393">
        <v>11816</v>
      </c>
      <c r="M393">
        <v>135884</v>
      </c>
      <c r="N393">
        <v>109720</v>
      </c>
      <c r="O393">
        <v>26164</v>
      </c>
      <c r="P393" s="23">
        <v>41852</v>
      </c>
      <c r="Q393">
        <v>8</v>
      </c>
      <c r="R393" t="s">
        <v>110</v>
      </c>
      <c r="S393">
        <v>2014</v>
      </c>
    </row>
    <row r="394" spans="1:19" x14ac:dyDescent="0.25">
      <c r="A394" t="s">
        <v>109</v>
      </c>
      <c r="B394" t="s">
        <v>89</v>
      </c>
      <c r="C394" t="s">
        <v>90</v>
      </c>
      <c r="D394" t="s">
        <v>118</v>
      </c>
      <c r="E394" t="s">
        <v>123</v>
      </c>
      <c r="F394" t="b">
        <v>1</v>
      </c>
      <c r="G394" t="s">
        <v>93</v>
      </c>
      <c r="H394">
        <v>2134</v>
      </c>
      <c r="I394">
        <v>250</v>
      </c>
      <c r="J394">
        <v>300</v>
      </c>
      <c r="K394">
        <v>640200</v>
      </c>
      <c r="L394">
        <v>51216</v>
      </c>
      <c r="M394">
        <v>588984</v>
      </c>
      <c r="N394">
        <v>533500</v>
      </c>
      <c r="O394">
        <v>55484</v>
      </c>
      <c r="P394" s="23">
        <v>41883</v>
      </c>
      <c r="Q394">
        <v>9</v>
      </c>
      <c r="R394" t="s">
        <v>111</v>
      </c>
      <c r="S394">
        <v>2014</v>
      </c>
    </row>
    <row r="395" spans="1:19" x14ac:dyDescent="0.25">
      <c r="A395" t="s">
        <v>109</v>
      </c>
      <c r="B395" t="s">
        <v>113</v>
      </c>
      <c r="C395" t="s">
        <v>133</v>
      </c>
      <c r="D395" t="s">
        <v>118</v>
      </c>
      <c r="E395" t="s">
        <v>123</v>
      </c>
      <c r="F395" t="b">
        <v>1</v>
      </c>
      <c r="G395" t="s">
        <v>93</v>
      </c>
      <c r="H395">
        <v>808</v>
      </c>
      <c r="I395">
        <v>250</v>
      </c>
      <c r="J395">
        <v>300</v>
      </c>
      <c r="K395">
        <v>242400</v>
      </c>
      <c r="L395">
        <v>19392</v>
      </c>
      <c r="M395">
        <v>223008</v>
      </c>
      <c r="N395">
        <v>202000</v>
      </c>
      <c r="O395">
        <v>21008</v>
      </c>
      <c r="P395" s="23">
        <v>41609</v>
      </c>
      <c r="Q395">
        <v>12</v>
      </c>
      <c r="R395" t="s">
        <v>103</v>
      </c>
      <c r="S395">
        <v>2013</v>
      </c>
    </row>
    <row r="396" spans="1:19" x14ac:dyDescent="0.25">
      <c r="A396" t="s">
        <v>88</v>
      </c>
      <c r="B396" t="s">
        <v>89</v>
      </c>
      <c r="C396" t="s">
        <v>90</v>
      </c>
      <c r="D396" t="s">
        <v>120</v>
      </c>
      <c r="E396" t="s">
        <v>123</v>
      </c>
      <c r="F396" t="b">
        <v>1</v>
      </c>
      <c r="G396" t="s">
        <v>93</v>
      </c>
      <c r="H396">
        <v>708</v>
      </c>
      <c r="I396">
        <v>260</v>
      </c>
      <c r="J396">
        <v>20</v>
      </c>
      <c r="K396">
        <v>14160</v>
      </c>
      <c r="L396">
        <v>1132.8</v>
      </c>
      <c r="M396">
        <v>13027.2</v>
      </c>
      <c r="N396">
        <v>7080</v>
      </c>
      <c r="O396">
        <v>5947.2</v>
      </c>
      <c r="P396" s="23">
        <v>41791</v>
      </c>
      <c r="Q396">
        <v>6</v>
      </c>
      <c r="R396" t="s">
        <v>100</v>
      </c>
      <c r="S396">
        <v>2014</v>
      </c>
    </row>
    <row r="397" spans="1:19" x14ac:dyDescent="0.25">
      <c r="A397" t="s">
        <v>88</v>
      </c>
      <c r="B397" t="s">
        <v>113</v>
      </c>
      <c r="C397" t="s">
        <v>133</v>
      </c>
      <c r="D397" t="s">
        <v>120</v>
      </c>
      <c r="E397" t="s">
        <v>123</v>
      </c>
      <c r="F397" t="b">
        <v>1</v>
      </c>
      <c r="G397" t="s">
        <v>93</v>
      </c>
      <c r="H397">
        <v>2907</v>
      </c>
      <c r="I397">
        <v>260</v>
      </c>
      <c r="J397">
        <v>7</v>
      </c>
      <c r="K397">
        <v>20349</v>
      </c>
      <c r="L397">
        <v>1627.92</v>
      </c>
      <c r="M397">
        <v>18721.080000000002</v>
      </c>
      <c r="N397">
        <v>14535</v>
      </c>
      <c r="O397">
        <v>4186.08</v>
      </c>
      <c r="P397" s="23">
        <v>41791</v>
      </c>
      <c r="Q397">
        <v>6</v>
      </c>
      <c r="R397" t="s">
        <v>100</v>
      </c>
      <c r="S397">
        <v>2014</v>
      </c>
    </row>
    <row r="398" spans="1:19" x14ac:dyDescent="0.25">
      <c r="A398" t="s">
        <v>88</v>
      </c>
      <c r="B398" t="s">
        <v>95</v>
      </c>
      <c r="C398" t="s">
        <v>96</v>
      </c>
      <c r="D398" t="s">
        <v>120</v>
      </c>
      <c r="E398" t="s">
        <v>123</v>
      </c>
      <c r="F398" t="b">
        <v>1</v>
      </c>
      <c r="G398" t="s">
        <v>93</v>
      </c>
      <c r="H398">
        <v>1366</v>
      </c>
      <c r="I398">
        <v>260</v>
      </c>
      <c r="J398">
        <v>20</v>
      </c>
      <c r="K398">
        <v>27320</v>
      </c>
      <c r="L398">
        <v>2185.6</v>
      </c>
      <c r="M398">
        <v>25134.400000000001</v>
      </c>
      <c r="N398">
        <v>13660</v>
      </c>
      <c r="O398">
        <v>11474.4</v>
      </c>
      <c r="P398" s="23">
        <v>41791</v>
      </c>
      <c r="Q398">
        <v>6</v>
      </c>
      <c r="R398" t="s">
        <v>100</v>
      </c>
      <c r="S398">
        <v>2014</v>
      </c>
    </row>
    <row r="399" spans="1:19" x14ac:dyDescent="0.25">
      <c r="A399" t="s">
        <v>109</v>
      </c>
      <c r="B399" t="s">
        <v>101</v>
      </c>
      <c r="C399" t="s">
        <v>102</v>
      </c>
      <c r="D399" t="s">
        <v>120</v>
      </c>
      <c r="E399" t="s">
        <v>123</v>
      </c>
      <c r="F399" t="b">
        <v>1</v>
      </c>
      <c r="G399" t="s">
        <v>93</v>
      </c>
      <c r="H399">
        <v>2460</v>
      </c>
      <c r="I399">
        <v>260</v>
      </c>
      <c r="J399">
        <v>300</v>
      </c>
      <c r="K399">
        <v>738000</v>
      </c>
      <c r="L399">
        <v>59040</v>
      </c>
      <c r="M399">
        <v>678960</v>
      </c>
      <c r="N399">
        <v>615000</v>
      </c>
      <c r="O399">
        <v>63960</v>
      </c>
      <c r="P399" s="23">
        <v>41791</v>
      </c>
      <c r="Q399">
        <v>6</v>
      </c>
      <c r="R399" t="s">
        <v>100</v>
      </c>
      <c r="S399">
        <v>2014</v>
      </c>
    </row>
    <row r="400" spans="1:19" x14ac:dyDescent="0.25">
      <c r="A400" t="s">
        <v>88</v>
      </c>
      <c r="B400" t="s">
        <v>95</v>
      </c>
      <c r="C400" t="s">
        <v>96</v>
      </c>
      <c r="D400" t="s">
        <v>120</v>
      </c>
      <c r="E400" t="s">
        <v>123</v>
      </c>
      <c r="F400" t="b">
        <v>1</v>
      </c>
      <c r="G400" t="s">
        <v>93</v>
      </c>
      <c r="H400">
        <v>1520</v>
      </c>
      <c r="I400">
        <v>260</v>
      </c>
      <c r="J400">
        <v>20</v>
      </c>
      <c r="K400">
        <v>30400</v>
      </c>
      <c r="L400">
        <v>2432</v>
      </c>
      <c r="M400">
        <v>27968</v>
      </c>
      <c r="N400">
        <v>15200</v>
      </c>
      <c r="O400">
        <v>12768</v>
      </c>
      <c r="P400" s="23">
        <v>41944</v>
      </c>
      <c r="Q400">
        <v>11</v>
      </c>
      <c r="R400" t="s">
        <v>116</v>
      </c>
      <c r="S400">
        <v>2014</v>
      </c>
    </row>
    <row r="401" spans="1:19" x14ac:dyDescent="0.25">
      <c r="A401" t="s">
        <v>97</v>
      </c>
      <c r="B401" t="s">
        <v>95</v>
      </c>
      <c r="C401" t="s">
        <v>96</v>
      </c>
      <c r="D401" t="s">
        <v>120</v>
      </c>
      <c r="E401" t="s">
        <v>123</v>
      </c>
      <c r="F401" t="b">
        <v>1</v>
      </c>
      <c r="G401" t="s">
        <v>93</v>
      </c>
      <c r="H401">
        <v>711</v>
      </c>
      <c r="I401">
        <v>260</v>
      </c>
      <c r="J401">
        <v>15</v>
      </c>
      <c r="K401">
        <v>10665</v>
      </c>
      <c r="L401">
        <v>853.2</v>
      </c>
      <c r="M401">
        <v>9811.7999999999993</v>
      </c>
      <c r="N401">
        <v>7110</v>
      </c>
      <c r="O401">
        <v>2701.8</v>
      </c>
      <c r="P401" s="23">
        <v>41974</v>
      </c>
      <c r="Q401">
        <v>12</v>
      </c>
      <c r="R401" t="s">
        <v>103</v>
      </c>
      <c r="S401">
        <v>2014</v>
      </c>
    </row>
    <row r="402" spans="1:19" x14ac:dyDescent="0.25">
      <c r="A402" t="s">
        <v>106</v>
      </c>
      <c r="B402" t="s">
        <v>101</v>
      </c>
      <c r="C402" t="s">
        <v>102</v>
      </c>
      <c r="D402" t="s">
        <v>120</v>
      </c>
      <c r="E402" t="s">
        <v>123</v>
      </c>
      <c r="F402" t="b">
        <v>1</v>
      </c>
      <c r="G402" t="s">
        <v>93</v>
      </c>
      <c r="H402">
        <v>1375</v>
      </c>
      <c r="I402">
        <v>260</v>
      </c>
      <c r="J402">
        <v>12</v>
      </c>
      <c r="K402">
        <v>16500</v>
      </c>
      <c r="L402">
        <v>1320</v>
      </c>
      <c r="M402">
        <v>15180</v>
      </c>
      <c r="N402">
        <v>4125</v>
      </c>
      <c r="O402">
        <v>11055</v>
      </c>
      <c r="P402" s="23">
        <v>41609</v>
      </c>
      <c r="Q402">
        <v>12</v>
      </c>
      <c r="R402" t="s">
        <v>103</v>
      </c>
      <c r="S402">
        <v>2013</v>
      </c>
    </row>
    <row r="403" spans="1:19" x14ac:dyDescent="0.25">
      <c r="A403" t="s">
        <v>109</v>
      </c>
      <c r="B403" t="s">
        <v>101</v>
      </c>
      <c r="C403" t="s">
        <v>102</v>
      </c>
      <c r="D403" t="s">
        <v>120</v>
      </c>
      <c r="E403" t="s">
        <v>123</v>
      </c>
      <c r="F403" t="b">
        <v>1</v>
      </c>
      <c r="G403" t="s">
        <v>93</v>
      </c>
      <c r="H403">
        <v>635</v>
      </c>
      <c r="I403">
        <v>260</v>
      </c>
      <c r="J403">
        <v>300</v>
      </c>
      <c r="K403">
        <v>190500</v>
      </c>
      <c r="L403">
        <v>15240</v>
      </c>
      <c r="M403">
        <v>175260</v>
      </c>
      <c r="N403">
        <v>158750</v>
      </c>
      <c r="O403">
        <v>16510</v>
      </c>
      <c r="P403" s="23">
        <v>41974</v>
      </c>
      <c r="Q403">
        <v>12</v>
      </c>
      <c r="R403" t="s">
        <v>103</v>
      </c>
      <c r="S403">
        <v>2014</v>
      </c>
    </row>
    <row r="404" spans="1:19" x14ac:dyDescent="0.25">
      <c r="A404" t="s">
        <v>88</v>
      </c>
      <c r="B404" t="s">
        <v>113</v>
      </c>
      <c r="C404" t="s">
        <v>133</v>
      </c>
      <c r="D404" t="s">
        <v>118</v>
      </c>
      <c r="E404" t="s">
        <v>123</v>
      </c>
      <c r="F404" t="b">
        <v>1</v>
      </c>
      <c r="G404" t="s">
        <v>93</v>
      </c>
      <c r="H404">
        <v>436.5</v>
      </c>
      <c r="I404">
        <v>250</v>
      </c>
      <c r="J404">
        <v>20</v>
      </c>
      <c r="K404">
        <v>8730</v>
      </c>
      <c r="L404">
        <v>698.4</v>
      </c>
      <c r="M404">
        <v>8031.6</v>
      </c>
      <c r="N404">
        <v>4365</v>
      </c>
      <c r="O404">
        <v>3666.6</v>
      </c>
      <c r="P404" s="23">
        <v>41821</v>
      </c>
      <c r="Q404">
        <v>7</v>
      </c>
      <c r="R404" t="s">
        <v>108</v>
      </c>
      <c r="S404">
        <v>2014</v>
      </c>
    </row>
    <row r="405" spans="1:19" x14ac:dyDescent="0.25">
      <c r="A405" t="s">
        <v>109</v>
      </c>
      <c r="B405" t="s">
        <v>89</v>
      </c>
      <c r="C405" t="s">
        <v>90</v>
      </c>
      <c r="D405" t="s">
        <v>91</v>
      </c>
      <c r="E405" t="s">
        <v>123</v>
      </c>
      <c r="F405" t="b">
        <v>1</v>
      </c>
      <c r="G405" t="s">
        <v>93</v>
      </c>
      <c r="H405">
        <v>1094</v>
      </c>
      <c r="I405">
        <v>3</v>
      </c>
      <c r="J405">
        <v>300</v>
      </c>
      <c r="K405">
        <v>328200</v>
      </c>
      <c r="L405">
        <v>29538</v>
      </c>
      <c r="M405">
        <v>298662</v>
      </c>
      <c r="N405">
        <v>273500</v>
      </c>
      <c r="O405">
        <v>25162</v>
      </c>
      <c r="P405" s="23">
        <v>41791</v>
      </c>
      <c r="Q405">
        <v>6</v>
      </c>
      <c r="R405" t="s">
        <v>100</v>
      </c>
      <c r="S405">
        <v>2014</v>
      </c>
    </row>
    <row r="406" spans="1:19" x14ac:dyDescent="0.25">
      <c r="A406" t="s">
        <v>106</v>
      </c>
      <c r="B406" t="s">
        <v>101</v>
      </c>
      <c r="C406" t="s">
        <v>102</v>
      </c>
      <c r="D406" t="s">
        <v>91</v>
      </c>
      <c r="E406" t="s">
        <v>123</v>
      </c>
      <c r="F406" t="b">
        <v>1</v>
      </c>
      <c r="G406" t="s">
        <v>93</v>
      </c>
      <c r="H406">
        <v>367</v>
      </c>
      <c r="I406">
        <v>3</v>
      </c>
      <c r="J406">
        <v>12</v>
      </c>
      <c r="K406">
        <v>4404</v>
      </c>
      <c r="L406">
        <v>396.36</v>
      </c>
      <c r="M406">
        <v>4007.64</v>
      </c>
      <c r="N406">
        <v>1101</v>
      </c>
      <c r="O406">
        <v>2906.64</v>
      </c>
      <c r="P406" s="23">
        <v>41548</v>
      </c>
      <c r="Q406">
        <v>10</v>
      </c>
      <c r="R406" t="s">
        <v>112</v>
      </c>
      <c r="S406">
        <v>2013</v>
      </c>
    </row>
    <row r="407" spans="1:19" x14ac:dyDescent="0.25">
      <c r="A407" t="s">
        <v>109</v>
      </c>
      <c r="B407" t="s">
        <v>89</v>
      </c>
      <c r="C407" t="s">
        <v>90</v>
      </c>
      <c r="D407" t="s">
        <v>104</v>
      </c>
      <c r="E407" t="s">
        <v>123</v>
      </c>
      <c r="F407" t="b">
        <v>1</v>
      </c>
      <c r="G407" t="s">
        <v>93</v>
      </c>
      <c r="H407">
        <v>3802.5</v>
      </c>
      <c r="I407">
        <v>5</v>
      </c>
      <c r="J407">
        <v>300</v>
      </c>
      <c r="K407">
        <v>1140750</v>
      </c>
      <c r="L407">
        <v>102667.5</v>
      </c>
      <c r="M407">
        <v>1038082.5</v>
      </c>
      <c r="N407">
        <v>950625</v>
      </c>
      <c r="O407">
        <v>87457.5</v>
      </c>
      <c r="P407" s="23">
        <v>41730</v>
      </c>
      <c r="Q407">
        <v>4</v>
      </c>
      <c r="R407" t="s">
        <v>119</v>
      </c>
      <c r="S407">
        <v>2014</v>
      </c>
    </row>
    <row r="408" spans="1:19" x14ac:dyDescent="0.25">
      <c r="A408" t="s">
        <v>88</v>
      </c>
      <c r="B408" t="s">
        <v>98</v>
      </c>
      <c r="C408" t="s">
        <v>99</v>
      </c>
      <c r="D408" t="s">
        <v>104</v>
      </c>
      <c r="E408" t="s">
        <v>123</v>
      </c>
      <c r="F408" t="b">
        <v>1</v>
      </c>
      <c r="G408" t="s">
        <v>93</v>
      </c>
      <c r="H408">
        <v>1666</v>
      </c>
      <c r="I408">
        <v>5</v>
      </c>
      <c r="J408">
        <v>350</v>
      </c>
      <c r="K408">
        <v>583100</v>
      </c>
      <c r="L408">
        <v>52479</v>
      </c>
      <c r="M408">
        <v>530621</v>
      </c>
      <c r="N408">
        <v>433160</v>
      </c>
      <c r="O408">
        <v>97461</v>
      </c>
      <c r="P408" s="23">
        <v>41760</v>
      </c>
      <c r="Q408">
        <v>5</v>
      </c>
      <c r="R408" t="s">
        <v>122</v>
      </c>
      <c r="S408">
        <v>2014</v>
      </c>
    </row>
    <row r="409" spans="1:19" x14ac:dyDescent="0.25">
      <c r="A409" t="s">
        <v>109</v>
      </c>
      <c r="B409" t="s">
        <v>98</v>
      </c>
      <c r="C409" t="s">
        <v>99</v>
      </c>
      <c r="D409" t="s">
        <v>104</v>
      </c>
      <c r="E409" t="s">
        <v>123</v>
      </c>
      <c r="F409" t="b">
        <v>1</v>
      </c>
      <c r="G409" t="s">
        <v>93</v>
      </c>
      <c r="H409">
        <v>322</v>
      </c>
      <c r="I409">
        <v>5</v>
      </c>
      <c r="J409">
        <v>300</v>
      </c>
      <c r="K409">
        <v>96600</v>
      </c>
      <c r="L409">
        <v>8694</v>
      </c>
      <c r="M409">
        <v>87906</v>
      </c>
      <c r="N409">
        <v>80500</v>
      </c>
      <c r="O409">
        <v>7406</v>
      </c>
      <c r="P409" s="23">
        <v>41518</v>
      </c>
      <c r="Q409">
        <v>9</v>
      </c>
      <c r="R409" t="s">
        <v>111</v>
      </c>
      <c r="S409">
        <v>2013</v>
      </c>
    </row>
    <row r="410" spans="1:19" x14ac:dyDescent="0.25">
      <c r="A410" t="s">
        <v>106</v>
      </c>
      <c r="B410" t="s">
        <v>89</v>
      </c>
      <c r="C410" t="s">
        <v>90</v>
      </c>
      <c r="D410" t="s">
        <v>104</v>
      </c>
      <c r="E410" t="s">
        <v>123</v>
      </c>
      <c r="F410" t="b">
        <v>1</v>
      </c>
      <c r="G410" t="s">
        <v>93</v>
      </c>
      <c r="H410">
        <v>2321</v>
      </c>
      <c r="I410">
        <v>5</v>
      </c>
      <c r="J410">
        <v>12</v>
      </c>
      <c r="K410">
        <v>27852</v>
      </c>
      <c r="L410">
        <v>2506.6799999999998</v>
      </c>
      <c r="M410">
        <v>25345.32</v>
      </c>
      <c r="N410">
        <v>6963</v>
      </c>
      <c r="O410">
        <v>18382.32</v>
      </c>
      <c r="P410" s="23">
        <v>41944</v>
      </c>
      <c r="Q410">
        <v>11</v>
      </c>
      <c r="R410" t="s">
        <v>116</v>
      </c>
      <c r="S410">
        <v>2014</v>
      </c>
    </row>
    <row r="411" spans="1:19" x14ac:dyDescent="0.25">
      <c r="A411" t="s">
        <v>107</v>
      </c>
      <c r="B411" t="s">
        <v>98</v>
      </c>
      <c r="C411" t="s">
        <v>99</v>
      </c>
      <c r="D411" t="s">
        <v>104</v>
      </c>
      <c r="E411" t="s">
        <v>123</v>
      </c>
      <c r="F411" t="b">
        <v>1</v>
      </c>
      <c r="G411" t="s">
        <v>93</v>
      </c>
      <c r="H411">
        <v>1857</v>
      </c>
      <c r="I411">
        <v>5</v>
      </c>
      <c r="J411">
        <v>125</v>
      </c>
      <c r="K411">
        <v>232125</v>
      </c>
      <c r="L411">
        <v>20891.25</v>
      </c>
      <c r="M411">
        <v>211233.75</v>
      </c>
      <c r="N411">
        <v>222840</v>
      </c>
      <c r="O411">
        <v>11606.25</v>
      </c>
      <c r="P411" s="23">
        <v>41579</v>
      </c>
      <c r="Q411">
        <v>11</v>
      </c>
      <c r="R411" t="s">
        <v>116</v>
      </c>
      <c r="S411">
        <v>2013</v>
      </c>
    </row>
    <row r="412" spans="1:19" x14ac:dyDescent="0.25">
      <c r="A412" t="s">
        <v>88</v>
      </c>
      <c r="B412" t="s">
        <v>89</v>
      </c>
      <c r="C412" t="s">
        <v>90</v>
      </c>
      <c r="D412" t="s">
        <v>104</v>
      </c>
      <c r="E412" t="s">
        <v>123</v>
      </c>
      <c r="F412" t="b">
        <v>1</v>
      </c>
      <c r="G412" t="s">
        <v>93</v>
      </c>
      <c r="H412">
        <v>1611</v>
      </c>
      <c r="I412">
        <v>5</v>
      </c>
      <c r="J412">
        <v>7</v>
      </c>
      <c r="K412">
        <v>11277</v>
      </c>
      <c r="L412">
        <v>1014.93</v>
      </c>
      <c r="M412">
        <v>10262.07</v>
      </c>
      <c r="N412">
        <v>8055</v>
      </c>
      <c r="O412">
        <v>2207.0700000000002</v>
      </c>
      <c r="P412" s="23">
        <v>41609</v>
      </c>
      <c r="Q412">
        <v>12</v>
      </c>
      <c r="R412" t="s">
        <v>103</v>
      </c>
      <c r="S412">
        <v>2013</v>
      </c>
    </row>
    <row r="413" spans="1:19" x14ac:dyDescent="0.25">
      <c r="A413" t="s">
        <v>107</v>
      </c>
      <c r="B413" t="s">
        <v>113</v>
      </c>
      <c r="C413" t="s">
        <v>133</v>
      </c>
      <c r="D413" t="s">
        <v>104</v>
      </c>
      <c r="E413" t="s">
        <v>123</v>
      </c>
      <c r="F413" t="b">
        <v>1</v>
      </c>
      <c r="G413" t="s">
        <v>93</v>
      </c>
      <c r="H413">
        <v>2797</v>
      </c>
      <c r="I413">
        <v>5</v>
      </c>
      <c r="J413">
        <v>125</v>
      </c>
      <c r="K413">
        <v>349625</v>
      </c>
      <c r="L413">
        <v>31466.25</v>
      </c>
      <c r="M413">
        <v>318158.75</v>
      </c>
      <c r="N413">
        <v>335640</v>
      </c>
      <c r="O413">
        <v>17481.25</v>
      </c>
      <c r="P413" s="23">
        <v>41974</v>
      </c>
      <c r="Q413">
        <v>12</v>
      </c>
      <c r="R413" t="s">
        <v>103</v>
      </c>
      <c r="S413">
        <v>2014</v>
      </c>
    </row>
    <row r="414" spans="1:19" x14ac:dyDescent="0.25">
      <c r="A414" t="s">
        <v>109</v>
      </c>
      <c r="B414" t="s">
        <v>95</v>
      </c>
      <c r="C414" t="s">
        <v>96</v>
      </c>
      <c r="D414" t="s">
        <v>104</v>
      </c>
      <c r="E414" t="s">
        <v>123</v>
      </c>
      <c r="F414" t="b">
        <v>1</v>
      </c>
      <c r="G414" t="s">
        <v>93</v>
      </c>
      <c r="H414">
        <v>334</v>
      </c>
      <c r="I414">
        <v>5</v>
      </c>
      <c r="J414">
        <v>300</v>
      </c>
      <c r="K414">
        <v>100200</v>
      </c>
      <c r="L414">
        <v>9018</v>
      </c>
      <c r="M414">
        <v>91182</v>
      </c>
      <c r="N414">
        <v>83500</v>
      </c>
      <c r="O414">
        <v>7682</v>
      </c>
      <c r="P414" s="23">
        <v>41609</v>
      </c>
      <c r="Q414">
        <v>12</v>
      </c>
      <c r="R414" t="s">
        <v>103</v>
      </c>
      <c r="S414">
        <v>2013</v>
      </c>
    </row>
    <row r="415" spans="1:19" x14ac:dyDescent="0.25">
      <c r="A415" t="s">
        <v>109</v>
      </c>
      <c r="B415" t="s">
        <v>101</v>
      </c>
      <c r="C415" t="s">
        <v>102</v>
      </c>
      <c r="D415" t="s">
        <v>114</v>
      </c>
      <c r="E415" t="s">
        <v>123</v>
      </c>
      <c r="F415" t="b">
        <v>1</v>
      </c>
      <c r="G415" t="s">
        <v>93</v>
      </c>
      <c r="H415">
        <v>2565</v>
      </c>
      <c r="I415">
        <v>10</v>
      </c>
      <c r="J415">
        <v>300</v>
      </c>
      <c r="K415">
        <v>769500</v>
      </c>
      <c r="L415">
        <v>69255</v>
      </c>
      <c r="M415">
        <v>700245</v>
      </c>
      <c r="N415">
        <v>641250</v>
      </c>
      <c r="O415">
        <v>58995</v>
      </c>
      <c r="P415" s="23">
        <v>41640</v>
      </c>
      <c r="Q415">
        <v>1</v>
      </c>
      <c r="R415" t="s">
        <v>94</v>
      </c>
      <c r="S415">
        <v>2014</v>
      </c>
    </row>
    <row r="416" spans="1:19" x14ac:dyDescent="0.25">
      <c r="A416" t="s">
        <v>88</v>
      </c>
      <c r="B416" t="s">
        <v>101</v>
      </c>
      <c r="C416" t="s">
        <v>102</v>
      </c>
      <c r="D416" t="s">
        <v>114</v>
      </c>
      <c r="E416" t="s">
        <v>123</v>
      </c>
      <c r="F416" t="b">
        <v>1</v>
      </c>
      <c r="G416" t="s">
        <v>93</v>
      </c>
      <c r="H416">
        <v>2417</v>
      </c>
      <c r="I416">
        <v>10</v>
      </c>
      <c r="J416">
        <v>350</v>
      </c>
      <c r="K416">
        <v>845950</v>
      </c>
      <c r="L416">
        <v>76135.5</v>
      </c>
      <c r="M416">
        <v>769814.5</v>
      </c>
      <c r="N416">
        <v>628420</v>
      </c>
      <c r="O416">
        <v>141394.5</v>
      </c>
      <c r="P416" s="23">
        <v>41640</v>
      </c>
      <c r="Q416">
        <v>1</v>
      </c>
      <c r="R416" t="s">
        <v>94</v>
      </c>
      <c r="S416">
        <v>2014</v>
      </c>
    </row>
    <row r="417" spans="1:19" x14ac:dyDescent="0.25">
      <c r="A417" t="s">
        <v>97</v>
      </c>
      <c r="B417" t="s">
        <v>113</v>
      </c>
      <c r="C417" t="s">
        <v>133</v>
      </c>
      <c r="D417" t="s">
        <v>114</v>
      </c>
      <c r="E417" t="s">
        <v>123</v>
      </c>
      <c r="F417" t="b">
        <v>1</v>
      </c>
      <c r="G417" t="s">
        <v>93</v>
      </c>
      <c r="H417">
        <v>3675</v>
      </c>
      <c r="I417">
        <v>10</v>
      </c>
      <c r="J417">
        <v>15</v>
      </c>
      <c r="K417">
        <v>55125</v>
      </c>
      <c r="L417">
        <v>4961.25</v>
      </c>
      <c r="M417">
        <v>50163.75</v>
      </c>
      <c r="N417">
        <v>36750</v>
      </c>
      <c r="O417">
        <v>13413.75</v>
      </c>
      <c r="P417" s="23">
        <v>41730</v>
      </c>
      <c r="Q417">
        <v>4</v>
      </c>
      <c r="R417" t="s">
        <v>119</v>
      </c>
      <c r="S417">
        <v>2014</v>
      </c>
    </row>
    <row r="418" spans="1:19" x14ac:dyDescent="0.25">
      <c r="A418" t="s">
        <v>109</v>
      </c>
      <c r="B418" t="s">
        <v>89</v>
      </c>
      <c r="C418" t="s">
        <v>90</v>
      </c>
      <c r="D418" t="s">
        <v>114</v>
      </c>
      <c r="E418" t="s">
        <v>123</v>
      </c>
      <c r="F418" t="b">
        <v>1</v>
      </c>
      <c r="G418" t="s">
        <v>93</v>
      </c>
      <c r="H418">
        <v>1094</v>
      </c>
      <c r="I418">
        <v>10</v>
      </c>
      <c r="J418">
        <v>300</v>
      </c>
      <c r="K418">
        <v>328200</v>
      </c>
      <c r="L418">
        <v>29538</v>
      </c>
      <c r="M418">
        <v>298662</v>
      </c>
      <c r="N418">
        <v>273500</v>
      </c>
      <c r="O418">
        <v>25162</v>
      </c>
      <c r="P418" s="23">
        <v>41791</v>
      </c>
      <c r="Q418">
        <v>6</v>
      </c>
      <c r="R418" t="s">
        <v>100</v>
      </c>
      <c r="S418">
        <v>2014</v>
      </c>
    </row>
    <row r="419" spans="1:19" x14ac:dyDescent="0.25">
      <c r="A419" t="s">
        <v>97</v>
      </c>
      <c r="B419" t="s">
        <v>98</v>
      </c>
      <c r="C419" t="s">
        <v>99</v>
      </c>
      <c r="D419" t="s">
        <v>114</v>
      </c>
      <c r="E419" t="s">
        <v>123</v>
      </c>
      <c r="F419" t="b">
        <v>1</v>
      </c>
      <c r="G419" t="s">
        <v>93</v>
      </c>
      <c r="H419">
        <v>1227</v>
      </c>
      <c r="I419">
        <v>10</v>
      </c>
      <c r="J419">
        <v>15</v>
      </c>
      <c r="K419">
        <v>18405</v>
      </c>
      <c r="L419">
        <v>1656.45</v>
      </c>
      <c r="M419">
        <v>16748.55</v>
      </c>
      <c r="N419">
        <v>12270</v>
      </c>
      <c r="O419">
        <v>4478.55</v>
      </c>
      <c r="P419" s="23">
        <v>41913</v>
      </c>
      <c r="Q419">
        <v>10</v>
      </c>
      <c r="R419" t="s">
        <v>112</v>
      </c>
      <c r="S419">
        <v>2014</v>
      </c>
    </row>
    <row r="420" spans="1:19" x14ac:dyDescent="0.25">
      <c r="A420" t="s">
        <v>106</v>
      </c>
      <c r="B420" t="s">
        <v>101</v>
      </c>
      <c r="C420" t="s">
        <v>102</v>
      </c>
      <c r="D420" t="s">
        <v>114</v>
      </c>
      <c r="E420" t="s">
        <v>123</v>
      </c>
      <c r="F420" t="b">
        <v>1</v>
      </c>
      <c r="G420" t="s">
        <v>93</v>
      </c>
      <c r="H420">
        <v>367</v>
      </c>
      <c r="I420">
        <v>10</v>
      </c>
      <c r="J420">
        <v>12</v>
      </c>
      <c r="K420">
        <v>4404</v>
      </c>
      <c r="L420">
        <v>396.36</v>
      </c>
      <c r="M420">
        <v>4007.64</v>
      </c>
      <c r="N420">
        <v>1101</v>
      </c>
      <c r="O420">
        <v>2906.64</v>
      </c>
      <c r="P420" s="23">
        <v>41548</v>
      </c>
      <c r="Q420">
        <v>10</v>
      </c>
      <c r="R420" t="s">
        <v>112</v>
      </c>
      <c r="S420">
        <v>2013</v>
      </c>
    </row>
    <row r="421" spans="1:19" x14ac:dyDescent="0.25">
      <c r="A421" t="s">
        <v>109</v>
      </c>
      <c r="B421" t="s">
        <v>98</v>
      </c>
      <c r="C421" t="s">
        <v>99</v>
      </c>
      <c r="D421" t="s">
        <v>114</v>
      </c>
      <c r="E421" t="s">
        <v>123</v>
      </c>
      <c r="F421" t="b">
        <v>1</v>
      </c>
      <c r="G421" t="s">
        <v>93</v>
      </c>
      <c r="H421">
        <v>1324</v>
      </c>
      <c r="I421">
        <v>10</v>
      </c>
      <c r="J421">
        <v>300</v>
      </c>
      <c r="K421">
        <v>397200</v>
      </c>
      <c r="L421">
        <v>35748</v>
      </c>
      <c r="M421">
        <v>361452</v>
      </c>
      <c r="N421">
        <v>331000</v>
      </c>
      <c r="O421">
        <v>30452</v>
      </c>
      <c r="P421" s="23">
        <v>41944</v>
      </c>
      <c r="Q421">
        <v>11</v>
      </c>
      <c r="R421" t="s">
        <v>116</v>
      </c>
      <c r="S421">
        <v>2014</v>
      </c>
    </row>
    <row r="422" spans="1:19" x14ac:dyDescent="0.25">
      <c r="A422" t="s">
        <v>106</v>
      </c>
      <c r="B422" t="s">
        <v>95</v>
      </c>
      <c r="C422" t="s">
        <v>96</v>
      </c>
      <c r="D422" t="s">
        <v>114</v>
      </c>
      <c r="E422" t="s">
        <v>123</v>
      </c>
      <c r="F422" t="b">
        <v>1</v>
      </c>
      <c r="G422" t="s">
        <v>93</v>
      </c>
      <c r="H422">
        <v>1775</v>
      </c>
      <c r="I422">
        <v>10</v>
      </c>
      <c r="J422">
        <v>12</v>
      </c>
      <c r="K422">
        <v>21300</v>
      </c>
      <c r="L422">
        <v>1917</v>
      </c>
      <c r="M422">
        <v>19383</v>
      </c>
      <c r="N422">
        <v>5325</v>
      </c>
      <c r="O422">
        <v>14058</v>
      </c>
      <c r="P422" s="23">
        <v>41579</v>
      </c>
      <c r="Q422">
        <v>11</v>
      </c>
      <c r="R422" t="s">
        <v>116</v>
      </c>
      <c r="S422">
        <v>2013</v>
      </c>
    </row>
    <row r="423" spans="1:19" x14ac:dyDescent="0.25">
      <c r="A423" t="s">
        <v>107</v>
      </c>
      <c r="B423" t="s">
        <v>113</v>
      </c>
      <c r="C423" t="s">
        <v>133</v>
      </c>
      <c r="D423" t="s">
        <v>114</v>
      </c>
      <c r="E423" t="s">
        <v>123</v>
      </c>
      <c r="F423" t="b">
        <v>1</v>
      </c>
      <c r="G423" t="s">
        <v>93</v>
      </c>
      <c r="H423">
        <v>2797</v>
      </c>
      <c r="I423">
        <v>10</v>
      </c>
      <c r="J423">
        <v>125</v>
      </c>
      <c r="K423">
        <v>349625</v>
      </c>
      <c r="L423">
        <v>31466.25</v>
      </c>
      <c r="M423">
        <v>318158.75</v>
      </c>
      <c r="N423">
        <v>335640</v>
      </c>
      <c r="O423">
        <v>17481.25</v>
      </c>
      <c r="P423" s="23">
        <v>41974</v>
      </c>
      <c r="Q423">
        <v>12</v>
      </c>
      <c r="R423" t="s">
        <v>103</v>
      </c>
      <c r="S423">
        <v>2014</v>
      </c>
    </row>
    <row r="424" spans="1:19" x14ac:dyDescent="0.25">
      <c r="A424" t="s">
        <v>97</v>
      </c>
      <c r="B424" t="s">
        <v>101</v>
      </c>
      <c r="C424" t="s">
        <v>102</v>
      </c>
      <c r="D424" t="s">
        <v>117</v>
      </c>
      <c r="E424" t="s">
        <v>123</v>
      </c>
      <c r="F424" t="b">
        <v>1</v>
      </c>
      <c r="G424" t="s">
        <v>93</v>
      </c>
      <c r="H424">
        <v>245</v>
      </c>
      <c r="I424">
        <v>120</v>
      </c>
      <c r="J424">
        <v>15</v>
      </c>
      <c r="K424">
        <v>3675</v>
      </c>
      <c r="L424">
        <v>330.75</v>
      </c>
      <c r="M424">
        <v>3344.25</v>
      </c>
      <c r="N424">
        <v>2450</v>
      </c>
      <c r="O424">
        <v>894.25</v>
      </c>
      <c r="P424" s="23">
        <v>41760</v>
      </c>
      <c r="Q424">
        <v>5</v>
      </c>
      <c r="R424" t="s">
        <v>122</v>
      </c>
      <c r="S424">
        <v>2014</v>
      </c>
    </row>
    <row r="425" spans="1:19" x14ac:dyDescent="0.25">
      <c r="A425" t="s">
        <v>109</v>
      </c>
      <c r="B425" t="s">
        <v>89</v>
      </c>
      <c r="C425" t="s">
        <v>90</v>
      </c>
      <c r="D425" t="s">
        <v>117</v>
      </c>
      <c r="E425" t="s">
        <v>123</v>
      </c>
      <c r="F425" t="b">
        <v>1</v>
      </c>
      <c r="G425" t="s">
        <v>93</v>
      </c>
      <c r="H425">
        <v>3793.5</v>
      </c>
      <c r="I425">
        <v>120</v>
      </c>
      <c r="J425">
        <v>300</v>
      </c>
      <c r="K425">
        <v>1138050</v>
      </c>
      <c r="L425">
        <v>102424.5</v>
      </c>
      <c r="M425">
        <v>1035625.5</v>
      </c>
      <c r="N425">
        <v>948375</v>
      </c>
      <c r="O425">
        <v>87250.5</v>
      </c>
      <c r="P425" s="23">
        <v>41821</v>
      </c>
      <c r="Q425">
        <v>7</v>
      </c>
      <c r="R425" t="s">
        <v>108</v>
      </c>
      <c r="S425">
        <v>2014</v>
      </c>
    </row>
    <row r="426" spans="1:19" x14ac:dyDescent="0.25">
      <c r="A426" t="s">
        <v>88</v>
      </c>
      <c r="B426" t="s">
        <v>95</v>
      </c>
      <c r="C426" t="s">
        <v>96</v>
      </c>
      <c r="D426" t="s">
        <v>117</v>
      </c>
      <c r="E426" t="s">
        <v>123</v>
      </c>
      <c r="F426" t="b">
        <v>1</v>
      </c>
      <c r="G426" t="s">
        <v>93</v>
      </c>
      <c r="H426">
        <v>1307</v>
      </c>
      <c r="I426">
        <v>120</v>
      </c>
      <c r="J426">
        <v>350</v>
      </c>
      <c r="K426">
        <v>457450</v>
      </c>
      <c r="L426">
        <v>41170.5</v>
      </c>
      <c r="M426">
        <v>416279.5</v>
      </c>
      <c r="N426">
        <v>339820</v>
      </c>
      <c r="O426">
        <v>76459.5</v>
      </c>
      <c r="P426" s="23">
        <v>41821</v>
      </c>
      <c r="Q426">
        <v>7</v>
      </c>
      <c r="R426" t="s">
        <v>108</v>
      </c>
      <c r="S426">
        <v>2014</v>
      </c>
    </row>
    <row r="427" spans="1:19" x14ac:dyDescent="0.25">
      <c r="A427" t="s">
        <v>107</v>
      </c>
      <c r="B427" t="s">
        <v>89</v>
      </c>
      <c r="C427" t="s">
        <v>90</v>
      </c>
      <c r="D427" t="s">
        <v>117</v>
      </c>
      <c r="E427" t="s">
        <v>123</v>
      </c>
      <c r="F427" t="b">
        <v>1</v>
      </c>
      <c r="G427" t="s">
        <v>93</v>
      </c>
      <c r="H427">
        <v>567</v>
      </c>
      <c r="I427">
        <v>120</v>
      </c>
      <c r="J427">
        <v>125</v>
      </c>
      <c r="K427">
        <v>70875</v>
      </c>
      <c r="L427">
        <v>6378.75</v>
      </c>
      <c r="M427">
        <v>64496.25</v>
      </c>
      <c r="N427">
        <v>68040</v>
      </c>
      <c r="O427">
        <v>3543.75</v>
      </c>
      <c r="P427" s="23">
        <v>41883</v>
      </c>
      <c r="Q427">
        <v>9</v>
      </c>
      <c r="R427" t="s">
        <v>111</v>
      </c>
      <c r="S427">
        <v>2014</v>
      </c>
    </row>
    <row r="428" spans="1:19" x14ac:dyDescent="0.25">
      <c r="A428" t="s">
        <v>107</v>
      </c>
      <c r="B428" t="s">
        <v>101</v>
      </c>
      <c r="C428" t="s">
        <v>102</v>
      </c>
      <c r="D428" t="s">
        <v>117</v>
      </c>
      <c r="E428" t="s">
        <v>123</v>
      </c>
      <c r="F428" t="b">
        <v>1</v>
      </c>
      <c r="G428" t="s">
        <v>93</v>
      </c>
      <c r="H428">
        <v>2110</v>
      </c>
      <c r="I428">
        <v>120</v>
      </c>
      <c r="J428">
        <v>125</v>
      </c>
      <c r="K428">
        <v>263750</v>
      </c>
      <c r="L428">
        <v>23737.5</v>
      </c>
      <c r="M428">
        <v>240012.5</v>
      </c>
      <c r="N428">
        <v>253200</v>
      </c>
      <c r="O428">
        <v>13187.5</v>
      </c>
      <c r="P428" s="23">
        <v>41883</v>
      </c>
      <c r="Q428">
        <v>9</v>
      </c>
      <c r="R428" t="s">
        <v>111</v>
      </c>
      <c r="S428">
        <v>2014</v>
      </c>
    </row>
    <row r="429" spans="1:19" x14ac:dyDescent="0.25">
      <c r="A429" t="s">
        <v>88</v>
      </c>
      <c r="B429" t="s">
        <v>89</v>
      </c>
      <c r="C429" t="s">
        <v>90</v>
      </c>
      <c r="D429" t="s">
        <v>117</v>
      </c>
      <c r="E429" t="s">
        <v>123</v>
      </c>
      <c r="F429" t="b">
        <v>1</v>
      </c>
      <c r="G429" t="s">
        <v>93</v>
      </c>
      <c r="H429">
        <v>1269</v>
      </c>
      <c r="I429">
        <v>120</v>
      </c>
      <c r="J429">
        <v>350</v>
      </c>
      <c r="K429">
        <v>444150</v>
      </c>
      <c r="L429">
        <v>39973.5</v>
      </c>
      <c r="M429">
        <v>404176.5</v>
      </c>
      <c r="N429">
        <v>329940</v>
      </c>
      <c r="O429">
        <v>74236.5</v>
      </c>
      <c r="P429" s="23">
        <v>41913</v>
      </c>
      <c r="Q429">
        <v>10</v>
      </c>
      <c r="R429" t="s">
        <v>112</v>
      </c>
      <c r="S429">
        <v>2014</v>
      </c>
    </row>
    <row r="430" spans="1:19" x14ac:dyDescent="0.25">
      <c r="A430" t="s">
        <v>106</v>
      </c>
      <c r="B430" t="s">
        <v>113</v>
      </c>
      <c r="C430" t="s">
        <v>133</v>
      </c>
      <c r="D430" t="s">
        <v>118</v>
      </c>
      <c r="E430" t="s">
        <v>123</v>
      </c>
      <c r="F430" t="b">
        <v>1</v>
      </c>
      <c r="G430" t="s">
        <v>93</v>
      </c>
      <c r="H430">
        <v>1956</v>
      </c>
      <c r="I430">
        <v>250</v>
      </c>
      <c r="J430">
        <v>12</v>
      </c>
      <c r="K430">
        <v>23472</v>
      </c>
      <c r="L430">
        <v>2112.48</v>
      </c>
      <c r="M430">
        <v>21359.52</v>
      </c>
      <c r="N430">
        <v>5868</v>
      </c>
      <c r="O430">
        <v>15491.52</v>
      </c>
      <c r="P430" s="23">
        <v>41640</v>
      </c>
      <c r="Q430">
        <v>1</v>
      </c>
      <c r="R430" t="s">
        <v>94</v>
      </c>
      <c r="S430">
        <v>2014</v>
      </c>
    </row>
    <row r="431" spans="1:19" x14ac:dyDescent="0.25">
      <c r="A431" t="s">
        <v>109</v>
      </c>
      <c r="B431" t="s">
        <v>95</v>
      </c>
      <c r="C431" t="s">
        <v>96</v>
      </c>
      <c r="D431" t="s">
        <v>118</v>
      </c>
      <c r="E431" t="s">
        <v>123</v>
      </c>
      <c r="F431" t="b">
        <v>1</v>
      </c>
      <c r="G431" t="s">
        <v>93</v>
      </c>
      <c r="H431">
        <v>2659</v>
      </c>
      <c r="I431">
        <v>250</v>
      </c>
      <c r="J431">
        <v>300</v>
      </c>
      <c r="K431">
        <v>797700</v>
      </c>
      <c r="L431">
        <v>71793</v>
      </c>
      <c r="M431">
        <v>725907</v>
      </c>
      <c r="N431">
        <v>664750</v>
      </c>
      <c r="O431">
        <v>61157</v>
      </c>
      <c r="P431" s="23">
        <v>41671</v>
      </c>
      <c r="Q431">
        <v>2</v>
      </c>
      <c r="R431" t="s">
        <v>115</v>
      </c>
      <c r="S431">
        <v>2014</v>
      </c>
    </row>
    <row r="432" spans="1:19" x14ac:dyDescent="0.25">
      <c r="A432" t="s">
        <v>88</v>
      </c>
      <c r="B432" t="s">
        <v>113</v>
      </c>
      <c r="C432" t="s">
        <v>133</v>
      </c>
      <c r="D432" t="s">
        <v>118</v>
      </c>
      <c r="E432" t="s">
        <v>123</v>
      </c>
      <c r="F432" t="b">
        <v>1</v>
      </c>
      <c r="G432" t="s">
        <v>93</v>
      </c>
      <c r="H432">
        <v>1351.5</v>
      </c>
      <c r="I432">
        <v>250</v>
      </c>
      <c r="J432">
        <v>350</v>
      </c>
      <c r="K432">
        <v>473025</v>
      </c>
      <c r="L432">
        <v>42572.25</v>
      </c>
      <c r="M432">
        <v>430452.75</v>
      </c>
      <c r="N432">
        <v>351390</v>
      </c>
      <c r="O432">
        <v>79062.75</v>
      </c>
      <c r="P432" s="23">
        <v>41730</v>
      </c>
      <c r="Q432">
        <v>4</v>
      </c>
      <c r="R432" t="s">
        <v>119</v>
      </c>
      <c r="S432">
        <v>2014</v>
      </c>
    </row>
    <row r="433" spans="1:19" x14ac:dyDescent="0.25">
      <c r="A433" t="s">
        <v>106</v>
      </c>
      <c r="B433" t="s">
        <v>95</v>
      </c>
      <c r="C433" t="s">
        <v>96</v>
      </c>
      <c r="D433" t="s">
        <v>118</v>
      </c>
      <c r="E433" t="s">
        <v>123</v>
      </c>
      <c r="F433" t="b">
        <v>1</v>
      </c>
      <c r="G433" t="s">
        <v>93</v>
      </c>
      <c r="H433">
        <v>880</v>
      </c>
      <c r="I433">
        <v>250</v>
      </c>
      <c r="J433">
        <v>12</v>
      </c>
      <c r="K433">
        <v>10560</v>
      </c>
      <c r="L433">
        <v>950.4</v>
      </c>
      <c r="M433">
        <v>9609.6</v>
      </c>
      <c r="N433">
        <v>2640</v>
      </c>
      <c r="O433">
        <v>6969.6</v>
      </c>
      <c r="P433" s="23">
        <v>41760</v>
      </c>
      <c r="Q433">
        <v>5</v>
      </c>
      <c r="R433" t="s">
        <v>122</v>
      </c>
      <c r="S433">
        <v>2014</v>
      </c>
    </row>
    <row r="434" spans="1:19" x14ac:dyDescent="0.25">
      <c r="A434" t="s">
        <v>109</v>
      </c>
      <c r="B434" t="s">
        <v>113</v>
      </c>
      <c r="C434" t="s">
        <v>133</v>
      </c>
      <c r="D434" t="s">
        <v>118</v>
      </c>
      <c r="E434" t="s">
        <v>123</v>
      </c>
      <c r="F434" t="b">
        <v>1</v>
      </c>
      <c r="G434" t="s">
        <v>93</v>
      </c>
      <c r="H434">
        <v>1867</v>
      </c>
      <c r="I434">
        <v>250</v>
      </c>
      <c r="J434">
        <v>300</v>
      </c>
      <c r="K434">
        <v>560100</v>
      </c>
      <c r="L434">
        <v>50409</v>
      </c>
      <c r="M434">
        <v>509691</v>
      </c>
      <c r="N434">
        <v>466750</v>
      </c>
      <c r="O434">
        <v>42941</v>
      </c>
      <c r="P434" s="23">
        <v>41883</v>
      </c>
      <c r="Q434">
        <v>9</v>
      </c>
      <c r="R434" t="s">
        <v>111</v>
      </c>
      <c r="S434">
        <v>2014</v>
      </c>
    </row>
    <row r="435" spans="1:19" x14ac:dyDescent="0.25">
      <c r="A435" t="s">
        <v>106</v>
      </c>
      <c r="B435" t="s">
        <v>98</v>
      </c>
      <c r="C435" t="s">
        <v>99</v>
      </c>
      <c r="D435" t="s">
        <v>118</v>
      </c>
      <c r="E435" t="s">
        <v>123</v>
      </c>
      <c r="F435" t="b">
        <v>1</v>
      </c>
      <c r="G435" t="s">
        <v>93</v>
      </c>
      <c r="H435">
        <v>2234</v>
      </c>
      <c r="I435">
        <v>250</v>
      </c>
      <c r="J435">
        <v>12</v>
      </c>
      <c r="K435">
        <v>26808</v>
      </c>
      <c r="L435">
        <v>2412.7199999999998</v>
      </c>
      <c r="M435">
        <v>24395.279999999999</v>
      </c>
      <c r="N435">
        <v>6702</v>
      </c>
      <c r="O435">
        <v>17693.28</v>
      </c>
      <c r="P435" s="23">
        <v>41518</v>
      </c>
      <c r="Q435">
        <v>9</v>
      </c>
      <c r="R435" t="s">
        <v>111</v>
      </c>
      <c r="S435">
        <v>2013</v>
      </c>
    </row>
    <row r="436" spans="1:19" x14ac:dyDescent="0.25">
      <c r="A436" t="s">
        <v>97</v>
      </c>
      <c r="B436" t="s">
        <v>98</v>
      </c>
      <c r="C436" t="s">
        <v>99</v>
      </c>
      <c r="D436" t="s">
        <v>118</v>
      </c>
      <c r="E436" t="s">
        <v>123</v>
      </c>
      <c r="F436" t="b">
        <v>1</v>
      </c>
      <c r="G436" t="s">
        <v>93</v>
      </c>
      <c r="H436">
        <v>1227</v>
      </c>
      <c r="I436">
        <v>250</v>
      </c>
      <c r="J436">
        <v>15</v>
      </c>
      <c r="K436">
        <v>18405</v>
      </c>
      <c r="L436">
        <v>1656.45</v>
      </c>
      <c r="M436">
        <v>16748.55</v>
      </c>
      <c r="N436">
        <v>12270</v>
      </c>
      <c r="O436">
        <v>4478.55</v>
      </c>
      <c r="P436" s="23">
        <v>41913</v>
      </c>
      <c r="Q436">
        <v>10</v>
      </c>
      <c r="R436" t="s">
        <v>112</v>
      </c>
      <c r="S436">
        <v>2014</v>
      </c>
    </row>
    <row r="437" spans="1:19" x14ac:dyDescent="0.25">
      <c r="A437" t="s">
        <v>107</v>
      </c>
      <c r="B437" t="s">
        <v>101</v>
      </c>
      <c r="C437" t="s">
        <v>102</v>
      </c>
      <c r="D437" t="s">
        <v>118</v>
      </c>
      <c r="E437" t="s">
        <v>123</v>
      </c>
      <c r="F437" t="b">
        <v>1</v>
      </c>
      <c r="G437" t="s">
        <v>93</v>
      </c>
      <c r="H437">
        <v>877</v>
      </c>
      <c r="I437">
        <v>250</v>
      </c>
      <c r="J437">
        <v>125</v>
      </c>
      <c r="K437">
        <v>109625</v>
      </c>
      <c r="L437">
        <v>9866.25</v>
      </c>
      <c r="M437">
        <v>99758.75</v>
      </c>
      <c r="N437">
        <v>105240</v>
      </c>
      <c r="O437">
        <v>5481.25</v>
      </c>
      <c r="P437" s="23">
        <v>41944</v>
      </c>
      <c r="Q437">
        <v>11</v>
      </c>
      <c r="R437" t="s">
        <v>116</v>
      </c>
      <c r="S437">
        <v>2014</v>
      </c>
    </row>
    <row r="438" spans="1:19" x14ac:dyDescent="0.25">
      <c r="A438" t="s">
        <v>88</v>
      </c>
      <c r="B438" t="s">
        <v>113</v>
      </c>
      <c r="C438" t="s">
        <v>133</v>
      </c>
      <c r="D438" t="s">
        <v>120</v>
      </c>
      <c r="E438" t="s">
        <v>123</v>
      </c>
      <c r="F438" t="b">
        <v>1</v>
      </c>
      <c r="G438" t="s">
        <v>93</v>
      </c>
      <c r="H438">
        <v>2071</v>
      </c>
      <c r="I438">
        <v>260</v>
      </c>
      <c r="J438">
        <v>350</v>
      </c>
      <c r="K438">
        <v>724850</v>
      </c>
      <c r="L438">
        <v>65236.5</v>
      </c>
      <c r="M438">
        <v>659613.5</v>
      </c>
      <c r="N438">
        <v>538460</v>
      </c>
      <c r="O438">
        <v>121153.5</v>
      </c>
      <c r="P438" s="23">
        <v>41883</v>
      </c>
      <c r="Q438">
        <v>9</v>
      </c>
      <c r="R438" t="s">
        <v>111</v>
      </c>
      <c r="S438">
        <v>2014</v>
      </c>
    </row>
    <row r="439" spans="1:19" x14ac:dyDescent="0.25">
      <c r="A439" t="s">
        <v>88</v>
      </c>
      <c r="B439" t="s">
        <v>89</v>
      </c>
      <c r="C439" t="s">
        <v>90</v>
      </c>
      <c r="D439" t="s">
        <v>120</v>
      </c>
      <c r="E439" t="s">
        <v>123</v>
      </c>
      <c r="F439" t="b">
        <v>1</v>
      </c>
      <c r="G439" t="s">
        <v>93</v>
      </c>
      <c r="H439">
        <v>1269</v>
      </c>
      <c r="I439">
        <v>260</v>
      </c>
      <c r="J439">
        <v>350</v>
      </c>
      <c r="K439">
        <v>444150</v>
      </c>
      <c r="L439">
        <v>39973.5</v>
      </c>
      <c r="M439">
        <v>404176.5</v>
      </c>
      <c r="N439">
        <v>329940</v>
      </c>
      <c r="O439">
        <v>74236.5</v>
      </c>
      <c r="P439" s="23">
        <v>41913</v>
      </c>
      <c r="Q439">
        <v>10</v>
      </c>
      <c r="R439" t="s">
        <v>112</v>
      </c>
      <c r="S439">
        <v>2014</v>
      </c>
    </row>
    <row r="440" spans="1:19" x14ac:dyDescent="0.25">
      <c r="A440" t="s">
        <v>97</v>
      </c>
      <c r="B440" t="s">
        <v>95</v>
      </c>
      <c r="C440" t="s">
        <v>96</v>
      </c>
      <c r="D440" t="s">
        <v>120</v>
      </c>
      <c r="E440" t="s">
        <v>123</v>
      </c>
      <c r="F440" t="b">
        <v>1</v>
      </c>
      <c r="G440" t="s">
        <v>93</v>
      </c>
      <c r="H440">
        <v>970</v>
      </c>
      <c r="I440">
        <v>260</v>
      </c>
      <c r="J440">
        <v>15</v>
      </c>
      <c r="K440">
        <v>14550</v>
      </c>
      <c r="L440">
        <v>1309.5</v>
      </c>
      <c r="M440">
        <v>13240.5</v>
      </c>
      <c r="N440">
        <v>9700</v>
      </c>
      <c r="O440">
        <v>3540.5</v>
      </c>
      <c r="P440" s="23">
        <v>41579</v>
      </c>
      <c r="Q440">
        <v>11</v>
      </c>
      <c r="R440" t="s">
        <v>116</v>
      </c>
      <c r="S440">
        <v>2013</v>
      </c>
    </row>
    <row r="441" spans="1:19" x14ac:dyDescent="0.25">
      <c r="A441" t="s">
        <v>88</v>
      </c>
      <c r="B441" t="s">
        <v>101</v>
      </c>
      <c r="C441" t="s">
        <v>102</v>
      </c>
      <c r="D441" t="s">
        <v>120</v>
      </c>
      <c r="E441" t="s">
        <v>123</v>
      </c>
      <c r="F441" t="b">
        <v>1</v>
      </c>
      <c r="G441" t="s">
        <v>93</v>
      </c>
      <c r="H441">
        <v>1694</v>
      </c>
      <c r="I441">
        <v>260</v>
      </c>
      <c r="J441">
        <v>20</v>
      </c>
      <c r="K441">
        <v>33880</v>
      </c>
      <c r="L441">
        <v>3049.2</v>
      </c>
      <c r="M441">
        <v>30830.799999999999</v>
      </c>
      <c r="N441">
        <v>16940</v>
      </c>
      <c r="O441">
        <v>13890.8</v>
      </c>
      <c r="P441" s="23">
        <v>41944</v>
      </c>
      <c r="Q441">
        <v>11</v>
      </c>
      <c r="R441" t="s">
        <v>116</v>
      </c>
      <c r="S441">
        <v>2014</v>
      </c>
    </row>
    <row r="442" spans="1:19" x14ac:dyDescent="0.25">
      <c r="A442" t="s">
        <v>88</v>
      </c>
      <c r="B442" t="s">
        <v>95</v>
      </c>
      <c r="C442" t="s">
        <v>96</v>
      </c>
      <c r="D442" t="s">
        <v>91</v>
      </c>
      <c r="E442" t="s">
        <v>123</v>
      </c>
      <c r="F442" t="b">
        <v>1</v>
      </c>
      <c r="G442" t="s">
        <v>93</v>
      </c>
      <c r="H442">
        <v>663</v>
      </c>
      <c r="I442">
        <v>3</v>
      </c>
      <c r="J442">
        <v>20</v>
      </c>
      <c r="K442">
        <v>13260</v>
      </c>
      <c r="L442">
        <v>1193.4000000000001</v>
      </c>
      <c r="M442">
        <v>12066.6</v>
      </c>
      <c r="N442">
        <v>6630</v>
      </c>
      <c r="O442">
        <v>5436.6</v>
      </c>
      <c r="P442" s="23">
        <v>41760</v>
      </c>
      <c r="Q442">
        <v>5</v>
      </c>
      <c r="R442" t="s">
        <v>122</v>
      </c>
      <c r="S442">
        <v>2014</v>
      </c>
    </row>
    <row r="443" spans="1:19" x14ac:dyDescent="0.25">
      <c r="A443" t="s">
        <v>88</v>
      </c>
      <c r="B443" t="s">
        <v>89</v>
      </c>
      <c r="C443" t="s">
        <v>90</v>
      </c>
      <c r="D443" t="s">
        <v>91</v>
      </c>
      <c r="E443" t="s">
        <v>123</v>
      </c>
      <c r="F443" t="b">
        <v>1</v>
      </c>
      <c r="G443" t="s">
        <v>93</v>
      </c>
      <c r="H443">
        <v>819</v>
      </c>
      <c r="I443">
        <v>3</v>
      </c>
      <c r="J443">
        <v>7</v>
      </c>
      <c r="K443">
        <v>5733</v>
      </c>
      <c r="L443">
        <v>515.97</v>
      </c>
      <c r="M443">
        <v>5217.03</v>
      </c>
      <c r="N443">
        <v>4095</v>
      </c>
      <c r="O443">
        <v>1122.03</v>
      </c>
      <c r="P443" s="23">
        <v>41821</v>
      </c>
      <c r="Q443">
        <v>7</v>
      </c>
      <c r="R443" t="s">
        <v>108</v>
      </c>
      <c r="S443">
        <v>2014</v>
      </c>
    </row>
    <row r="444" spans="1:19" x14ac:dyDescent="0.25">
      <c r="A444" t="s">
        <v>106</v>
      </c>
      <c r="B444" t="s">
        <v>95</v>
      </c>
      <c r="C444" t="s">
        <v>96</v>
      </c>
      <c r="D444" t="s">
        <v>91</v>
      </c>
      <c r="E444" t="s">
        <v>123</v>
      </c>
      <c r="F444" t="b">
        <v>1</v>
      </c>
      <c r="G444" t="s">
        <v>93</v>
      </c>
      <c r="H444">
        <v>1580</v>
      </c>
      <c r="I444">
        <v>3</v>
      </c>
      <c r="J444">
        <v>12</v>
      </c>
      <c r="K444">
        <v>18960</v>
      </c>
      <c r="L444">
        <v>1706.4</v>
      </c>
      <c r="M444">
        <v>17253.599999999999</v>
      </c>
      <c r="N444">
        <v>4740</v>
      </c>
      <c r="O444">
        <v>12513.6</v>
      </c>
      <c r="P444" s="23">
        <v>41883</v>
      </c>
      <c r="Q444">
        <v>9</v>
      </c>
      <c r="R444" t="s">
        <v>111</v>
      </c>
      <c r="S444">
        <v>2014</v>
      </c>
    </row>
    <row r="445" spans="1:19" x14ac:dyDescent="0.25">
      <c r="A445" t="s">
        <v>88</v>
      </c>
      <c r="B445" t="s">
        <v>101</v>
      </c>
      <c r="C445" t="s">
        <v>102</v>
      </c>
      <c r="D445" t="s">
        <v>91</v>
      </c>
      <c r="E445" t="s">
        <v>123</v>
      </c>
      <c r="F445" t="b">
        <v>1</v>
      </c>
      <c r="G445" t="s">
        <v>93</v>
      </c>
      <c r="H445">
        <v>521</v>
      </c>
      <c r="I445">
        <v>3</v>
      </c>
      <c r="J445">
        <v>7</v>
      </c>
      <c r="K445">
        <v>3647</v>
      </c>
      <c r="L445">
        <v>328.23</v>
      </c>
      <c r="M445">
        <v>3318.77</v>
      </c>
      <c r="N445">
        <v>2605</v>
      </c>
      <c r="O445">
        <v>713.77</v>
      </c>
      <c r="P445" s="23">
        <v>41974</v>
      </c>
      <c r="Q445">
        <v>12</v>
      </c>
      <c r="R445" t="s">
        <v>103</v>
      </c>
      <c r="S445">
        <v>2014</v>
      </c>
    </row>
    <row r="446" spans="1:19" x14ac:dyDescent="0.25">
      <c r="A446" t="s">
        <v>88</v>
      </c>
      <c r="B446" t="s">
        <v>113</v>
      </c>
      <c r="C446" t="s">
        <v>133</v>
      </c>
      <c r="D446" t="s">
        <v>114</v>
      </c>
      <c r="E446" t="s">
        <v>123</v>
      </c>
      <c r="F446" t="b">
        <v>1</v>
      </c>
      <c r="G446" t="s">
        <v>93</v>
      </c>
      <c r="H446">
        <v>973</v>
      </c>
      <c r="I446">
        <v>10</v>
      </c>
      <c r="J446">
        <v>20</v>
      </c>
      <c r="K446">
        <v>19460</v>
      </c>
      <c r="L446">
        <v>1751.4</v>
      </c>
      <c r="M446">
        <v>17708.599999999999</v>
      </c>
      <c r="N446">
        <v>9730</v>
      </c>
      <c r="O446">
        <v>7978.6</v>
      </c>
      <c r="P446" s="23">
        <v>41699</v>
      </c>
      <c r="Q446">
        <v>3</v>
      </c>
      <c r="R446" t="s">
        <v>105</v>
      </c>
      <c r="S446">
        <v>2014</v>
      </c>
    </row>
    <row r="447" spans="1:19" x14ac:dyDescent="0.25">
      <c r="A447" t="s">
        <v>88</v>
      </c>
      <c r="B447" t="s">
        <v>101</v>
      </c>
      <c r="C447" t="s">
        <v>102</v>
      </c>
      <c r="D447" t="s">
        <v>114</v>
      </c>
      <c r="E447" t="s">
        <v>123</v>
      </c>
      <c r="F447" t="b">
        <v>1</v>
      </c>
      <c r="G447" t="s">
        <v>93</v>
      </c>
      <c r="H447">
        <v>1038</v>
      </c>
      <c r="I447">
        <v>10</v>
      </c>
      <c r="J447">
        <v>20</v>
      </c>
      <c r="K447">
        <v>20760</v>
      </c>
      <c r="L447">
        <v>1868.4</v>
      </c>
      <c r="M447">
        <v>18891.599999999999</v>
      </c>
      <c r="N447">
        <v>10380</v>
      </c>
      <c r="O447">
        <v>8511.6</v>
      </c>
      <c r="P447" s="23">
        <v>41791</v>
      </c>
      <c r="Q447">
        <v>6</v>
      </c>
      <c r="R447" t="s">
        <v>100</v>
      </c>
      <c r="S447">
        <v>2014</v>
      </c>
    </row>
    <row r="448" spans="1:19" x14ac:dyDescent="0.25">
      <c r="A448" t="s">
        <v>88</v>
      </c>
      <c r="B448" t="s">
        <v>95</v>
      </c>
      <c r="C448" t="s">
        <v>96</v>
      </c>
      <c r="D448" t="s">
        <v>114</v>
      </c>
      <c r="E448" t="s">
        <v>123</v>
      </c>
      <c r="F448" t="b">
        <v>1</v>
      </c>
      <c r="G448" t="s">
        <v>93</v>
      </c>
      <c r="H448">
        <v>360</v>
      </c>
      <c r="I448">
        <v>10</v>
      </c>
      <c r="J448">
        <v>7</v>
      </c>
      <c r="K448">
        <v>2520</v>
      </c>
      <c r="L448">
        <v>226.8</v>
      </c>
      <c r="M448">
        <v>2293.1999999999998</v>
      </c>
      <c r="N448">
        <v>1800</v>
      </c>
      <c r="O448">
        <v>493.2</v>
      </c>
      <c r="P448" s="23">
        <v>41913</v>
      </c>
      <c r="Q448">
        <v>10</v>
      </c>
      <c r="R448" t="s">
        <v>112</v>
      </c>
      <c r="S448">
        <v>2014</v>
      </c>
    </row>
    <row r="449" spans="1:19" x14ac:dyDescent="0.25">
      <c r="A449" t="s">
        <v>106</v>
      </c>
      <c r="B449" t="s">
        <v>98</v>
      </c>
      <c r="C449" t="s">
        <v>99</v>
      </c>
      <c r="D449" t="s">
        <v>117</v>
      </c>
      <c r="E449" t="s">
        <v>123</v>
      </c>
      <c r="F449" t="b">
        <v>1</v>
      </c>
      <c r="G449" t="s">
        <v>93</v>
      </c>
      <c r="H449">
        <v>1967</v>
      </c>
      <c r="I449">
        <v>120</v>
      </c>
      <c r="J449">
        <v>12</v>
      </c>
      <c r="K449">
        <v>23604</v>
      </c>
      <c r="L449">
        <v>2124.36</v>
      </c>
      <c r="M449">
        <v>21479.64</v>
      </c>
      <c r="N449">
        <v>5901</v>
      </c>
      <c r="O449">
        <v>15578.64</v>
      </c>
      <c r="P449" s="23">
        <v>41699</v>
      </c>
      <c r="Q449">
        <v>3</v>
      </c>
      <c r="R449" t="s">
        <v>105</v>
      </c>
      <c r="S449">
        <v>2014</v>
      </c>
    </row>
    <row r="450" spans="1:19" x14ac:dyDescent="0.25">
      <c r="A450" t="s">
        <v>97</v>
      </c>
      <c r="B450" t="s">
        <v>101</v>
      </c>
      <c r="C450" t="s">
        <v>102</v>
      </c>
      <c r="D450" t="s">
        <v>117</v>
      </c>
      <c r="E450" t="s">
        <v>123</v>
      </c>
      <c r="F450" t="b">
        <v>1</v>
      </c>
      <c r="G450" t="s">
        <v>93</v>
      </c>
      <c r="H450">
        <v>2628</v>
      </c>
      <c r="I450">
        <v>120</v>
      </c>
      <c r="J450">
        <v>15</v>
      </c>
      <c r="K450">
        <v>39420</v>
      </c>
      <c r="L450">
        <v>3547.8</v>
      </c>
      <c r="M450">
        <v>35872.199999999997</v>
      </c>
      <c r="N450">
        <v>26280</v>
      </c>
      <c r="O450">
        <v>9592.2000000000007</v>
      </c>
      <c r="P450" s="23">
        <v>41730</v>
      </c>
      <c r="Q450">
        <v>4</v>
      </c>
      <c r="R450" t="s">
        <v>119</v>
      </c>
      <c r="S450">
        <v>2014</v>
      </c>
    </row>
    <row r="451" spans="1:19" x14ac:dyDescent="0.25">
      <c r="A451" t="s">
        <v>88</v>
      </c>
      <c r="B451" t="s">
        <v>95</v>
      </c>
      <c r="C451" t="s">
        <v>96</v>
      </c>
      <c r="D451" t="s">
        <v>118</v>
      </c>
      <c r="E451" t="s">
        <v>123</v>
      </c>
      <c r="F451" t="b">
        <v>1</v>
      </c>
      <c r="G451" t="s">
        <v>93</v>
      </c>
      <c r="H451">
        <v>360</v>
      </c>
      <c r="I451">
        <v>250</v>
      </c>
      <c r="J451">
        <v>7</v>
      </c>
      <c r="K451">
        <v>2520</v>
      </c>
      <c r="L451">
        <v>226.8</v>
      </c>
      <c r="M451">
        <v>2293.1999999999998</v>
      </c>
      <c r="N451">
        <v>1800</v>
      </c>
      <c r="O451">
        <v>493.2</v>
      </c>
      <c r="P451" s="23">
        <v>41913</v>
      </c>
      <c r="Q451">
        <v>10</v>
      </c>
      <c r="R451" t="s">
        <v>112</v>
      </c>
      <c r="S451">
        <v>2014</v>
      </c>
    </row>
    <row r="452" spans="1:19" x14ac:dyDescent="0.25">
      <c r="A452" t="s">
        <v>88</v>
      </c>
      <c r="B452" t="s">
        <v>98</v>
      </c>
      <c r="C452" t="s">
        <v>99</v>
      </c>
      <c r="D452" t="s">
        <v>118</v>
      </c>
      <c r="E452" t="s">
        <v>123</v>
      </c>
      <c r="F452" t="b">
        <v>1</v>
      </c>
      <c r="G452" t="s">
        <v>93</v>
      </c>
      <c r="H452">
        <v>2682</v>
      </c>
      <c r="I452">
        <v>250</v>
      </c>
      <c r="J452">
        <v>20</v>
      </c>
      <c r="K452">
        <v>53640</v>
      </c>
      <c r="L452">
        <v>4827.6000000000004</v>
      </c>
      <c r="M452">
        <v>48812.4</v>
      </c>
      <c r="N452">
        <v>26820</v>
      </c>
      <c r="O452">
        <v>21992.400000000001</v>
      </c>
      <c r="P452" s="23">
        <v>41579</v>
      </c>
      <c r="Q452">
        <v>11</v>
      </c>
      <c r="R452" t="s">
        <v>116</v>
      </c>
      <c r="S452">
        <v>2013</v>
      </c>
    </row>
    <row r="453" spans="1:19" x14ac:dyDescent="0.25">
      <c r="A453" t="s">
        <v>88</v>
      </c>
      <c r="B453" t="s">
        <v>101</v>
      </c>
      <c r="C453" t="s">
        <v>102</v>
      </c>
      <c r="D453" t="s">
        <v>118</v>
      </c>
      <c r="E453" t="s">
        <v>123</v>
      </c>
      <c r="F453" t="b">
        <v>1</v>
      </c>
      <c r="G453" t="s">
        <v>93</v>
      </c>
      <c r="H453">
        <v>521</v>
      </c>
      <c r="I453">
        <v>250</v>
      </c>
      <c r="J453">
        <v>7</v>
      </c>
      <c r="K453">
        <v>3647</v>
      </c>
      <c r="L453">
        <v>328.23</v>
      </c>
      <c r="M453">
        <v>3318.77</v>
      </c>
      <c r="N453">
        <v>2605</v>
      </c>
      <c r="O453">
        <v>713.77</v>
      </c>
      <c r="P453" s="23">
        <v>41974</v>
      </c>
      <c r="Q453">
        <v>12</v>
      </c>
      <c r="R453" t="s">
        <v>103</v>
      </c>
      <c r="S453">
        <v>2014</v>
      </c>
    </row>
    <row r="454" spans="1:19" x14ac:dyDescent="0.25">
      <c r="A454" t="s">
        <v>88</v>
      </c>
      <c r="B454" t="s">
        <v>101</v>
      </c>
      <c r="C454" t="s">
        <v>102</v>
      </c>
      <c r="D454" t="s">
        <v>120</v>
      </c>
      <c r="E454" t="s">
        <v>123</v>
      </c>
      <c r="F454" t="b">
        <v>1</v>
      </c>
      <c r="G454" t="s">
        <v>93</v>
      </c>
      <c r="H454">
        <v>1038</v>
      </c>
      <c r="I454">
        <v>260</v>
      </c>
      <c r="J454">
        <v>20</v>
      </c>
      <c r="K454">
        <v>20760</v>
      </c>
      <c r="L454">
        <v>1868.4</v>
      </c>
      <c r="M454">
        <v>18891.599999999999</v>
      </c>
      <c r="N454">
        <v>10380</v>
      </c>
      <c r="O454">
        <v>8511.6</v>
      </c>
      <c r="P454" s="23">
        <v>41791</v>
      </c>
      <c r="Q454">
        <v>6</v>
      </c>
      <c r="R454" t="s">
        <v>100</v>
      </c>
      <c r="S454">
        <v>2014</v>
      </c>
    </row>
    <row r="455" spans="1:19" x14ac:dyDescent="0.25">
      <c r="A455" t="s">
        <v>97</v>
      </c>
      <c r="B455" t="s">
        <v>89</v>
      </c>
      <c r="C455" t="s">
        <v>90</v>
      </c>
      <c r="D455" t="s">
        <v>120</v>
      </c>
      <c r="E455" t="s">
        <v>123</v>
      </c>
      <c r="F455" t="b">
        <v>1</v>
      </c>
      <c r="G455" t="s">
        <v>93</v>
      </c>
      <c r="H455">
        <v>1630.5</v>
      </c>
      <c r="I455">
        <v>260</v>
      </c>
      <c r="J455">
        <v>15</v>
      </c>
      <c r="K455">
        <v>24457.5</v>
      </c>
      <c r="L455">
        <v>2201.1799999999998</v>
      </c>
      <c r="M455">
        <v>22256.33</v>
      </c>
      <c r="N455">
        <v>16305</v>
      </c>
      <c r="O455">
        <v>5951.33</v>
      </c>
      <c r="P455" s="23">
        <v>41821</v>
      </c>
      <c r="Q455">
        <v>7</v>
      </c>
      <c r="R455" t="s">
        <v>108</v>
      </c>
      <c r="S455">
        <v>2014</v>
      </c>
    </row>
    <row r="456" spans="1:19" x14ac:dyDescent="0.25">
      <c r="A456" t="s">
        <v>106</v>
      </c>
      <c r="B456" t="s">
        <v>98</v>
      </c>
      <c r="C456" t="s">
        <v>99</v>
      </c>
      <c r="D456" t="s">
        <v>120</v>
      </c>
      <c r="E456" t="s">
        <v>123</v>
      </c>
      <c r="F456" t="b">
        <v>1</v>
      </c>
      <c r="G456" t="s">
        <v>93</v>
      </c>
      <c r="H456">
        <v>306</v>
      </c>
      <c r="I456">
        <v>260</v>
      </c>
      <c r="J456">
        <v>12</v>
      </c>
      <c r="K456">
        <v>3672</v>
      </c>
      <c r="L456">
        <v>330.48</v>
      </c>
      <c r="M456">
        <v>3341.52</v>
      </c>
      <c r="N456">
        <v>918</v>
      </c>
      <c r="O456">
        <v>2423.52</v>
      </c>
      <c r="P456" s="23">
        <v>41609</v>
      </c>
      <c r="Q456">
        <v>12</v>
      </c>
      <c r="R456" t="s">
        <v>103</v>
      </c>
      <c r="S456">
        <v>2013</v>
      </c>
    </row>
    <row r="457" spans="1:19" x14ac:dyDescent="0.25">
      <c r="A457" t="s">
        <v>106</v>
      </c>
      <c r="B457" t="s">
        <v>113</v>
      </c>
      <c r="C457" t="s">
        <v>133</v>
      </c>
      <c r="D457" t="s">
        <v>91</v>
      </c>
      <c r="E457" t="s">
        <v>124</v>
      </c>
      <c r="F457" t="b">
        <v>1</v>
      </c>
      <c r="G457" t="s">
        <v>93</v>
      </c>
      <c r="H457">
        <v>386</v>
      </c>
      <c r="I457">
        <v>3</v>
      </c>
      <c r="J457">
        <v>12</v>
      </c>
      <c r="K457">
        <v>4632</v>
      </c>
      <c r="L457">
        <v>463.2</v>
      </c>
      <c r="M457">
        <v>4168.8</v>
      </c>
      <c r="N457">
        <v>1158</v>
      </c>
      <c r="O457">
        <v>3010.8</v>
      </c>
      <c r="P457" s="23">
        <v>41548</v>
      </c>
      <c r="Q457">
        <v>10</v>
      </c>
      <c r="R457" t="s">
        <v>112</v>
      </c>
      <c r="S457">
        <v>2013</v>
      </c>
    </row>
    <row r="458" spans="1:19" x14ac:dyDescent="0.25">
      <c r="A458" t="s">
        <v>88</v>
      </c>
      <c r="B458" t="s">
        <v>113</v>
      </c>
      <c r="C458" t="s">
        <v>133</v>
      </c>
      <c r="D458" t="s">
        <v>104</v>
      </c>
      <c r="E458" t="s">
        <v>124</v>
      </c>
      <c r="F458" t="b">
        <v>1</v>
      </c>
      <c r="G458" t="s">
        <v>93</v>
      </c>
      <c r="H458">
        <v>2328</v>
      </c>
      <c r="I458">
        <v>5</v>
      </c>
      <c r="J458">
        <v>7</v>
      </c>
      <c r="K458">
        <v>16296</v>
      </c>
      <c r="L458">
        <v>1629.6</v>
      </c>
      <c r="M458">
        <v>14666.4</v>
      </c>
      <c r="N458">
        <v>11640</v>
      </c>
      <c r="O458">
        <v>3026.4</v>
      </c>
      <c r="P458" s="23">
        <v>41883</v>
      </c>
      <c r="Q458">
        <v>9</v>
      </c>
      <c r="R458" t="s">
        <v>111</v>
      </c>
      <c r="S458">
        <v>2014</v>
      </c>
    </row>
    <row r="459" spans="1:19" x14ac:dyDescent="0.25">
      <c r="A459" t="s">
        <v>106</v>
      </c>
      <c r="B459" t="s">
        <v>113</v>
      </c>
      <c r="C459" t="s">
        <v>133</v>
      </c>
      <c r="D459" t="s">
        <v>114</v>
      </c>
      <c r="E459" t="s">
        <v>124</v>
      </c>
      <c r="F459" t="b">
        <v>1</v>
      </c>
      <c r="G459" t="s">
        <v>93</v>
      </c>
      <c r="H459">
        <v>386</v>
      </c>
      <c r="I459">
        <v>10</v>
      </c>
      <c r="J459">
        <v>12</v>
      </c>
      <c r="K459">
        <v>4632</v>
      </c>
      <c r="L459">
        <v>463.2</v>
      </c>
      <c r="M459">
        <v>4168.8</v>
      </c>
      <c r="N459">
        <v>1158</v>
      </c>
      <c r="O459">
        <v>3010.8</v>
      </c>
      <c r="P459" s="23">
        <v>41548</v>
      </c>
      <c r="Q459">
        <v>10</v>
      </c>
      <c r="R459" t="s">
        <v>112</v>
      </c>
      <c r="S459">
        <v>2013</v>
      </c>
    </row>
    <row r="460" spans="1:19" x14ac:dyDescent="0.25">
      <c r="A460" t="s">
        <v>107</v>
      </c>
      <c r="B460" t="s">
        <v>113</v>
      </c>
      <c r="C460" t="s">
        <v>133</v>
      </c>
      <c r="D460" t="s">
        <v>91</v>
      </c>
      <c r="E460" t="s">
        <v>124</v>
      </c>
      <c r="F460" t="b">
        <v>1</v>
      </c>
      <c r="G460" t="s">
        <v>93</v>
      </c>
      <c r="H460">
        <v>3445.5</v>
      </c>
      <c r="I460">
        <v>3</v>
      </c>
      <c r="J460">
        <v>125</v>
      </c>
      <c r="K460">
        <v>430687.5</v>
      </c>
      <c r="L460">
        <v>43068.75</v>
      </c>
      <c r="M460">
        <v>387618.75</v>
      </c>
      <c r="N460">
        <v>413460</v>
      </c>
      <c r="O460">
        <v>25841.25</v>
      </c>
      <c r="P460" s="23">
        <v>41730</v>
      </c>
      <c r="Q460">
        <v>4</v>
      </c>
      <c r="R460" t="s">
        <v>119</v>
      </c>
      <c r="S460">
        <v>2014</v>
      </c>
    </row>
    <row r="461" spans="1:19" x14ac:dyDescent="0.25">
      <c r="A461" t="s">
        <v>107</v>
      </c>
      <c r="B461" t="s">
        <v>98</v>
      </c>
      <c r="C461" t="s">
        <v>99</v>
      </c>
      <c r="D461" t="s">
        <v>91</v>
      </c>
      <c r="E461" t="s">
        <v>124</v>
      </c>
      <c r="F461" t="b">
        <v>1</v>
      </c>
      <c r="G461" t="s">
        <v>93</v>
      </c>
      <c r="H461">
        <v>1482</v>
      </c>
      <c r="I461">
        <v>3</v>
      </c>
      <c r="J461">
        <v>125</v>
      </c>
      <c r="K461">
        <v>185250</v>
      </c>
      <c r="L461">
        <v>18525</v>
      </c>
      <c r="M461">
        <v>166725</v>
      </c>
      <c r="N461">
        <v>177840</v>
      </c>
      <c r="O461">
        <v>11115</v>
      </c>
      <c r="P461" s="23">
        <v>41609</v>
      </c>
      <c r="Q461">
        <v>12</v>
      </c>
      <c r="R461" t="s">
        <v>103</v>
      </c>
      <c r="S461">
        <v>2013</v>
      </c>
    </row>
    <row r="462" spans="1:19" x14ac:dyDescent="0.25">
      <c r="A462" t="s">
        <v>88</v>
      </c>
      <c r="B462" t="s">
        <v>113</v>
      </c>
      <c r="C462" t="s">
        <v>133</v>
      </c>
      <c r="D462" t="s">
        <v>104</v>
      </c>
      <c r="E462" t="s">
        <v>124</v>
      </c>
      <c r="F462" t="b">
        <v>1</v>
      </c>
      <c r="G462" t="s">
        <v>93</v>
      </c>
      <c r="H462">
        <v>2313</v>
      </c>
      <c r="I462">
        <v>5</v>
      </c>
      <c r="J462">
        <v>350</v>
      </c>
      <c r="K462">
        <v>809550</v>
      </c>
      <c r="L462">
        <v>80955</v>
      </c>
      <c r="M462">
        <v>728595</v>
      </c>
      <c r="N462">
        <v>601380</v>
      </c>
      <c r="O462">
        <v>127215</v>
      </c>
      <c r="P462" s="23">
        <v>41760</v>
      </c>
      <c r="Q462">
        <v>5</v>
      </c>
      <c r="R462" t="s">
        <v>122</v>
      </c>
      <c r="S462">
        <v>2014</v>
      </c>
    </row>
    <row r="463" spans="1:19" x14ac:dyDescent="0.25">
      <c r="A463" t="s">
        <v>107</v>
      </c>
      <c r="B463" t="s">
        <v>113</v>
      </c>
      <c r="C463" t="s">
        <v>133</v>
      </c>
      <c r="D463" t="s">
        <v>104</v>
      </c>
      <c r="E463" t="s">
        <v>124</v>
      </c>
      <c r="F463" t="b">
        <v>1</v>
      </c>
      <c r="G463" t="s">
        <v>93</v>
      </c>
      <c r="H463">
        <v>1804</v>
      </c>
      <c r="I463">
        <v>5</v>
      </c>
      <c r="J463">
        <v>125</v>
      </c>
      <c r="K463">
        <v>225500</v>
      </c>
      <c r="L463">
        <v>22550</v>
      </c>
      <c r="M463">
        <v>202950</v>
      </c>
      <c r="N463">
        <v>216480</v>
      </c>
      <c r="O463">
        <v>13530</v>
      </c>
      <c r="P463" s="23">
        <v>41579</v>
      </c>
      <c r="Q463">
        <v>11</v>
      </c>
      <c r="R463" t="s">
        <v>116</v>
      </c>
      <c r="S463">
        <v>2013</v>
      </c>
    </row>
    <row r="464" spans="1:19" x14ac:dyDescent="0.25">
      <c r="A464" t="s">
        <v>97</v>
      </c>
      <c r="B464" t="s">
        <v>98</v>
      </c>
      <c r="C464" t="s">
        <v>99</v>
      </c>
      <c r="D464" t="s">
        <v>104</v>
      </c>
      <c r="E464" t="s">
        <v>124</v>
      </c>
      <c r="F464" t="b">
        <v>1</v>
      </c>
      <c r="G464" t="s">
        <v>93</v>
      </c>
      <c r="H464">
        <v>2072</v>
      </c>
      <c r="I464">
        <v>5</v>
      </c>
      <c r="J464">
        <v>15</v>
      </c>
      <c r="K464">
        <v>31080</v>
      </c>
      <c r="L464">
        <v>3108</v>
      </c>
      <c r="M464">
        <v>27972</v>
      </c>
      <c r="N464">
        <v>20720</v>
      </c>
      <c r="O464">
        <v>7252</v>
      </c>
      <c r="P464" s="23">
        <v>41974</v>
      </c>
      <c r="Q464">
        <v>12</v>
      </c>
      <c r="R464" t="s">
        <v>103</v>
      </c>
      <c r="S464">
        <v>2014</v>
      </c>
    </row>
    <row r="465" spans="1:19" x14ac:dyDescent="0.25">
      <c r="A465" t="s">
        <v>88</v>
      </c>
      <c r="B465" t="s">
        <v>98</v>
      </c>
      <c r="C465" t="s">
        <v>99</v>
      </c>
      <c r="D465" t="s">
        <v>114</v>
      </c>
      <c r="E465" t="s">
        <v>124</v>
      </c>
      <c r="F465" t="b">
        <v>1</v>
      </c>
      <c r="G465" t="s">
        <v>93</v>
      </c>
      <c r="H465">
        <v>1954</v>
      </c>
      <c r="I465">
        <v>10</v>
      </c>
      <c r="J465">
        <v>20</v>
      </c>
      <c r="K465">
        <v>39080</v>
      </c>
      <c r="L465">
        <v>3908</v>
      </c>
      <c r="M465">
        <v>35172</v>
      </c>
      <c r="N465">
        <v>19540</v>
      </c>
      <c r="O465">
        <v>15632</v>
      </c>
      <c r="P465" s="23">
        <v>41699</v>
      </c>
      <c r="Q465">
        <v>3</v>
      </c>
      <c r="R465" t="s">
        <v>105</v>
      </c>
      <c r="S465">
        <v>2014</v>
      </c>
    </row>
    <row r="466" spans="1:19" x14ac:dyDescent="0.25">
      <c r="A466" t="s">
        <v>109</v>
      </c>
      <c r="B466" t="s">
        <v>101</v>
      </c>
      <c r="C466" t="s">
        <v>102</v>
      </c>
      <c r="D466" t="s">
        <v>114</v>
      </c>
      <c r="E466" t="s">
        <v>124</v>
      </c>
      <c r="F466" t="b">
        <v>1</v>
      </c>
      <c r="G466" t="s">
        <v>93</v>
      </c>
      <c r="H466">
        <v>591</v>
      </c>
      <c r="I466">
        <v>10</v>
      </c>
      <c r="J466">
        <v>300</v>
      </c>
      <c r="K466">
        <v>177300</v>
      </c>
      <c r="L466">
        <v>17730</v>
      </c>
      <c r="M466">
        <v>159570</v>
      </c>
      <c r="N466">
        <v>147750</v>
      </c>
      <c r="O466">
        <v>11820</v>
      </c>
      <c r="P466" s="23">
        <v>41760</v>
      </c>
      <c r="Q466">
        <v>5</v>
      </c>
      <c r="R466" t="s">
        <v>122</v>
      </c>
      <c r="S466">
        <v>2014</v>
      </c>
    </row>
    <row r="467" spans="1:19" x14ac:dyDescent="0.25">
      <c r="A467" t="s">
        <v>97</v>
      </c>
      <c r="B467" t="s">
        <v>98</v>
      </c>
      <c r="C467" t="s">
        <v>99</v>
      </c>
      <c r="D467" t="s">
        <v>114</v>
      </c>
      <c r="E467" t="s">
        <v>124</v>
      </c>
      <c r="F467" t="b">
        <v>1</v>
      </c>
      <c r="G467" t="s">
        <v>93</v>
      </c>
      <c r="H467">
        <v>2167</v>
      </c>
      <c r="I467">
        <v>10</v>
      </c>
      <c r="J467">
        <v>15</v>
      </c>
      <c r="K467">
        <v>32505</v>
      </c>
      <c r="L467">
        <v>3250.5</v>
      </c>
      <c r="M467">
        <v>29254.5</v>
      </c>
      <c r="N467">
        <v>21670</v>
      </c>
      <c r="O467">
        <v>7584.5</v>
      </c>
      <c r="P467" s="23">
        <v>41548</v>
      </c>
      <c r="Q467">
        <v>10</v>
      </c>
      <c r="R467" t="s">
        <v>112</v>
      </c>
      <c r="S467">
        <v>2013</v>
      </c>
    </row>
    <row r="468" spans="1:19" x14ac:dyDescent="0.25">
      <c r="A468" t="s">
        <v>88</v>
      </c>
      <c r="B468" t="s">
        <v>95</v>
      </c>
      <c r="C468" t="s">
        <v>96</v>
      </c>
      <c r="D468" t="s">
        <v>114</v>
      </c>
      <c r="E468" t="s">
        <v>124</v>
      </c>
      <c r="F468" t="b">
        <v>1</v>
      </c>
      <c r="G468" t="s">
        <v>93</v>
      </c>
      <c r="H468">
        <v>241</v>
      </c>
      <c r="I468">
        <v>10</v>
      </c>
      <c r="J468">
        <v>20</v>
      </c>
      <c r="K468">
        <v>4820</v>
      </c>
      <c r="L468">
        <v>482</v>
      </c>
      <c r="M468">
        <v>4338</v>
      </c>
      <c r="N468">
        <v>2410</v>
      </c>
      <c r="O468">
        <v>1928</v>
      </c>
      <c r="P468" s="23">
        <v>41913</v>
      </c>
      <c r="Q468">
        <v>10</v>
      </c>
      <c r="R468" t="s">
        <v>112</v>
      </c>
      <c r="S468">
        <v>2014</v>
      </c>
    </row>
    <row r="469" spans="1:19" x14ac:dyDescent="0.25">
      <c r="A469" t="s">
        <v>97</v>
      </c>
      <c r="B469" t="s">
        <v>95</v>
      </c>
      <c r="C469" t="s">
        <v>96</v>
      </c>
      <c r="D469" t="s">
        <v>117</v>
      </c>
      <c r="E469" t="s">
        <v>124</v>
      </c>
      <c r="F469" t="b">
        <v>1</v>
      </c>
      <c r="G469" t="s">
        <v>93</v>
      </c>
      <c r="H469">
        <v>681</v>
      </c>
      <c r="I469">
        <v>120</v>
      </c>
      <c r="J469">
        <v>15</v>
      </c>
      <c r="K469">
        <v>10215</v>
      </c>
      <c r="L469">
        <v>1021.5</v>
      </c>
      <c r="M469">
        <v>9193.5</v>
      </c>
      <c r="N469">
        <v>6810</v>
      </c>
      <c r="O469">
        <v>2383.5</v>
      </c>
      <c r="P469" s="23">
        <v>41640</v>
      </c>
      <c r="Q469">
        <v>1</v>
      </c>
      <c r="R469" t="s">
        <v>94</v>
      </c>
      <c r="S469">
        <v>2014</v>
      </c>
    </row>
    <row r="470" spans="1:19" x14ac:dyDescent="0.25">
      <c r="A470" t="s">
        <v>97</v>
      </c>
      <c r="B470" t="s">
        <v>95</v>
      </c>
      <c r="C470" t="s">
        <v>96</v>
      </c>
      <c r="D470" t="s">
        <v>117</v>
      </c>
      <c r="E470" t="s">
        <v>124</v>
      </c>
      <c r="F470" t="b">
        <v>1</v>
      </c>
      <c r="G470" t="s">
        <v>93</v>
      </c>
      <c r="H470">
        <v>510</v>
      </c>
      <c r="I470">
        <v>120</v>
      </c>
      <c r="J470">
        <v>15</v>
      </c>
      <c r="K470">
        <v>7650</v>
      </c>
      <c r="L470">
        <v>765</v>
      </c>
      <c r="M470">
        <v>6885</v>
      </c>
      <c r="N470">
        <v>5100</v>
      </c>
      <c r="O470">
        <v>1785</v>
      </c>
      <c r="P470" s="23">
        <v>41730</v>
      </c>
      <c r="Q470">
        <v>4</v>
      </c>
      <c r="R470" t="s">
        <v>119</v>
      </c>
      <c r="S470">
        <v>2014</v>
      </c>
    </row>
    <row r="471" spans="1:19" x14ac:dyDescent="0.25">
      <c r="A471" t="s">
        <v>97</v>
      </c>
      <c r="B471" t="s">
        <v>113</v>
      </c>
      <c r="C471" t="s">
        <v>133</v>
      </c>
      <c r="D471" t="s">
        <v>117</v>
      </c>
      <c r="E471" t="s">
        <v>124</v>
      </c>
      <c r="F471" t="b">
        <v>1</v>
      </c>
      <c r="G471" t="s">
        <v>93</v>
      </c>
      <c r="H471">
        <v>790</v>
      </c>
      <c r="I471">
        <v>120</v>
      </c>
      <c r="J471">
        <v>15</v>
      </c>
      <c r="K471">
        <v>11850</v>
      </c>
      <c r="L471">
        <v>1185</v>
      </c>
      <c r="M471">
        <v>10665</v>
      </c>
      <c r="N471">
        <v>7900</v>
      </c>
      <c r="O471">
        <v>2765</v>
      </c>
      <c r="P471" s="23">
        <v>41760</v>
      </c>
      <c r="Q471">
        <v>5</v>
      </c>
      <c r="R471" t="s">
        <v>122</v>
      </c>
      <c r="S471">
        <v>2014</v>
      </c>
    </row>
    <row r="472" spans="1:19" x14ac:dyDescent="0.25">
      <c r="A472" t="s">
        <v>88</v>
      </c>
      <c r="B472" t="s">
        <v>98</v>
      </c>
      <c r="C472" t="s">
        <v>99</v>
      </c>
      <c r="D472" t="s">
        <v>117</v>
      </c>
      <c r="E472" t="s">
        <v>124</v>
      </c>
      <c r="F472" t="b">
        <v>1</v>
      </c>
      <c r="G472" t="s">
        <v>93</v>
      </c>
      <c r="H472">
        <v>639</v>
      </c>
      <c r="I472">
        <v>120</v>
      </c>
      <c r="J472">
        <v>350</v>
      </c>
      <c r="K472">
        <v>223650</v>
      </c>
      <c r="L472">
        <v>22365</v>
      </c>
      <c r="M472">
        <v>201285</v>
      </c>
      <c r="N472">
        <v>166140</v>
      </c>
      <c r="O472">
        <v>35145</v>
      </c>
      <c r="P472" s="23">
        <v>41821</v>
      </c>
      <c r="Q472">
        <v>7</v>
      </c>
      <c r="R472" t="s">
        <v>108</v>
      </c>
      <c r="S472">
        <v>2014</v>
      </c>
    </row>
    <row r="473" spans="1:19" x14ac:dyDescent="0.25">
      <c r="A473" t="s">
        <v>107</v>
      </c>
      <c r="B473" t="s">
        <v>113</v>
      </c>
      <c r="C473" t="s">
        <v>133</v>
      </c>
      <c r="D473" t="s">
        <v>117</v>
      </c>
      <c r="E473" t="s">
        <v>124</v>
      </c>
      <c r="F473" t="b">
        <v>1</v>
      </c>
      <c r="G473" t="s">
        <v>93</v>
      </c>
      <c r="H473">
        <v>1596</v>
      </c>
      <c r="I473">
        <v>120</v>
      </c>
      <c r="J473">
        <v>125</v>
      </c>
      <c r="K473">
        <v>199500</v>
      </c>
      <c r="L473">
        <v>19950</v>
      </c>
      <c r="M473">
        <v>179550</v>
      </c>
      <c r="N473">
        <v>191520</v>
      </c>
      <c r="O473">
        <v>11970</v>
      </c>
      <c r="P473" s="23">
        <v>41883</v>
      </c>
      <c r="Q473">
        <v>9</v>
      </c>
      <c r="R473" t="s">
        <v>111</v>
      </c>
      <c r="S473">
        <v>2014</v>
      </c>
    </row>
    <row r="474" spans="1:19" x14ac:dyDescent="0.25">
      <c r="A474" t="s">
        <v>109</v>
      </c>
      <c r="B474" t="s">
        <v>113</v>
      </c>
      <c r="C474" t="s">
        <v>133</v>
      </c>
      <c r="D474" t="s">
        <v>117</v>
      </c>
      <c r="E474" t="s">
        <v>124</v>
      </c>
      <c r="F474" t="b">
        <v>1</v>
      </c>
      <c r="G474" t="s">
        <v>93</v>
      </c>
      <c r="H474">
        <v>2294</v>
      </c>
      <c r="I474">
        <v>120</v>
      </c>
      <c r="J474">
        <v>300</v>
      </c>
      <c r="K474">
        <v>688200</v>
      </c>
      <c r="L474">
        <v>68820</v>
      </c>
      <c r="M474">
        <v>619380</v>
      </c>
      <c r="N474">
        <v>573500</v>
      </c>
      <c r="O474">
        <v>45880</v>
      </c>
      <c r="P474" s="23">
        <v>41548</v>
      </c>
      <c r="Q474">
        <v>10</v>
      </c>
      <c r="R474" t="s">
        <v>112</v>
      </c>
      <c r="S474">
        <v>2013</v>
      </c>
    </row>
    <row r="475" spans="1:19" x14ac:dyDescent="0.25">
      <c r="A475" t="s">
        <v>88</v>
      </c>
      <c r="B475" t="s">
        <v>95</v>
      </c>
      <c r="C475" t="s">
        <v>96</v>
      </c>
      <c r="D475" t="s">
        <v>117</v>
      </c>
      <c r="E475" t="s">
        <v>124</v>
      </c>
      <c r="F475" t="b">
        <v>1</v>
      </c>
      <c r="G475" t="s">
        <v>93</v>
      </c>
      <c r="H475">
        <v>241</v>
      </c>
      <c r="I475">
        <v>120</v>
      </c>
      <c r="J475">
        <v>20</v>
      </c>
      <c r="K475">
        <v>4820</v>
      </c>
      <c r="L475">
        <v>482</v>
      </c>
      <c r="M475">
        <v>4338</v>
      </c>
      <c r="N475">
        <v>2410</v>
      </c>
      <c r="O475">
        <v>1928</v>
      </c>
      <c r="P475" s="23">
        <v>41913</v>
      </c>
      <c r="Q475">
        <v>10</v>
      </c>
      <c r="R475" t="s">
        <v>112</v>
      </c>
      <c r="S475">
        <v>2014</v>
      </c>
    </row>
    <row r="476" spans="1:19" x14ac:dyDescent="0.25">
      <c r="A476" t="s">
        <v>88</v>
      </c>
      <c r="B476" t="s">
        <v>95</v>
      </c>
      <c r="C476" t="s">
        <v>96</v>
      </c>
      <c r="D476" t="s">
        <v>117</v>
      </c>
      <c r="E476" t="s">
        <v>124</v>
      </c>
      <c r="F476" t="b">
        <v>1</v>
      </c>
      <c r="G476" t="s">
        <v>93</v>
      </c>
      <c r="H476">
        <v>2665</v>
      </c>
      <c r="I476">
        <v>120</v>
      </c>
      <c r="J476">
        <v>7</v>
      </c>
      <c r="K476">
        <v>18655</v>
      </c>
      <c r="L476">
        <v>1865.5</v>
      </c>
      <c r="M476">
        <v>16789.5</v>
      </c>
      <c r="N476">
        <v>13325</v>
      </c>
      <c r="O476">
        <v>3464.5</v>
      </c>
      <c r="P476" s="23">
        <v>41944</v>
      </c>
      <c r="Q476">
        <v>11</v>
      </c>
      <c r="R476" t="s">
        <v>116</v>
      </c>
      <c r="S476">
        <v>2014</v>
      </c>
    </row>
    <row r="477" spans="1:19" x14ac:dyDescent="0.25">
      <c r="A477" t="s">
        <v>107</v>
      </c>
      <c r="B477" t="s">
        <v>89</v>
      </c>
      <c r="C477" t="s">
        <v>90</v>
      </c>
      <c r="D477" t="s">
        <v>117</v>
      </c>
      <c r="E477" t="s">
        <v>124</v>
      </c>
      <c r="F477" t="b">
        <v>1</v>
      </c>
      <c r="G477" t="s">
        <v>93</v>
      </c>
      <c r="H477">
        <v>1916</v>
      </c>
      <c r="I477">
        <v>120</v>
      </c>
      <c r="J477">
        <v>125</v>
      </c>
      <c r="K477">
        <v>239500</v>
      </c>
      <c r="L477">
        <v>23950</v>
      </c>
      <c r="M477">
        <v>215550</v>
      </c>
      <c r="N477">
        <v>229920</v>
      </c>
      <c r="O477">
        <v>14370</v>
      </c>
      <c r="P477" s="23">
        <v>41609</v>
      </c>
      <c r="Q477">
        <v>12</v>
      </c>
      <c r="R477" t="s">
        <v>103</v>
      </c>
      <c r="S477">
        <v>2013</v>
      </c>
    </row>
    <row r="478" spans="1:19" x14ac:dyDescent="0.25">
      <c r="A478" t="s">
        <v>109</v>
      </c>
      <c r="B478" t="s">
        <v>98</v>
      </c>
      <c r="C478" t="s">
        <v>99</v>
      </c>
      <c r="D478" t="s">
        <v>117</v>
      </c>
      <c r="E478" t="s">
        <v>124</v>
      </c>
      <c r="F478" t="b">
        <v>1</v>
      </c>
      <c r="G478" t="s">
        <v>93</v>
      </c>
      <c r="H478">
        <v>853</v>
      </c>
      <c r="I478">
        <v>120</v>
      </c>
      <c r="J478">
        <v>300</v>
      </c>
      <c r="K478">
        <v>255900</v>
      </c>
      <c r="L478">
        <v>25590</v>
      </c>
      <c r="M478">
        <v>230310</v>
      </c>
      <c r="N478">
        <v>213250</v>
      </c>
      <c r="O478">
        <v>17060</v>
      </c>
      <c r="P478" s="23">
        <v>41974</v>
      </c>
      <c r="Q478">
        <v>12</v>
      </c>
      <c r="R478" t="s">
        <v>103</v>
      </c>
      <c r="S478">
        <v>2014</v>
      </c>
    </row>
    <row r="479" spans="1:19" x14ac:dyDescent="0.25">
      <c r="A479" t="s">
        <v>107</v>
      </c>
      <c r="B479" t="s">
        <v>101</v>
      </c>
      <c r="C479" t="s">
        <v>102</v>
      </c>
      <c r="D479" t="s">
        <v>118</v>
      </c>
      <c r="E479" t="s">
        <v>124</v>
      </c>
      <c r="F479" t="b">
        <v>1</v>
      </c>
      <c r="G479" t="s">
        <v>93</v>
      </c>
      <c r="H479">
        <v>341</v>
      </c>
      <c r="I479">
        <v>250</v>
      </c>
      <c r="J479">
        <v>125</v>
      </c>
      <c r="K479">
        <v>42625</v>
      </c>
      <c r="L479">
        <v>4262.5</v>
      </c>
      <c r="M479">
        <v>38362.5</v>
      </c>
      <c r="N479">
        <v>40920</v>
      </c>
      <c r="O479">
        <v>2557.5</v>
      </c>
      <c r="P479" s="23">
        <v>41760</v>
      </c>
      <c r="Q479">
        <v>5</v>
      </c>
      <c r="R479" t="s">
        <v>122</v>
      </c>
      <c r="S479">
        <v>2014</v>
      </c>
    </row>
    <row r="480" spans="1:19" x14ac:dyDescent="0.25">
      <c r="A480" t="s">
        <v>97</v>
      </c>
      <c r="B480" t="s">
        <v>101</v>
      </c>
      <c r="C480" t="s">
        <v>102</v>
      </c>
      <c r="D480" t="s">
        <v>118</v>
      </c>
      <c r="E480" t="s">
        <v>124</v>
      </c>
      <c r="F480" t="b">
        <v>1</v>
      </c>
      <c r="G480" t="s">
        <v>93</v>
      </c>
      <c r="H480">
        <v>641</v>
      </c>
      <c r="I480">
        <v>250</v>
      </c>
      <c r="J480">
        <v>15</v>
      </c>
      <c r="K480">
        <v>9615</v>
      </c>
      <c r="L480">
        <v>961.5</v>
      </c>
      <c r="M480">
        <v>8653.5</v>
      </c>
      <c r="N480">
        <v>6410</v>
      </c>
      <c r="O480">
        <v>2243.5</v>
      </c>
      <c r="P480" s="23">
        <v>41821</v>
      </c>
      <c r="Q480">
        <v>7</v>
      </c>
      <c r="R480" t="s">
        <v>108</v>
      </c>
      <c r="S480">
        <v>2014</v>
      </c>
    </row>
    <row r="481" spans="1:19" x14ac:dyDescent="0.25">
      <c r="A481" t="s">
        <v>88</v>
      </c>
      <c r="B481" t="s">
        <v>113</v>
      </c>
      <c r="C481" t="s">
        <v>133</v>
      </c>
      <c r="D481" t="s">
        <v>118</v>
      </c>
      <c r="E481" t="s">
        <v>124</v>
      </c>
      <c r="F481" t="b">
        <v>1</v>
      </c>
      <c r="G481" t="s">
        <v>93</v>
      </c>
      <c r="H481">
        <v>2807</v>
      </c>
      <c r="I481">
        <v>250</v>
      </c>
      <c r="J481">
        <v>350</v>
      </c>
      <c r="K481">
        <v>982450</v>
      </c>
      <c r="L481">
        <v>98245</v>
      </c>
      <c r="M481">
        <v>884205</v>
      </c>
      <c r="N481">
        <v>729820</v>
      </c>
      <c r="O481">
        <v>154385</v>
      </c>
      <c r="P481" s="23">
        <v>41852</v>
      </c>
      <c r="Q481">
        <v>8</v>
      </c>
      <c r="R481" t="s">
        <v>110</v>
      </c>
      <c r="S481">
        <v>2014</v>
      </c>
    </row>
    <row r="482" spans="1:19" x14ac:dyDescent="0.25">
      <c r="A482" t="s">
        <v>109</v>
      </c>
      <c r="B482" t="s">
        <v>101</v>
      </c>
      <c r="C482" t="s">
        <v>102</v>
      </c>
      <c r="D482" t="s">
        <v>118</v>
      </c>
      <c r="E482" t="s">
        <v>124</v>
      </c>
      <c r="F482" t="b">
        <v>1</v>
      </c>
      <c r="G482" t="s">
        <v>93</v>
      </c>
      <c r="H482">
        <v>432</v>
      </c>
      <c r="I482">
        <v>250</v>
      </c>
      <c r="J482">
        <v>300</v>
      </c>
      <c r="K482">
        <v>129600</v>
      </c>
      <c r="L482">
        <v>12960</v>
      </c>
      <c r="M482">
        <v>116640</v>
      </c>
      <c r="N482">
        <v>108000</v>
      </c>
      <c r="O482">
        <v>8640</v>
      </c>
      <c r="P482" s="23">
        <v>41883</v>
      </c>
      <c r="Q482">
        <v>9</v>
      </c>
      <c r="R482" t="s">
        <v>111</v>
      </c>
      <c r="S482">
        <v>2014</v>
      </c>
    </row>
    <row r="483" spans="1:19" x14ac:dyDescent="0.25">
      <c r="A483" t="s">
        <v>109</v>
      </c>
      <c r="B483" t="s">
        <v>113</v>
      </c>
      <c r="C483" t="s">
        <v>133</v>
      </c>
      <c r="D483" t="s">
        <v>118</v>
      </c>
      <c r="E483" t="s">
        <v>124</v>
      </c>
      <c r="F483" t="b">
        <v>1</v>
      </c>
      <c r="G483" t="s">
        <v>93</v>
      </c>
      <c r="H483">
        <v>2294</v>
      </c>
      <c r="I483">
        <v>250</v>
      </c>
      <c r="J483">
        <v>300</v>
      </c>
      <c r="K483">
        <v>688200</v>
      </c>
      <c r="L483">
        <v>68820</v>
      </c>
      <c r="M483">
        <v>619380</v>
      </c>
      <c r="N483">
        <v>573500</v>
      </c>
      <c r="O483">
        <v>45880</v>
      </c>
      <c r="P483" s="23">
        <v>41548</v>
      </c>
      <c r="Q483">
        <v>10</v>
      </c>
      <c r="R483" t="s">
        <v>112</v>
      </c>
      <c r="S483">
        <v>2013</v>
      </c>
    </row>
    <row r="484" spans="1:19" x14ac:dyDescent="0.25">
      <c r="A484" t="s">
        <v>97</v>
      </c>
      <c r="B484" t="s">
        <v>98</v>
      </c>
      <c r="C484" t="s">
        <v>99</v>
      </c>
      <c r="D484" t="s">
        <v>118</v>
      </c>
      <c r="E484" t="s">
        <v>124</v>
      </c>
      <c r="F484" t="b">
        <v>1</v>
      </c>
      <c r="G484" t="s">
        <v>93</v>
      </c>
      <c r="H484">
        <v>2167</v>
      </c>
      <c r="I484">
        <v>250</v>
      </c>
      <c r="J484">
        <v>15</v>
      </c>
      <c r="K484">
        <v>32505</v>
      </c>
      <c r="L484">
        <v>3250.5</v>
      </c>
      <c r="M484">
        <v>29254.5</v>
      </c>
      <c r="N484">
        <v>21670</v>
      </c>
      <c r="O484">
        <v>7584.5</v>
      </c>
      <c r="P484" s="23">
        <v>41548</v>
      </c>
      <c r="Q484">
        <v>10</v>
      </c>
      <c r="R484" t="s">
        <v>112</v>
      </c>
      <c r="S484">
        <v>2013</v>
      </c>
    </row>
    <row r="485" spans="1:19" x14ac:dyDescent="0.25">
      <c r="A485" t="s">
        <v>107</v>
      </c>
      <c r="B485" t="s">
        <v>89</v>
      </c>
      <c r="C485" t="s">
        <v>90</v>
      </c>
      <c r="D485" t="s">
        <v>118</v>
      </c>
      <c r="E485" t="s">
        <v>124</v>
      </c>
      <c r="F485" t="b">
        <v>1</v>
      </c>
      <c r="G485" t="s">
        <v>93</v>
      </c>
      <c r="H485">
        <v>2529</v>
      </c>
      <c r="I485">
        <v>250</v>
      </c>
      <c r="J485">
        <v>125</v>
      </c>
      <c r="K485">
        <v>316125</v>
      </c>
      <c r="L485">
        <v>31612.5</v>
      </c>
      <c r="M485">
        <v>284512.5</v>
      </c>
      <c r="N485">
        <v>303480</v>
      </c>
      <c r="O485">
        <v>18967.5</v>
      </c>
      <c r="P485" s="23">
        <v>41944</v>
      </c>
      <c r="Q485">
        <v>11</v>
      </c>
      <c r="R485" t="s">
        <v>116</v>
      </c>
      <c r="S485">
        <v>2014</v>
      </c>
    </row>
    <row r="486" spans="1:19" x14ac:dyDescent="0.25">
      <c r="A486" t="s">
        <v>88</v>
      </c>
      <c r="B486" t="s">
        <v>95</v>
      </c>
      <c r="C486" t="s">
        <v>96</v>
      </c>
      <c r="D486" t="s">
        <v>118</v>
      </c>
      <c r="E486" t="s">
        <v>124</v>
      </c>
      <c r="F486" t="b">
        <v>1</v>
      </c>
      <c r="G486" t="s">
        <v>93</v>
      </c>
      <c r="H486">
        <v>1870</v>
      </c>
      <c r="I486">
        <v>250</v>
      </c>
      <c r="J486">
        <v>350</v>
      </c>
      <c r="K486">
        <v>654500</v>
      </c>
      <c r="L486">
        <v>65450</v>
      </c>
      <c r="M486">
        <v>589050</v>
      </c>
      <c r="N486">
        <v>486200</v>
      </c>
      <c r="O486">
        <v>102850</v>
      </c>
      <c r="P486" s="23">
        <v>41609</v>
      </c>
      <c r="Q486">
        <v>12</v>
      </c>
      <c r="R486" t="s">
        <v>103</v>
      </c>
      <c r="S486">
        <v>2013</v>
      </c>
    </row>
    <row r="487" spans="1:19" x14ac:dyDescent="0.25">
      <c r="A487" t="s">
        <v>107</v>
      </c>
      <c r="B487" t="s">
        <v>113</v>
      </c>
      <c r="C487" t="s">
        <v>133</v>
      </c>
      <c r="D487" t="s">
        <v>120</v>
      </c>
      <c r="E487" t="s">
        <v>124</v>
      </c>
      <c r="F487" t="b">
        <v>1</v>
      </c>
      <c r="G487" t="s">
        <v>93</v>
      </c>
      <c r="H487">
        <v>579</v>
      </c>
      <c r="I487">
        <v>260</v>
      </c>
      <c r="J487">
        <v>125</v>
      </c>
      <c r="K487">
        <v>72375</v>
      </c>
      <c r="L487">
        <v>7237.5</v>
      </c>
      <c r="M487">
        <v>65137.5</v>
      </c>
      <c r="N487">
        <v>69480</v>
      </c>
      <c r="O487">
        <v>4342.5</v>
      </c>
      <c r="P487" s="23">
        <v>41640</v>
      </c>
      <c r="Q487">
        <v>1</v>
      </c>
      <c r="R487" t="s">
        <v>94</v>
      </c>
      <c r="S487">
        <v>2014</v>
      </c>
    </row>
    <row r="488" spans="1:19" x14ac:dyDescent="0.25">
      <c r="A488" t="s">
        <v>88</v>
      </c>
      <c r="B488" t="s">
        <v>89</v>
      </c>
      <c r="C488" t="s">
        <v>90</v>
      </c>
      <c r="D488" t="s">
        <v>120</v>
      </c>
      <c r="E488" t="s">
        <v>124</v>
      </c>
      <c r="F488" t="b">
        <v>1</v>
      </c>
      <c r="G488" t="s">
        <v>93</v>
      </c>
      <c r="H488">
        <v>2240</v>
      </c>
      <c r="I488">
        <v>260</v>
      </c>
      <c r="J488">
        <v>350</v>
      </c>
      <c r="K488">
        <v>784000</v>
      </c>
      <c r="L488">
        <v>78400</v>
      </c>
      <c r="M488">
        <v>705600</v>
      </c>
      <c r="N488">
        <v>582400</v>
      </c>
      <c r="O488">
        <v>123200</v>
      </c>
      <c r="P488" s="23">
        <v>41671</v>
      </c>
      <c r="Q488">
        <v>2</v>
      </c>
      <c r="R488" t="s">
        <v>115</v>
      </c>
      <c r="S488">
        <v>2014</v>
      </c>
    </row>
    <row r="489" spans="1:19" x14ac:dyDescent="0.25">
      <c r="A489" t="s">
        <v>109</v>
      </c>
      <c r="B489" t="s">
        <v>113</v>
      </c>
      <c r="C489" t="s">
        <v>133</v>
      </c>
      <c r="D489" t="s">
        <v>120</v>
      </c>
      <c r="E489" t="s">
        <v>124</v>
      </c>
      <c r="F489" t="b">
        <v>1</v>
      </c>
      <c r="G489" t="s">
        <v>93</v>
      </c>
      <c r="H489">
        <v>2993</v>
      </c>
      <c r="I489">
        <v>260</v>
      </c>
      <c r="J489">
        <v>300</v>
      </c>
      <c r="K489">
        <v>897900</v>
      </c>
      <c r="L489">
        <v>89790</v>
      </c>
      <c r="M489">
        <v>808110</v>
      </c>
      <c r="N489">
        <v>748250</v>
      </c>
      <c r="O489">
        <v>59860</v>
      </c>
      <c r="P489" s="23">
        <v>41699</v>
      </c>
      <c r="Q489">
        <v>3</v>
      </c>
      <c r="R489" t="s">
        <v>105</v>
      </c>
      <c r="S489">
        <v>2014</v>
      </c>
    </row>
    <row r="490" spans="1:19" x14ac:dyDescent="0.25">
      <c r="A490" t="s">
        <v>106</v>
      </c>
      <c r="B490" t="s">
        <v>89</v>
      </c>
      <c r="C490" t="s">
        <v>90</v>
      </c>
      <c r="D490" t="s">
        <v>120</v>
      </c>
      <c r="E490" t="s">
        <v>124</v>
      </c>
      <c r="F490" t="b">
        <v>1</v>
      </c>
      <c r="G490" t="s">
        <v>93</v>
      </c>
      <c r="H490">
        <v>3520.5</v>
      </c>
      <c r="I490">
        <v>260</v>
      </c>
      <c r="J490">
        <v>12</v>
      </c>
      <c r="K490">
        <v>42246</v>
      </c>
      <c r="L490">
        <v>4224.6000000000004</v>
      </c>
      <c r="M490">
        <v>38021.4</v>
      </c>
      <c r="N490">
        <v>10561.5</v>
      </c>
      <c r="O490">
        <v>27459.9</v>
      </c>
      <c r="P490" s="23">
        <v>41730</v>
      </c>
      <c r="Q490">
        <v>4</v>
      </c>
      <c r="R490" t="s">
        <v>119</v>
      </c>
      <c r="S490">
        <v>2014</v>
      </c>
    </row>
    <row r="491" spans="1:19" x14ac:dyDescent="0.25">
      <c r="A491" t="s">
        <v>88</v>
      </c>
      <c r="B491" t="s">
        <v>101</v>
      </c>
      <c r="C491" t="s">
        <v>102</v>
      </c>
      <c r="D491" t="s">
        <v>120</v>
      </c>
      <c r="E491" t="s">
        <v>124</v>
      </c>
      <c r="F491" t="b">
        <v>1</v>
      </c>
      <c r="G491" t="s">
        <v>93</v>
      </c>
      <c r="H491">
        <v>2039</v>
      </c>
      <c r="I491">
        <v>260</v>
      </c>
      <c r="J491">
        <v>20</v>
      </c>
      <c r="K491">
        <v>40780</v>
      </c>
      <c r="L491">
        <v>4078</v>
      </c>
      <c r="M491">
        <v>36702</v>
      </c>
      <c r="N491">
        <v>20390</v>
      </c>
      <c r="O491">
        <v>16312</v>
      </c>
      <c r="P491" s="23">
        <v>41760</v>
      </c>
      <c r="Q491">
        <v>5</v>
      </c>
      <c r="R491" t="s">
        <v>122</v>
      </c>
      <c r="S491">
        <v>2014</v>
      </c>
    </row>
    <row r="492" spans="1:19" x14ac:dyDescent="0.25">
      <c r="A492" t="s">
        <v>106</v>
      </c>
      <c r="B492" t="s">
        <v>95</v>
      </c>
      <c r="C492" t="s">
        <v>96</v>
      </c>
      <c r="D492" t="s">
        <v>120</v>
      </c>
      <c r="E492" t="s">
        <v>124</v>
      </c>
      <c r="F492" t="b">
        <v>1</v>
      </c>
      <c r="G492" t="s">
        <v>93</v>
      </c>
      <c r="H492">
        <v>2574</v>
      </c>
      <c r="I492">
        <v>260</v>
      </c>
      <c r="J492">
        <v>12</v>
      </c>
      <c r="K492">
        <v>30888</v>
      </c>
      <c r="L492">
        <v>3088.8</v>
      </c>
      <c r="M492">
        <v>27799.200000000001</v>
      </c>
      <c r="N492">
        <v>7722</v>
      </c>
      <c r="O492">
        <v>20077.2</v>
      </c>
      <c r="P492" s="23">
        <v>41852</v>
      </c>
      <c r="Q492">
        <v>8</v>
      </c>
      <c r="R492" t="s">
        <v>110</v>
      </c>
      <c r="S492">
        <v>2014</v>
      </c>
    </row>
    <row r="493" spans="1:19" x14ac:dyDescent="0.25">
      <c r="A493" t="s">
        <v>88</v>
      </c>
      <c r="B493" t="s">
        <v>89</v>
      </c>
      <c r="C493" t="s">
        <v>90</v>
      </c>
      <c r="D493" t="s">
        <v>120</v>
      </c>
      <c r="E493" t="s">
        <v>124</v>
      </c>
      <c r="F493" t="b">
        <v>1</v>
      </c>
      <c r="G493" t="s">
        <v>93</v>
      </c>
      <c r="H493">
        <v>707</v>
      </c>
      <c r="I493">
        <v>260</v>
      </c>
      <c r="J493">
        <v>350</v>
      </c>
      <c r="K493">
        <v>247450</v>
      </c>
      <c r="L493">
        <v>24745</v>
      </c>
      <c r="M493">
        <v>222705</v>
      </c>
      <c r="N493">
        <v>183820</v>
      </c>
      <c r="O493">
        <v>38885</v>
      </c>
      <c r="P493" s="23">
        <v>41883</v>
      </c>
      <c r="Q493">
        <v>9</v>
      </c>
      <c r="R493" t="s">
        <v>111</v>
      </c>
      <c r="S493">
        <v>2014</v>
      </c>
    </row>
    <row r="494" spans="1:19" x14ac:dyDescent="0.25">
      <c r="A494" t="s">
        <v>97</v>
      </c>
      <c r="B494" t="s">
        <v>98</v>
      </c>
      <c r="C494" t="s">
        <v>99</v>
      </c>
      <c r="D494" t="s">
        <v>120</v>
      </c>
      <c r="E494" t="s">
        <v>124</v>
      </c>
      <c r="F494" t="b">
        <v>1</v>
      </c>
      <c r="G494" t="s">
        <v>93</v>
      </c>
      <c r="H494">
        <v>2072</v>
      </c>
      <c r="I494">
        <v>260</v>
      </c>
      <c r="J494">
        <v>15</v>
      </c>
      <c r="K494">
        <v>31080</v>
      </c>
      <c r="L494">
        <v>3108</v>
      </c>
      <c r="M494">
        <v>27972</v>
      </c>
      <c r="N494">
        <v>20720</v>
      </c>
      <c r="O494">
        <v>7252</v>
      </c>
      <c r="P494" s="23">
        <v>41974</v>
      </c>
      <c r="Q494">
        <v>12</v>
      </c>
      <c r="R494" t="s">
        <v>103</v>
      </c>
      <c r="S494">
        <v>2014</v>
      </c>
    </row>
    <row r="495" spans="1:19" x14ac:dyDescent="0.25">
      <c r="A495" t="s">
        <v>109</v>
      </c>
      <c r="B495" t="s">
        <v>98</v>
      </c>
      <c r="C495" t="s">
        <v>99</v>
      </c>
      <c r="D495" t="s">
        <v>120</v>
      </c>
      <c r="E495" t="s">
        <v>124</v>
      </c>
      <c r="F495" t="b">
        <v>1</v>
      </c>
      <c r="G495" t="s">
        <v>93</v>
      </c>
      <c r="H495">
        <v>853</v>
      </c>
      <c r="I495">
        <v>260</v>
      </c>
      <c r="J495">
        <v>300</v>
      </c>
      <c r="K495">
        <v>255900</v>
      </c>
      <c r="L495">
        <v>25590</v>
      </c>
      <c r="M495">
        <v>230310</v>
      </c>
      <c r="N495">
        <v>213250</v>
      </c>
      <c r="O495">
        <v>17060</v>
      </c>
      <c r="P495" s="23">
        <v>41974</v>
      </c>
      <c r="Q495">
        <v>12</v>
      </c>
      <c r="R495" t="s">
        <v>103</v>
      </c>
      <c r="S495">
        <v>2014</v>
      </c>
    </row>
    <row r="496" spans="1:19" x14ac:dyDescent="0.25">
      <c r="A496" t="s">
        <v>106</v>
      </c>
      <c r="B496" t="s">
        <v>98</v>
      </c>
      <c r="C496" t="s">
        <v>99</v>
      </c>
      <c r="D496" t="s">
        <v>91</v>
      </c>
      <c r="E496" t="s">
        <v>124</v>
      </c>
      <c r="F496" t="b">
        <v>1</v>
      </c>
      <c r="G496" t="s">
        <v>93</v>
      </c>
      <c r="H496">
        <v>1198</v>
      </c>
      <c r="I496">
        <v>3</v>
      </c>
      <c r="J496">
        <v>12</v>
      </c>
      <c r="K496">
        <v>14376</v>
      </c>
      <c r="L496">
        <v>1581.36</v>
      </c>
      <c r="M496">
        <v>12794.64</v>
      </c>
      <c r="N496">
        <v>3594</v>
      </c>
      <c r="O496">
        <v>9200.64</v>
      </c>
      <c r="P496" s="23">
        <v>41548</v>
      </c>
      <c r="Q496">
        <v>10</v>
      </c>
      <c r="R496" t="s">
        <v>112</v>
      </c>
      <c r="S496">
        <v>2013</v>
      </c>
    </row>
    <row r="497" spans="1:19" x14ac:dyDescent="0.25">
      <c r="A497" t="s">
        <v>88</v>
      </c>
      <c r="B497" t="s">
        <v>98</v>
      </c>
      <c r="C497" t="s">
        <v>99</v>
      </c>
      <c r="D497" t="s">
        <v>114</v>
      </c>
      <c r="E497" t="s">
        <v>124</v>
      </c>
      <c r="F497" t="b">
        <v>1</v>
      </c>
      <c r="G497" t="s">
        <v>93</v>
      </c>
      <c r="H497">
        <v>2532</v>
      </c>
      <c r="I497">
        <v>10</v>
      </c>
      <c r="J497">
        <v>7</v>
      </c>
      <c r="K497">
        <v>17724</v>
      </c>
      <c r="L497">
        <v>1949.64</v>
      </c>
      <c r="M497">
        <v>15774.36</v>
      </c>
      <c r="N497">
        <v>12660</v>
      </c>
      <c r="O497">
        <v>3114.36</v>
      </c>
      <c r="P497" s="23">
        <v>41730</v>
      </c>
      <c r="Q497">
        <v>4</v>
      </c>
      <c r="R497" t="s">
        <v>119</v>
      </c>
      <c r="S497">
        <v>2014</v>
      </c>
    </row>
    <row r="498" spans="1:19" x14ac:dyDescent="0.25">
      <c r="A498" t="s">
        <v>106</v>
      </c>
      <c r="B498" t="s">
        <v>98</v>
      </c>
      <c r="C498" t="s">
        <v>99</v>
      </c>
      <c r="D498" t="s">
        <v>114</v>
      </c>
      <c r="E498" t="s">
        <v>124</v>
      </c>
      <c r="F498" t="b">
        <v>1</v>
      </c>
      <c r="G498" t="s">
        <v>93</v>
      </c>
      <c r="H498">
        <v>1198</v>
      </c>
      <c r="I498">
        <v>10</v>
      </c>
      <c r="J498">
        <v>12</v>
      </c>
      <c r="K498">
        <v>14376</v>
      </c>
      <c r="L498">
        <v>1581.36</v>
      </c>
      <c r="M498">
        <v>12794.64</v>
      </c>
      <c r="N498">
        <v>3594</v>
      </c>
      <c r="O498">
        <v>9200.64</v>
      </c>
      <c r="P498" s="23">
        <v>41548</v>
      </c>
      <c r="Q498">
        <v>10</v>
      </c>
      <c r="R498" t="s">
        <v>112</v>
      </c>
      <c r="S498">
        <v>2013</v>
      </c>
    </row>
    <row r="499" spans="1:19" x14ac:dyDescent="0.25">
      <c r="A499" t="s">
        <v>97</v>
      </c>
      <c r="B499" t="s">
        <v>89</v>
      </c>
      <c r="C499" t="s">
        <v>90</v>
      </c>
      <c r="D499" t="s">
        <v>117</v>
      </c>
      <c r="E499" t="s">
        <v>124</v>
      </c>
      <c r="F499" t="b">
        <v>1</v>
      </c>
      <c r="G499" t="s">
        <v>93</v>
      </c>
      <c r="H499">
        <v>384</v>
      </c>
      <c r="I499">
        <v>120</v>
      </c>
      <c r="J499">
        <v>15</v>
      </c>
      <c r="K499">
        <v>5760</v>
      </c>
      <c r="L499">
        <v>633.6</v>
      </c>
      <c r="M499">
        <v>5126.3999999999996</v>
      </c>
      <c r="N499">
        <v>3840</v>
      </c>
      <c r="O499">
        <v>1286.4000000000001</v>
      </c>
      <c r="P499" s="23">
        <v>41640</v>
      </c>
      <c r="Q499">
        <v>1</v>
      </c>
      <c r="R499" t="s">
        <v>94</v>
      </c>
      <c r="S499">
        <v>2014</v>
      </c>
    </row>
    <row r="500" spans="1:19" x14ac:dyDescent="0.25">
      <c r="A500" t="s">
        <v>106</v>
      </c>
      <c r="B500" t="s">
        <v>95</v>
      </c>
      <c r="C500" t="s">
        <v>96</v>
      </c>
      <c r="D500" t="s">
        <v>117</v>
      </c>
      <c r="E500" t="s">
        <v>124</v>
      </c>
      <c r="F500" t="b">
        <v>1</v>
      </c>
      <c r="G500" t="s">
        <v>93</v>
      </c>
      <c r="H500">
        <v>472</v>
      </c>
      <c r="I500">
        <v>120</v>
      </c>
      <c r="J500">
        <v>12</v>
      </c>
      <c r="K500">
        <v>5664</v>
      </c>
      <c r="L500">
        <v>623.04</v>
      </c>
      <c r="M500">
        <v>5040.96</v>
      </c>
      <c r="N500">
        <v>1416</v>
      </c>
      <c r="O500">
        <v>3624.96</v>
      </c>
      <c r="P500" s="23">
        <v>41913</v>
      </c>
      <c r="Q500">
        <v>10</v>
      </c>
      <c r="R500" t="s">
        <v>112</v>
      </c>
      <c r="S500">
        <v>2014</v>
      </c>
    </row>
    <row r="501" spans="1:19" x14ac:dyDescent="0.25">
      <c r="A501" t="s">
        <v>88</v>
      </c>
      <c r="B501" t="s">
        <v>113</v>
      </c>
      <c r="C501" t="s">
        <v>133</v>
      </c>
      <c r="D501" t="s">
        <v>118</v>
      </c>
      <c r="E501" t="s">
        <v>124</v>
      </c>
      <c r="F501" t="b">
        <v>1</v>
      </c>
      <c r="G501" t="s">
        <v>93</v>
      </c>
      <c r="H501">
        <v>1579</v>
      </c>
      <c r="I501">
        <v>250</v>
      </c>
      <c r="J501">
        <v>7</v>
      </c>
      <c r="K501">
        <v>11053</v>
      </c>
      <c r="L501">
        <v>1215.83</v>
      </c>
      <c r="M501">
        <v>9837.17</v>
      </c>
      <c r="N501">
        <v>7895</v>
      </c>
      <c r="O501">
        <v>1942.17</v>
      </c>
      <c r="P501" s="23">
        <v>41699</v>
      </c>
      <c r="Q501">
        <v>3</v>
      </c>
      <c r="R501" t="s">
        <v>105</v>
      </c>
      <c r="S501">
        <v>2014</v>
      </c>
    </row>
    <row r="502" spans="1:19" x14ac:dyDescent="0.25">
      <c r="A502" t="s">
        <v>106</v>
      </c>
      <c r="B502" t="s">
        <v>101</v>
      </c>
      <c r="C502" t="s">
        <v>102</v>
      </c>
      <c r="D502" t="s">
        <v>118</v>
      </c>
      <c r="E502" t="s">
        <v>124</v>
      </c>
      <c r="F502" t="b">
        <v>1</v>
      </c>
      <c r="G502" t="s">
        <v>93</v>
      </c>
      <c r="H502">
        <v>1005</v>
      </c>
      <c r="I502">
        <v>250</v>
      </c>
      <c r="J502">
        <v>12</v>
      </c>
      <c r="K502">
        <v>12060</v>
      </c>
      <c r="L502">
        <v>1326.6</v>
      </c>
      <c r="M502">
        <v>10733.4</v>
      </c>
      <c r="N502">
        <v>3015</v>
      </c>
      <c r="O502">
        <v>7718.4</v>
      </c>
      <c r="P502" s="23">
        <v>41518</v>
      </c>
      <c r="Q502">
        <v>9</v>
      </c>
      <c r="R502" t="s">
        <v>111</v>
      </c>
      <c r="S502">
        <v>2013</v>
      </c>
    </row>
    <row r="503" spans="1:19" x14ac:dyDescent="0.25">
      <c r="A503" t="s">
        <v>97</v>
      </c>
      <c r="B503" t="s">
        <v>113</v>
      </c>
      <c r="C503" t="s">
        <v>133</v>
      </c>
      <c r="D503" t="s">
        <v>120</v>
      </c>
      <c r="E503" t="s">
        <v>124</v>
      </c>
      <c r="F503" t="b">
        <v>1</v>
      </c>
      <c r="G503" t="s">
        <v>93</v>
      </c>
      <c r="H503">
        <v>3199.5</v>
      </c>
      <c r="I503">
        <v>260</v>
      </c>
      <c r="J503">
        <v>15</v>
      </c>
      <c r="K503">
        <v>47992.5</v>
      </c>
      <c r="L503">
        <v>5279.18</v>
      </c>
      <c r="M503">
        <v>42713.33</v>
      </c>
      <c r="N503">
        <v>31995</v>
      </c>
      <c r="O503">
        <v>10718.33</v>
      </c>
      <c r="P503" s="23">
        <v>41821</v>
      </c>
      <c r="Q503">
        <v>7</v>
      </c>
      <c r="R503" t="s">
        <v>108</v>
      </c>
      <c r="S503">
        <v>2014</v>
      </c>
    </row>
    <row r="504" spans="1:19" x14ac:dyDescent="0.25">
      <c r="A504" t="s">
        <v>106</v>
      </c>
      <c r="B504" t="s">
        <v>95</v>
      </c>
      <c r="C504" t="s">
        <v>96</v>
      </c>
      <c r="D504" t="s">
        <v>120</v>
      </c>
      <c r="E504" t="s">
        <v>124</v>
      </c>
      <c r="F504" t="b">
        <v>1</v>
      </c>
      <c r="G504" t="s">
        <v>93</v>
      </c>
      <c r="H504">
        <v>472</v>
      </c>
      <c r="I504">
        <v>260</v>
      </c>
      <c r="J504">
        <v>12</v>
      </c>
      <c r="K504">
        <v>5664</v>
      </c>
      <c r="L504">
        <v>623.04</v>
      </c>
      <c r="M504">
        <v>5040.96</v>
      </c>
      <c r="N504">
        <v>1416</v>
      </c>
      <c r="O504">
        <v>3624.96</v>
      </c>
      <c r="P504" s="23">
        <v>41913</v>
      </c>
      <c r="Q504">
        <v>10</v>
      </c>
      <c r="R504" t="s">
        <v>112</v>
      </c>
      <c r="S504">
        <v>2014</v>
      </c>
    </row>
    <row r="505" spans="1:19" x14ac:dyDescent="0.25">
      <c r="A505" t="s">
        <v>106</v>
      </c>
      <c r="B505" t="s">
        <v>89</v>
      </c>
      <c r="C505" t="s">
        <v>90</v>
      </c>
      <c r="D505" t="s">
        <v>91</v>
      </c>
      <c r="E505" t="s">
        <v>124</v>
      </c>
      <c r="F505" t="b">
        <v>1</v>
      </c>
      <c r="G505" t="s">
        <v>93</v>
      </c>
      <c r="H505">
        <v>1937</v>
      </c>
      <c r="I505">
        <v>3</v>
      </c>
      <c r="J505">
        <v>12</v>
      </c>
      <c r="K505">
        <v>23244</v>
      </c>
      <c r="L505">
        <v>2556.84</v>
      </c>
      <c r="M505">
        <v>20687.16</v>
      </c>
      <c r="N505">
        <v>5811</v>
      </c>
      <c r="O505">
        <v>14876.16</v>
      </c>
      <c r="P505" s="23">
        <v>41671</v>
      </c>
      <c r="Q505">
        <v>2</v>
      </c>
      <c r="R505" t="s">
        <v>115</v>
      </c>
      <c r="S505">
        <v>2014</v>
      </c>
    </row>
    <row r="506" spans="1:19" x14ac:dyDescent="0.25">
      <c r="A506" t="s">
        <v>88</v>
      </c>
      <c r="B506" t="s">
        <v>95</v>
      </c>
      <c r="C506" t="s">
        <v>96</v>
      </c>
      <c r="D506" t="s">
        <v>91</v>
      </c>
      <c r="E506" t="s">
        <v>124</v>
      </c>
      <c r="F506" t="b">
        <v>1</v>
      </c>
      <c r="G506" t="s">
        <v>93</v>
      </c>
      <c r="H506">
        <v>792</v>
      </c>
      <c r="I506">
        <v>3</v>
      </c>
      <c r="J506">
        <v>350</v>
      </c>
      <c r="K506">
        <v>277200</v>
      </c>
      <c r="L506">
        <v>30492</v>
      </c>
      <c r="M506">
        <v>246708</v>
      </c>
      <c r="N506">
        <v>205920</v>
      </c>
      <c r="O506">
        <v>40788</v>
      </c>
      <c r="P506" s="23">
        <v>41699</v>
      </c>
      <c r="Q506">
        <v>3</v>
      </c>
      <c r="R506" t="s">
        <v>105</v>
      </c>
      <c r="S506">
        <v>2014</v>
      </c>
    </row>
    <row r="507" spans="1:19" x14ac:dyDescent="0.25">
      <c r="A507" t="s">
        <v>109</v>
      </c>
      <c r="B507" t="s">
        <v>95</v>
      </c>
      <c r="C507" t="s">
        <v>96</v>
      </c>
      <c r="D507" t="s">
        <v>91</v>
      </c>
      <c r="E507" t="s">
        <v>124</v>
      </c>
      <c r="F507" t="b">
        <v>1</v>
      </c>
      <c r="G507" t="s">
        <v>93</v>
      </c>
      <c r="H507">
        <v>2811</v>
      </c>
      <c r="I507">
        <v>3</v>
      </c>
      <c r="J507">
        <v>300</v>
      </c>
      <c r="K507">
        <v>843300</v>
      </c>
      <c r="L507">
        <v>92763</v>
      </c>
      <c r="M507">
        <v>750537</v>
      </c>
      <c r="N507">
        <v>702750</v>
      </c>
      <c r="O507">
        <v>47787</v>
      </c>
      <c r="P507" s="23">
        <v>41821</v>
      </c>
      <c r="Q507">
        <v>7</v>
      </c>
      <c r="R507" t="s">
        <v>108</v>
      </c>
      <c r="S507">
        <v>2014</v>
      </c>
    </row>
    <row r="508" spans="1:19" x14ac:dyDescent="0.25">
      <c r="A508" t="s">
        <v>107</v>
      </c>
      <c r="B508" t="s">
        <v>98</v>
      </c>
      <c r="C508" t="s">
        <v>99</v>
      </c>
      <c r="D508" t="s">
        <v>91</v>
      </c>
      <c r="E508" t="s">
        <v>124</v>
      </c>
      <c r="F508" t="b">
        <v>1</v>
      </c>
      <c r="G508" t="s">
        <v>93</v>
      </c>
      <c r="H508">
        <v>2441</v>
      </c>
      <c r="I508">
        <v>3</v>
      </c>
      <c r="J508">
        <v>125</v>
      </c>
      <c r="K508">
        <v>305125</v>
      </c>
      <c r="L508">
        <v>33563.75</v>
      </c>
      <c r="M508">
        <v>271561.25</v>
      </c>
      <c r="N508">
        <v>292920</v>
      </c>
      <c r="O508">
        <v>21358.75</v>
      </c>
      <c r="P508" s="23">
        <v>41913</v>
      </c>
      <c r="Q508">
        <v>10</v>
      </c>
      <c r="R508" t="s">
        <v>112</v>
      </c>
      <c r="S508">
        <v>2014</v>
      </c>
    </row>
    <row r="509" spans="1:19" x14ac:dyDescent="0.25">
      <c r="A509" t="s">
        <v>97</v>
      </c>
      <c r="B509" t="s">
        <v>89</v>
      </c>
      <c r="C509" t="s">
        <v>90</v>
      </c>
      <c r="D509" t="s">
        <v>91</v>
      </c>
      <c r="E509" t="s">
        <v>124</v>
      </c>
      <c r="F509" t="b">
        <v>1</v>
      </c>
      <c r="G509" t="s">
        <v>93</v>
      </c>
      <c r="H509">
        <v>1560</v>
      </c>
      <c r="I509">
        <v>3</v>
      </c>
      <c r="J509">
        <v>15</v>
      </c>
      <c r="K509">
        <v>23400</v>
      </c>
      <c r="L509">
        <v>2574</v>
      </c>
      <c r="M509">
        <v>20826</v>
      </c>
      <c r="N509">
        <v>15600</v>
      </c>
      <c r="O509">
        <v>5226</v>
      </c>
      <c r="P509" s="23">
        <v>41579</v>
      </c>
      <c r="Q509">
        <v>11</v>
      </c>
      <c r="R509" t="s">
        <v>116</v>
      </c>
      <c r="S509">
        <v>2013</v>
      </c>
    </row>
    <row r="510" spans="1:19" x14ac:dyDescent="0.25">
      <c r="A510" t="s">
        <v>88</v>
      </c>
      <c r="B510" t="s">
        <v>101</v>
      </c>
      <c r="C510" t="s">
        <v>102</v>
      </c>
      <c r="D510" t="s">
        <v>91</v>
      </c>
      <c r="E510" t="s">
        <v>124</v>
      </c>
      <c r="F510" t="b">
        <v>1</v>
      </c>
      <c r="G510" t="s">
        <v>93</v>
      </c>
      <c r="H510">
        <v>2706</v>
      </c>
      <c r="I510">
        <v>3</v>
      </c>
      <c r="J510">
        <v>7</v>
      </c>
      <c r="K510">
        <v>18942</v>
      </c>
      <c r="L510">
        <v>2083.62</v>
      </c>
      <c r="M510">
        <v>16858.38</v>
      </c>
      <c r="N510">
        <v>13530</v>
      </c>
      <c r="O510">
        <v>3328.38</v>
      </c>
      <c r="P510" s="23">
        <v>41579</v>
      </c>
      <c r="Q510">
        <v>11</v>
      </c>
      <c r="R510" t="s">
        <v>116</v>
      </c>
      <c r="S510">
        <v>2013</v>
      </c>
    </row>
    <row r="511" spans="1:19" x14ac:dyDescent="0.25">
      <c r="A511" t="s">
        <v>88</v>
      </c>
      <c r="B511" t="s">
        <v>95</v>
      </c>
      <c r="C511" t="s">
        <v>96</v>
      </c>
      <c r="D511" t="s">
        <v>104</v>
      </c>
      <c r="E511" t="s">
        <v>124</v>
      </c>
      <c r="F511" t="b">
        <v>1</v>
      </c>
      <c r="G511" t="s">
        <v>93</v>
      </c>
      <c r="H511">
        <v>766</v>
      </c>
      <c r="I511">
        <v>5</v>
      </c>
      <c r="J511">
        <v>350</v>
      </c>
      <c r="K511">
        <v>268100</v>
      </c>
      <c r="L511">
        <v>29491</v>
      </c>
      <c r="M511">
        <v>238609</v>
      </c>
      <c r="N511">
        <v>199160</v>
      </c>
      <c r="O511">
        <v>39449</v>
      </c>
      <c r="P511" s="23">
        <v>41640</v>
      </c>
      <c r="Q511">
        <v>1</v>
      </c>
      <c r="R511" t="s">
        <v>94</v>
      </c>
      <c r="S511">
        <v>2014</v>
      </c>
    </row>
    <row r="512" spans="1:19" x14ac:dyDescent="0.25">
      <c r="A512" t="s">
        <v>88</v>
      </c>
      <c r="B512" t="s">
        <v>95</v>
      </c>
      <c r="C512" t="s">
        <v>96</v>
      </c>
      <c r="D512" t="s">
        <v>104</v>
      </c>
      <c r="E512" t="s">
        <v>124</v>
      </c>
      <c r="F512" t="b">
        <v>1</v>
      </c>
      <c r="G512" t="s">
        <v>93</v>
      </c>
      <c r="H512">
        <v>2992</v>
      </c>
      <c r="I512">
        <v>5</v>
      </c>
      <c r="J512">
        <v>20</v>
      </c>
      <c r="K512">
        <v>59840</v>
      </c>
      <c r="L512">
        <v>6582.4</v>
      </c>
      <c r="M512">
        <v>53257.599999999999</v>
      </c>
      <c r="N512">
        <v>29920</v>
      </c>
      <c r="O512">
        <v>23337.599999999999</v>
      </c>
      <c r="P512" s="23">
        <v>41548</v>
      </c>
      <c r="Q512">
        <v>10</v>
      </c>
      <c r="R512" t="s">
        <v>112</v>
      </c>
      <c r="S512">
        <v>2013</v>
      </c>
    </row>
    <row r="513" spans="1:19" x14ac:dyDescent="0.25">
      <c r="A513" t="s">
        <v>97</v>
      </c>
      <c r="B513" t="s">
        <v>101</v>
      </c>
      <c r="C513" t="s">
        <v>102</v>
      </c>
      <c r="D513" t="s">
        <v>104</v>
      </c>
      <c r="E513" t="s">
        <v>124</v>
      </c>
      <c r="F513" t="b">
        <v>1</v>
      </c>
      <c r="G513" t="s">
        <v>93</v>
      </c>
      <c r="H513">
        <v>2157</v>
      </c>
      <c r="I513">
        <v>5</v>
      </c>
      <c r="J513">
        <v>15</v>
      </c>
      <c r="K513">
        <v>32355</v>
      </c>
      <c r="L513">
        <v>3559.05</v>
      </c>
      <c r="M513">
        <v>28795.95</v>
      </c>
      <c r="N513">
        <v>21570</v>
      </c>
      <c r="O513">
        <v>7225.95</v>
      </c>
      <c r="P513" s="23">
        <v>41974</v>
      </c>
      <c r="Q513">
        <v>12</v>
      </c>
      <c r="R513" t="s">
        <v>103</v>
      </c>
      <c r="S513">
        <v>2014</v>
      </c>
    </row>
    <row r="514" spans="1:19" x14ac:dyDescent="0.25">
      <c r="A514" t="s">
        <v>109</v>
      </c>
      <c r="B514" t="s">
        <v>89</v>
      </c>
      <c r="C514" t="s">
        <v>90</v>
      </c>
      <c r="D514" t="s">
        <v>114</v>
      </c>
      <c r="E514" t="s">
        <v>124</v>
      </c>
      <c r="F514" t="b">
        <v>1</v>
      </c>
      <c r="G514" t="s">
        <v>93</v>
      </c>
      <c r="H514">
        <v>873</v>
      </c>
      <c r="I514">
        <v>10</v>
      </c>
      <c r="J514">
        <v>300</v>
      </c>
      <c r="K514">
        <v>261900</v>
      </c>
      <c r="L514">
        <v>28809</v>
      </c>
      <c r="M514">
        <v>233091</v>
      </c>
      <c r="N514">
        <v>218250</v>
      </c>
      <c r="O514">
        <v>14841</v>
      </c>
      <c r="P514" s="23">
        <v>41640</v>
      </c>
      <c r="Q514">
        <v>1</v>
      </c>
      <c r="R514" t="s">
        <v>94</v>
      </c>
      <c r="S514">
        <v>2014</v>
      </c>
    </row>
    <row r="515" spans="1:19" x14ac:dyDescent="0.25">
      <c r="A515" t="s">
        <v>88</v>
      </c>
      <c r="B515" t="s">
        <v>101</v>
      </c>
      <c r="C515" t="s">
        <v>102</v>
      </c>
      <c r="D515" t="s">
        <v>114</v>
      </c>
      <c r="E515" t="s">
        <v>124</v>
      </c>
      <c r="F515" t="b">
        <v>1</v>
      </c>
      <c r="G515" t="s">
        <v>93</v>
      </c>
      <c r="H515">
        <v>1122</v>
      </c>
      <c r="I515">
        <v>10</v>
      </c>
      <c r="J515">
        <v>20</v>
      </c>
      <c r="K515">
        <v>22440</v>
      </c>
      <c r="L515">
        <v>2468.4</v>
      </c>
      <c r="M515">
        <v>19971.599999999999</v>
      </c>
      <c r="N515">
        <v>11220</v>
      </c>
      <c r="O515">
        <v>8751.6</v>
      </c>
      <c r="P515" s="23">
        <v>41699</v>
      </c>
      <c r="Q515">
        <v>3</v>
      </c>
      <c r="R515" t="s">
        <v>105</v>
      </c>
      <c r="S515">
        <v>2014</v>
      </c>
    </row>
    <row r="516" spans="1:19" x14ac:dyDescent="0.25">
      <c r="A516" t="s">
        <v>88</v>
      </c>
      <c r="B516" t="s">
        <v>89</v>
      </c>
      <c r="C516" t="s">
        <v>90</v>
      </c>
      <c r="D516" t="s">
        <v>114</v>
      </c>
      <c r="E516" t="s">
        <v>124</v>
      </c>
      <c r="F516" t="b">
        <v>1</v>
      </c>
      <c r="G516" t="s">
        <v>93</v>
      </c>
      <c r="H516">
        <v>2104.5</v>
      </c>
      <c r="I516">
        <v>10</v>
      </c>
      <c r="J516">
        <v>350</v>
      </c>
      <c r="K516">
        <v>736575</v>
      </c>
      <c r="L516">
        <v>81023.25</v>
      </c>
      <c r="M516">
        <v>655551.75</v>
      </c>
      <c r="N516">
        <v>547170</v>
      </c>
      <c r="O516">
        <v>108381.75</v>
      </c>
      <c r="P516" s="23">
        <v>41821</v>
      </c>
      <c r="Q516">
        <v>7</v>
      </c>
      <c r="R516" t="s">
        <v>108</v>
      </c>
      <c r="S516">
        <v>2014</v>
      </c>
    </row>
    <row r="517" spans="1:19" x14ac:dyDescent="0.25">
      <c r="A517" t="s">
        <v>106</v>
      </c>
      <c r="B517" t="s">
        <v>89</v>
      </c>
      <c r="C517" t="s">
        <v>90</v>
      </c>
      <c r="D517" t="s">
        <v>114</v>
      </c>
      <c r="E517" t="s">
        <v>124</v>
      </c>
      <c r="F517" t="b">
        <v>1</v>
      </c>
      <c r="G517" t="s">
        <v>93</v>
      </c>
      <c r="H517">
        <v>4026</v>
      </c>
      <c r="I517">
        <v>10</v>
      </c>
      <c r="J517">
        <v>12</v>
      </c>
      <c r="K517">
        <v>48312</v>
      </c>
      <c r="L517">
        <v>5314.32</v>
      </c>
      <c r="M517">
        <v>42997.68</v>
      </c>
      <c r="N517">
        <v>12078</v>
      </c>
      <c r="O517">
        <v>30919.68</v>
      </c>
      <c r="P517" s="23">
        <v>41821</v>
      </c>
      <c r="Q517">
        <v>7</v>
      </c>
      <c r="R517" t="s">
        <v>108</v>
      </c>
      <c r="S517">
        <v>2014</v>
      </c>
    </row>
    <row r="518" spans="1:19" x14ac:dyDescent="0.25">
      <c r="A518" t="s">
        <v>106</v>
      </c>
      <c r="B518" t="s">
        <v>98</v>
      </c>
      <c r="C518" t="s">
        <v>99</v>
      </c>
      <c r="D518" t="s">
        <v>114</v>
      </c>
      <c r="E518" t="s">
        <v>124</v>
      </c>
      <c r="F518" t="b">
        <v>1</v>
      </c>
      <c r="G518" t="s">
        <v>93</v>
      </c>
      <c r="H518">
        <v>2425.5</v>
      </c>
      <c r="I518">
        <v>10</v>
      </c>
      <c r="J518">
        <v>12</v>
      </c>
      <c r="K518">
        <v>29106</v>
      </c>
      <c r="L518">
        <v>3201.66</v>
      </c>
      <c r="M518">
        <v>25904.34</v>
      </c>
      <c r="N518">
        <v>7276.5</v>
      </c>
      <c r="O518">
        <v>18627.84</v>
      </c>
      <c r="P518" s="23">
        <v>41821</v>
      </c>
      <c r="Q518">
        <v>7</v>
      </c>
      <c r="R518" t="s">
        <v>108</v>
      </c>
      <c r="S518">
        <v>2014</v>
      </c>
    </row>
    <row r="519" spans="1:19" x14ac:dyDescent="0.25">
      <c r="A519" t="s">
        <v>88</v>
      </c>
      <c r="B519" t="s">
        <v>89</v>
      </c>
      <c r="C519" t="s">
        <v>90</v>
      </c>
      <c r="D519" t="s">
        <v>114</v>
      </c>
      <c r="E519" t="s">
        <v>124</v>
      </c>
      <c r="F519" t="b">
        <v>1</v>
      </c>
      <c r="G519" t="s">
        <v>93</v>
      </c>
      <c r="H519">
        <v>2394</v>
      </c>
      <c r="I519">
        <v>10</v>
      </c>
      <c r="J519">
        <v>20</v>
      </c>
      <c r="K519">
        <v>47880</v>
      </c>
      <c r="L519">
        <v>5266.8</v>
      </c>
      <c r="M519">
        <v>42613.2</v>
      </c>
      <c r="N519">
        <v>23940</v>
      </c>
      <c r="O519">
        <v>18673.2</v>
      </c>
      <c r="P519" s="23">
        <v>41852</v>
      </c>
      <c r="Q519">
        <v>8</v>
      </c>
      <c r="R519" t="s">
        <v>110</v>
      </c>
      <c r="S519">
        <v>2014</v>
      </c>
    </row>
    <row r="520" spans="1:19" x14ac:dyDescent="0.25">
      <c r="A520" t="s">
        <v>97</v>
      </c>
      <c r="B520" t="s">
        <v>101</v>
      </c>
      <c r="C520" t="s">
        <v>102</v>
      </c>
      <c r="D520" t="s">
        <v>114</v>
      </c>
      <c r="E520" t="s">
        <v>124</v>
      </c>
      <c r="F520" t="b">
        <v>1</v>
      </c>
      <c r="G520" t="s">
        <v>93</v>
      </c>
      <c r="H520">
        <v>1984</v>
      </c>
      <c r="I520">
        <v>10</v>
      </c>
      <c r="J520">
        <v>15</v>
      </c>
      <c r="K520">
        <v>29760</v>
      </c>
      <c r="L520">
        <v>3273.6</v>
      </c>
      <c r="M520">
        <v>26486.400000000001</v>
      </c>
      <c r="N520">
        <v>19840</v>
      </c>
      <c r="O520">
        <v>6646.4</v>
      </c>
      <c r="P520" s="23">
        <v>41852</v>
      </c>
      <c r="Q520">
        <v>8</v>
      </c>
      <c r="R520" t="s">
        <v>110</v>
      </c>
      <c r="S520">
        <v>2014</v>
      </c>
    </row>
    <row r="521" spans="1:19" x14ac:dyDescent="0.25">
      <c r="A521" t="s">
        <v>107</v>
      </c>
      <c r="B521" t="s">
        <v>98</v>
      </c>
      <c r="C521" t="s">
        <v>99</v>
      </c>
      <c r="D521" t="s">
        <v>114</v>
      </c>
      <c r="E521" t="s">
        <v>124</v>
      </c>
      <c r="F521" t="b">
        <v>1</v>
      </c>
      <c r="G521" t="s">
        <v>93</v>
      </c>
      <c r="H521">
        <v>2441</v>
      </c>
      <c r="I521">
        <v>10</v>
      </c>
      <c r="J521">
        <v>125</v>
      </c>
      <c r="K521">
        <v>305125</v>
      </c>
      <c r="L521">
        <v>33563.75</v>
      </c>
      <c r="M521">
        <v>271561.25</v>
      </c>
      <c r="N521">
        <v>292920</v>
      </c>
      <c r="O521">
        <v>21358.75</v>
      </c>
      <c r="P521" s="23">
        <v>41913</v>
      </c>
      <c r="Q521">
        <v>10</v>
      </c>
      <c r="R521" t="s">
        <v>112</v>
      </c>
      <c r="S521">
        <v>2014</v>
      </c>
    </row>
    <row r="522" spans="1:19" x14ac:dyDescent="0.25">
      <c r="A522" t="s">
        <v>88</v>
      </c>
      <c r="B522" t="s">
        <v>95</v>
      </c>
      <c r="C522" t="s">
        <v>96</v>
      </c>
      <c r="D522" t="s">
        <v>114</v>
      </c>
      <c r="E522" t="s">
        <v>124</v>
      </c>
      <c r="F522" t="b">
        <v>1</v>
      </c>
      <c r="G522" t="s">
        <v>93</v>
      </c>
      <c r="H522">
        <v>2992</v>
      </c>
      <c r="I522">
        <v>10</v>
      </c>
      <c r="J522">
        <v>20</v>
      </c>
      <c r="K522">
        <v>59840</v>
      </c>
      <c r="L522">
        <v>6582.4</v>
      </c>
      <c r="M522">
        <v>53257.599999999999</v>
      </c>
      <c r="N522">
        <v>29920</v>
      </c>
      <c r="O522">
        <v>23337.599999999999</v>
      </c>
      <c r="P522" s="23">
        <v>41548</v>
      </c>
      <c r="Q522">
        <v>10</v>
      </c>
      <c r="R522" t="s">
        <v>112</v>
      </c>
      <c r="S522">
        <v>2013</v>
      </c>
    </row>
    <row r="523" spans="1:19" x14ac:dyDescent="0.25">
      <c r="A523" t="s">
        <v>109</v>
      </c>
      <c r="B523" t="s">
        <v>89</v>
      </c>
      <c r="C523" t="s">
        <v>90</v>
      </c>
      <c r="D523" t="s">
        <v>114</v>
      </c>
      <c r="E523" t="s">
        <v>124</v>
      </c>
      <c r="F523" t="b">
        <v>1</v>
      </c>
      <c r="G523" t="s">
        <v>93</v>
      </c>
      <c r="H523">
        <v>1366</v>
      </c>
      <c r="I523">
        <v>10</v>
      </c>
      <c r="J523">
        <v>300</v>
      </c>
      <c r="K523">
        <v>409800</v>
      </c>
      <c r="L523">
        <v>45078</v>
      </c>
      <c r="M523">
        <v>364722</v>
      </c>
      <c r="N523">
        <v>341500</v>
      </c>
      <c r="O523">
        <v>23222</v>
      </c>
      <c r="P523" s="23">
        <v>41944</v>
      </c>
      <c r="Q523">
        <v>11</v>
      </c>
      <c r="R523" t="s">
        <v>116</v>
      </c>
      <c r="S523">
        <v>2014</v>
      </c>
    </row>
    <row r="524" spans="1:19" x14ac:dyDescent="0.25">
      <c r="A524" t="s">
        <v>88</v>
      </c>
      <c r="B524" t="s">
        <v>98</v>
      </c>
      <c r="C524" t="s">
        <v>99</v>
      </c>
      <c r="D524" t="s">
        <v>117</v>
      </c>
      <c r="E524" t="s">
        <v>124</v>
      </c>
      <c r="F524" t="b">
        <v>1</v>
      </c>
      <c r="G524" t="s">
        <v>93</v>
      </c>
      <c r="H524">
        <v>2805</v>
      </c>
      <c r="I524">
        <v>120</v>
      </c>
      <c r="J524">
        <v>20</v>
      </c>
      <c r="K524">
        <v>56100</v>
      </c>
      <c r="L524">
        <v>6171</v>
      </c>
      <c r="M524">
        <v>49929</v>
      </c>
      <c r="N524">
        <v>28050</v>
      </c>
      <c r="O524">
        <v>21879</v>
      </c>
      <c r="P524" s="23">
        <v>41518</v>
      </c>
      <c r="Q524">
        <v>9</v>
      </c>
      <c r="R524" t="s">
        <v>111</v>
      </c>
      <c r="S524">
        <v>2013</v>
      </c>
    </row>
    <row r="525" spans="1:19" x14ac:dyDescent="0.25">
      <c r="A525" t="s">
        <v>97</v>
      </c>
      <c r="B525" t="s">
        <v>101</v>
      </c>
      <c r="C525" t="s">
        <v>102</v>
      </c>
      <c r="D525" t="s">
        <v>117</v>
      </c>
      <c r="E525" t="s">
        <v>124</v>
      </c>
      <c r="F525" t="b">
        <v>1</v>
      </c>
      <c r="G525" t="s">
        <v>93</v>
      </c>
      <c r="H525">
        <v>655</v>
      </c>
      <c r="I525">
        <v>120</v>
      </c>
      <c r="J525">
        <v>15</v>
      </c>
      <c r="K525">
        <v>9825</v>
      </c>
      <c r="L525">
        <v>1080.75</v>
      </c>
      <c r="M525">
        <v>8744.25</v>
      </c>
      <c r="N525">
        <v>6550</v>
      </c>
      <c r="O525">
        <v>2194.25</v>
      </c>
      <c r="P525" s="23">
        <v>41518</v>
      </c>
      <c r="Q525">
        <v>9</v>
      </c>
      <c r="R525" t="s">
        <v>111</v>
      </c>
      <c r="S525">
        <v>2013</v>
      </c>
    </row>
    <row r="526" spans="1:19" x14ac:dyDescent="0.25">
      <c r="A526" t="s">
        <v>88</v>
      </c>
      <c r="B526" t="s">
        <v>101</v>
      </c>
      <c r="C526" t="s">
        <v>102</v>
      </c>
      <c r="D526" t="s">
        <v>117</v>
      </c>
      <c r="E526" t="s">
        <v>124</v>
      </c>
      <c r="F526" t="b">
        <v>1</v>
      </c>
      <c r="G526" t="s">
        <v>93</v>
      </c>
      <c r="H526">
        <v>344</v>
      </c>
      <c r="I526">
        <v>120</v>
      </c>
      <c r="J526">
        <v>350</v>
      </c>
      <c r="K526">
        <v>120400</v>
      </c>
      <c r="L526">
        <v>13244</v>
      </c>
      <c r="M526">
        <v>107156</v>
      </c>
      <c r="N526">
        <v>89440</v>
      </c>
      <c r="O526">
        <v>17716</v>
      </c>
      <c r="P526" s="23">
        <v>41548</v>
      </c>
      <c r="Q526">
        <v>10</v>
      </c>
      <c r="R526" t="s">
        <v>112</v>
      </c>
      <c r="S526">
        <v>2013</v>
      </c>
    </row>
    <row r="527" spans="1:19" x14ac:dyDescent="0.25">
      <c r="A527" t="s">
        <v>88</v>
      </c>
      <c r="B527" t="s">
        <v>89</v>
      </c>
      <c r="C527" t="s">
        <v>90</v>
      </c>
      <c r="D527" t="s">
        <v>117</v>
      </c>
      <c r="E527" t="s">
        <v>124</v>
      </c>
      <c r="F527" t="b">
        <v>1</v>
      </c>
      <c r="G527" t="s">
        <v>93</v>
      </c>
      <c r="H527">
        <v>1808</v>
      </c>
      <c r="I527">
        <v>120</v>
      </c>
      <c r="J527">
        <v>7</v>
      </c>
      <c r="K527">
        <v>12656</v>
      </c>
      <c r="L527">
        <v>1392.16</v>
      </c>
      <c r="M527">
        <v>11263.84</v>
      </c>
      <c r="N527">
        <v>9040</v>
      </c>
      <c r="O527">
        <v>2223.84</v>
      </c>
      <c r="P527" s="23">
        <v>41944</v>
      </c>
      <c r="Q527">
        <v>11</v>
      </c>
      <c r="R527" t="s">
        <v>116</v>
      </c>
      <c r="S527">
        <v>2014</v>
      </c>
    </row>
    <row r="528" spans="1:19" x14ac:dyDescent="0.25">
      <c r="A528" t="s">
        <v>106</v>
      </c>
      <c r="B528" t="s">
        <v>98</v>
      </c>
      <c r="C528" t="s">
        <v>99</v>
      </c>
      <c r="D528" t="s">
        <v>118</v>
      </c>
      <c r="E528" t="s">
        <v>124</v>
      </c>
      <c r="F528" t="b">
        <v>1</v>
      </c>
      <c r="G528" t="s">
        <v>93</v>
      </c>
      <c r="H528">
        <v>1734</v>
      </c>
      <c r="I528">
        <v>250</v>
      </c>
      <c r="J528">
        <v>12</v>
      </c>
      <c r="K528">
        <v>20808</v>
      </c>
      <c r="L528">
        <v>2288.88</v>
      </c>
      <c r="M528">
        <v>18519.12</v>
      </c>
      <c r="N528">
        <v>5202</v>
      </c>
      <c r="O528">
        <v>13317.12</v>
      </c>
      <c r="P528" s="23">
        <v>41640</v>
      </c>
      <c r="Q528">
        <v>1</v>
      </c>
      <c r="R528" t="s">
        <v>94</v>
      </c>
      <c r="S528">
        <v>2014</v>
      </c>
    </row>
    <row r="529" spans="1:19" x14ac:dyDescent="0.25">
      <c r="A529" t="s">
        <v>107</v>
      </c>
      <c r="B529" t="s">
        <v>101</v>
      </c>
      <c r="C529" t="s">
        <v>102</v>
      </c>
      <c r="D529" t="s">
        <v>118</v>
      </c>
      <c r="E529" t="s">
        <v>124</v>
      </c>
      <c r="F529" t="b">
        <v>1</v>
      </c>
      <c r="G529" t="s">
        <v>93</v>
      </c>
      <c r="H529">
        <v>554</v>
      </c>
      <c r="I529">
        <v>250</v>
      </c>
      <c r="J529">
        <v>125</v>
      </c>
      <c r="K529">
        <v>69250</v>
      </c>
      <c r="L529">
        <v>7617.5</v>
      </c>
      <c r="M529">
        <v>61632.5</v>
      </c>
      <c r="N529">
        <v>66480</v>
      </c>
      <c r="O529">
        <v>4847.5</v>
      </c>
      <c r="P529" s="23">
        <v>41640</v>
      </c>
      <c r="Q529">
        <v>1</v>
      </c>
      <c r="R529" t="s">
        <v>94</v>
      </c>
      <c r="S529">
        <v>2014</v>
      </c>
    </row>
    <row r="530" spans="1:19" x14ac:dyDescent="0.25">
      <c r="A530" t="s">
        <v>88</v>
      </c>
      <c r="B530" t="s">
        <v>89</v>
      </c>
      <c r="C530" t="s">
        <v>90</v>
      </c>
      <c r="D530" t="s">
        <v>118</v>
      </c>
      <c r="E530" t="s">
        <v>124</v>
      </c>
      <c r="F530" t="b">
        <v>1</v>
      </c>
      <c r="G530" t="s">
        <v>93</v>
      </c>
      <c r="H530">
        <v>2935</v>
      </c>
      <c r="I530">
        <v>250</v>
      </c>
      <c r="J530">
        <v>20</v>
      </c>
      <c r="K530">
        <v>58700</v>
      </c>
      <c r="L530">
        <v>6457</v>
      </c>
      <c r="M530">
        <v>52243</v>
      </c>
      <c r="N530">
        <v>29350</v>
      </c>
      <c r="O530">
        <v>22893</v>
      </c>
      <c r="P530" s="23">
        <v>41579</v>
      </c>
      <c r="Q530">
        <v>11</v>
      </c>
      <c r="R530" t="s">
        <v>116</v>
      </c>
      <c r="S530">
        <v>2013</v>
      </c>
    </row>
    <row r="531" spans="1:19" x14ac:dyDescent="0.25">
      <c r="A531" t="s">
        <v>107</v>
      </c>
      <c r="B531" t="s">
        <v>95</v>
      </c>
      <c r="C531" t="s">
        <v>96</v>
      </c>
      <c r="D531" t="s">
        <v>120</v>
      </c>
      <c r="E531" t="s">
        <v>124</v>
      </c>
      <c r="F531" t="b">
        <v>1</v>
      </c>
      <c r="G531" t="s">
        <v>93</v>
      </c>
      <c r="H531">
        <v>3165</v>
      </c>
      <c r="I531">
        <v>260</v>
      </c>
      <c r="J531">
        <v>125</v>
      </c>
      <c r="K531">
        <v>395625</v>
      </c>
      <c r="L531">
        <v>43518.75</v>
      </c>
      <c r="M531">
        <v>352106.25</v>
      </c>
      <c r="N531">
        <v>379800</v>
      </c>
      <c r="O531">
        <v>27693.75</v>
      </c>
      <c r="P531" s="23">
        <v>41640</v>
      </c>
      <c r="Q531">
        <v>1</v>
      </c>
      <c r="R531" t="s">
        <v>94</v>
      </c>
      <c r="S531">
        <v>2014</v>
      </c>
    </row>
    <row r="532" spans="1:19" x14ac:dyDescent="0.25">
      <c r="A532" t="s">
        <v>88</v>
      </c>
      <c r="B532" t="s">
        <v>101</v>
      </c>
      <c r="C532" t="s">
        <v>102</v>
      </c>
      <c r="D532" t="s">
        <v>120</v>
      </c>
      <c r="E532" t="s">
        <v>124</v>
      </c>
      <c r="F532" t="b">
        <v>1</v>
      </c>
      <c r="G532" t="s">
        <v>93</v>
      </c>
      <c r="H532">
        <v>2629</v>
      </c>
      <c r="I532">
        <v>260</v>
      </c>
      <c r="J532">
        <v>20</v>
      </c>
      <c r="K532">
        <v>52580</v>
      </c>
      <c r="L532">
        <v>5783.8</v>
      </c>
      <c r="M532">
        <v>46796.2</v>
      </c>
      <c r="N532">
        <v>26290</v>
      </c>
      <c r="O532">
        <v>20506.2</v>
      </c>
      <c r="P532" s="23">
        <v>41640</v>
      </c>
      <c r="Q532">
        <v>1</v>
      </c>
      <c r="R532" t="s">
        <v>94</v>
      </c>
      <c r="S532">
        <v>2014</v>
      </c>
    </row>
    <row r="533" spans="1:19" x14ac:dyDescent="0.25">
      <c r="A533" t="s">
        <v>107</v>
      </c>
      <c r="B533" t="s">
        <v>98</v>
      </c>
      <c r="C533" t="s">
        <v>99</v>
      </c>
      <c r="D533" t="s">
        <v>120</v>
      </c>
      <c r="E533" t="s">
        <v>124</v>
      </c>
      <c r="F533" t="b">
        <v>1</v>
      </c>
      <c r="G533" t="s">
        <v>93</v>
      </c>
      <c r="H533">
        <v>1433</v>
      </c>
      <c r="I533">
        <v>260</v>
      </c>
      <c r="J533">
        <v>125</v>
      </c>
      <c r="K533">
        <v>179125</v>
      </c>
      <c r="L533">
        <v>19703.75</v>
      </c>
      <c r="M533">
        <v>159421.25</v>
      </c>
      <c r="N533">
        <v>171960</v>
      </c>
      <c r="O533">
        <v>12538.75</v>
      </c>
      <c r="P533" s="23">
        <v>41760</v>
      </c>
      <c r="Q533">
        <v>5</v>
      </c>
      <c r="R533" t="s">
        <v>122</v>
      </c>
      <c r="S533">
        <v>2014</v>
      </c>
    </row>
    <row r="534" spans="1:19" x14ac:dyDescent="0.25">
      <c r="A534" t="s">
        <v>107</v>
      </c>
      <c r="B534" t="s">
        <v>101</v>
      </c>
      <c r="C534" t="s">
        <v>102</v>
      </c>
      <c r="D534" t="s">
        <v>120</v>
      </c>
      <c r="E534" t="s">
        <v>124</v>
      </c>
      <c r="F534" t="b">
        <v>1</v>
      </c>
      <c r="G534" t="s">
        <v>93</v>
      </c>
      <c r="H534">
        <v>947</v>
      </c>
      <c r="I534">
        <v>260</v>
      </c>
      <c r="J534">
        <v>125</v>
      </c>
      <c r="K534">
        <v>118375</v>
      </c>
      <c r="L534">
        <v>13021.25</v>
      </c>
      <c r="M534">
        <v>105353.75</v>
      </c>
      <c r="N534">
        <v>113640</v>
      </c>
      <c r="O534">
        <v>8286.25</v>
      </c>
      <c r="P534" s="23">
        <v>41518</v>
      </c>
      <c r="Q534">
        <v>9</v>
      </c>
      <c r="R534" t="s">
        <v>111</v>
      </c>
      <c r="S534">
        <v>2013</v>
      </c>
    </row>
    <row r="535" spans="1:19" x14ac:dyDescent="0.25">
      <c r="A535" t="s">
        <v>88</v>
      </c>
      <c r="B535" t="s">
        <v>101</v>
      </c>
      <c r="C535" t="s">
        <v>102</v>
      </c>
      <c r="D535" t="s">
        <v>120</v>
      </c>
      <c r="E535" t="s">
        <v>124</v>
      </c>
      <c r="F535" t="b">
        <v>1</v>
      </c>
      <c r="G535" t="s">
        <v>93</v>
      </c>
      <c r="H535">
        <v>344</v>
      </c>
      <c r="I535">
        <v>260</v>
      </c>
      <c r="J535">
        <v>350</v>
      </c>
      <c r="K535">
        <v>120400</v>
      </c>
      <c r="L535">
        <v>13244</v>
      </c>
      <c r="M535">
        <v>107156</v>
      </c>
      <c r="N535">
        <v>89440</v>
      </c>
      <c r="O535">
        <v>17716</v>
      </c>
      <c r="P535" s="23">
        <v>41548</v>
      </c>
      <c r="Q535">
        <v>10</v>
      </c>
      <c r="R535" t="s">
        <v>112</v>
      </c>
      <c r="S535">
        <v>2013</v>
      </c>
    </row>
    <row r="536" spans="1:19" x14ac:dyDescent="0.25">
      <c r="A536" t="s">
        <v>97</v>
      </c>
      <c r="B536" t="s">
        <v>101</v>
      </c>
      <c r="C536" t="s">
        <v>102</v>
      </c>
      <c r="D536" t="s">
        <v>120</v>
      </c>
      <c r="E536" t="s">
        <v>124</v>
      </c>
      <c r="F536" t="b">
        <v>1</v>
      </c>
      <c r="G536" t="s">
        <v>93</v>
      </c>
      <c r="H536">
        <v>2157</v>
      </c>
      <c r="I536">
        <v>260</v>
      </c>
      <c r="J536">
        <v>15</v>
      </c>
      <c r="K536">
        <v>32355</v>
      </c>
      <c r="L536">
        <v>3559.05</v>
      </c>
      <c r="M536">
        <v>28795.95</v>
      </c>
      <c r="N536">
        <v>21570</v>
      </c>
      <c r="O536">
        <v>7225.95</v>
      </c>
      <c r="P536" s="23">
        <v>41974</v>
      </c>
      <c r="Q536">
        <v>12</v>
      </c>
      <c r="R536" t="s">
        <v>103</v>
      </c>
      <c r="S536">
        <v>2014</v>
      </c>
    </row>
    <row r="537" spans="1:19" x14ac:dyDescent="0.25">
      <c r="A537" t="s">
        <v>88</v>
      </c>
      <c r="B537" t="s">
        <v>113</v>
      </c>
      <c r="C537" t="s">
        <v>133</v>
      </c>
      <c r="D537" t="s">
        <v>114</v>
      </c>
      <c r="E537" t="s">
        <v>124</v>
      </c>
      <c r="F537" t="b">
        <v>1</v>
      </c>
      <c r="G537" t="s">
        <v>93</v>
      </c>
      <c r="H537">
        <v>380</v>
      </c>
      <c r="I537">
        <v>10</v>
      </c>
      <c r="J537">
        <v>7</v>
      </c>
      <c r="K537">
        <v>2660</v>
      </c>
      <c r="L537">
        <v>292.60000000000002</v>
      </c>
      <c r="M537">
        <v>2367.4</v>
      </c>
      <c r="N537">
        <v>1900</v>
      </c>
      <c r="O537">
        <v>467.4</v>
      </c>
      <c r="P537" s="23">
        <v>41518</v>
      </c>
      <c r="Q537">
        <v>9</v>
      </c>
      <c r="R537" t="s">
        <v>111</v>
      </c>
      <c r="S537">
        <v>2013</v>
      </c>
    </row>
    <row r="538" spans="1:19" x14ac:dyDescent="0.25">
      <c r="A538" t="s">
        <v>88</v>
      </c>
      <c r="B538" t="s">
        <v>101</v>
      </c>
      <c r="C538" t="s">
        <v>102</v>
      </c>
      <c r="D538" t="s">
        <v>91</v>
      </c>
      <c r="E538" t="s">
        <v>124</v>
      </c>
      <c r="F538" t="b">
        <v>1</v>
      </c>
      <c r="G538" t="s">
        <v>93</v>
      </c>
      <c r="H538">
        <v>886</v>
      </c>
      <c r="I538">
        <v>3</v>
      </c>
      <c r="J538">
        <v>350</v>
      </c>
      <c r="K538">
        <v>310100</v>
      </c>
      <c r="L538">
        <v>37212</v>
      </c>
      <c r="M538">
        <v>272888</v>
      </c>
      <c r="N538">
        <v>230360</v>
      </c>
      <c r="O538">
        <v>42528</v>
      </c>
      <c r="P538" s="23">
        <v>41791</v>
      </c>
      <c r="Q538">
        <v>6</v>
      </c>
      <c r="R538" t="s">
        <v>100</v>
      </c>
      <c r="S538">
        <v>2014</v>
      </c>
    </row>
    <row r="539" spans="1:19" x14ac:dyDescent="0.25">
      <c r="A539" t="s">
        <v>107</v>
      </c>
      <c r="B539" t="s">
        <v>89</v>
      </c>
      <c r="C539" t="s">
        <v>90</v>
      </c>
      <c r="D539" t="s">
        <v>91</v>
      </c>
      <c r="E539" t="s">
        <v>124</v>
      </c>
      <c r="F539" t="b">
        <v>1</v>
      </c>
      <c r="G539" t="s">
        <v>93</v>
      </c>
      <c r="H539">
        <v>2416</v>
      </c>
      <c r="I539">
        <v>3</v>
      </c>
      <c r="J539">
        <v>125</v>
      </c>
      <c r="K539">
        <v>302000</v>
      </c>
      <c r="L539">
        <v>36240</v>
      </c>
      <c r="M539">
        <v>265760</v>
      </c>
      <c r="N539">
        <v>289920</v>
      </c>
      <c r="O539">
        <v>24160</v>
      </c>
      <c r="P539" s="23">
        <v>41518</v>
      </c>
      <c r="Q539">
        <v>9</v>
      </c>
      <c r="R539" t="s">
        <v>111</v>
      </c>
      <c r="S539">
        <v>2013</v>
      </c>
    </row>
    <row r="540" spans="1:19" x14ac:dyDescent="0.25">
      <c r="A540" t="s">
        <v>107</v>
      </c>
      <c r="B540" t="s">
        <v>101</v>
      </c>
      <c r="C540" t="s">
        <v>102</v>
      </c>
      <c r="D540" t="s">
        <v>91</v>
      </c>
      <c r="E540" t="s">
        <v>124</v>
      </c>
      <c r="F540" t="b">
        <v>1</v>
      </c>
      <c r="G540" t="s">
        <v>93</v>
      </c>
      <c r="H540">
        <v>2156</v>
      </c>
      <c r="I540">
        <v>3</v>
      </c>
      <c r="J540">
        <v>125</v>
      </c>
      <c r="K540">
        <v>269500</v>
      </c>
      <c r="L540">
        <v>32340</v>
      </c>
      <c r="M540">
        <v>237160</v>
      </c>
      <c r="N540">
        <v>258720</v>
      </c>
      <c r="O540">
        <v>21560</v>
      </c>
      <c r="P540" s="23">
        <v>41913</v>
      </c>
      <c r="Q540">
        <v>10</v>
      </c>
      <c r="R540" t="s">
        <v>112</v>
      </c>
      <c r="S540">
        <v>2014</v>
      </c>
    </row>
    <row r="541" spans="1:19" x14ac:dyDescent="0.25">
      <c r="A541" t="s">
        <v>97</v>
      </c>
      <c r="B541" t="s">
        <v>89</v>
      </c>
      <c r="C541" t="s">
        <v>90</v>
      </c>
      <c r="D541" t="s">
        <v>91</v>
      </c>
      <c r="E541" t="s">
        <v>124</v>
      </c>
      <c r="F541" t="b">
        <v>1</v>
      </c>
      <c r="G541" t="s">
        <v>93</v>
      </c>
      <c r="H541">
        <v>2689</v>
      </c>
      <c r="I541">
        <v>3</v>
      </c>
      <c r="J541">
        <v>15</v>
      </c>
      <c r="K541">
        <v>40335</v>
      </c>
      <c r="L541">
        <v>4840.2</v>
      </c>
      <c r="M541">
        <v>35494.800000000003</v>
      </c>
      <c r="N541">
        <v>26890</v>
      </c>
      <c r="O541">
        <v>8604.7999999999993</v>
      </c>
      <c r="P541" s="23">
        <v>41944</v>
      </c>
      <c r="Q541">
        <v>11</v>
      </c>
      <c r="R541" t="s">
        <v>116</v>
      </c>
      <c r="S541">
        <v>2014</v>
      </c>
    </row>
    <row r="542" spans="1:19" x14ac:dyDescent="0.25">
      <c r="A542" t="s">
        <v>97</v>
      </c>
      <c r="B542" t="s">
        <v>113</v>
      </c>
      <c r="C542" t="s">
        <v>133</v>
      </c>
      <c r="D542" t="s">
        <v>104</v>
      </c>
      <c r="E542" t="s">
        <v>124</v>
      </c>
      <c r="F542" t="b">
        <v>1</v>
      </c>
      <c r="G542" t="s">
        <v>93</v>
      </c>
      <c r="H542">
        <v>677</v>
      </c>
      <c r="I542">
        <v>5</v>
      </c>
      <c r="J542">
        <v>15</v>
      </c>
      <c r="K542">
        <v>10155</v>
      </c>
      <c r="L542">
        <v>1218.5999999999999</v>
      </c>
      <c r="M542">
        <v>8936.4</v>
      </c>
      <c r="N542">
        <v>6770</v>
      </c>
      <c r="O542">
        <v>2166.4</v>
      </c>
      <c r="P542" s="23">
        <v>41699</v>
      </c>
      <c r="Q542">
        <v>3</v>
      </c>
      <c r="R542" t="s">
        <v>105</v>
      </c>
      <c r="S542">
        <v>2014</v>
      </c>
    </row>
    <row r="543" spans="1:19" x14ac:dyDescent="0.25">
      <c r="A543" t="s">
        <v>109</v>
      </c>
      <c r="B543" t="s">
        <v>98</v>
      </c>
      <c r="C543" t="s">
        <v>99</v>
      </c>
      <c r="D543" t="s">
        <v>104</v>
      </c>
      <c r="E543" t="s">
        <v>124</v>
      </c>
      <c r="F543" t="b">
        <v>1</v>
      </c>
      <c r="G543" t="s">
        <v>93</v>
      </c>
      <c r="H543">
        <v>1773</v>
      </c>
      <c r="I543">
        <v>5</v>
      </c>
      <c r="J543">
        <v>300</v>
      </c>
      <c r="K543">
        <v>531900</v>
      </c>
      <c r="L543">
        <v>63828</v>
      </c>
      <c r="M543">
        <v>468072</v>
      </c>
      <c r="N543">
        <v>443250</v>
      </c>
      <c r="O543">
        <v>24822</v>
      </c>
      <c r="P543" s="23">
        <v>41730</v>
      </c>
      <c r="Q543">
        <v>4</v>
      </c>
      <c r="R543" t="s">
        <v>119</v>
      </c>
      <c r="S543">
        <v>2014</v>
      </c>
    </row>
    <row r="544" spans="1:19" x14ac:dyDescent="0.25">
      <c r="A544" t="s">
        <v>88</v>
      </c>
      <c r="B544" t="s">
        <v>101</v>
      </c>
      <c r="C544" t="s">
        <v>102</v>
      </c>
      <c r="D544" t="s">
        <v>104</v>
      </c>
      <c r="E544" t="s">
        <v>124</v>
      </c>
      <c r="F544" t="b">
        <v>1</v>
      </c>
      <c r="G544" t="s">
        <v>93</v>
      </c>
      <c r="H544">
        <v>2420</v>
      </c>
      <c r="I544">
        <v>5</v>
      </c>
      <c r="J544">
        <v>7</v>
      </c>
      <c r="K544">
        <v>16940</v>
      </c>
      <c r="L544">
        <v>2032.8</v>
      </c>
      <c r="M544">
        <v>14907.2</v>
      </c>
      <c r="N544">
        <v>12100</v>
      </c>
      <c r="O544">
        <v>2807.2</v>
      </c>
      <c r="P544" s="23">
        <v>41883</v>
      </c>
      <c r="Q544">
        <v>9</v>
      </c>
      <c r="R544" t="s">
        <v>111</v>
      </c>
      <c r="S544">
        <v>2014</v>
      </c>
    </row>
    <row r="545" spans="1:19" x14ac:dyDescent="0.25">
      <c r="A545" t="s">
        <v>88</v>
      </c>
      <c r="B545" t="s">
        <v>89</v>
      </c>
      <c r="C545" t="s">
        <v>90</v>
      </c>
      <c r="D545" t="s">
        <v>104</v>
      </c>
      <c r="E545" t="s">
        <v>124</v>
      </c>
      <c r="F545" t="b">
        <v>1</v>
      </c>
      <c r="G545" t="s">
        <v>93</v>
      </c>
      <c r="H545">
        <v>2734</v>
      </c>
      <c r="I545">
        <v>5</v>
      </c>
      <c r="J545">
        <v>7</v>
      </c>
      <c r="K545">
        <v>19138</v>
      </c>
      <c r="L545">
        <v>2296.56</v>
      </c>
      <c r="M545">
        <v>16841.439999999999</v>
      </c>
      <c r="N545">
        <v>13670</v>
      </c>
      <c r="O545">
        <v>3171.44</v>
      </c>
      <c r="P545" s="23">
        <v>41913</v>
      </c>
      <c r="Q545">
        <v>10</v>
      </c>
      <c r="R545" t="s">
        <v>112</v>
      </c>
      <c r="S545">
        <v>2014</v>
      </c>
    </row>
    <row r="546" spans="1:19" x14ac:dyDescent="0.25">
      <c r="A546" t="s">
        <v>88</v>
      </c>
      <c r="B546" t="s">
        <v>101</v>
      </c>
      <c r="C546" t="s">
        <v>102</v>
      </c>
      <c r="D546" t="s">
        <v>104</v>
      </c>
      <c r="E546" t="s">
        <v>124</v>
      </c>
      <c r="F546" t="b">
        <v>1</v>
      </c>
      <c r="G546" t="s">
        <v>93</v>
      </c>
      <c r="H546">
        <v>1715</v>
      </c>
      <c r="I546">
        <v>5</v>
      </c>
      <c r="J546">
        <v>20</v>
      </c>
      <c r="K546">
        <v>34300</v>
      </c>
      <c r="L546">
        <v>4116</v>
      </c>
      <c r="M546">
        <v>30184</v>
      </c>
      <c r="N546">
        <v>17150</v>
      </c>
      <c r="O546">
        <v>13034</v>
      </c>
      <c r="P546" s="23">
        <v>41548</v>
      </c>
      <c r="Q546">
        <v>10</v>
      </c>
      <c r="R546" t="s">
        <v>112</v>
      </c>
      <c r="S546">
        <v>2013</v>
      </c>
    </row>
    <row r="547" spans="1:19" x14ac:dyDescent="0.25">
      <c r="A547" t="s">
        <v>109</v>
      </c>
      <c r="B547" t="s">
        <v>98</v>
      </c>
      <c r="C547" t="s">
        <v>99</v>
      </c>
      <c r="D547" t="s">
        <v>104</v>
      </c>
      <c r="E547" t="s">
        <v>124</v>
      </c>
      <c r="F547" t="b">
        <v>1</v>
      </c>
      <c r="G547" t="s">
        <v>93</v>
      </c>
      <c r="H547">
        <v>1186</v>
      </c>
      <c r="I547">
        <v>5</v>
      </c>
      <c r="J547">
        <v>300</v>
      </c>
      <c r="K547">
        <v>355800</v>
      </c>
      <c r="L547">
        <v>42696</v>
      </c>
      <c r="M547">
        <v>313104</v>
      </c>
      <c r="N547">
        <v>296500</v>
      </c>
      <c r="O547">
        <v>16604</v>
      </c>
      <c r="P547" s="23">
        <v>41609</v>
      </c>
      <c r="Q547">
        <v>12</v>
      </c>
      <c r="R547" t="s">
        <v>103</v>
      </c>
      <c r="S547">
        <v>2013</v>
      </c>
    </row>
    <row r="548" spans="1:19" x14ac:dyDescent="0.25">
      <c r="A548" t="s">
        <v>109</v>
      </c>
      <c r="B548" t="s">
        <v>113</v>
      </c>
      <c r="C548" t="s">
        <v>133</v>
      </c>
      <c r="D548" t="s">
        <v>114</v>
      </c>
      <c r="E548" t="s">
        <v>124</v>
      </c>
      <c r="F548" t="b">
        <v>1</v>
      </c>
      <c r="G548" t="s">
        <v>93</v>
      </c>
      <c r="H548">
        <v>3495</v>
      </c>
      <c r="I548">
        <v>10</v>
      </c>
      <c r="J548">
        <v>300</v>
      </c>
      <c r="K548">
        <v>1048500</v>
      </c>
      <c r="L548">
        <v>125820</v>
      </c>
      <c r="M548">
        <v>922680</v>
      </c>
      <c r="N548">
        <v>873750</v>
      </c>
      <c r="O548">
        <v>48930</v>
      </c>
      <c r="P548" s="23">
        <v>41640</v>
      </c>
      <c r="Q548">
        <v>1</v>
      </c>
      <c r="R548" t="s">
        <v>94</v>
      </c>
      <c r="S548">
        <v>2014</v>
      </c>
    </row>
    <row r="549" spans="1:19" x14ac:dyDescent="0.25">
      <c r="A549" t="s">
        <v>88</v>
      </c>
      <c r="B549" t="s">
        <v>101</v>
      </c>
      <c r="C549" t="s">
        <v>102</v>
      </c>
      <c r="D549" t="s">
        <v>114</v>
      </c>
      <c r="E549" t="s">
        <v>124</v>
      </c>
      <c r="F549" t="b">
        <v>1</v>
      </c>
      <c r="G549" t="s">
        <v>93</v>
      </c>
      <c r="H549">
        <v>886</v>
      </c>
      <c r="I549">
        <v>10</v>
      </c>
      <c r="J549">
        <v>350</v>
      </c>
      <c r="K549">
        <v>310100</v>
      </c>
      <c r="L549">
        <v>37212</v>
      </c>
      <c r="M549">
        <v>272888</v>
      </c>
      <c r="N549">
        <v>230360</v>
      </c>
      <c r="O549">
        <v>42528</v>
      </c>
      <c r="P549" s="23">
        <v>41791</v>
      </c>
      <c r="Q549">
        <v>6</v>
      </c>
      <c r="R549" t="s">
        <v>100</v>
      </c>
      <c r="S549">
        <v>2014</v>
      </c>
    </row>
    <row r="550" spans="1:19" x14ac:dyDescent="0.25">
      <c r="A550" t="s">
        <v>107</v>
      </c>
      <c r="B550" t="s">
        <v>101</v>
      </c>
      <c r="C550" t="s">
        <v>102</v>
      </c>
      <c r="D550" t="s">
        <v>114</v>
      </c>
      <c r="E550" t="s">
        <v>124</v>
      </c>
      <c r="F550" t="b">
        <v>1</v>
      </c>
      <c r="G550" t="s">
        <v>93</v>
      </c>
      <c r="H550">
        <v>2156</v>
      </c>
      <c r="I550">
        <v>10</v>
      </c>
      <c r="J550">
        <v>125</v>
      </c>
      <c r="K550">
        <v>269500</v>
      </c>
      <c r="L550">
        <v>32340</v>
      </c>
      <c r="M550">
        <v>237160</v>
      </c>
      <c r="N550">
        <v>258720</v>
      </c>
      <c r="O550">
        <v>21560</v>
      </c>
      <c r="P550" s="23">
        <v>41913</v>
      </c>
      <c r="Q550">
        <v>10</v>
      </c>
      <c r="R550" t="s">
        <v>112</v>
      </c>
      <c r="S550">
        <v>2014</v>
      </c>
    </row>
    <row r="551" spans="1:19" x14ac:dyDescent="0.25">
      <c r="A551" t="s">
        <v>88</v>
      </c>
      <c r="B551" t="s">
        <v>101</v>
      </c>
      <c r="C551" t="s">
        <v>102</v>
      </c>
      <c r="D551" t="s">
        <v>114</v>
      </c>
      <c r="E551" t="s">
        <v>124</v>
      </c>
      <c r="F551" t="b">
        <v>1</v>
      </c>
      <c r="G551" t="s">
        <v>93</v>
      </c>
      <c r="H551">
        <v>905</v>
      </c>
      <c r="I551">
        <v>10</v>
      </c>
      <c r="J551">
        <v>20</v>
      </c>
      <c r="K551">
        <v>18100</v>
      </c>
      <c r="L551">
        <v>2172</v>
      </c>
      <c r="M551">
        <v>15928</v>
      </c>
      <c r="N551">
        <v>9050</v>
      </c>
      <c r="O551">
        <v>6878</v>
      </c>
      <c r="P551" s="23">
        <v>41913</v>
      </c>
      <c r="Q551">
        <v>10</v>
      </c>
      <c r="R551" t="s">
        <v>112</v>
      </c>
      <c r="S551">
        <v>2014</v>
      </c>
    </row>
    <row r="552" spans="1:19" x14ac:dyDescent="0.25">
      <c r="A552" t="s">
        <v>88</v>
      </c>
      <c r="B552" t="s">
        <v>101</v>
      </c>
      <c r="C552" t="s">
        <v>102</v>
      </c>
      <c r="D552" t="s">
        <v>114</v>
      </c>
      <c r="E552" t="s">
        <v>124</v>
      </c>
      <c r="F552" t="b">
        <v>1</v>
      </c>
      <c r="G552" t="s">
        <v>93</v>
      </c>
      <c r="H552">
        <v>1715</v>
      </c>
      <c r="I552">
        <v>10</v>
      </c>
      <c r="J552">
        <v>20</v>
      </c>
      <c r="K552">
        <v>34300</v>
      </c>
      <c r="L552">
        <v>4116</v>
      </c>
      <c r="M552">
        <v>30184</v>
      </c>
      <c r="N552">
        <v>17150</v>
      </c>
      <c r="O552">
        <v>13034</v>
      </c>
      <c r="P552" s="23">
        <v>41548</v>
      </c>
      <c r="Q552">
        <v>10</v>
      </c>
      <c r="R552" t="s">
        <v>112</v>
      </c>
      <c r="S552">
        <v>2013</v>
      </c>
    </row>
    <row r="553" spans="1:19" x14ac:dyDescent="0.25">
      <c r="A553" t="s">
        <v>88</v>
      </c>
      <c r="B553" t="s">
        <v>98</v>
      </c>
      <c r="C553" t="s">
        <v>99</v>
      </c>
      <c r="D553" t="s">
        <v>114</v>
      </c>
      <c r="E553" t="s">
        <v>124</v>
      </c>
      <c r="F553" t="b">
        <v>1</v>
      </c>
      <c r="G553" t="s">
        <v>93</v>
      </c>
      <c r="H553">
        <v>1594</v>
      </c>
      <c r="I553">
        <v>10</v>
      </c>
      <c r="J553">
        <v>350</v>
      </c>
      <c r="K553">
        <v>557900</v>
      </c>
      <c r="L553">
        <v>66948</v>
      </c>
      <c r="M553">
        <v>490952</v>
      </c>
      <c r="N553">
        <v>414440</v>
      </c>
      <c r="O553">
        <v>76512</v>
      </c>
      <c r="P553" s="23">
        <v>41944</v>
      </c>
      <c r="Q553">
        <v>11</v>
      </c>
      <c r="R553" t="s">
        <v>116</v>
      </c>
      <c r="S553">
        <v>2014</v>
      </c>
    </row>
    <row r="554" spans="1:19" x14ac:dyDescent="0.25">
      <c r="A554" t="s">
        <v>109</v>
      </c>
      <c r="B554" t="s">
        <v>95</v>
      </c>
      <c r="C554" t="s">
        <v>96</v>
      </c>
      <c r="D554" t="s">
        <v>114</v>
      </c>
      <c r="E554" t="s">
        <v>124</v>
      </c>
      <c r="F554" t="b">
        <v>1</v>
      </c>
      <c r="G554" t="s">
        <v>93</v>
      </c>
      <c r="H554">
        <v>1359</v>
      </c>
      <c r="I554">
        <v>10</v>
      </c>
      <c r="J554">
        <v>300</v>
      </c>
      <c r="K554">
        <v>407700</v>
      </c>
      <c r="L554">
        <v>48924</v>
      </c>
      <c r="M554">
        <v>358776</v>
      </c>
      <c r="N554">
        <v>339750</v>
      </c>
      <c r="O554">
        <v>19026</v>
      </c>
      <c r="P554" s="23">
        <v>41944</v>
      </c>
      <c r="Q554">
        <v>11</v>
      </c>
      <c r="R554" t="s">
        <v>116</v>
      </c>
      <c r="S554">
        <v>2014</v>
      </c>
    </row>
    <row r="555" spans="1:19" x14ac:dyDescent="0.25">
      <c r="A555" t="s">
        <v>109</v>
      </c>
      <c r="B555" t="s">
        <v>101</v>
      </c>
      <c r="C555" t="s">
        <v>102</v>
      </c>
      <c r="D555" t="s">
        <v>114</v>
      </c>
      <c r="E555" t="s">
        <v>124</v>
      </c>
      <c r="F555" t="b">
        <v>1</v>
      </c>
      <c r="G555" t="s">
        <v>93</v>
      </c>
      <c r="H555">
        <v>2150</v>
      </c>
      <c r="I555">
        <v>10</v>
      </c>
      <c r="J555">
        <v>300</v>
      </c>
      <c r="K555">
        <v>645000</v>
      </c>
      <c r="L555">
        <v>77400</v>
      </c>
      <c r="M555">
        <v>567600</v>
      </c>
      <c r="N555">
        <v>537500</v>
      </c>
      <c r="O555">
        <v>30100</v>
      </c>
      <c r="P555" s="23">
        <v>41944</v>
      </c>
      <c r="Q555">
        <v>11</v>
      </c>
      <c r="R555" t="s">
        <v>116</v>
      </c>
      <c r="S555">
        <v>2014</v>
      </c>
    </row>
    <row r="556" spans="1:19" x14ac:dyDescent="0.25">
      <c r="A556" t="s">
        <v>88</v>
      </c>
      <c r="B556" t="s">
        <v>101</v>
      </c>
      <c r="C556" t="s">
        <v>102</v>
      </c>
      <c r="D556" t="s">
        <v>114</v>
      </c>
      <c r="E556" t="s">
        <v>124</v>
      </c>
      <c r="F556" t="b">
        <v>1</v>
      </c>
      <c r="G556" t="s">
        <v>93</v>
      </c>
      <c r="H556">
        <v>1197</v>
      </c>
      <c r="I556">
        <v>10</v>
      </c>
      <c r="J556">
        <v>350</v>
      </c>
      <c r="K556">
        <v>418950</v>
      </c>
      <c r="L556">
        <v>50274</v>
      </c>
      <c r="M556">
        <v>368676</v>
      </c>
      <c r="N556">
        <v>311220</v>
      </c>
      <c r="O556">
        <v>57456</v>
      </c>
      <c r="P556" s="23">
        <v>41944</v>
      </c>
      <c r="Q556">
        <v>11</v>
      </c>
      <c r="R556" t="s">
        <v>116</v>
      </c>
      <c r="S556">
        <v>2014</v>
      </c>
    </row>
    <row r="557" spans="1:19" x14ac:dyDescent="0.25">
      <c r="A557" t="s">
        <v>97</v>
      </c>
      <c r="B557" t="s">
        <v>101</v>
      </c>
      <c r="C557" t="s">
        <v>102</v>
      </c>
      <c r="D557" t="s">
        <v>114</v>
      </c>
      <c r="E557" t="s">
        <v>124</v>
      </c>
      <c r="F557" t="b">
        <v>1</v>
      </c>
      <c r="G557" t="s">
        <v>93</v>
      </c>
      <c r="H557">
        <v>380</v>
      </c>
      <c r="I557">
        <v>10</v>
      </c>
      <c r="J557">
        <v>15</v>
      </c>
      <c r="K557">
        <v>5700</v>
      </c>
      <c r="L557">
        <v>684</v>
      </c>
      <c r="M557">
        <v>5016</v>
      </c>
      <c r="N557">
        <v>3800</v>
      </c>
      <c r="O557">
        <v>1216</v>
      </c>
      <c r="P557" s="23">
        <v>41609</v>
      </c>
      <c r="Q557">
        <v>12</v>
      </c>
      <c r="R557" t="s">
        <v>103</v>
      </c>
      <c r="S557">
        <v>2013</v>
      </c>
    </row>
    <row r="558" spans="1:19" x14ac:dyDescent="0.25">
      <c r="A558" t="s">
        <v>88</v>
      </c>
      <c r="B558" t="s">
        <v>101</v>
      </c>
      <c r="C558" t="s">
        <v>102</v>
      </c>
      <c r="D558" t="s">
        <v>114</v>
      </c>
      <c r="E558" t="s">
        <v>124</v>
      </c>
      <c r="F558" t="b">
        <v>1</v>
      </c>
      <c r="G558" t="s">
        <v>93</v>
      </c>
      <c r="H558">
        <v>1233</v>
      </c>
      <c r="I558">
        <v>10</v>
      </c>
      <c r="J558">
        <v>20</v>
      </c>
      <c r="K558">
        <v>24660</v>
      </c>
      <c r="L558">
        <v>2959.2</v>
      </c>
      <c r="M558">
        <v>21700.799999999999</v>
      </c>
      <c r="N558">
        <v>12330</v>
      </c>
      <c r="O558">
        <v>9370.7999999999993</v>
      </c>
      <c r="P558" s="23">
        <v>41974</v>
      </c>
      <c r="Q558">
        <v>12</v>
      </c>
      <c r="R558" t="s">
        <v>103</v>
      </c>
      <c r="S558">
        <v>2014</v>
      </c>
    </row>
    <row r="559" spans="1:19" x14ac:dyDescent="0.25">
      <c r="A559" t="s">
        <v>88</v>
      </c>
      <c r="B559" t="s">
        <v>101</v>
      </c>
      <c r="C559" t="s">
        <v>102</v>
      </c>
      <c r="D559" t="s">
        <v>117</v>
      </c>
      <c r="E559" t="s">
        <v>124</v>
      </c>
      <c r="F559" t="b">
        <v>1</v>
      </c>
      <c r="G559" t="s">
        <v>93</v>
      </c>
      <c r="H559">
        <v>1395</v>
      </c>
      <c r="I559">
        <v>120</v>
      </c>
      <c r="J559">
        <v>350</v>
      </c>
      <c r="K559">
        <v>488250</v>
      </c>
      <c r="L559">
        <v>58590</v>
      </c>
      <c r="M559">
        <v>429660</v>
      </c>
      <c r="N559">
        <v>362700</v>
      </c>
      <c r="O559">
        <v>66960</v>
      </c>
      <c r="P559" s="23">
        <v>41821</v>
      </c>
      <c r="Q559">
        <v>7</v>
      </c>
      <c r="R559" t="s">
        <v>108</v>
      </c>
      <c r="S559">
        <v>2014</v>
      </c>
    </row>
    <row r="560" spans="1:19" x14ac:dyDescent="0.25">
      <c r="A560" t="s">
        <v>88</v>
      </c>
      <c r="B560" t="s">
        <v>113</v>
      </c>
      <c r="C560" t="s">
        <v>133</v>
      </c>
      <c r="D560" t="s">
        <v>117</v>
      </c>
      <c r="E560" t="s">
        <v>124</v>
      </c>
      <c r="F560" t="b">
        <v>1</v>
      </c>
      <c r="G560" t="s">
        <v>93</v>
      </c>
      <c r="H560">
        <v>986</v>
      </c>
      <c r="I560">
        <v>120</v>
      </c>
      <c r="J560">
        <v>350</v>
      </c>
      <c r="K560">
        <v>345100</v>
      </c>
      <c r="L560">
        <v>41412</v>
      </c>
      <c r="M560">
        <v>303688</v>
      </c>
      <c r="N560">
        <v>256360</v>
      </c>
      <c r="O560">
        <v>47328</v>
      </c>
      <c r="P560" s="23">
        <v>41913</v>
      </c>
      <c r="Q560">
        <v>10</v>
      </c>
      <c r="R560" t="s">
        <v>112</v>
      </c>
      <c r="S560">
        <v>2014</v>
      </c>
    </row>
    <row r="561" spans="1:19" x14ac:dyDescent="0.25">
      <c r="A561" t="s">
        <v>88</v>
      </c>
      <c r="B561" t="s">
        <v>101</v>
      </c>
      <c r="C561" t="s">
        <v>102</v>
      </c>
      <c r="D561" t="s">
        <v>117</v>
      </c>
      <c r="E561" t="s">
        <v>124</v>
      </c>
      <c r="F561" t="b">
        <v>1</v>
      </c>
      <c r="G561" t="s">
        <v>93</v>
      </c>
      <c r="H561">
        <v>905</v>
      </c>
      <c r="I561">
        <v>120</v>
      </c>
      <c r="J561">
        <v>20</v>
      </c>
      <c r="K561">
        <v>18100</v>
      </c>
      <c r="L561">
        <v>2172</v>
      </c>
      <c r="M561">
        <v>15928</v>
      </c>
      <c r="N561">
        <v>9050</v>
      </c>
      <c r="O561">
        <v>6878</v>
      </c>
      <c r="P561" s="23">
        <v>41913</v>
      </c>
      <c r="Q561">
        <v>10</v>
      </c>
      <c r="R561" t="s">
        <v>112</v>
      </c>
      <c r="S561">
        <v>2014</v>
      </c>
    </row>
    <row r="562" spans="1:19" x14ac:dyDescent="0.25">
      <c r="A562" t="s">
        <v>106</v>
      </c>
      <c r="B562" t="s">
        <v>89</v>
      </c>
      <c r="C562" t="s">
        <v>90</v>
      </c>
      <c r="D562" t="s">
        <v>118</v>
      </c>
      <c r="E562" t="s">
        <v>124</v>
      </c>
      <c r="F562" t="b">
        <v>1</v>
      </c>
      <c r="G562" t="s">
        <v>93</v>
      </c>
      <c r="H562">
        <v>2109</v>
      </c>
      <c r="I562">
        <v>250</v>
      </c>
      <c r="J562">
        <v>12</v>
      </c>
      <c r="K562">
        <v>25308</v>
      </c>
      <c r="L562">
        <v>3036.96</v>
      </c>
      <c r="M562">
        <v>22271.040000000001</v>
      </c>
      <c r="N562">
        <v>6327</v>
      </c>
      <c r="O562">
        <v>15944.04</v>
      </c>
      <c r="P562" s="23">
        <v>41760</v>
      </c>
      <c r="Q562">
        <v>5</v>
      </c>
      <c r="R562" t="s">
        <v>122</v>
      </c>
      <c r="S562">
        <v>2014</v>
      </c>
    </row>
    <row r="563" spans="1:19" x14ac:dyDescent="0.25">
      <c r="A563" t="s">
        <v>97</v>
      </c>
      <c r="B563" t="s">
        <v>98</v>
      </c>
      <c r="C563" t="s">
        <v>99</v>
      </c>
      <c r="D563" t="s">
        <v>118</v>
      </c>
      <c r="E563" t="s">
        <v>124</v>
      </c>
      <c r="F563" t="b">
        <v>1</v>
      </c>
      <c r="G563" t="s">
        <v>93</v>
      </c>
      <c r="H563">
        <v>3874.5</v>
      </c>
      <c r="I563">
        <v>250</v>
      </c>
      <c r="J563">
        <v>15</v>
      </c>
      <c r="K563">
        <v>58117.5</v>
      </c>
      <c r="L563">
        <v>6974.1</v>
      </c>
      <c r="M563">
        <v>51143.4</v>
      </c>
      <c r="N563">
        <v>38745</v>
      </c>
      <c r="O563">
        <v>12398.4</v>
      </c>
      <c r="P563" s="23">
        <v>41821</v>
      </c>
      <c r="Q563">
        <v>7</v>
      </c>
      <c r="R563" t="s">
        <v>108</v>
      </c>
      <c r="S563">
        <v>2014</v>
      </c>
    </row>
    <row r="564" spans="1:19" x14ac:dyDescent="0.25">
      <c r="A564" t="s">
        <v>88</v>
      </c>
      <c r="B564" t="s">
        <v>89</v>
      </c>
      <c r="C564" t="s">
        <v>90</v>
      </c>
      <c r="D564" t="s">
        <v>118</v>
      </c>
      <c r="E564" t="s">
        <v>124</v>
      </c>
      <c r="F564" t="b">
        <v>1</v>
      </c>
      <c r="G564" t="s">
        <v>93</v>
      </c>
      <c r="H564">
        <v>623</v>
      </c>
      <c r="I564">
        <v>250</v>
      </c>
      <c r="J564">
        <v>350</v>
      </c>
      <c r="K564">
        <v>218050</v>
      </c>
      <c r="L564">
        <v>26166</v>
      </c>
      <c r="M564">
        <v>191884</v>
      </c>
      <c r="N564">
        <v>161980</v>
      </c>
      <c r="O564">
        <v>29904</v>
      </c>
      <c r="P564" s="23">
        <v>41518</v>
      </c>
      <c r="Q564">
        <v>9</v>
      </c>
      <c r="R564" t="s">
        <v>111</v>
      </c>
      <c r="S564">
        <v>2013</v>
      </c>
    </row>
    <row r="565" spans="1:19" x14ac:dyDescent="0.25">
      <c r="A565" t="s">
        <v>88</v>
      </c>
      <c r="B565" t="s">
        <v>113</v>
      </c>
      <c r="C565" t="s">
        <v>133</v>
      </c>
      <c r="D565" t="s">
        <v>118</v>
      </c>
      <c r="E565" t="s">
        <v>124</v>
      </c>
      <c r="F565" t="b">
        <v>1</v>
      </c>
      <c r="G565" t="s">
        <v>93</v>
      </c>
      <c r="H565">
        <v>986</v>
      </c>
      <c r="I565">
        <v>250</v>
      </c>
      <c r="J565">
        <v>350</v>
      </c>
      <c r="K565">
        <v>345100</v>
      </c>
      <c r="L565">
        <v>41412</v>
      </c>
      <c r="M565">
        <v>303688</v>
      </c>
      <c r="N565">
        <v>256360</v>
      </c>
      <c r="O565">
        <v>47328</v>
      </c>
      <c r="P565" s="23">
        <v>41913</v>
      </c>
      <c r="Q565">
        <v>10</v>
      </c>
      <c r="R565" t="s">
        <v>112</v>
      </c>
      <c r="S565">
        <v>2014</v>
      </c>
    </row>
    <row r="566" spans="1:19" x14ac:dyDescent="0.25">
      <c r="A566" t="s">
        <v>107</v>
      </c>
      <c r="B566" t="s">
        <v>113</v>
      </c>
      <c r="C566" t="s">
        <v>133</v>
      </c>
      <c r="D566" t="s">
        <v>118</v>
      </c>
      <c r="E566" t="s">
        <v>124</v>
      </c>
      <c r="F566" t="b">
        <v>1</v>
      </c>
      <c r="G566" t="s">
        <v>93</v>
      </c>
      <c r="H566">
        <v>2387</v>
      </c>
      <c r="I566">
        <v>250</v>
      </c>
      <c r="J566">
        <v>125</v>
      </c>
      <c r="K566">
        <v>298375</v>
      </c>
      <c r="L566">
        <v>35805</v>
      </c>
      <c r="M566">
        <v>262570</v>
      </c>
      <c r="N566">
        <v>286440</v>
      </c>
      <c r="O566">
        <v>23870</v>
      </c>
      <c r="P566" s="23">
        <v>41944</v>
      </c>
      <c r="Q566">
        <v>11</v>
      </c>
      <c r="R566" t="s">
        <v>116</v>
      </c>
      <c r="S566">
        <v>2014</v>
      </c>
    </row>
    <row r="567" spans="1:19" x14ac:dyDescent="0.25">
      <c r="A567" t="s">
        <v>88</v>
      </c>
      <c r="B567" t="s">
        <v>101</v>
      </c>
      <c r="C567" t="s">
        <v>102</v>
      </c>
      <c r="D567" t="s">
        <v>118</v>
      </c>
      <c r="E567" t="s">
        <v>124</v>
      </c>
      <c r="F567" t="b">
        <v>1</v>
      </c>
      <c r="G567" t="s">
        <v>93</v>
      </c>
      <c r="H567">
        <v>1233</v>
      </c>
      <c r="I567">
        <v>250</v>
      </c>
      <c r="J567">
        <v>20</v>
      </c>
      <c r="K567">
        <v>24660</v>
      </c>
      <c r="L567">
        <v>2959.2</v>
      </c>
      <c r="M567">
        <v>21700.799999999999</v>
      </c>
      <c r="N567">
        <v>12330</v>
      </c>
      <c r="O567">
        <v>9370.7999999999993</v>
      </c>
      <c r="P567" s="23">
        <v>41974</v>
      </c>
      <c r="Q567">
        <v>12</v>
      </c>
      <c r="R567" t="s">
        <v>103</v>
      </c>
      <c r="S567">
        <v>2014</v>
      </c>
    </row>
    <row r="568" spans="1:19" x14ac:dyDescent="0.25">
      <c r="A568" t="s">
        <v>88</v>
      </c>
      <c r="B568" t="s">
        <v>113</v>
      </c>
      <c r="C568" t="s">
        <v>133</v>
      </c>
      <c r="D568" t="s">
        <v>120</v>
      </c>
      <c r="E568" t="s">
        <v>124</v>
      </c>
      <c r="F568" t="b">
        <v>1</v>
      </c>
      <c r="G568" t="s">
        <v>93</v>
      </c>
      <c r="H568">
        <v>270</v>
      </c>
      <c r="I568">
        <v>260</v>
      </c>
      <c r="J568">
        <v>350</v>
      </c>
      <c r="K568">
        <v>94500</v>
      </c>
      <c r="L568">
        <v>11340</v>
      </c>
      <c r="M568">
        <v>83160</v>
      </c>
      <c r="N568">
        <v>70200</v>
      </c>
      <c r="O568">
        <v>12960</v>
      </c>
      <c r="P568" s="23">
        <v>41671</v>
      </c>
      <c r="Q568">
        <v>2</v>
      </c>
      <c r="R568" t="s">
        <v>115</v>
      </c>
      <c r="S568">
        <v>2014</v>
      </c>
    </row>
    <row r="569" spans="1:19" x14ac:dyDescent="0.25">
      <c r="A569" t="s">
        <v>88</v>
      </c>
      <c r="B569" t="s">
        <v>98</v>
      </c>
      <c r="C569" t="s">
        <v>99</v>
      </c>
      <c r="D569" t="s">
        <v>120</v>
      </c>
      <c r="E569" t="s">
        <v>124</v>
      </c>
      <c r="F569" t="b">
        <v>1</v>
      </c>
      <c r="G569" t="s">
        <v>93</v>
      </c>
      <c r="H569">
        <v>3421.5</v>
      </c>
      <c r="I569">
        <v>260</v>
      </c>
      <c r="J569">
        <v>7</v>
      </c>
      <c r="K569">
        <v>23950.5</v>
      </c>
      <c r="L569">
        <v>2874.06</v>
      </c>
      <c r="M569">
        <v>21076.44</v>
      </c>
      <c r="N569">
        <v>17107.5</v>
      </c>
      <c r="O569">
        <v>3968.94</v>
      </c>
      <c r="P569" s="23">
        <v>41821</v>
      </c>
      <c r="Q569">
        <v>7</v>
      </c>
      <c r="R569" t="s">
        <v>108</v>
      </c>
      <c r="S569">
        <v>2014</v>
      </c>
    </row>
    <row r="570" spans="1:19" x14ac:dyDescent="0.25">
      <c r="A570" t="s">
        <v>88</v>
      </c>
      <c r="B570" t="s">
        <v>89</v>
      </c>
      <c r="C570" t="s">
        <v>90</v>
      </c>
      <c r="D570" t="s">
        <v>120</v>
      </c>
      <c r="E570" t="s">
        <v>124</v>
      </c>
      <c r="F570" t="b">
        <v>1</v>
      </c>
      <c r="G570" t="s">
        <v>93</v>
      </c>
      <c r="H570">
        <v>2734</v>
      </c>
      <c r="I570">
        <v>260</v>
      </c>
      <c r="J570">
        <v>7</v>
      </c>
      <c r="K570">
        <v>19138</v>
      </c>
      <c r="L570">
        <v>2296.56</v>
      </c>
      <c r="M570">
        <v>16841.439999999999</v>
      </c>
      <c r="N570">
        <v>13670</v>
      </c>
      <c r="O570">
        <v>3171.44</v>
      </c>
      <c r="P570" s="23">
        <v>41913</v>
      </c>
      <c r="Q570">
        <v>10</v>
      </c>
      <c r="R570" t="s">
        <v>112</v>
      </c>
      <c r="S570">
        <v>2014</v>
      </c>
    </row>
    <row r="571" spans="1:19" x14ac:dyDescent="0.25">
      <c r="A571" t="s">
        <v>97</v>
      </c>
      <c r="B571" t="s">
        <v>113</v>
      </c>
      <c r="C571" t="s">
        <v>133</v>
      </c>
      <c r="D571" t="s">
        <v>120</v>
      </c>
      <c r="E571" t="s">
        <v>124</v>
      </c>
      <c r="F571" t="b">
        <v>1</v>
      </c>
      <c r="G571" t="s">
        <v>93</v>
      </c>
      <c r="H571">
        <v>2548</v>
      </c>
      <c r="I571">
        <v>260</v>
      </c>
      <c r="J571">
        <v>15</v>
      </c>
      <c r="K571">
        <v>38220</v>
      </c>
      <c r="L571">
        <v>4586.3999999999996</v>
      </c>
      <c r="M571">
        <v>33633.599999999999</v>
      </c>
      <c r="N571">
        <v>25480</v>
      </c>
      <c r="O571">
        <v>8153.6</v>
      </c>
      <c r="P571" s="23">
        <v>41579</v>
      </c>
      <c r="Q571">
        <v>11</v>
      </c>
      <c r="R571" t="s">
        <v>116</v>
      </c>
      <c r="S571">
        <v>2013</v>
      </c>
    </row>
    <row r="572" spans="1:19" x14ac:dyDescent="0.25">
      <c r="A572" t="s">
        <v>88</v>
      </c>
      <c r="B572" t="s">
        <v>98</v>
      </c>
      <c r="C572" t="s">
        <v>99</v>
      </c>
      <c r="D572" t="s">
        <v>91</v>
      </c>
      <c r="E572" t="s">
        <v>124</v>
      </c>
      <c r="F572" t="b">
        <v>1</v>
      </c>
      <c r="G572" t="s">
        <v>93</v>
      </c>
      <c r="H572">
        <v>2521.5</v>
      </c>
      <c r="I572">
        <v>3</v>
      </c>
      <c r="J572">
        <v>20</v>
      </c>
      <c r="K572">
        <v>50430</v>
      </c>
      <c r="L572">
        <v>6051.6</v>
      </c>
      <c r="M572">
        <v>44378.400000000001</v>
      </c>
      <c r="N572">
        <v>25215</v>
      </c>
      <c r="O572">
        <v>19163.400000000001</v>
      </c>
      <c r="P572" s="23">
        <v>41640</v>
      </c>
      <c r="Q572">
        <v>1</v>
      </c>
      <c r="R572" t="s">
        <v>94</v>
      </c>
      <c r="S572">
        <v>2014</v>
      </c>
    </row>
    <row r="573" spans="1:19" x14ac:dyDescent="0.25">
      <c r="A573" t="s">
        <v>106</v>
      </c>
      <c r="B573" t="s">
        <v>101</v>
      </c>
      <c r="C573" t="s">
        <v>102</v>
      </c>
      <c r="D573" t="s">
        <v>104</v>
      </c>
      <c r="E573" t="s">
        <v>124</v>
      </c>
      <c r="F573" t="b">
        <v>1</v>
      </c>
      <c r="G573" t="s">
        <v>93</v>
      </c>
      <c r="H573">
        <v>2661</v>
      </c>
      <c r="I573">
        <v>5</v>
      </c>
      <c r="J573">
        <v>12</v>
      </c>
      <c r="K573">
        <v>31932</v>
      </c>
      <c r="L573">
        <v>3831.84</v>
      </c>
      <c r="M573">
        <v>28100.16</v>
      </c>
      <c r="N573">
        <v>7983</v>
      </c>
      <c r="O573">
        <v>20117.16</v>
      </c>
      <c r="P573" s="23">
        <v>41760</v>
      </c>
      <c r="Q573">
        <v>5</v>
      </c>
      <c r="R573" t="s">
        <v>122</v>
      </c>
      <c r="S573">
        <v>2014</v>
      </c>
    </row>
    <row r="574" spans="1:19" x14ac:dyDescent="0.25">
      <c r="A574" t="s">
        <v>88</v>
      </c>
      <c r="B574" t="s">
        <v>95</v>
      </c>
      <c r="C574" t="s">
        <v>96</v>
      </c>
      <c r="D574" t="s">
        <v>114</v>
      </c>
      <c r="E574" t="s">
        <v>124</v>
      </c>
      <c r="F574" t="b">
        <v>1</v>
      </c>
      <c r="G574" t="s">
        <v>93</v>
      </c>
      <c r="H574">
        <v>1531</v>
      </c>
      <c r="I574">
        <v>10</v>
      </c>
      <c r="J574">
        <v>20</v>
      </c>
      <c r="K574">
        <v>30620</v>
      </c>
      <c r="L574">
        <v>3674.4</v>
      </c>
      <c r="M574">
        <v>26945.599999999999</v>
      </c>
      <c r="N574">
        <v>15310</v>
      </c>
      <c r="O574">
        <v>11635.6</v>
      </c>
      <c r="P574" s="23">
        <v>41974</v>
      </c>
      <c r="Q574">
        <v>12</v>
      </c>
      <c r="R574" t="s">
        <v>103</v>
      </c>
      <c r="S574">
        <v>2014</v>
      </c>
    </row>
    <row r="575" spans="1:19" x14ac:dyDescent="0.25">
      <c r="A575" t="s">
        <v>88</v>
      </c>
      <c r="B575" t="s">
        <v>98</v>
      </c>
      <c r="C575" t="s">
        <v>99</v>
      </c>
      <c r="D575" t="s">
        <v>118</v>
      </c>
      <c r="E575" t="s">
        <v>124</v>
      </c>
      <c r="F575" t="b">
        <v>1</v>
      </c>
      <c r="G575" t="s">
        <v>93</v>
      </c>
      <c r="H575">
        <v>1491</v>
      </c>
      <c r="I575">
        <v>250</v>
      </c>
      <c r="J575">
        <v>7</v>
      </c>
      <c r="K575">
        <v>10437</v>
      </c>
      <c r="L575">
        <v>1252.44</v>
      </c>
      <c r="M575">
        <v>9184.56</v>
      </c>
      <c r="N575">
        <v>7455</v>
      </c>
      <c r="O575">
        <v>1729.56</v>
      </c>
      <c r="P575" s="23">
        <v>41699</v>
      </c>
      <c r="Q575">
        <v>3</v>
      </c>
      <c r="R575" t="s">
        <v>105</v>
      </c>
      <c r="S575">
        <v>2014</v>
      </c>
    </row>
    <row r="576" spans="1:19" x14ac:dyDescent="0.25">
      <c r="A576" t="s">
        <v>88</v>
      </c>
      <c r="B576" t="s">
        <v>95</v>
      </c>
      <c r="C576" t="s">
        <v>96</v>
      </c>
      <c r="D576" t="s">
        <v>118</v>
      </c>
      <c r="E576" t="s">
        <v>124</v>
      </c>
      <c r="F576" t="b">
        <v>1</v>
      </c>
      <c r="G576" t="s">
        <v>93</v>
      </c>
      <c r="H576">
        <v>1531</v>
      </c>
      <c r="I576">
        <v>250</v>
      </c>
      <c r="J576">
        <v>20</v>
      </c>
      <c r="K576">
        <v>30620</v>
      </c>
      <c r="L576">
        <v>3674.4</v>
      </c>
      <c r="M576">
        <v>26945.599999999999</v>
      </c>
      <c r="N576">
        <v>15310</v>
      </c>
      <c r="O576">
        <v>11635.6</v>
      </c>
      <c r="P576" s="23">
        <v>41974</v>
      </c>
      <c r="Q576">
        <v>12</v>
      </c>
      <c r="R576" t="s">
        <v>103</v>
      </c>
      <c r="S576">
        <v>2014</v>
      </c>
    </row>
    <row r="577" spans="1:19" x14ac:dyDescent="0.25">
      <c r="A577" t="s">
        <v>106</v>
      </c>
      <c r="B577" t="s">
        <v>89</v>
      </c>
      <c r="C577" t="s">
        <v>90</v>
      </c>
      <c r="D577" t="s">
        <v>120</v>
      </c>
      <c r="E577" t="s">
        <v>124</v>
      </c>
      <c r="F577" t="b">
        <v>1</v>
      </c>
      <c r="G577" t="s">
        <v>93</v>
      </c>
      <c r="H577">
        <v>2761</v>
      </c>
      <c r="I577">
        <v>260</v>
      </c>
      <c r="J577">
        <v>12</v>
      </c>
      <c r="K577">
        <v>33132</v>
      </c>
      <c r="L577">
        <v>3975.84</v>
      </c>
      <c r="M577">
        <v>29156.16</v>
      </c>
      <c r="N577">
        <v>8283</v>
      </c>
      <c r="O577">
        <v>20873.16</v>
      </c>
      <c r="P577" s="23">
        <v>41518</v>
      </c>
      <c r="Q577">
        <v>9</v>
      </c>
      <c r="R577" t="s">
        <v>111</v>
      </c>
      <c r="S577">
        <v>2013</v>
      </c>
    </row>
    <row r="578" spans="1:19" x14ac:dyDescent="0.25">
      <c r="A578" t="s">
        <v>97</v>
      </c>
      <c r="B578" t="s">
        <v>113</v>
      </c>
      <c r="C578" t="s">
        <v>133</v>
      </c>
      <c r="D578" t="s">
        <v>91</v>
      </c>
      <c r="E578" t="s">
        <v>124</v>
      </c>
      <c r="F578" t="b">
        <v>1</v>
      </c>
      <c r="G578" t="s">
        <v>93</v>
      </c>
      <c r="H578">
        <v>2567</v>
      </c>
      <c r="I578">
        <v>3</v>
      </c>
      <c r="J578">
        <v>15</v>
      </c>
      <c r="K578">
        <v>38505</v>
      </c>
      <c r="L578">
        <v>5005.6499999999996</v>
      </c>
      <c r="M578">
        <v>33499.35</v>
      </c>
      <c r="N578">
        <v>25670</v>
      </c>
      <c r="O578">
        <v>7829.35</v>
      </c>
      <c r="P578" s="23">
        <v>41791</v>
      </c>
      <c r="Q578">
        <v>6</v>
      </c>
      <c r="R578" t="s">
        <v>100</v>
      </c>
      <c r="S578">
        <v>2014</v>
      </c>
    </row>
    <row r="579" spans="1:19" x14ac:dyDescent="0.25">
      <c r="A579" t="s">
        <v>97</v>
      </c>
      <c r="B579" t="s">
        <v>113</v>
      </c>
      <c r="C579" t="s">
        <v>133</v>
      </c>
      <c r="D579" t="s">
        <v>118</v>
      </c>
      <c r="E579" t="s">
        <v>124</v>
      </c>
      <c r="F579" t="b">
        <v>1</v>
      </c>
      <c r="G579" t="s">
        <v>93</v>
      </c>
      <c r="H579">
        <v>2567</v>
      </c>
      <c r="I579">
        <v>250</v>
      </c>
      <c r="J579">
        <v>15</v>
      </c>
      <c r="K579">
        <v>38505</v>
      </c>
      <c r="L579">
        <v>5005.6499999999996</v>
      </c>
      <c r="M579">
        <v>33499.35</v>
      </c>
      <c r="N579">
        <v>25670</v>
      </c>
      <c r="O579">
        <v>7829.35</v>
      </c>
      <c r="P579" s="23">
        <v>41791</v>
      </c>
      <c r="Q579">
        <v>6</v>
      </c>
      <c r="R579" t="s">
        <v>100</v>
      </c>
      <c r="S579">
        <v>2014</v>
      </c>
    </row>
    <row r="580" spans="1:19" x14ac:dyDescent="0.25">
      <c r="A580" t="s">
        <v>88</v>
      </c>
      <c r="B580" t="s">
        <v>89</v>
      </c>
      <c r="C580" t="s">
        <v>90</v>
      </c>
      <c r="D580" t="s">
        <v>91</v>
      </c>
      <c r="E580" t="s">
        <v>124</v>
      </c>
      <c r="F580" t="b">
        <v>1</v>
      </c>
      <c r="G580" t="s">
        <v>93</v>
      </c>
      <c r="H580">
        <v>923</v>
      </c>
      <c r="I580">
        <v>3</v>
      </c>
      <c r="J580">
        <v>350</v>
      </c>
      <c r="K580">
        <v>323050</v>
      </c>
      <c r="L580">
        <v>41996.5</v>
      </c>
      <c r="M580">
        <v>281053.5</v>
      </c>
      <c r="N580">
        <v>239980</v>
      </c>
      <c r="O580">
        <v>41073.5</v>
      </c>
      <c r="P580" s="23">
        <v>41699</v>
      </c>
      <c r="Q580">
        <v>3</v>
      </c>
      <c r="R580" t="s">
        <v>105</v>
      </c>
      <c r="S580">
        <v>2014</v>
      </c>
    </row>
    <row r="581" spans="1:19" x14ac:dyDescent="0.25">
      <c r="A581" t="s">
        <v>88</v>
      </c>
      <c r="B581" t="s">
        <v>98</v>
      </c>
      <c r="C581" t="s">
        <v>99</v>
      </c>
      <c r="D581" t="s">
        <v>91</v>
      </c>
      <c r="E581" t="s">
        <v>124</v>
      </c>
      <c r="F581" t="b">
        <v>1</v>
      </c>
      <c r="G581" t="s">
        <v>93</v>
      </c>
      <c r="H581">
        <v>1790</v>
      </c>
      <c r="I581">
        <v>3</v>
      </c>
      <c r="J581">
        <v>350</v>
      </c>
      <c r="K581">
        <v>626500</v>
      </c>
      <c r="L581">
        <v>81445</v>
      </c>
      <c r="M581">
        <v>545055</v>
      </c>
      <c r="N581">
        <v>465400</v>
      </c>
      <c r="O581">
        <v>79655</v>
      </c>
      <c r="P581" s="23">
        <v>41699</v>
      </c>
      <c r="Q581">
        <v>3</v>
      </c>
      <c r="R581" t="s">
        <v>105</v>
      </c>
      <c r="S581">
        <v>2014</v>
      </c>
    </row>
    <row r="582" spans="1:19" x14ac:dyDescent="0.25">
      <c r="A582" t="s">
        <v>88</v>
      </c>
      <c r="B582" t="s">
        <v>95</v>
      </c>
      <c r="C582" t="s">
        <v>96</v>
      </c>
      <c r="D582" t="s">
        <v>91</v>
      </c>
      <c r="E582" t="s">
        <v>124</v>
      </c>
      <c r="F582" t="b">
        <v>1</v>
      </c>
      <c r="G582" t="s">
        <v>93</v>
      </c>
      <c r="H582">
        <v>442</v>
      </c>
      <c r="I582">
        <v>3</v>
      </c>
      <c r="J582">
        <v>20</v>
      </c>
      <c r="K582">
        <v>8840</v>
      </c>
      <c r="L582">
        <v>1149.2</v>
      </c>
      <c r="M582">
        <v>7690.8</v>
      </c>
      <c r="N582">
        <v>4420</v>
      </c>
      <c r="O582">
        <v>3270.8</v>
      </c>
      <c r="P582" s="23">
        <v>41518</v>
      </c>
      <c r="Q582">
        <v>9</v>
      </c>
      <c r="R582" t="s">
        <v>111</v>
      </c>
      <c r="S582">
        <v>2013</v>
      </c>
    </row>
    <row r="583" spans="1:19" x14ac:dyDescent="0.25">
      <c r="A583" t="s">
        <v>88</v>
      </c>
      <c r="B583" t="s">
        <v>113</v>
      </c>
      <c r="C583" t="s">
        <v>133</v>
      </c>
      <c r="D583" t="s">
        <v>104</v>
      </c>
      <c r="E583" t="s">
        <v>124</v>
      </c>
      <c r="F583" t="b">
        <v>1</v>
      </c>
      <c r="G583" t="s">
        <v>93</v>
      </c>
      <c r="H583">
        <v>982.5</v>
      </c>
      <c r="I583">
        <v>5</v>
      </c>
      <c r="J583">
        <v>350</v>
      </c>
      <c r="K583">
        <v>343875</v>
      </c>
      <c r="L583">
        <v>44703.75</v>
      </c>
      <c r="M583">
        <v>299171.25</v>
      </c>
      <c r="N583">
        <v>255450</v>
      </c>
      <c r="O583">
        <v>43721.25</v>
      </c>
      <c r="P583" s="23">
        <v>41640</v>
      </c>
      <c r="Q583">
        <v>1</v>
      </c>
      <c r="R583" t="s">
        <v>94</v>
      </c>
      <c r="S583">
        <v>2014</v>
      </c>
    </row>
    <row r="584" spans="1:19" x14ac:dyDescent="0.25">
      <c r="A584" t="s">
        <v>88</v>
      </c>
      <c r="B584" t="s">
        <v>113</v>
      </c>
      <c r="C584" t="s">
        <v>133</v>
      </c>
      <c r="D584" t="s">
        <v>104</v>
      </c>
      <c r="E584" t="s">
        <v>124</v>
      </c>
      <c r="F584" t="b">
        <v>1</v>
      </c>
      <c r="G584" t="s">
        <v>93</v>
      </c>
      <c r="H584">
        <v>1298</v>
      </c>
      <c r="I584">
        <v>5</v>
      </c>
      <c r="J584">
        <v>7</v>
      </c>
      <c r="K584">
        <v>9086</v>
      </c>
      <c r="L584">
        <v>1181.18</v>
      </c>
      <c r="M584">
        <v>7904.82</v>
      </c>
      <c r="N584">
        <v>6490</v>
      </c>
      <c r="O584">
        <v>1414.82</v>
      </c>
      <c r="P584" s="23">
        <v>41671</v>
      </c>
      <c r="Q584">
        <v>2</v>
      </c>
      <c r="R584" t="s">
        <v>115</v>
      </c>
      <c r="S584">
        <v>2014</v>
      </c>
    </row>
    <row r="585" spans="1:19" x14ac:dyDescent="0.25">
      <c r="A585" t="s">
        <v>106</v>
      </c>
      <c r="B585" t="s">
        <v>101</v>
      </c>
      <c r="C585" t="s">
        <v>102</v>
      </c>
      <c r="D585" t="s">
        <v>104</v>
      </c>
      <c r="E585" t="s">
        <v>124</v>
      </c>
      <c r="F585" t="b">
        <v>1</v>
      </c>
      <c r="G585" t="s">
        <v>93</v>
      </c>
      <c r="H585">
        <v>604</v>
      </c>
      <c r="I585">
        <v>5</v>
      </c>
      <c r="J585">
        <v>12</v>
      </c>
      <c r="K585">
        <v>7248</v>
      </c>
      <c r="L585">
        <v>942.24</v>
      </c>
      <c r="M585">
        <v>6305.76</v>
      </c>
      <c r="N585">
        <v>1812</v>
      </c>
      <c r="O585">
        <v>4493.76</v>
      </c>
      <c r="P585" s="23">
        <v>41791</v>
      </c>
      <c r="Q585">
        <v>6</v>
      </c>
      <c r="R585" t="s">
        <v>100</v>
      </c>
      <c r="S585">
        <v>2014</v>
      </c>
    </row>
    <row r="586" spans="1:19" x14ac:dyDescent="0.25">
      <c r="A586" t="s">
        <v>88</v>
      </c>
      <c r="B586" t="s">
        <v>101</v>
      </c>
      <c r="C586" t="s">
        <v>102</v>
      </c>
      <c r="D586" t="s">
        <v>104</v>
      </c>
      <c r="E586" t="s">
        <v>124</v>
      </c>
      <c r="F586" t="b">
        <v>1</v>
      </c>
      <c r="G586" t="s">
        <v>93</v>
      </c>
      <c r="H586">
        <v>2255</v>
      </c>
      <c r="I586">
        <v>5</v>
      </c>
      <c r="J586">
        <v>20</v>
      </c>
      <c r="K586">
        <v>45100</v>
      </c>
      <c r="L586">
        <v>5863</v>
      </c>
      <c r="M586">
        <v>39237</v>
      </c>
      <c r="N586">
        <v>22550</v>
      </c>
      <c r="O586">
        <v>16687</v>
      </c>
      <c r="P586" s="23">
        <v>41821</v>
      </c>
      <c r="Q586">
        <v>7</v>
      </c>
      <c r="R586" t="s">
        <v>108</v>
      </c>
      <c r="S586">
        <v>2014</v>
      </c>
    </row>
    <row r="587" spans="1:19" x14ac:dyDescent="0.25">
      <c r="A587" t="s">
        <v>88</v>
      </c>
      <c r="B587" t="s">
        <v>89</v>
      </c>
      <c r="C587" t="s">
        <v>90</v>
      </c>
      <c r="D587" t="s">
        <v>104</v>
      </c>
      <c r="E587" t="s">
        <v>124</v>
      </c>
      <c r="F587" t="b">
        <v>1</v>
      </c>
      <c r="G587" t="s">
        <v>93</v>
      </c>
      <c r="H587">
        <v>1249</v>
      </c>
      <c r="I587">
        <v>5</v>
      </c>
      <c r="J587">
        <v>20</v>
      </c>
      <c r="K587">
        <v>24980</v>
      </c>
      <c r="L587">
        <v>3247.4</v>
      </c>
      <c r="M587">
        <v>21732.6</v>
      </c>
      <c r="N587">
        <v>12490</v>
      </c>
      <c r="O587">
        <v>9242.6</v>
      </c>
      <c r="P587" s="23">
        <v>41913</v>
      </c>
      <c r="Q587">
        <v>10</v>
      </c>
      <c r="R587" t="s">
        <v>112</v>
      </c>
      <c r="S587">
        <v>2014</v>
      </c>
    </row>
    <row r="588" spans="1:19" x14ac:dyDescent="0.25">
      <c r="A588" t="s">
        <v>88</v>
      </c>
      <c r="B588" t="s">
        <v>113</v>
      </c>
      <c r="C588" t="s">
        <v>133</v>
      </c>
      <c r="D588" t="s">
        <v>114</v>
      </c>
      <c r="E588" t="s">
        <v>124</v>
      </c>
      <c r="F588" t="b">
        <v>1</v>
      </c>
      <c r="G588" t="s">
        <v>93</v>
      </c>
      <c r="H588">
        <v>1438.5</v>
      </c>
      <c r="I588">
        <v>10</v>
      </c>
      <c r="J588">
        <v>7</v>
      </c>
      <c r="K588">
        <v>10069.5</v>
      </c>
      <c r="L588">
        <v>1309.04</v>
      </c>
      <c r="M588">
        <v>8760.4699999999993</v>
      </c>
      <c r="N588">
        <v>7192.5</v>
      </c>
      <c r="O588">
        <v>1567.97</v>
      </c>
      <c r="P588" s="23">
        <v>41640</v>
      </c>
      <c r="Q588">
        <v>1</v>
      </c>
      <c r="R588" t="s">
        <v>94</v>
      </c>
      <c r="S588">
        <v>2014</v>
      </c>
    </row>
    <row r="589" spans="1:19" x14ac:dyDescent="0.25">
      <c r="A589" t="s">
        <v>109</v>
      </c>
      <c r="B589" t="s">
        <v>95</v>
      </c>
      <c r="C589" t="s">
        <v>96</v>
      </c>
      <c r="D589" t="s">
        <v>114</v>
      </c>
      <c r="E589" t="s">
        <v>124</v>
      </c>
      <c r="F589" t="b">
        <v>1</v>
      </c>
      <c r="G589" t="s">
        <v>93</v>
      </c>
      <c r="H589">
        <v>807</v>
      </c>
      <c r="I589">
        <v>10</v>
      </c>
      <c r="J589">
        <v>300</v>
      </c>
      <c r="K589">
        <v>242100</v>
      </c>
      <c r="L589">
        <v>31473</v>
      </c>
      <c r="M589">
        <v>210627</v>
      </c>
      <c r="N589">
        <v>201750</v>
      </c>
      <c r="O589">
        <v>8877</v>
      </c>
      <c r="P589" s="23">
        <v>41640</v>
      </c>
      <c r="Q589">
        <v>1</v>
      </c>
      <c r="R589" t="s">
        <v>94</v>
      </c>
      <c r="S589">
        <v>2014</v>
      </c>
    </row>
    <row r="590" spans="1:19" x14ac:dyDescent="0.25">
      <c r="A590" t="s">
        <v>88</v>
      </c>
      <c r="B590" t="s">
        <v>113</v>
      </c>
      <c r="C590" t="s">
        <v>133</v>
      </c>
      <c r="D590" t="s">
        <v>114</v>
      </c>
      <c r="E590" t="s">
        <v>124</v>
      </c>
      <c r="F590" t="b">
        <v>1</v>
      </c>
      <c r="G590" t="s">
        <v>93</v>
      </c>
      <c r="H590">
        <v>2641</v>
      </c>
      <c r="I590">
        <v>10</v>
      </c>
      <c r="J590">
        <v>20</v>
      </c>
      <c r="K590">
        <v>52820</v>
      </c>
      <c r="L590">
        <v>6866.6</v>
      </c>
      <c r="M590">
        <v>45953.4</v>
      </c>
      <c r="N590">
        <v>26410</v>
      </c>
      <c r="O590">
        <v>19543.400000000001</v>
      </c>
      <c r="P590" s="23">
        <v>41671</v>
      </c>
      <c r="Q590">
        <v>2</v>
      </c>
      <c r="R590" t="s">
        <v>115</v>
      </c>
      <c r="S590">
        <v>2014</v>
      </c>
    </row>
    <row r="591" spans="1:19" x14ac:dyDescent="0.25">
      <c r="A591" t="s">
        <v>88</v>
      </c>
      <c r="B591" t="s">
        <v>95</v>
      </c>
      <c r="C591" t="s">
        <v>96</v>
      </c>
      <c r="D591" t="s">
        <v>114</v>
      </c>
      <c r="E591" t="s">
        <v>124</v>
      </c>
      <c r="F591" t="b">
        <v>1</v>
      </c>
      <c r="G591" t="s">
        <v>93</v>
      </c>
      <c r="H591">
        <v>2708</v>
      </c>
      <c r="I591">
        <v>10</v>
      </c>
      <c r="J591">
        <v>20</v>
      </c>
      <c r="K591">
        <v>54160</v>
      </c>
      <c r="L591">
        <v>7040.8</v>
      </c>
      <c r="M591">
        <v>47119.199999999997</v>
      </c>
      <c r="N591">
        <v>27080</v>
      </c>
      <c r="O591">
        <v>20039.2</v>
      </c>
      <c r="P591" s="23">
        <v>41671</v>
      </c>
      <c r="Q591">
        <v>2</v>
      </c>
      <c r="R591" t="s">
        <v>115</v>
      </c>
      <c r="S591">
        <v>2014</v>
      </c>
    </row>
    <row r="592" spans="1:19" x14ac:dyDescent="0.25">
      <c r="A592" t="s">
        <v>88</v>
      </c>
      <c r="B592" t="s">
        <v>89</v>
      </c>
      <c r="C592" t="s">
        <v>90</v>
      </c>
      <c r="D592" t="s">
        <v>114</v>
      </c>
      <c r="E592" t="s">
        <v>124</v>
      </c>
      <c r="F592" t="b">
        <v>1</v>
      </c>
      <c r="G592" t="s">
        <v>93</v>
      </c>
      <c r="H592">
        <v>2632</v>
      </c>
      <c r="I592">
        <v>10</v>
      </c>
      <c r="J592">
        <v>350</v>
      </c>
      <c r="K592">
        <v>921200</v>
      </c>
      <c r="L592">
        <v>119756</v>
      </c>
      <c r="M592">
        <v>801444</v>
      </c>
      <c r="N592">
        <v>684320</v>
      </c>
      <c r="O592">
        <v>117124</v>
      </c>
      <c r="P592" s="23">
        <v>41791</v>
      </c>
      <c r="Q592">
        <v>6</v>
      </c>
      <c r="R592" t="s">
        <v>100</v>
      </c>
      <c r="S592">
        <v>2014</v>
      </c>
    </row>
    <row r="593" spans="1:19" x14ac:dyDescent="0.25">
      <c r="A593" t="s">
        <v>107</v>
      </c>
      <c r="B593" t="s">
        <v>89</v>
      </c>
      <c r="C593" t="s">
        <v>90</v>
      </c>
      <c r="D593" t="s">
        <v>114</v>
      </c>
      <c r="E593" t="s">
        <v>124</v>
      </c>
      <c r="F593" t="b">
        <v>1</v>
      </c>
      <c r="G593" t="s">
        <v>93</v>
      </c>
      <c r="H593">
        <v>1583</v>
      </c>
      <c r="I593">
        <v>10</v>
      </c>
      <c r="J593">
        <v>125</v>
      </c>
      <c r="K593">
        <v>197875</v>
      </c>
      <c r="L593">
        <v>25723.75</v>
      </c>
      <c r="M593">
        <v>172151.25</v>
      </c>
      <c r="N593">
        <v>189960</v>
      </c>
      <c r="O593">
        <v>17808.75</v>
      </c>
      <c r="P593" s="23">
        <v>41791</v>
      </c>
      <c r="Q593">
        <v>6</v>
      </c>
      <c r="R593" t="s">
        <v>100</v>
      </c>
      <c r="S593">
        <v>2014</v>
      </c>
    </row>
    <row r="594" spans="1:19" x14ac:dyDescent="0.25">
      <c r="A594" t="s">
        <v>106</v>
      </c>
      <c r="B594" t="s">
        <v>101</v>
      </c>
      <c r="C594" t="s">
        <v>102</v>
      </c>
      <c r="D594" t="s">
        <v>114</v>
      </c>
      <c r="E594" t="s">
        <v>124</v>
      </c>
      <c r="F594" t="b">
        <v>1</v>
      </c>
      <c r="G594" t="s">
        <v>93</v>
      </c>
      <c r="H594">
        <v>571</v>
      </c>
      <c r="I594">
        <v>10</v>
      </c>
      <c r="J594">
        <v>12</v>
      </c>
      <c r="K594">
        <v>6852</v>
      </c>
      <c r="L594">
        <v>890.76</v>
      </c>
      <c r="M594">
        <v>5961.24</v>
      </c>
      <c r="N594">
        <v>1713</v>
      </c>
      <c r="O594">
        <v>4248.24</v>
      </c>
      <c r="P594" s="23">
        <v>41821</v>
      </c>
      <c r="Q594">
        <v>7</v>
      </c>
      <c r="R594" t="s">
        <v>108</v>
      </c>
      <c r="S594">
        <v>2014</v>
      </c>
    </row>
    <row r="595" spans="1:19" x14ac:dyDescent="0.25">
      <c r="A595" t="s">
        <v>88</v>
      </c>
      <c r="B595" t="s">
        <v>98</v>
      </c>
      <c r="C595" t="s">
        <v>99</v>
      </c>
      <c r="D595" t="s">
        <v>114</v>
      </c>
      <c r="E595" t="s">
        <v>124</v>
      </c>
      <c r="F595" t="b">
        <v>1</v>
      </c>
      <c r="G595" t="s">
        <v>93</v>
      </c>
      <c r="H595">
        <v>2696</v>
      </c>
      <c r="I595">
        <v>10</v>
      </c>
      <c r="J595">
        <v>7</v>
      </c>
      <c r="K595">
        <v>18872</v>
      </c>
      <c r="L595">
        <v>2453.36</v>
      </c>
      <c r="M595">
        <v>16418.64</v>
      </c>
      <c r="N595">
        <v>13480</v>
      </c>
      <c r="O595">
        <v>2938.64</v>
      </c>
      <c r="P595" s="23">
        <v>41852</v>
      </c>
      <c r="Q595">
        <v>8</v>
      </c>
      <c r="R595" t="s">
        <v>110</v>
      </c>
      <c r="S595">
        <v>2014</v>
      </c>
    </row>
    <row r="596" spans="1:19" x14ac:dyDescent="0.25">
      <c r="A596" t="s">
        <v>97</v>
      </c>
      <c r="B596" t="s">
        <v>89</v>
      </c>
      <c r="C596" t="s">
        <v>90</v>
      </c>
      <c r="D596" t="s">
        <v>114</v>
      </c>
      <c r="E596" t="s">
        <v>124</v>
      </c>
      <c r="F596" t="b">
        <v>1</v>
      </c>
      <c r="G596" t="s">
        <v>93</v>
      </c>
      <c r="H596">
        <v>1565</v>
      </c>
      <c r="I596">
        <v>10</v>
      </c>
      <c r="J596">
        <v>15</v>
      </c>
      <c r="K596">
        <v>23475</v>
      </c>
      <c r="L596">
        <v>3051.75</v>
      </c>
      <c r="M596">
        <v>20423.25</v>
      </c>
      <c r="N596">
        <v>15650</v>
      </c>
      <c r="O596">
        <v>4773.25</v>
      </c>
      <c r="P596" s="23">
        <v>41913</v>
      </c>
      <c r="Q596">
        <v>10</v>
      </c>
      <c r="R596" t="s">
        <v>112</v>
      </c>
      <c r="S596">
        <v>2014</v>
      </c>
    </row>
    <row r="597" spans="1:19" x14ac:dyDescent="0.25">
      <c r="A597" t="s">
        <v>88</v>
      </c>
      <c r="B597" t="s">
        <v>89</v>
      </c>
      <c r="C597" t="s">
        <v>90</v>
      </c>
      <c r="D597" t="s">
        <v>114</v>
      </c>
      <c r="E597" t="s">
        <v>124</v>
      </c>
      <c r="F597" t="b">
        <v>1</v>
      </c>
      <c r="G597" t="s">
        <v>93</v>
      </c>
      <c r="H597">
        <v>1249</v>
      </c>
      <c r="I597">
        <v>10</v>
      </c>
      <c r="J597">
        <v>20</v>
      </c>
      <c r="K597">
        <v>24980</v>
      </c>
      <c r="L597">
        <v>3247.4</v>
      </c>
      <c r="M597">
        <v>21732.6</v>
      </c>
      <c r="N597">
        <v>12490</v>
      </c>
      <c r="O597">
        <v>9242.6</v>
      </c>
      <c r="P597" s="23">
        <v>41913</v>
      </c>
      <c r="Q597">
        <v>10</v>
      </c>
      <c r="R597" t="s">
        <v>112</v>
      </c>
      <c r="S597">
        <v>2014</v>
      </c>
    </row>
    <row r="598" spans="1:19" x14ac:dyDescent="0.25">
      <c r="A598" t="s">
        <v>88</v>
      </c>
      <c r="B598" t="s">
        <v>95</v>
      </c>
      <c r="C598" t="s">
        <v>96</v>
      </c>
      <c r="D598" t="s">
        <v>114</v>
      </c>
      <c r="E598" t="s">
        <v>124</v>
      </c>
      <c r="F598" t="b">
        <v>1</v>
      </c>
      <c r="G598" t="s">
        <v>93</v>
      </c>
      <c r="H598">
        <v>357</v>
      </c>
      <c r="I598">
        <v>10</v>
      </c>
      <c r="J598">
        <v>350</v>
      </c>
      <c r="K598">
        <v>124950</v>
      </c>
      <c r="L598">
        <v>16243.5</v>
      </c>
      <c r="M598">
        <v>108706.5</v>
      </c>
      <c r="N598">
        <v>92820</v>
      </c>
      <c r="O598">
        <v>15886.5</v>
      </c>
      <c r="P598" s="23">
        <v>41944</v>
      </c>
      <c r="Q598">
        <v>11</v>
      </c>
      <c r="R598" t="s">
        <v>116</v>
      </c>
      <c r="S598">
        <v>2014</v>
      </c>
    </row>
    <row r="599" spans="1:19" x14ac:dyDescent="0.25">
      <c r="A599" t="s">
        <v>106</v>
      </c>
      <c r="B599" t="s">
        <v>95</v>
      </c>
      <c r="C599" t="s">
        <v>96</v>
      </c>
      <c r="D599" t="s">
        <v>114</v>
      </c>
      <c r="E599" t="s">
        <v>124</v>
      </c>
      <c r="F599" t="b">
        <v>1</v>
      </c>
      <c r="G599" t="s">
        <v>93</v>
      </c>
      <c r="H599">
        <v>1013</v>
      </c>
      <c r="I599">
        <v>10</v>
      </c>
      <c r="J599">
        <v>12</v>
      </c>
      <c r="K599">
        <v>12156</v>
      </c>
      <c r="L599">
        <v>1580.28</v>
      </c>
      <c r="M599">
        <v>10575.72</v>
      </c>
      <c r="N599">
        <v>3039</v>
      </c>
      <c r="O599">
        <v>7536.72</v>
      </c>
      <c r="P599" s="23">
        <v>41974</v>
      </c>
      <c r="Q599">
        <v>12</v>
      </c>
      <c r="R599" t="s">
        <v>103</v>
      </c>
      <c r="S599">
        <v>2014</v>
      </c>
    </row>
    <row r="600" spans="1:19" x14ac:dyDescent="0.25">
      <c r="A600" t="s">
        <v>97</v>
      </c>
      <c r="B600" t="s">
        <v>98</v>
      </c>
      <c r="C600" t="s">
        <v>99</v>
      </c>
      <c r="D600" t="s">
        <v>117</v>
      </c>
      <c r="E600" t="s">
        <v>124</v>
      </c>
      <c r="F600" t="b">
        <v>1</v>
      </c>
      <c r="G600" t="s">
        <v>93</v>
      </c>
      <c r="H600">
        <v>3997.5</v>
      </c>
      <c r="I600">
        <v>120</v>
      </c>
      <c r="J600">
        <v>15</v>
      </c>
      <c r="K600">
        <v>59962.5</v>
      </c>
      <c r="L600">
        <v>7795.13</v>
      </c>
      <c r="M600">
        <v>52167.38</v>
      </c>
      <c r="N600">
        <v>39975</v>
      </c>
      <c r="O600">
        <v>12192.38</v>
      </c>
      <c r="P600" s="23">
        <v>41640</v>
      </c>
      <c r="Q600">
        <v>1</v>
      </c>
      <c r="R600" t="s">
        <v>94</v>
      </c>
      <c r="S600">
        <v>2014</v>
      </c>
    </row>
    <row r="601" spans="1:19" x14ac:dyDescent="0.25">
      <c r="A601" t="s">
        <v>88</v>
      </c>
      <c r="B601" t="s">
        <v>89</v>
      </c>
      <c r="C601" t="s">
        <v>90</v>
      </c>
      <c r="D601" t="s">
        <v>117</v>
      </c>
      <c r="E601" t="s">
        <v>124</v>
      </c>
      <c r="F601" t="b">
        <v>1</v>
      </c>
      <c r="G601" t="s">
        <v>93</v>
      </c>
      <c r="H601">
        <v>2632</v>
      </c>
      <c r="I601">
        <v>120</v>
      </c>
      <c r="J601">
        <v>350</v>
      </c>
      <c r="K601">
        <v>921200</v>
      </c>
      <c r="L601">
        <v>119756</v>
      </c>
      <c r="M601">
        <v>801444</v>
      </c>
      <c r="N601">
        <v>684320</v>
      </c>
      <c r="O601">
        <v>117124</v>
      </c>
      <c r="P601" s="23">
        <v>41791</v>
      </c>
      <c r="Q601">
        <v>6</v>
      </c>
      <c r="R601" t="s">
        <v>100</v>
      </c>
      <c r="S601">
        <v>2014</v>
      </c>
    </row>
    <row r="602" spans="1:19" x14ac:dyDescent="0.25">
      <c r="A602" t="s">
        <v>88</v>
      </c>
      <c r="B602" t="s">
        <v>98</v>
      </c>
      <c r="C602" t="s">
        <v>99</v>
      </c>
      <c r="D602" t="s">
        <v>117</v>
      </c>
      <c r="E602" t="s">
        <v>124</v>
      </c>
      <c r="F602" t="b">
        <v>1</v>
      </c>
      <c r="G602" t="s">
        <v>93</v>
      </c>
      <c r="H602">
        <v>1190</v>
      </c>
      <c r="I602">
        <v>120</v>
      </c>
      <c r="J602">
        <v>7</v>
      </c>
      <c r="K602">
        <v>8330</v>
      </c>
      <c r="L602">
        <v>1082.9000000000001</v>
      </c>
      <c r="M602">
        <v>7247.1</v>
      </c>
      <c r="N602">
        <v>5950</v>
      </c>
      <c r="O602">
        <v>1297.0999999999999</v>
      </c>
      <c r="P602" s="23">
        <v>41791</v>
      </c>
      <c r="Q602">
        <v>6</v>
      </c>
      <c r="R602" t="s">
        <v>100</v>
      </c>
      <c r="S602">
        <v>2014</v>
      </c>
    </row>
    <row r="603" spans="1:19" x14ac:dyDescent="0.25">
      <c r="A603" t="s">
        <v>106</v>
      </c>
      <c r="B603" t="s">
        <v>101</v>
      </c>
      <c r="C603" t="s">
        <v>102</v>
      </c>
      <c r="D603" t="s">
        <v>117</v>
      </c>
      <c r="E603" t="s">
        <v>124</v>
      </c>
      <c r="F603" t="b">
        <v>1</v>
      </c>
      <c r="G603" t="s">
        <v>93</v>
      </c>
      <c r="H603">
        <v>604</v>
      </c>
      <c r="I603">
        <v>120</v>
      </c>
      <c r="J603">
        <v>12</v>
      </c>
      <c r="K603">
        <v>7248</v>
      </c>
      <c r="L603">
        <v>942.24</v>
      </c>
      <c r="M603">
        <v>6305.76</v>
      </c>
      <c r="N603">
        <v>1812</v>
      </c>
      <c r="O603">
        <v>4493.76</v>
      </c>
      <c r="P603" s="23">
        <v>41791</v>
      </c>
      <c r="Q603">
        <v>6</v>
      </c>
      <c r="R603" t="s">
        <v>100</v>
      </c>
      <c r="S603">
        <v>2014</v>
      </c>
    </row>
    <row r="604" spans="1:19" x14ac:dyDescent="0.25">
      <c r="A604" t="s">
        <v>97</v>
      </c>
      <c r="B604" t="s">
        <v>95</v>
      </c>
      <c r="C604" t="s">
        <v>96</v>
      </c>
      <c r="D604" t="s">
        <v>117</v>
      </c>
      <c r="E604" t="s">
        <v>124</v>
      </c>
      <c r="F604" t="b">
        <v>1</v>
      </c>
      <c r="G604" t="s">
        <v>93</v>
      </c>
      <c r="H604">
        <v>660</v>
      </c>
      <c r="I604">
        <v>120</v>
      </c>
      <c r="J604">
        <v>15</v>
      </c>
      <c r="K604">
        <v>9900</v>
      </c>
      <c r="L604">
        <v>1287</v>
      </c>
      <c r="M604">
        <v>8613</v>
      </c>
      <c r="N604">
        <v>6600</v>
      </c>
      <c r="O604">
        <v>2013</v>
      </c>
      <c r="P604" s="23">
        <v>41518</v>
      </c>
      <c r="Q604">
        <v>9</v>
      </c>
      <c r="R604" t="s">
        <v>111</v>
      </c>
      <c r="S604">
        <v>2013</v>
      </c>
    </row>
    <row r="605" spans="1:19" x14ac:dyDescent="0.25">
      <c r="A605" t="s">
        <v>106</v>
      </c>
      <c r="B605" t="s">
        <v>101</v>
      </c>
      <c r="C605" t="s">
        <v>102</v>
      </c>
      <c r="D605" t="s">
        <v>117</v>
      </c>
      <c r="E605" t="s">
        <v>124</v>
      </c>
      <c r="F605" t="b">
        <v>1</v>
      </c>
      <c r="G605" t="s">
        <v>93</v>
      </c>
      <c r="H605">
        <v>410</v>
      </c>
      <c r="I605">
        <v>120</v>
      </c>
      <c r="J605">
        <v>12</v>
      </c>
      <c r="K605">
        <v>4920</v>
      </c>
      <c r="L605">
        <v>639.6</v>
      </c>
      <c r="M605">
        <v>4280.3999999999996</v>
      </c>
      <c r="N605">
        <v>1230</v>
      </c>
      <c r="O605">
        <v>3050.4</v>
      </c>
      <c r="P605" s="23">
        <v>41913</v>
      </c>
      <c r="Q605">
        <v>10</v>
      </c>
      <c r="R605" t="s">
        <v>112</v>
      </c>
      <c r="S605">
        <v>2014</v>
      </c>
    </row>
    <row r="606" spans="1:19" x14ac:dyDescent="0.25">
      <c r="A606" t="s">
        <v>109</v>
      </c>
      <c r="B606" t="s">
        <v>101</v>
      </c>
      <c r="C606" t="s">
        <v>102</v>
      </c>
      <c r="D606" t="s">
        <v>117</v>
      </c>
      <c r="E606" t="s">
        <v>124</v>
      </c>
      <c r="F606" t="b">
        <v>1</v>
      </c>
      <c r="G606" t="s">
        <v>93</v>
      </c>
      <c r="H606">
        <v>2605</v>
      </c>
      <c r="I606">
        <v>120</v>
      </c>
      <c r="J606">
        <v>300</v>
      </c>
      <c r="K606">
        <v>781500</v>
      </c>
      <c r="L606">
        <v>101595</v>
      </c>
      <c r="M606">
        <v>679905</v>
      </c>
      <c r="N606">
        <v>651250</v>
      </c>
      <c r="O606">
        <v>28655</v>
      </c>
      <c r="P606" s="23">
        <v>41579</v>
      </c>
      <c r="Q606">
        <v>11</v>
      </c>
      <c r="R606" t="s">
        <v>116</v>
      </c>
      <c r="S606">
        <v>2013</v>
      </c>
    </row>
    <row r="607" spans="1:19" x14ac:dyDescent="0.25">
      <c r="A607" t="s">
        <v>106</v>
      </c>
      <c r="B607" t="s">
        <v>95</v>
      </c>
      <c r="C607" t="s">
        <v>96</v>
      </c>
      <c r="D607" t="s">
        <v>117</v>
      </c>
      <c r="E607" t="s">
        <v>124</v>
      </c>
      <c r="F607" t="b">
        <v>1</v>
      </c>
      <c r="G607" t="s">
        <v>93</v>
      </c>
      <c r="H607">
        <v>1013</v>
      </c>
      <c r="I607">
        <v>120</v>
      </c>
      <c r="J607">
        <v>12</v>
      </c>
      <c r="K607">
        <v>12156</v>
      </c>
      <c r="L607">
        <v>1580.28</v>
      </c>
      <c r="M607">
        <v>10575.72</v>
      </c>
      <c r="N607">
        <v>3039</v>
      </c>
      <c r="O607">
        <v>7536.72</v>
      </c>
      <c r="P607" s="23">
        <v>41974</v>
      </c>
      <c r="Q607">
        <v>12</v>
      </c>
      <c r="R607" t="s">
        <v>103</v>
      </c>
      <c r="S607">
        <v>2014</v>
      </c>
    </row>
    <row r="608" spans="1:19" x14ac:dyDescent="0.25">
      <c r="A608" t="s">
        <v>107</v>
      </c>
      <c r="B608" t="s">
        <v>89</v>
      </c>
      <c r="C608" t="s">
        <v>90</v>
      </c>
      <c r="D608" t="s">
        <v>118</v>
      </c>
      <c r="E608" t="s">
        <v>124</v>
      </c>
      <c r="F608" t="b">
        <v>1</v>
      </c>
      <c r="G608" t="s">
        <v>93</v>
      </c>
      <c r="H608">
        <v>1583</v>
      </c>
      <c r="I608">
        <v>250</v>
      </c>
      <c r="J608">
        <v>125</v>
      </c>
      <c r="K608">
        <v>197875</v>
      </c>
      <c r="L608">
        <v>25723.75</v>
      </c>
      <c r="M608">
        <v>172151.25</v>
      </c>
      <c r="N608">
        <v>189960</v>
      </c>
      <c r="O608">
        <v>17808.75</v>
      </c>
      <c r="P608" s="23">
        <v>41791</v>
      </c>
      <c r="Q608">
        <v>6</v>
      </c>
      <c r="R608" t="s">
        <v>100</v>
      </c>
      <c r="S608">
        <v>2014</v>
      </c>
    </row>
    <row r="609" spans="1:19" x14ac:dyDescent="0.25">
      <c r="A609" t="s">
        <v>97</v>
      </c>
      <c r="B609" t="s">
        <v>89</v>
      </c>
      <c r="C609" t="s">
        <v>90</v>
      </c>
      <c r="D609" t="s">
        <v>118</v>
      </c>
      <c r="E609" t="s">
        <v>124</v>
      </c>
      <c r="F609" t="b">
        <v>1</v>
      </c>
      <c r="G609" t="s">
        <v>93</v>
      </c>
      <c r="H609">
        <v>1565</v>
      </c>
      <c r="I609">
        <v>250</v>
      </c>
      <c r="J609">
        <v>15</v>
      </c>
      <c r="K609">
        <v>23475</v>
      </c>
      <c r="L609">
        <v>3051.75</v>
      </c>
      <c r="M609">
        <v>20423.25</v>
      </c>
      <c r="N609">
        <v>15650</v>
      </c>
      <c r="O609">
        <v>4773.25</v>
      </c>
      <c r="P609" s="23">
        <v>41913</v>
      </c>
      <c r="Q609">
        <v>10</v>
      </c>
      <c r="R609" t="s">
        <v>112</v>
      </c>
      <c r="S609">
        <v>2014</v>
      </c>
    </row>
    <row r="610" spans="1:19" x14ac:dyDescent="0.25">
      <c r="A610" t="s">
        <v>107</v>
      </c>
      <c r="B610" t="s">
        <v>89</v>
      </c>
      <c r="C610" t="s">
        <v>90</v>
      </c>
      <c r="D610" t="s">
        <v>120</v>
      </c>
      <c r="E610" t="s">
        <v>124</v>
      </c>
      <c r="F610" t="b">
        <v>1</v>
      </c>
      <c r="G610" t="s">
        <v>93</v>
      </c>
      <c r="H610">
        <v>1659</v>
      </c>
      <c r="I610">
        <v>260</v>
      </c>
      <c r="J610">
        <v>125</v>
      </c>
      <c r="K610">
        <v>207375</v>
      </c>
      <c r="L610">
        <v>26958.75</v>
      </c>
      <c r="M610">
        <v>180416.25</v>
      </c>
      <c r="N610">
        <v>199080</v>
      </c>
      <c r="O610">
        <v>18663.75</v>
      </c>
      <c r="P610" s="23">
        <v>41640</v>
      </c>
      <c r="Q610">
        <v>1</v>
      </c>
      <c r="R610" t="s">
        <v>94</v>
      </c>
      <c r="S610">
        <v>2014</v>
      </c>
    </row>
    <row r="611" spans="1:19" x14ac:dyDescent="0.25">
      <c r="A611" t="s">
        <v>88</v>
      </c>
      <c r="B611" t="s">
        <v>98</v>
      </c>
      <c r="C611" t="s">
        <v>99</v>
      </c>
      <c r="D611" t="s">
        <v>120</v>
      </c>
      <c r="E611" t="s">
        <v>124</v>
      </c>
      <c r="F611" t="b">
        <v>1</v>
      </c>
      <c r="G611" t="s">
        <v>93</v>
      </c>
      <c r="H611">
        <v>1190</v>
      </c>
      <c r="I611">
        <v>260</v>
      </c>
      <c r="J611">
        <v>7</v>
      </c>
      <c r="K611">
        <v>8330</v>
      </c>
      <c r="L611">
        <v>1082.9000000000001</v>
      </c>
      <c r="M611">
        <v>7247.1</v>
      </c>
      <c r="N611">
        <v>5950</v>
      </c>
      <c r="O611">
        <v>1297.0999999999999</v>
      </c>
      <c r="P611" s="23">
        <v>41791</v>
      </c>
      <c r="Q611">
        <v>6</v>
      </c>
      <c r="R611" t="s">
        <v>100</v>
      </c>
      <c r="S611">
        <v>2014</v>
      </c>
    </row>
    <row r="612" spans="1:19" x14ac:dyDescent="0.25">
      <c r="A612" t="s">
        <v>106</v>
      </c>
      <c r="B612" t="s">
        <v>101</v>
      </c>
      <c r="C612" t="s">
        <v>102</v>
      </c>
      <c r="D612" t="s">
        <v>120</v>
      </c>
      <c r="E612" t="s">
        <v>124</v>
      </c>
      <c r="F612" t="b">
        <v>1</v>
      </c>
      <c r="G612" t="s">
        <v>93</v>
      </c>
      <c r="H612">
        <v>410</v>
      </c>
      <c r="I612">
        <v>260</v>
      </c>
      <c r="J612">
        <v>12</v>
      </c>
      <c r="K612">
        <v>4920</v>
      </c>
      <c r="L612">
        <v>639.6</v>
      </c>
      <c r="M612">
        <v>4280.3999999999996</v>
      </c>
      <c r="N612">
        <v>1230</v>
      </c>
      <c r="O612">
        <v>3050.4</v>
      </c>
      <c r="P612" s="23">
        <v>41913</v>
      </c>
      <c r="Q612">
        <v>10</v>
      </c>
      <c r="R612" t="s">
        <v>112</v>
      </c>
      <c r="S612">
        <v>2014</v>
      </c>
    </row>
    <row r="613" spans="1:19" x14ac:dyDescent="0.25">
      <c r="A613" t="s">
        <v>106</v>
      </c>
      <c r="B613" t="s">
        <v>95</v>
      </c>
      <c r="C613" t="s">
        <v>96</v>
      </c>
      <c r="D613" t="s">
        <v>120</v>
      </c>
      <c r="E613" t="s">
        <v>124</v>
      </c>
      <c r="F613" t="b">
        <v>1</v>
      </c>
      <c r="G613" t="s">
        <v>93</v>
      </c>
      <c r="H613">
        <v>1770</v>
      </c>
      <c r="I613">
        <v>260</v>
      </c>
      <c r="J613">
        <v>12</v>
      </c>
      <c r="K613">
        <v>21240</v>
      </c>
      <c r="L613">
        <v>2761.2</v>
      </c>
      <c r="M613">
        <v>18478.8</v>
      </c>
      <c r="N613">
        <v>5310</v>
      </c>
      <c r="O613">
        <v>13168.8</v>
      </c>
      <c r="P613" s="23">
        <v>41609</v>
      </c>
      <c r="Q613">
        <v>12</v>
      </c>
      <c r="R613" t="s">
        <v>103</v>
      </c>
      <c r="S613">
        <v>2013</v>
      </c>
    </row>
    <row r="614" spans="1:19" x14ac:dyDescent="0.25">
      <c r="A614" t="s">
        <v>88</v>
      </c>
      <c r="B614" t="s">
        <v>101</v>
      </c>
      <c r="C614" t="s">
        <v>102</v>
      </c>
      <c r="D614" t="s">
        <v>91</v>
      </c>
      <c r="E614" t="s">
        <v>124</v>
      </c>
      <c r="F614" t="b">
        <v>1</v>
      </c>
      <c r="G614" t="s">
        <v>93</v>
      </c>
      <c r="H614">
        <v>2579</v>
      </c>
      <c r="I614">
        <v>3</v>
      </c>
      <c r="J614">
        <v>20</v>
      </c>
      <c r="K614">
        <v>51580</v>
      </c>
      <c r="L614">
        <v>7221.2</v>
      </c>
      <c r="M614">
        <v>44358.8</v>
      </c>
      <c r="N614">
        <v>25790</v>
      </c>
      <c r="O614">
        <v>18568.8</v>
      </c>
      <c r="P614" s="23">
        <v>41730</v>
      </c>
      <c r="Q614">
        <v>4</v>
      </c>
      <c r="R614" t="s">
        <v>119</v>
      </c>
      <c r="S614">
        <v>2014</v>
      </c>
    </row>
    <row r="615" spans="1:19" x14ac:dyDescent="0.25">
      <c r="A615" t="s">
        <v>88</v>
      </c>
      <c r="B615" t="s">
        <v>113</v>
      </c>
      <c r="C615" t="s">
        <v>133</v>
      </c>
      <c r="D615" t="s">
        <v>91</v>
      </c>
      <c r="E615" t="s">
        <v>124</v>
      </c>
      <c r="F615" t="b">
        <v>1</v>
      </c>
      <c r="G615" t="s">
        <v>93</v>
      </c>
      <c r="H615">
        <v>1743</v>
      </c>
      <c r="I615">
        <v>3</v>
      </c>
      <c r="J615">
        <v>20</v>
      </c>
      <c r="K615">
        <v>34860</v>
      </c>
      <c r="L615">
        <v>4880.3999999999996</v>
      </c>
      <c r="M615">
        <v>29979.599999999999</v>
      </c>
      <c r="N615">
        <v>17430</v>
      </c>
      <c r="O615">
        <v>12549.6</v>
      </c>
      <c r="P615" s="23">
        <v>41760</v>
      </c>
      <c r="Q615">
        <v>5</v>
      </c>
      <c r="R615" t="s">
        <v>122</v>
      </c>
      <c r="S615">
        <v>2014</v>
      </c>
    </row>
    <row r="616" spans="1:19" x14ac:dyDescent="0.25">
      <c r="A616" t="s">
        <v>88</v>
      </c>
      <c r="B616" t="s">
        <v>113</v>
      </c>
      <c r="C616" t="s">
        <v>133</v>
      </c>
      <c r="D616" t="s">
        <v>91</v>
      </c>
      <c r="E616" t="s">
        <v>124</v>
      </c>
      <c r="F616" t="b">
        <v>1</v>
      </c>
      <c r="G616" t="s">
        <v>93</v>
      </c>
      <c r="H616">
        <v>2996</v>
      </c>
      <c r="I616">
        <v>3</v>
      </c>
      <c r="J616">
        <v>7</v>
      </c>
      <c r="K616">
        <v>20972</v>
      </c>
      <c r="L616">
        <v>2936.08</v>
      </c>
      <c r="M616">
        <v>18035.919999999998</v>
      </c>
      <c r="N616">
        <v>14980</v>
      </c>
      <c r="O616">
        <v>3055.92</v>
      </c>
      <c r="P616" s="23">
        <v>41548</v>
      </c>
      <c r="Q616">
        <v>10</v>
      </c>
      <c r="R616" t="s">
        <v>112</v>
      </c>
      <c r="S616">
        <v>2013</v>
      </c>
    </row>
    <row r="617" spans="1:19" x14ac:dyDescent="0.25">
      <c r="A617" t="s">
        <v>88</v>
      </c>
      <c r="B617" t="s">
        <v>95</v>
      </c>
      <c r="C617" t="s">
        <v>96</v>
      </c>
      <c r="D617" t="s">
        <v>91</v>
      </c>
      <c r="E617" t="s">
        <v>124</v>
      </c>
      <c r="F617" t="b">
        <v>1</v>
      </c>
      <c r="G617" t="s">
        <v>93</v>
      </c>
      <c r="H617">
        <v>280</v>
      </c>
      <c r="I617">
        <v>3</v>
      </c>
      <c r="J617">
        <v>7</v>
      </c>
      <c r="K617">
        <v>1960</v>
      </c>
      <c r="L617">
        <v>274.39999999999998</v>
      </c>
      <c r="M617">
        <v>1685.6</v>
      </c>
      <c r="N617">
        <v>1400</v>
      </c>
      <c r="O617">
        <v>285.60000000000002</v>
      </c>
      <c r="P617" s="23">
        <v>41974</v>
      </c>
      <c r="Q617">
        <v>12</v>
      </c>
      <c r="R617" t="s">
        <v>103</v>
      </c>
      <c r="S617">
        <v>2014</v>
      </c>
    </row>
    <row r="618" spans="1:19" x14ac:dyDescent="0.25">
      <c r="A618" t="s">
        <v>88</v>
      </c>
      <c r="B618" t="s">
        <v>98</v>
      </c>
      <c r="C618" t="s">
        <v>99</v>
      </c>
      <c r="D618" t="s">
        <v>104</v>
      </c>
      <c r="E618" t="s">
        <v>124</v>
      </c>
      <c r="F618" t="b">
        <v>1</v>
      </c>
      <c r="G618" t="s">
        <v>93</v>
      </c>
      <c r="H618">
        <v>293</v>
      </c>
      <c r="I618">
        <v>5</v>
      </c>
      <c r="J618">
        <v>7</v>
      </c>
      <c r="K618">
        <v>2051</v>
      </c>
      <c r="L618">
        <v>287.14</v>
      </c>
      <c r="M618">
        <v>1763.86</v>
      </c>
      <c r="N618">
        <v>1465</v>
      </c>
      <c r="O618">
        <v>298.86</v>
      </c>
      <c r="P618" s="23">
        <v>41671</v>
      </c>
      <c r="Q618">
        <v>2</v>
      </c>
      <c r="R618" t="s">
        <v>115</v>
      </c>
      <c r="S618">
        <v>2014</v>
      </c>
    </row>
    <row r="619" spans="1:19" x14ac:dyDescent="0.25">
      <c r="A619" t="s">
        <v>88</v>
      </c>
      <c r="B619" t="s">
        <v>113</v>
      </c>
      <c r="C619" t="s">
        <v>133</v>
      </c>
      <c r="D619" t="s">
        <v>104</v>
      </c>
      <c r="E619" t="s">
        <v>124</v>
      </c>
      <c r="F619" t="b">
        <v>1</v>
      </c>
      <c r="G619" t="s">
        <v>93</v>
      </c>
      <c r="H619">
        <v>2996</v>
      </c>
      <c r="I619">
        <v>5</v>
      </c>
      <c r="J619">
        <v>7</v>
      </c>
      <c r="K619">
        <v>20972</v>
      </c>
      <c r="L619">
        <v>2936.08</v>
      </c>
      <c r="M619">
        <v>18035.919999999998</v>
      </c>
      <c r="N619">
        <v>14980</v>
      </c>
      <c r="O619">
        <v>3055.92</v>
      </c>
      <c r="P619" s="23">
        <v>41548</v>
      </c>
      <c r="Q619">
        <v>10</v>
      </c>
      <c r="R619" t="s">
        <v>112</v>
      </c>
      <c r="S619">
        <v>2013</v>
      </c>
    </row>
    <row r="620" spans="1:19" x14ac:dyDescent="0.25">
      <c r="A620" t="s">
        <v>97</v>
      </c>
      <c r="B620" t="s">
        <v>95</v>
      </c>
      <c r="C620" t="s">
        <v>96</v>
      </c>
      <c r="D620" t="s">
        <v>114</v>
      </c>
      <c r="E620" t="s">
        <v>124</v>
      </c>
      <c r="F620" t="b">
        <v>1</v>
      </c>
      <c r="G620" t="s">
        <v>93</v>
      </c>
      <c r="H620">
        <v>278</v>
      </c>
      <c r="I620">
        <v>10</v>
      </c>
      <c r="J620">
        <v>15</v>
      </c>
      <c r="K620">
        <v>4170</v>
      </c>
      <c r="L620">
        <v>583.79999999999995</v>
      </c>
      <c r="M620">
        <v>3586.2</v>
      </c>
      <c r="N620">
        <v>2780</v>
      </c>
      <c r="O620">
        <v>806.2</v>
      </c>
      <c r="P620" s="23">
        <v>41671</v>
      </c>
      <c r="Q620">
        <v>2</v>
      </c>
      <c r="R620" t="s">
        <v>115</v>
      </c>
      <c r="S620">
        <v>2014</v>
      </c>
    </row>
    <row r="621" spans="1:19" x14ac:dyDescent="0.25">
      <c r="A621" t="s">
        <v>88</v>
      </c>
      <c r="B621" t="s">
        <v>89</v>
      </c>
      <c r="C621" t="s">
        <v>90</v>
      </c>
      <c r="D621" t="s">
        <v>114</v>
      </c>
      <c r="E621" t="s">
        <v>124</v>
      </c>
      <c r="F621" t="b">
        <v>1</v>
      </c>
      <c r="G621" t="s">
        <v>93</v>
      </c>
      <c r="H621">
        <v>2428</v>
      </c>
      <c r="I621">
        <v>10</v>
      </c>
      <c r="J621">
        <v>20</v>
      </c>
      <c r="K621">
        <v>48560</v>
      </c>
      <c r="L621">
        <v>6798.4</v>
      </c>
      <c r="M621">
        <v>41761.599999999999</v>
      </c>
      <c r="N621">
        <v>24280</v>
      </c>
      <c r="O621">
        <v>17481.599999999999</v>
      </c>
      <c r="P621" s="23">
        <v>41699</v>
      </c>
      <c r="Q621">
        <v>3</v>
      </c>
      <c r="R621" t="s">
        <v>105</v>
      </c>
      <c r="S621">
        <v>2014</v>
      </c>
    </row>
    <row r="622" spans="1:19" x14ac:dyDescent="0.25">
      <c r="A622" t="s">
        <v>97</v>
      </c>
      <c r="B622" t="s">
        <v>113</v>
      </c>
      <c r="C622" t="s">
        <v>133</v>
      </c>
      <c r="D622" t="s">
        <v>114</v>
      </c>
      <c r="E622" t="s">
        <v>124</v>
      </c>
      <c r="F622" t="b">
        <v>1</v>
      </c>
      <c r="G622" t="s">
        <v>93</v>
      </c>
      <c r="H622">
        <v>1767</v>
      </c>
      <c r="I622">
        <v>10</v>
      </c>
      <c r="J622">
        <v>15</v>
      </c>
      <c r="K622">
        <v>26505</v>
      </c>
      <c r="L622">
        <v>3710.7</v>
      </c>
      <c r="M622">
        <v>22794.3</v>
      </c>
      <c r="N622">
        <v>17670</v>
      </c>
      <c r="O622">
        <v>5124.3</v>
      </c>
      <c r="P622" s="23">
        <v>41883</v>
      </c>
      <c r="Q622">
        <v>9</v>
      </c>
      <c r="R622" t="s">
        <v>111</v>
      </c>
      <c r="S622">
        <v>2014</v>
      </c>
    </row>
    <row r="623" spans="1:19" x14ac:dyDescent="0.25">
      <c r="A623" t="s">
        <v>106</v>
      </c>
      <c r="B623" t="s">
        <v>98</v>
      </c>
      <c r="C623" t="s">
        <v>99</v>
      </c>
      <c r="D623" t="s">
        <v>114</v>
      </c>
      <c r="E623" t="s">
        <v>124</v>
      </c>
      <c r="F623" t="b">
        <v>1</v>
      </c>
      <c r="G623" t="s">
        <v>93</v>
      </c>
      <c r="H623">
        <v>1393</v>
      </c>
      <c r="I623">
        <v>10</v>
      </c>
      <c r="J623">
        <v>12</v>
      </c>
      <c r="K623">
        <v>16716</v>
      </c>
      <c r="L623">
        <v>2340.2399999999998</v>
      </c>
      <c r="M623">
        <v>14375.76</v>
      </c>
      <c r="N623">
        <v>4179</v>
      </c>
      <c r="O623">
        <v>10196.76</v>
      </c>
      <c r="P623" s="23">
        <v>41913</v>
      </c>
      <c r="Q623">
        <v>10</v>
      </c>
      <c r="R623" t="s">
        <v>112</v>
      </c>
      <c r="S623">
        <v>2014</v>
      </c>
    </row>
    <row r="624" spans="1:19" x14ac:dyDescent="0.25">
      <c r="A624" t="s">
        <v>88</v>
      </c>
      <c r="B624" t="s">
        <v>95</v>
      </c>
      <c r="C624" t="s">
        <v>96</v>
      </c>
      <c r="D624" t="s">
        <v>118</v>
      </c>
      <c r="E624" t="s">
        <v>124</v>
      </c>
      <c r="F624" t="b">
        <v>1</v>
      </c>
      <c r="G624" t="s">
        <v>93</v>
      </c>
      <c r="H624">
        <v>280</v>
      </c>
      <c r="I624">
        <v>250</v>
      </c>
      <c r="J624">
        <v>7</v>
      </c>
      <c r="K624">
        <v>1960</v>
      </c>
      <c r="L624">
        <v>274.39999999999998</v>
      </c>
      <c r="M624">
        <v>1685.6</v>
      </c>
      <c r="N624">
        <v>1400</v>
      </c>
      <c r="O624">
        <v>285.60000000000002</v>
      </c>
      <c r="P624" s="23">
        <v>41974</v>
      </c>
      <c r="Q624">
        <v>12</v>
      </c>
      <c r="R624" t="s">
        <v>103</v>
      </c>
      <c r="S624">
        <v>2014</v>
      </c>
    </row>
    <row r="625" spans="1:19" x14ac:dyDescent="0.25">
      <c r="A625" t="s">
        <v>106</v>
      </c>
      <c r="B625" t="s">
        <v>98</v>
      </c>
      <c r="C625" t="s">
        <v>99</v>
      </c>
      <c r="D625" t="s">
        <v>120</v>
      </c>
      <c r="E625" t="s">
        <v>124</v>
      </c>
      <c r="F625" t="b">
        <v>1</v>
      </c>
      <c r="G625" t="s">
        <v>93</v>
      </c>
      <c r="H625">
        <v>1393</v>
      </c>
      <c r="I625">
        <v>260</v>
      </c>
      <c r="J625">
        <v>12</v>
      </c>
      <c r="K625">
        <v>16716</v>
      </c>
      <c r="L625">
        <v>2340.2399999999998</v>
      </c>
      <c r="M625">
        <v>14375.76</v>
      </c>
      <c r="N625">
        <v>4179</v>
      </c>
      <c r="O625">
        <v>10196.76</v>
      </c>
      <c r="P625" s="23">
        <v>41913</v>
      </c>
      <c r="Q625">
        <v>10</v>
      </c>
      <c r="R625" t="s">
        <v>112</v>
      </c>
      <c r="S625">
        <v>2014</v>
      </c>
    </row>
    <row r="626" spans="1:19" x14ac:dyDescent="0.25">
      <c r="A626" t="s">
        <v>106</v>
      </c>
      <c r="B626" t="s">
        <v>113</v>
      </c>
      <c r="C626" t="s">
        <v>133</v>
      </c>
      <c r="D626" t="s">
        <v>120</v>
      </c>
      <c r="E626" t="s">
        <v>124</v>
      </c>
      <c r="F626" t="b">
        <v>1</v>
      </c>
      <c r="G626" t="s">
        <v>93</v>
      </c>
      <c r="H626">
        <v>2015</v>
      </c>
      <c r="I626">
        <v>260</v>
      </c>
      <c r="J626">
        <v>12</v>
      </c>
      <c r="K626">
        <v>24180</v>
      </c>
      <c r="L626">
        <v>3385.2</v>
      </c>
      <c r="M626">
        <v>20794.8</v>
      </c>
      <c r="N626">
        <v>6045</v>
      </c>
      <c r="O626">
        <v>14749.8</v>
      </c>
      <c r="P626" s="23">
        <v>41609</v>
      </c>
      <c r="Q626">
        <v>12</v>
      </c>
      <c r="R626" t="s">
        <v>103</v>
      </c>
      <c r="S626">
        <v>2013</v>
      </c>
    </row>
    <row r="627" spans="1:19" x14ac:dyDescent="0.25">
      <c r="A627" t="s">
        <v>109</v>
      </c>
      <c r="B627" t="s">
        <v>101</v>
      </c>
      <c r="C627" t="s">
        <v>102</v>
      </c>
      <c r="D627" t="s">
        <v>91</v>
      </c>
      <c r="E627" t="s">
        <v>124</v>
      </c>
      <c r="F627" t="b">
        <v>1</v>
      </c>
      <c r="G627" t="s">
        <v>93</v>
      </c>
      <c r="H627">
        <v>801</v>
      </c>
      <c r="I627">
        <v>3</v>
      </c>
      <c r="J627">
        <v>300</v>
      </c>
      <c r="K627">
        <v>240300</v>
      </c>
      <c r="L627">
        <v>33642</v>
      </c>
      <c r="M627">
        <v>206658</v>
      </c>
      <c r="N627">
        <v>200250</v>
      </c>
      <c r="O627">
        <v>6408</v>
      </c>
      <c r="P627" s="23">
        <v>41821</v>
      </c>
      <c r="Q627">
        <v>7</v>
      </c>
      <c r="R627" t="s">
        <v>108</v>
      </c>
      <c r="S627">
        <v>2014</v>
      </c>
    </row>
    <row r="628" spans="1:19" x14ac:dyDescent="0.25">
      <c r="A628" t="s">
        <v>107</v>
      </c>
      <c r="B628" t="s">
        <v>98</v>
      </c>
      <c r="C628" t="s">
        <v>99</v>
      </c>
      <c r="D628" t="s">
        <v>91</v>
      </c>
      <c r="E628" t="s">
        <v>124</v>
      </c>
      <c r="F628" t="b">
        <v>1</v>
      </c>
      <c r="G628" t="s">
        <v>93</v>
      </c>
      <c r="H628">
        <v>1023</v>
      </c>
      <c r="I628">
        <v>3</v>
      </c>
      <c r="J628">
        <v>125</v>
      </c>
      <c r="K628">
        <v>127875</v>
      </c>
      <c r="L628">
        <v>17902.5</v>
      </c>
      <c r="M628">
        <v>109972.5</v>
      </c>
      <c r="N628">
        <v>122760</v>
      </c>
      <c r="O628">
        <v>12787.5</v>
      </c>
      <c r="P628" s="23">
        <v>41518</v>
      </c>
      <c r="Q628">
        <v>9</v>
      </c>
      <c r="R628" t="s">
        <v>111</v>
      </c>
      <c r="S628">
        <v>2013</v>
      </c>
    </row>
    <row r="629" spans="1:19" x14ac:dyDescent="0.25">
      <c r="A629" t="s">
        <v>109</v>
      </c>
      <c r="B629" t="s">
        <v>89</v>
      </c>
      <c r="C629" t="s">
        <v>90</v>
      </c>
      <c r="D629" t="s">
        <v>91</v>
      </c>
      <c r="E629" t="s">
        <v>124</v>
      </c>
      <c r="F629" t="b">
        <v>1</v>
      </c>
      <c r="G629" t="s">
        <v>93</v>
      </c>
      <c r="H629">
        <v>1496</v>
      </c>
      <c r="I629">
        <v>3</v>
      </c>
      <c r="J629">
        <v>300</v>
      </c>
      <c r="K629">
        <v>448800</v>
      </c>
      <c r="L629">
        <v>62832</v>
      </c>
      <c r="M629">
        <v>385968</v>
      </c>
      <c r="N629">
        <v>374000</v>
      </c>
      <c r="O629">
        <v>11968</v>
      </c>
      <c r="P629" s="23">
        <v>41913</v>
      </c>
      <c r="Q629">
        <v>10</v>
      </c>
      <c r="R629" t="s">
        <v>112</v>
      </c>
      <c r="S629">
        <v>2014</v>
      </c>
    </row>
    <row r="630" spans="1:19" x14ac:dyDescent="0.25">
      <c r="A630" t="s">
        <v>109</v>
      </c>
      <c r="B630" t="s">
        <v>113</v>
      </c>
      <c r="C630" t="s">
        <v>133</v>
      </c>
      <c r="D630" t="s">
        <v>91</v>
      </c>
      <c r="E630" t="s">
        <v>124</v>
      </c>
      <c r="F630" t="b">
        <v>1</v>
      </c>
      <c r="G630" t="s">
        <v>93</v>
      </c>
      <c r="H630">
        <v>1010</v>
      </c>
      <c r="I630">
        <v>3</v>
      </c>
      <c r="J630">
        <v>300</v>
      </c>
      <c r="K630">
        <v>303000</v>
      </c>
      <c r="L630">
        <v>42420</v>
      </c>
      <c r="M630">
        <v>260580</v>
      </c>
      <c r="N630">
        <v>252500</v>
      </c>
      <c r="O630">
        <v>8080</v>
      </c>
      <c r="P630" s="23">
        <v>41913</v>
      </c>
      <c r="Q630">
        <v>10</v>
      </c>
      <c r="R630" t="s">
        <v>112</v>
      </c>
      <c r="S630">
        <v>2014</v>
      </c>
    </row>
    <row r="631" spans="1:19" x14ac:dyDescent="0.25">
      <c r="A631" t="s">
        <v>97</v>
      </c>
      <c r="B631" t="s">
        <v>95</v>
      </c>
      <c r="C631" t="s">
        <v>96</v>
      </c>
      <c r="D631" t="s">
        <v>91</v>
      </c>
      <c r="E631" t="s">
        <v>124</v>
      </c>
      <c r="F631" t="b">
        <v>1</v>
      </c>
      <c r="G631" t="s">
        <v>93</v>
      </c>
      <c r="H631">
        <v>1513</v>
      </c>
      <c r="I631">
        <v>3</v>
      </c>
      <c r="J631">
        <v>15</v>
      </c>
      <c r="K631">
        <v>22695</v>
      </c>
      <c r="L631">
        <v>3177.3</v>
      </c>
      <c r="M631">
        <v>19517.7</v>
      </c>
      <c r="N631">
        <v>15130</v>
      </c>
      <c r="O631">
        <v>4387.7</v>
      </c>
      <c r="P631" s="23">
        <v>41944</v>
      </c>
      <c r="Q631">
        <v>11</v>
      </c>
      <c r="R631" t="s">
        <v>116</v>
      </c>
      <c r="S631">
        <v>2014</v>
      </c>
    </row>
    <row r="632" spans="1:19" x14ac:dyDescent="0.25">
      <c r="A632" t="s">
        <v>97</v>
      </c>
      <c r="B632" t="s">
        <v>89</v>
      </c>
      <c r="C632" t="s">
        <v>90</v>
      </c>
      <c r="D632" t="s">
        <v>91</v>
      </c>
      <c r="E632" t="s">
        <v>124</v>
      </c>
      <c r="F632" t="b">
        <v>1</v>
      </c>
      <c r="G632" t="s">
        <v>93</v>
      </c>
      <c r="H632">
        <v>2300</v>
      </c>
      <c r="I632">
        <v>3</v>
      </c>
      <c r="J632">
        <v>15</v>
      </c>
      <c r="K632">
        <v>34500</v>
      </c>
      <c r="L632">
        <v>4830</v>
      </c>
      <c r="M632">
        <v>29670</v>
      </c>
      <c r="N632">
        <v>23000</v>
      </c>
      <c r="O632">
        <v>6670</v>
      </c>
      <c r="P632" s="23">
        <v>41974</v>
      </c>
      <c r="Q632">
        <v>12</v>
      </c>
      <c r="R632" t="s">
        <v>103</v>
      </c>
      <c r="S632">
        <v>2014</v>
      </c>
    </row>
    <row r="633" spans="1:19" x14ac:dyDescent="0.25">
      <c r="A633" t="s">
        <v>107</v>
      </c>
      <c r="B633" t="s">
        <v>101</v>
      </c>
      <c r="C633" t="s">
        <v>102</v>
      </c>
      <c r="D633" t="s">
        <v>91</v>
      </c>
      <c r="E633" t="s">
        <v>124</v>
      </c>
      <c r="F633" t="b">
        <v>1</v>
      </c>
      <c r="G633" t="s">
        <v>93</v>
      </c>
      <c r="H633">
        <v>2821</v>
      </c>
      <c r="I633">
        <v>3</v>
      </c>
      <c r="J633">
        <v>125</v>
      </c>
      <c r="K633">
        <v>352625</v>
      </c>
      <c r="L633">
        <v>49367.5</v>
      </c>
      <c r="M633">
        <v>303257.5</v>
      </c>
      <c r="N633">
        <v>338520</v>
      </c>
      <c r="O633">
        <v>35262.5</v>
      </c>
      <c r="P633" s="23">
        <v>41609</v>
      </c>
      <c r="Q633">
        <v>12</v>
      </c>
      <c r="R633" t="s">
        <v>103</v>
      </c>
      <c r="S633">
        <v>2013</v>
      </c>
    </row>
    <row r="634" spans="1:19" x14ac:dyDescent="0.25">
      <c r="A634" t="s">
        <v>88</v>
      </c>
      <c r="B634" t="s">
        <v>89</v>
      </c>
      <c r="C634" t="s">
        <v>90</v>
      </c>
      <c r="D634" t="s">
        <v>104</v>
      </c>
      <c r="E634" t="s">
        <v>124</v>
      </c>
      <c r="F634" t="b">
        <v>1</v>
      </c>
      <c r="G634" t="s">
        <v>93</v>
      </c>
      <c r="H634">
        <v>2227.5</v>
      </c>
      <c r="I634">
        <v>5</v>
      </c>
      <c r="J634">
        <v>350</v>
      </c>
      <c r="K634">
        <v>779625</v>
      </c>
      <c r="L634">
        <v>109147.5</v>
      </c>
      <c r="M634">
        <v>670477.5</v>
      </c>
      <c r="N634">
        <v>579150</v>
      </c>
      <c r="O634">
        <v>91327.5</v>
      </c>
      <c r="P634" s="23">
        <v>41640</v>
      </c>
      <c r="Q634">
        <v>1</v>
      </c>
      <c r="R634" t="s">
        <v>94</v>
      </c>
      <c r="S634">
        <v>2014</v>
      </c>
    </row>
    <row r="635" spans="1:19" x14ac:dyDescent="0.25">
      <c r="A635" t="s">
        <v>88</v>
      </c>
      <c r="B635" t="s">
        <v>95</v>
      </c>
      <c r="C635" t="s">
        <v>96</v>
      </c>
      <c r="D635" t="s">
        <v>104</v>
      </c>
      <c r="E635" t="s">
        <v>124</v>
      </c>
      <c r="F635" t="b">
        <v>1</v>
      </c>
      <c r="G635" t="s">
        <v>93</v>
      </c>
      <c r="H635">
        <v>1199</v>
      </c>
      <c r="I635">
        <v>5</v>
      </c>
      <c r="J635">
        <v>350</v>
      </c>
      <c r="K635">
        <v>419650</v>
      </c>
      <c r="L635">
        <v>58751</v>
      </c>
      <c r="M635">
        <v>360899</v>
      </c>
      <c r="N635">
        <v>311740</v>
      </c>
      <c r="O635">
        <v>49159</v>
      </c>
      <c r="P635" s="23">
        <v>41730</v>
      </c>
      <c r="Q635">
        <v>4</v>
      </c>
      <c r="R635" t="s">
        <v>119</v>
      </c>
      <c r="S635">
        <v>2014</v>
      </c>
    </row>
    <row r="636" spans="1:19" x14ac:dyDescent="0.25">
      <c r="A636" t="s">
        <v>88</v>
      </c>
      <c r="B636" t="s">
        <v>89</v>
      </c>
      <c r="C636" t="s">
        <v>90</v>
      </c>
      <c r="D636" t="s">
        <v>104</v>
      </c>
      <c r="E636" t="s">
        <v>124</v>
      </c>
      <c r="F636" t="b">
        <v>1</v>
      </c>
      <c r="G636" t="s">
        <v>93</v>
      </c>
      <c r="H636">
        <v>200</v>
      </c>
      <c r="I636">
        <v>5</v>
      </c>
      <c r="J636">
        <v>350</v>
      </c>
      <c r="K636">
        <v>70000</v>
      </c>
      <c r="L636">
        <v>9800</v>
      </c>
      <c r="M636">
        <v>60200</v>
      </c>
      <c r="N636">
        <v>52000</v>
      </c>
      <c r="O636">
        <v>8200</v>
      </c>
      <c r="P636" s="23">
        <v>41760</v>
      </c>
      <c r="Q636">
        <v>5</v>
      </c>
      <c r="R636" t="s">
        <v>122</v>
      </c>
      <c r="S636">
        <v>2014</v>
      </c>
    </row>
    <row r="637" spans="1:19" x14ac:dyDescent="0.25">
      <c r="A637" t="s">
        <v>88</v>
      </c>
      <c r="B637" t="s">
        <v>89</v>
      </c>
      <c r="C637" t="s">
        <v>90</v>
      </c>
      <c r="D637" t="s">
        <v>104</v>
      </c>
      <c r="E637" t="s">
        <v>124</v>
      </c>
      <c r="F637" t="b">
        <v>1</v>
      </c>
      <c r="G637" t="s">
        <v>93</v>
      </c>
      <c r="H637">
        <v>388</v>
      </c>
      <c r="I637">
        <v>5</v>
      </c>
      <c r="J637">
        <v>7</v>
      </c>
      <c r="K637">
        <v>2716</v>
      </c>
      <c r="L637">
        <v>380.24</v>
      </c>
      <c r="M637">
        <v>2335.7600000000002</v>
      </c>
      <c r="N637">
        <v>1940</v>
      </c>
      <c r="O637">
        <v>395.76</v>
      </c>
      <c r="P637" s="23">
        <v>41883</v>
      </c>
      <c r="Q637">
        <v>9</v>
      </c>
      <c r="R637" t="s">
        <v>111</v>
      </c>
      <c r="S637">
        <v>2014</v>
      </c>
    </row>
    <row r="638" spans="1:19" x14ac:dyDescent="0.25">
      <c r="A638" t="s">
        <v>88</v>
      </c>
      <c r="B638" t="s">
        <v>101</v>
      </c>
      <c r="C638" t="s">
        <v>102</v>
      </c>
      <c r="D638" t="s">
        <v>104</v>
      </c>
      <c r="E638" t="s">
        <v>124</v>
      </c>
      <c r="F638" t="b">
        <v>1</v>
      </c>
      <c r="G638" t="s">
        <v>93</v>
      </c>
      <c r="H638">
        <v>1727</v>
      </c>
      <c r="I638">
        <v>5</v>
      </c>
      <c r="J638">
        <v>7</v>
      </c>
      <c r="K638">
        <v>12089</v>
      </c>
      <c r="L638">
        <v>1692.46</v>
      </c>
      <c r="M638">
        <v>10396.540000000001</v>
      </c>
      <c r="N638">
        <v>8635</v>
      </c>
      <c r="O638">
        <v>1761.54</v>
      </c>
      <c r="P638" s="23">
        <v>41548</v>
      </c>
      <c r="Q638">
        <v>10</v>
      </c>
      <c r="R638" t="s">
        <v>112</v>
      </c>
      <c r="S638">
        <v>2013</v>
      </c>
    </row>
    <row r="639" spans="1:19" x14ac:dyDescent="0.25">
      <c r="A639" t="s">
        <v>97</v>
      </c>
      <c r="B639" t="s">
        <v>89</v>
      </c>
      <c r="C639" t="s">
        <v>90</v>
      </c>
      <c r="D639" t="s">
        <v>104</v>
      </c>
      <c r="E639" t="s">
        <v>124</v>
      </c>
      <c r="F639" t="b">
        <v>1</v>
      </c>
      <c r="G639" t="s">
        <v>93</v>
      </c>
      <c r="H639">
        <v>2300</v>
      </c>
      <c r="I639">
        <v>5</v>
      </c>
      <c r="J639">
        <v>15</v>
      </c>
      <c r="K639">
        <v>34500</v>
      </c>
      <c r="L639">
        <v>4830</v>
      </c>
      <c r="M639">
        <v>29670</v>
      </c>
      <c r="N639">
        <v>23000</v>
      </c>
      <c r="O639">
        <v>6670</v>
      </c>
      <c r="P639" s="23">
        <v>41974</v>
      </c>
      <c r="Q639">
        <v>12</v>
      </c>
      <c r="R639" t="s">
        <v>103</v>
      </c>
      <c r="S639">
        <v>2014</v>
      </c>
    </row>
    <row r="640" spans="1:19" x14ac:dyDescent="0.25">
      <c r="A640" t="s">
        <v>88</v>
      </c>
      <c r="B640" t="s">
        <v>101</v>
      </c>
      <c r="C640" t="s">
        <v>102</v>
      </c>
      <c r="D640" t="s">
        <v>114</v>
      </c>
      <c r="E640" t="s">
        <v>124</v>
      </c>
      <c r="F640" t="b">
        <v>1</v>
      </c>
      <c r="G640" t="s">
        <v>93</v>
      </c>
      <c r="H640">
        <v>260</v>
      </c>
      <c r="I640">
        <v>10</v>
      </c>
      <c r="J640">
        <v>20</v>
      </c>
      <c r="K640">
        <v>5200</v>
      </c>
      <c r="L640">
        <v>728</v>
      </c>
      <c r="M640">
        <v>4472</v>
      </c>
      <c r="N640">
        <v>2600</v>
      </c>
      <c r="O640">
        <v>1872</v>
      </c>
      <c r="P640" s="23">
        <v>41671</v>
      </c>
      <c r="Q640">
        <v>2</v>
      </c>
      <c r="R640" t="s">
        <v>115</v>
      </c>
      <c r="S640">
        <v>2014</v>
      </c>
    </row>
    <row r="641" spans="1:19" x14ac:dyDescent="0.25">
      <c r="A641" t="s">
        <v>97</v>
      </c>
      <c r="B641" t="s">
        <v>89</v>
      </c>
      <c r="C641" t="s">
        <v>90</v>
      </c>
      <c r="D641" t="s">
        <v>114</v>
      </c>
      <c r="E641" t="s">
        <v>124</v>
      </c>
      <c r="F641" t="b">
        <v>1</v>
      </c>
      <c r="G641" t="s">
        <v>93</v>
      </c>
      <c r="H641">
        <v>2470</v>
      </c>
      <c r="I641">
        <v>10</v>
      </c>
      <c r="J641">
        <v>15</v>
      </c>
      <c r="K641">
        <v>37050</v>
      </c>
      <c r="L641">
        <v>5187</v>
      </c>
      <c r="M641">
        <v>31863</v>
      </c>
      <c r="N641">
        <v>24700</v>
      </c>
      <c r="O641">
        <v>7163</v>
      </c>
      <c r="P641" s="23">
        <v>41518</v>
      </c>
      <c r="Q641">
        <v>9</v>
      </c>
      <c r="R641" t="s">
        <v>111</v>
      </c>
      <c r="S641">
        <v>2013</v>
      </c>
    </row>
    <row r="642" spans="1:19" x14ac:dyDescent="0.25">
      <c r="A642" t="s">
        <v>97</v>
      </c>
      <c r="B642" t="s">
        <v>89</v>
      </c>
      <c r="C642" t="s">
        <v>90</v>
      </c>
      <c r="D642" t="s">
        <v>114</v>
      </c>
      <c r="E642" t="s">
        <v>124</v>
      </c>
      <c r="F642" t="b">
        <v>1</v>
      </c>
      <c r="G642" t="s">
        <v>93</v>
      </c>
      <c r="H642">
        <v>1743</v>
      </c>
      <c r="I642">
        <v>10</v>
      </c>
      <c r="J642">
        <v>15</v>
      </c>
      <c r="K642">
        <v>26145</v>
      </c>
      <c r="L642">
        <v>3660.3</v>
      </c>
      <c r="M642">
        <v>22484.7</v>
      </c>
      <c r="N642">
        <v>17430</v>
      </c>
      <c r="O642">
        <v>5054.7</v>
      </c>
      <c r="P642" s="23">
        <v>41548</v>
      </c>
      <c r="Q642">
        <v>10</v>
      </c>
      <c r="R642" t="s">
        <v>112</v>
      </c>
      <c r="S642">
        <v>2013</v>
      </c>
    </row>
    <row r="643" spans="1:19" x14ac:dyDescent="0.25">
      <c r="A643" t="s">
        <v>106</v>
      </c>
      <c r="B643" t="s">
        <v>113</v>
      </c>
      <c r="C643" t="s">
        <v>133</v>
      </c>
      <c r="D643" t="s">
        <v>114</v>
      </c>
      <c r="E643" t="s">
        <v>124</v>
      </c>
      <c r="F643" t="b">
        <v>1</v>
      </c>
      <c r="G643" t="s">
        <v>93</v>
      </c>
      <c r="H643">
        <v>2914</v>
      </c>
      <c r="I643">
        <v>10</v>
      </c>
      <c r="J643">
        <v>12</v>
      </c>
      <c r="K643">
        <v>34968</v>
      </c>
      <c r="L643">
        <v>4895.5200000000004</v>
      </c>
      <c r="M643">
        <v>30072.48</v>
      </c>
      <c r="N643">
        <v>8742</v>
      </c>
      <c r="O643">
        <v>21330.48</v>
      </c>
      <c r="P643" s="23">
        <v>41913</v>
      </c>
      <c r="Q643">
        <v>10</v>
      </c>
      <c r="R643" t="s">
        <v>112</v>
      </c>
      <c r="S643">
        <v>2014</v>
      </c>
    </row>
    <row r="644" spans="1:19" x14ac:dyDescent="0.25">
      <c r="A644" t="s">
        <v>88</v>
      </c>
      <c r="B644" t="s">
        <v>98</v>
      </c>
      <c r="C644" t="s">
        <v>99</v>
      </c>
      <c r="D644" t="s">
        <v>114</v>
      </c>
      <c r="E644" t="s">
        <v>124</v>
      </c>
      <c r="F644" t="b">
        <v>1</v>
      </c>
      <c r="G644" t="s">
        <v>93</v>
      </c>
      <c r="H644">
        <v>1731</v>
      </c>
      <c r="I644">
        <v>10</v>
      </c>
      <c r="J644">
        <v>7</v>
      </c>
      <c r="K644">
        <v>12117</v>
      </c>
      <c r="L644">
        <v>1696.38</v>
      </c>
      <c r="M644">
        <v>10420.620000000001</v>
      </c>
      <c r="N644">
        <v>8655</v>
      </c>
      <c r="O644">
        <v>1765.62</v>
      </c>
      <c r="P644" s="23">
        <v>41913</v>
      </c>
      <c r="Q644">
        <v>10</v>
      </c>
      <c r="R644" t="s">
        <v>112</v>
      </c>
      <c r="S644">
        <v>2014</v>
      </c>
    </row>
    <row r="645" spans="1:19" x14ac:dyDescent="0.25">
      <c r="A645" t="s">
        <v>88</v>
      </c>
      <c r="B645" t="s">
        <v>89</v>
      </c>
      <c r="C645" t="s">
        <v>90</v>
      </c>
      <c r="D645" t="s">
        <v>114</v>
      </c>
      <c r="E645" t="s">
        <v>124</v>
      </c>
      <c r="F645" t="b">
        <v>1</v>
      </c>
      <c r="G645" t="s">
        <v>93</v>
      </c>
      <c r="H645">
        <v>700</v>
      </c>
      <c r="I645">
        <v>10</v>
      </c>
      <c r="J645">
        <v>350</v>
      </c>
      <c r="K645">
        <v>245000</v>
      </c>
      <c r="L645">
        <v>34300</v>
      </c>
      <c r="M645">
        <v>210700</v>
      </c>
      <c r="N645">
        <v>182000</v>
      </c>
      <c r="O645">
        <v>28700</v>
      </c>
      <c r="P645" s="23">
        <v>41944</v>
      </c>
      <c r="Q645">
        <v>11</v>
      </c>
      <c r="R645" t="s">
        <v>116</v>
      </c>
      <c r="S645">
        <v>2014</v>
      </c>
    </row>
    <row r="646" spans="1:19" x14ac:dyDescent="0.25">
      <c r="A646" t="s">
        <v>106</v>
      </c>
      <c r="B646" t="s">
        <v>89</v>
      </c>
      <c r="C646" t="s">
        <v>90</v>
      </c>
      <c r="D646" t="s">
        <v>114</v>
      </c>
      <c r="E646" t="s">
        <v>124</v>
      </c>
      <c r="F646" t="b">
        <v>1</v>
      </c>
      <c r="G646" t="s">
        <v>93</v>
      </c>
      <c r="H646">
        <v>2222</v>
      </c>
      <c r="I646">
        <v>10</v>
      </c>
      <c r="J646">
        <v>12</v>
      </c>
      <c r="K646">
        <v>26664</v>
      </c>
      <c r="L646">
        <v>3732.96</v>
      </c>
      <c r="M646">
        <v>22931.040000000001</v>
      </c>
      <c r="N646">
        <v>6666</v>
      </c>
      <c r="O646">
        <v>16265.04</v>
      </c>
      <c r="P646" s="23">
        <v>41579</v>
      </c>
      <c r="Q646">
        <v>11</v>
      </c>
      <c r="R646" t="s">
        <v>116</v>
      </c>
      <c r="S646">
        <v>2013</v>
      </c>
    </row>
    <row r="647" spans="1:19" x14ac:dyDescent="0.25">
      <c r="A647" t="s">
        <v>88</v>
      </c>
      <c r="B647" t="s">
        <v>113</v>
      </c>
      <c r="C647" t="s">
        <v>133</v>
      </c>
      <c r="D647" t="s">
        <v>114</v>
      </c>
      <c r="E647" t="s">
        <v>124</v>
      </c>
      <c r="F647" t="b">
        <v>1</v>
      </c>
      <c r="G647" t="s">
        <v>93</v>
      </c>
      <c r="H647">
        <v>1177</v>
      </c>
      <c r="I647">
        <v>10</v>
      </c>
      <c r="J647">
        <v>350</v>
      </c>
      <c r="K647">
        <v>411950</v>
      </c>
      <c r="L647">
        <v>57673</v>
      </c>
      <c r="M647">
        <v>354277</v>
      </c>
      <c r="N647">
        <v>306020</v>
      </c>
      <c r="O647">
        <v>48257</v>
      </c>
      <c r="P647" s="23">
        <v>41944</v>
      </c>
      <c r="Q647">
        <v>11</v>
      </c>
      <c r="R647" t="s">
        <v>116</v>
      </c>
      <c r="S647">
        <v>2014</v>
      </c>
    </row>
    <row r="648" spans="1:19" x14ac:dyDescent="0.25">
      <c r="A648" t="s">
        <v>88</v>
      </c>
      <c r="B648" t="s">
        <v>98</v>
      </c>
      <c r="C648" t="s">
        <v>99</v>
      </c>
      <c r="D648" t="s">
        <v>114</v>
      </c>
      <c r="E648" t="s">
        <v>124</v>
      </c>
      <c r="F648" t="b">
        <v>1</v>
      </c>
      <c r="G648" t="s">
        <v>93</v>
      </c>
      <c r="H648">
        <v>1922</v>
      </c>
      <c r="I648">
        <v>10</v>
      </c>
      <c r="J648">
        <v>350</v>
      </c>
      <c r="K648">
        <v>672700</v>
      </c>
      <c r="L648">
        <v>94178</v>
      </c>
      <c r="M648">
        <v>578522</v>
      </c>
      <c r="N648">
        <v>499720</v>
      </c>
      <c r="O648">
        <v>78802</v>
      </c>
      <c r="P648" s="23">
        <v>41579</v>
      </c>
      <c r="Q648">
        <v>11</v>
      </c>
      <c r="R648" t="s">
        <v>116</v>
      </c>
      <c r="S648">
        <v>2013</v>
      </c>
    </row>
    <row r="649" spans="1:19" x14ac:dyDescent="0.25">
      <c r="A649" t="s">
        <v>107</v>
      </c>
      <c r="B649" t="s">
        <v>101</v>
      </c>
      <c r="C649" t="s">
        <v>102</v>
      </c>
      <c r="D649" t="s">
        <v>117</v>
      </c>
      <c r="E649" t="s">
        <v>124</v>
      </c>
      <c r="F649" t="b">
        <v>1</v>
      </c>
      <c r="G649" t="s">
        <v>93</v>
      </c>
      <c r="H649">
        <v>1575</v>
      </c>
      <c r="I649">
        <v>120</v>
      </c>
      <c r="J649">
        <v>125</v>
      </c>
      <c r="K649">
        <v>196875</v>
      </c>
      <c r="L649">
        <v>27562.5</v>
      </c>
      <c r="M649">
        <v>169312.5</v>
      </c>
      <c r="N649">
        <v>189000</v>
      </c>
      <c r="O649">
        <v>19687.5</v>
      </c>
      <c r="P649" s="23">
        <v>41671</v>
      </c>
      <c r="Q649">
        <v>2</v>
      </c>
      <c r="R649" t="s">
        <v>115</v>
      </c>
      <c r="S649">
        <v>2014</v>
      </c>
    </row>
    <row r="650" spans="1:19" x14ac:dyDescent="0.25">
      <c r="A650" t="s">
        <v>88</v>
      </c>
      <c r="B650" t="s">
        <v>113</v>
      </c>
      <c r="C650" t="s">
        <v>133</v>
      </c>
      <c r="D650" t="s">
        <v>117</v>
      </c>
      <c r="E650" t="s">
        <v>124</v>
      </c>
      <c r="F650" t="b">
        <v>1</v>
      </c>
      <c r="G650" t="s">
        <v>93</v>
      </c>
      <c r="H650">
        <v>606</v>
      </c>
      <c r="I650">
        <v>120</v>
      </c>
      <c r="J650">
        <v>20</v>
      </c>
      <c r="K650">
        <v>12120</v>
      </c>
      <c r="L650">
        <v>1696.8</v>
      </c>
      <c r="M650">
        <v>10423.200000000001</v>
      </c>
      <c r="N650">
        <v>6060</v>
      </c>
      <c r="O650">
        <v>4363.2</v>
      </c>
      <c r="P650" s="23">
        <v>41730</v>
      </c>
      <c r="Q650">
        <v>4</v>
      </c>
      <c r="R650" t="s">
        <v>119</v>
      </c>
      <c r="S650">
        <v>2014</v>
      </c>
    </row>
    <row r="651" spans="1:19" x14ac:dyDescent="0.25">
      <c r="A651" t="s">
        <v>109</v>
      </c>
      <c r="B651" t="s">
        <v>113</v>
      </c>
      <c r="C651" t="s">
        <v>133</v>
      </c>
      <c r="D651" t="s">
        <v>117</v>
      </c>
      <c r="E651" t="s">
        <v>124</v>
      </c>
      <c r="F651" t="b">
        <v>1</v>
      </c>
      <c r="G651" t="s">
        <v>93</v>
      </c>
      <c r="H651">
        <v>2460</v>
      </c>
      <c r="I651">
        <v>120</v>
      </c>
      <c r="J651">
        <v>300</v>
      </c>
      <c r="K651">
        <v>738000</v>
      </c>
      <c r="L651">
        <v>103320</v>
      </c>
      <c r="M651">
        <v>634680</v>
      </c>
      <c r="N651">
        <v>615000</v>
      </c>
      <c r="O651">
        <v>19680</v>
      </c>
      <c r="P651" s="23">
        <v>41821</v>
      </c>
      <c r="Q651">
        <v>7</v>
      </c>
      <c r="R651" t="s">
        <v>108</v>
      </c>
      <c r="S651">
        <v>2014</v>
      </c>
    </row>
    <row r="652" spans="1:19" x14ac:dyDescent="0.25">
      <c r="A652" t="s">
        <v>109</v>
      </c>
      <c r="B652" t="s">
        <v>89</v>
      </c>
      <c r="C652" t="s">
        <v>90</v>
      </c>
      <c r="D652" t="s">
        <v>117</v>
      </c>
      <c r="E652" t="s">
        <v>124</v>
      </c>
      <c r="F652" t="b">
        <v>1</v>
      </c>
      <c r="G652" t="s">
        <v>93</v>
      </c>
      <c r="H652">
        <v>269</v>
      </c>
      <c r="I652">
        <v>120</v>
      </c>
      <c r="J652">
        <v>300</v>
      </c>
      <c r="K652">
        <v>80700</v>
      </c>
      <c r="L652">
        <v>11298</v>
      </c>
      <c r="M652">
        <v>69402</v>
      </c>
      <c r="N652">
        <v>67250</v>
      </c>
      <c r="O652">
        <v>2152</v>
      </c>
      <c r="P652" s="23">
        <v>41548</v>
      </c>
      <c r="Q652">
        <v>10</v>
      </c>
      <c r="R652" t="s">
        <v>112</v>
      </c>
      <c r="S652">
        <v>2013</v>
      </c>
    </row>
    <row r="653" spans="1:19" x14ac:dyDescent="0.25">
      <c r="A653" t="s">
        <v>109</v>
      </c>
      <c r="B653" t="s">
        <v>95</v>
      </c>
      <c r="C653" t="s">
        <v>96</v>
      </c>
      <c r="D653" t="s">
        <v>117</v>
      </c>
      <c r="E653" t="s">
        <v>124</v>
      </c>
      <c r="F653" t="b">
        <v>1</v>
      </c>
      <c r="G653" t="s">
        <v>93</v>
      </c>
      <c r="H653">
        <v>2536</v>
      </c>
      <c r="I653">
        <v>120</v>
      </c>
      <c r="J653">
        <v>300</v>
      </c>
      <c r="K653">
        <v>760800</v>
      </c>
      <c r="L653">
        <v>106512</v>
      </c>
      <c r="M653">
        <v>654288</v>
      </c>
      <c r="N653">
        <v>634000</v>
      </c>
      <c r="O653">
        <v>20288</v>
      </c>
      <c r="P653" s="23">
        <v>41579</v>
      </c>
      <c r="Q653">
        <v>11</v>
      </c>
      <c r="R653" t="s">
        <v>116</v>
      </c>
      <c r="S653">
        <v>2013</v>
      </c>
    </row>
    <row r="654" spans="1:19" x14ac:dyDescent="0.25">
      <c r="A654" t="s">
        <v>88</v>
      </c>
      <c r="B654" t="s">
        <v>101</v>
      </c>
      <c r="C654" t="s">
        <v>102</v>
      </c>
      <c r="D654" t="s">
        <v>118</v>
      </c>
      <c r="E654" t="s">
        <v>124</v>
      </c>
      <c r="F654" t="b">
        <v>1</v>
      </c>
      <c r="G654" t="s">
        <v>93</v>
      </c>
      <c r="H654">
        <v>2903</v>
      </c>
      <c r="I654">
        <v>250</v>
      </c>
      <c r="J654">
        <v>7</v>
      </c>
      <c r="K654">
        <v>20321</v>
      </c>
      <c r="L654">
        <v>2844.94</v>
      </c>
      <c r="M654">
        <v>17476.060000000001</v>
      </c>
      <c r="N654">
        <v>14515</v>
      </c>
      <c r="O654">
        <v>2961.06</v>
      </c>
      <c r="P654" s="23">
        <v>41699</v>
      </c>
      <c r="Q654">
        <v>3</v>
      </c>
      <c r="R654" t="s">
        <v>105</v>
      </c>
      <c r="S654">
        <v>2014</v>
      </c>
    </row>
    <row r="655" spans="1:19" x14ac:dyDescent="0.25">
      <c r="A655" t="s">
        <v>109</v>
      </c>
      <c r="B655" t="s">
        <v>113</v>
      </c>
      <c r="C655" t="s">
        <v>133</v>
      </c>
      <c r="D655" t="s">
        <v>118</v>
      </c>
      <c r="E655" t="s">
        <v>124</v>
      </c>
      <c r="F655" t="b">
        <v>1</v>
      </c>
      <c r="G655" t="s">
        <v>93</v>
      </c>
      <c r="H655">
        <v>2541</v>
      </c>
      <c r="I655">
        <v>250</v>
      </c>
      <c r="J655">
        <v>300</v>
      </c>
      <c r="K655">
        <v>762300</v>
      </c>
      <c r="L655">
        <v>106722</v>
      </c>
      <c r="M655">
        <v>655578</v>
      </c>
      <c r="N655">
        <v>635250</v>
      </c>
      <c r="O655">
        <v>20328</v>
      </c>
      <c r="P655" s="23">
        <v>41852</v>
      </c>
      <c r="Q655">
        <v>8</v>
      </c>
      <c r="R655" t="s">
        <v>110</v>
      </c>
      <c r="S655">
        <v>2014</v>
      </c>
    </row>
    <row r="656" spans="1:19" x14ac:dyDescent="0.25">
      <c r="A656" t="s">
        <v>109</v>
      </c>
      <c r="B656" t="s">
        <v>89</v>
      </c>
      <c r="C656" t="s">
        <v>90</v>
      </c>
      <c r="D656" t="s">
        <v>118</v>
      </c>
      <c r="E656" t="s">
        <v>124</v>
      </c>
      <c r="F656" t="b">
        <v>1</v>
      </c>
      <c r="G656" t="s">
        <v>93</v>
      </c>
      <c r="H656">
        <v>269</v>
      </c>
      <c r="I656">
        <v>250</v>
      </c>
      <c r="J656">
        <v>300</v>
      </c>
      <c r="K656">
        <v>80700</v>
      </c>
      <c r="L656">
        <v>11298</v>
      </c>
      <c r="M656">
        <v>69402</v>
      </c>
      <c r="N656">
        <v>67250</v>
      </c>
      <c r="O656">
        <v>2152</v>
      </c>
      <c r="P656" s="23">
        <v>41548</v>
      </c>
      <c r="Q656">
        <v>10</v>
      </c>
      <c r="R656" t="s">
        <v>112</v>
      </c>
      <c r="S656">
        <v>2013</v>
      </c>
    </row>
    <row r="657" spans="1:19" x14ac:dyDescent="0.25">
      <c r="A657" t="s">
        <v>109</v>
      </c>
      <c r="B657" t="s">
        <v>89</v>
      </c>
      <c r="C657" t="s">
        <v>90</v>
      </c>
      <c r="D657" t="s">
        <v>118</v>
      </c>
      <c r="E657" t="s">
        <v>124</v>
      </c>
      <c r="F657" t="b">
        <v>1</v>
      </c>
      <c r="G657" t="s">
        <v>93</v>
      </c>
      <c r="H657">
        <v>1496</v>
      </c>
      <c r="I657">
        <v>250</v>
      </c>
      <c r="J657">
        <v>300</v>
      </c>
      <c r="K657">
        <v>448800</v>
      </c>
      <c r="L657">
        <v>62832</v>
      </c>
      <c r="M657">
        <v>385968</v>
      </c>
      <c r="N657">
        <v>374000</v>
      </c>
      <c r="O657">
        <v>11968</v>
      </c>
      <c r="P657" s="23">
        <v>41913</v>
      </c>
      <c r="Q657">
        <v>10</v>
      </c>
      <c r="R657" t="s">
        <v>112</v>
      </c>
      <c r="S657">
        <v>2014</v>
      </c>
    </row>
    <row r="658" spans="1:19" x14ac:dyDescent="0.25">
      <c r="A658" t="s">
        <v>109</v>
      </c>
      <c r="B658" t="s">
        <v>113</v>
      </c>
      <c r="C658" t="s">
        <v>133</v>
      </c>
      <c r="D658" t="s">
        <v>118</v>
      </c>
      <c r="E658" t="s">
        <v>124</v>
      </c>
      <c r="F658" t="b">
        <v>1</v>
      </c>
      <c r="G658" t="s">
        <v>93</v>
      </c>
      <c r="H658">
        <v>1010</v>
      </c>
      <c r="I658">
        <v>250</v>
      </c>
      <c r="J658">
        <v>300</v>
      </c>
      <c r="K658">
        <v>303000</v>
      </c>
      <c r="L658">
        <v>42420</v>
      </c>
      <c r="M658">
        <v>260580</v>
      </c>
      <c r="N658">
        <v>252500</v>
      </c>
      <c r="O658">
        <v>8080</v>
      </c>
      <c r="P658" s="23">
        <v>41913</v>
      </c>
      <c r="Q658">
        <v>10</v>
      </c>
      <c r="R658" t="s">
        <v>112</v>
      </c>
      <c r="S658">
        <v>2014</v>
      </c>
    </row>
    <row r="659" spans="1:19" x14ac:dyDescent="0.25">
      <c r="A659" t="s">
        <v>88</v>
      </c>
      <c r="B659" t="s">
        <v>98</v>
      </c>
      <c r="C659" t="s">
        <v>99</v>
      </c>
      <c r="D659" t="s">
        <v>118</v>
      </c>
      <c r="E659" t="s">
        <v>124</v>
      </c>
      <c r="F659" t="b">
        <v>1</v>
      </c>
      <c r="G659" t="s">
        <v>93</v>
      </c>
      <c r="H659">
        <v>1281</v>
      </c>
      <c r="I659">
        <v>250</v>
      </c>
      <c r="J659">
        <v>350</v>
      </c>
      <c r="K659">
        <v>448350</v>
      </c>
      <c r="L659">
        <v>62769</v>
      </c>
      <c r="M659">
        <v>385581</v>
      </c>
      <c r="N659">
        <v>333060</v>
      </c>
      <c r="O659">
        <v>52521</v>
      </c>
      <c r="P659" s="23">
        <v>41609</v>
      </c>
      <c r="Q659">
        <v>12</v>
      </c>
      <c r="R659" t="s">
        <v>103</v>
      </c>
      <c r="S659">
        <v>2013</v>
      </c>
    </row>
    <row r="660" spans="1:19" x14ac:dyDescent="0.25">
      <c r="A660" t="s">
        <v>109</v>
      </c>
      <c r="B660" t="s">
        <v>89</v>
      </c>
      <c r="C660" t="s">
        <v>90</v>
      </c>
      <c r="D660" t="s">
        <v>120</v>
      </c>
      <c r="E660" t="s">
        <v>124</v>
      </c>
      <c r="F660" t="b">
        <v>1</v>
      </c>
      <c r="G660" t="s">
        <v>93</v>
      </c>
      <c r="H660">
        <v>888</v>
      </c>
      <c r="I660">
        <v>260</v>
      </c>
      <c r="J660">
        <v>300</v>
      </c>
      <c r="K660">
        <v>266400</v>
      </c>
      <c r="L660">
        <v>37296</v>
      </c>
      <c r="M660">
        <v>229104</v>
      </c>
      <c r="N660">
        <v>222000</v>
      </c>
      <c r="O660">
        <v>7104</v>
      </c>
      <c r="P660" s="23">
        <v>41699</v>
      </c>
      <c r="Q660">
        <v>3</v>
      </c>
      <c r="R660" t="s">
        <v>105</v>
      </c>
      <c r="S660">
        <v>2014</v>
      </c>
    </row>
    <row r="661" spans="1:19" x14ac:dyDescent="0.25">
      <c r="A661" t="s">
        <v>107</v>
      </c>
      <c r="B661" t="s">
        <v>113</v>
      </c>
      <c r="C661" t="s">
        <v>133</v>
      </c>
      <c r="D661" t="s">
        <v>120</v>
      </c>
      <c r="E661" t="s">
        <v>124</v>
      </c>
      <c r="F661" t="b">
        <v>1</v>
      </c>
      <c r="G661" t="s">
        <v>93</v>
      </c>
      <c r="H661">
        <v>2844</v>
      </c>
      <c r="I661">
        <v>260</v>
      </c>
      <c r="J661">
        <v>125</v>
      </c>
      <c r="K661">
        <v>355500</v>
      </c>
      <c r="L661">
        <v>49770</v>
      </c>
      <c r="M661">
        <v>305730</v>
      </c>
      <c r="N661">
        <v>341280</v>
      </c>
      <c r="O661">
        <v>35550</v>
      </c>
      <c r="P661" s="23">
        <v>41760</v>
      </c>
      <c r="Q661">
        <v>5</v>
      </c>
      <c r="R661" t="s">
        <v>122</v>
      </c>
      <c r="S661">
        <v>2014</v>
      </c>
    </row>
    <row r="662" spans="1:19" x14ac:dyDescent="0.25">
      <c r="A662" t="s">
        <v>106</v>
      </c>
      <c r="B662" t="s">
        <v>98</v>
      </c>
      <c r="C662" t="s">
        <v>99</v>
      </c>
      <c r="D662" t="s">
        <v>120</v>
      </c>
      <c r="E662" t="s">
        <v>124</v>
      </c>
      <c r="F662" t="b">
        <v>1</v>
      </c>
      <c r="G662" t="s">
        <v>93</v>
      </c>
      <c r="H662">
        <v>2475</v>
      </c>
      <c r="I662">
        <v>260</v>
      </c>
      <c r="J662">
        <v>12</v>
      </c>
      <c r="K662">
        <v>29700</v>
      </c>
      <c r="L662">
        <v>4158</v>
      </c>
      <c r="M662">
        <v>25542</v>
      </c>
      <c r="N662">
        <v>7425</v>
      </c>
      <c r="O662">
        <v>18117</v>
      </c>
      <c r="P662" s="23">
        <v>41852</v>
      </c>
      <c r="Q662">
        <v>8</v>
      </c>
      <c r="R662" t="s">
        <v>110</v>
      </c>
      <c r="S662">
        <v>2014</v>
      </c>
    </row>
    <row r="663" spans="1:19" x14ac:dyDescent="0.25">
      <c r="A663" t="s">
        <v>97</v>
      </c>
      <c r="B663" t="s">
        <v>89</v>
      </c>
      <c r="C663" t="s">
        <v>90</v>
      </c>
      <c r="D663" t="s">
        <v>120</v>
      </c>
      <c r="E663" t="s">
        <v>124</v>
      </c>
      <c r="F663" t="b">
        <v>1</v>
      </c>
      <c r="G663" t="s">
        <v>93</v>
      </c>
      <c r="H663">
        <v>1743</v>
      </c>
      <c r="I663">
        <v>260</v>
      </c>
      <c r="J663">
        <v>15</v>
      </c>
      <c r="K663">
        <v>26145</v>
      </c>
      <c r="L663">
        <v>3660.3</v>
      </c>
      <c r="M663">
        <v>22484.7</v>
      </c>
      <c r="N663">
        <v>17430</v>
      </c>
      <c r="O663">
        <v>5054.7</v>
      </c>
      <c r="P663" s="23">
        <v>41548</v>
      </c>
      <c r="Q663">
        <v>10</v>
      </c>
      <c r="R663" t="s">
        <v>112</v>
      </c>
      <c r="S663">
        <v>2013</v>
      </c>
    </row>
    <row r="664" spans="1:19" x14ac:dyDescent="0.25">
      <c r="A664" t="s">
        <v>106</v>
      </c>
      <c r="B664" t="s">
        <v>113</v>
      </c>
      <c r="C664" t="s">
        <v>133</v>
      </c>
      <c r="D664" t="s">
        <v>120</v>
      </c>
      <c r="E664" t="s">
        <v>124</v>
      </c>
      <c r="F664" t="b">
        <v>1</v>
      </c>
      <c r="G664" t="s">
        <v>93</v>
      </c>
      <c r="H664">
        <v>2914</v>
      </c>
      <c r="I664">
        <v>260</v>
      </c>
      <c r="J664">
        <v>12</v>
      </c>
      <c r="K664">
        <v>34968</v>
      </c>
      <c r="L664">
        <v>4895.5200000000004</v>
      </c>
      <c r="M664">
        <v>30072.48</v>
      </c>
      <c r="N664">
        <v>8742</v>
      </c>
      <c r="O664">
        <v>21330.48</v>
      </c>
      <c r="P664" s="23">
        <v>41913</v>
      </c>
      <c r="Q664">
        <v>10</v>
      </c>
      <c r="R664" t="s">
        <v>112</v>
      </c>
      <c r="S664">
        <v>2014</v>
      </c>
    </row>
    <row r="665" spans="1:19" x14ac:dyDescent="0.25">
      <c r="A665" t="s">
        <v>88</v>
      </c>
      <c r="B665" t="s">
        <v>98</v>
      </c>
      <c r="C665" t="s">
        <v>99</v>
      </c>
      <c r="D665" t="s">
        <v>120</v>
      </c>
      <c r="E665" t="s">
        <v>124</v>
      </c>
      <c r="F665" t="b">
        <v>1</v>
      </c>
      <c r="G665" t="s">
        <v>93</v>
      </c>
      <c r="H665">
        <v>1731</v>
      </c>
      <c r="I665">
        <v>260</v>
      </c>
      <c r="J665">
        <v>7</v>
      </c>
      <c r="K665">
        <v>12117</v>
      </c>
      <c r="L665">
        <v>1696.38</v>
      </c>
      <c r="M665">
        <v>10420.620000000001</v>
      </c>
      <c r="N665">
        <v>8655</v>
      </c>
      <c r="O665">
        <v>1765.62</v>
      </c>
      <c r="P665" s="23">
        <v>41913</v>
      </c>
      <c r="Q665">
        <v>10</v>
      </c>
      <c r="R665" t="s">
        <v>112</v>
      </c>
      <c r="S665">
        <v>2014</v>
      </c>
    </row>
    <row r="666" spans="1:19" x14ac:dyDescent="0.25">
      <c r="A666" t="s">
        <v>88</v>
      </c>
      <c r="B666" t="s">
        <v>101</v>
      </c>
      <c r="C666" t="s">
        <v>102</v>
      </c>
      <c r="D666" t="s">
        <v>120</v>
      </c>
      <c r="E666" t="s">
        <v>124</v>
      </c>
      <c r="F666" t="b">
        <v>1</v>
      </c>
      <c r="G666" t="s">
        <v>93</v>
      </c>
      <c r="H666">
        <v>1727</v>
      </c>
      <c r="I666">
        <v>260</v>
      </c>
      <c r="J666">
        <v>7</v>
      </c>
      <c r="K666">
        <v>12089</v>
      </c>
      <c r="L666">
        <v>1692.46</v>
      </c>
      <c r="M666">
        <v>10396.540000000001</v>
      </c>
      <c r="N666">
        <v>8635</v>
      </c>
      <c r="O666">
        <v>1761.54</v>
      </c>
      <c r="P666" s="23">
        <v>41548</v>
      </c>
      <c r="Q666">
        <v>10</v>
      </c>
      <c r="R666" t="s">
        <v>112</v>
      </c>
      <c r="S666">
        <v>2013</v>
      </c>
    </row>
    <row r="667" spans="1:19" x14ac:dyDescent="0.25">
      <c r="A667" t="s">
        <v>97</v>
      </c>
      <c r="B667" t="s">
        <v>101</v>
      </c>
      <c r="C667" t="s">
        <v>102</v>
      </c>
      <c r="D667" t="s">
        <v>120</v>
      </c>
      <c r="E667" t="s">
        <v>124</v>
      </c>
      <c r="F667" t="b">
        <v>1</v>
      </c>
      <c r="G667" t="s">
        <v>93</v>
      </c>
      <c r="H667">
        <v>1870</v>
      </c>
      <c r="I667">
        <v>260</v>
      </c>
      <c r="J667">
        <v>15</v>
      </c>
      <c r="K667">
        <v>28050</v>
      </c>
      <c r="L667">
        <v>3927</v>
      </c>
      <c r="M667">
        <v>24123</v>
      </c>
      <c r="N667">
        <v>18700</v>
      </c>
      <c r="O667">
        <v>5423</v>
      </c>
      <c r="P667" s="23">
        <v>41579</v>
      </c>
      <c r="Q667">
        <v>11</v>
      </c>
      <c r="R667" t="s">
        <v>116</v>
      </c>
      <c r="S667">
        <v>2013</v>
      </c>
    </row>
    <row r="668" spans="1:19" x14ac:dyDescent="0.25">
      <c r="A668" t="s">
        <v>107</v>
      </c>
      <c r="B668" t="s">
        <v>98</v>
      </c>
      <c r="C668" t="s">
        <v>99</v>
      </c>
      <c r="D668" t="s">
        <v>91</v>
      </c>
      <c r="E668" t="s">
        <v>124</v>
      </c>
      <c r="F668" t="b">
        <v>1</v>
      </c>
      <c r="G668" t="s">
        <v>93</v>
      </c>
      <c r="H668">
        <v>1174</v>
      </c>
      <c r="I668">
        <v>3</v>
      </c>
      <c r="J668">
        <v>125</v>
      </c>
      <c r="K668">
        <v>146750</v>
      </c>
      <c r="L668">
        <v>22012.5</v>
      </c>
      <c r="M668">
        <v>124737.5</v>
      </c>
      <c r="N668">
        <v>140880</v>
      </c>
      <c r="O668">
        <v>16142.5</v>
      </c>
      <c r="P668" s="23">
        <v>41852</v>
      </c>
      <c r="Q668">
        <v>8</v>
      </c>
      <c r="R668" t="s">
        <v>110</v>
      </c>
      <c r="S668">
        <v>2014</v>
      </c>
    </row>
    <row r="669" spans="1:19" x14ac:dyDescent="0.25">
      <c r="A669" t="s">
        <v>107</v>
      </c>
      <c r="B669" t="s">
        <v>95</v>
      </c>
      <c r="C669" t="s">
        <v>96</v>
      </c>
      <c r="D669" t="s">
        <v>91</v>
      </c>
      <c r="E669" t="s">
        <v>124</v>
      </c>
      <c r="F669" t="b">
        <v>1</v>
      </c>
      <c r="G669" t="s">
        <v>93</v>
      </c>
      <c r="H669">
        <v>2767</v>
      </c>
      <c r="I669">
        <v>3</v>
      </c>
      <c r="J669">
        <v>125</v>
      </c>
      <c r="K669">
        <v>345875</v>
      </c>
      <c r="L669">
        <v>51881.25</v>
      </c>
      <c r="M669">
        <v>293993.75</v>
      </c>
      <c r="N669">
        <v>332040</v>
      </c>
      <c r="O669">
        <v>38046.25</v>
      </c>
      <c r="P669" s="23">
        <v>41852</v>
      </c>
      <c r="Q669">
        <v>8</v>
      </c>
      <c r="R669" t="s">
        <v>110</v>
      </c>
      <c r="S669">
        <v>2014</v>
      </c>
    </row>
    <row r="670" spans="1:19" x14ac:dyDescent="0.25">
      <c r="A670" t="s">
        <v>107</v>
      </c>
      <c r="B670" t="s">
        <v>95</v>
      </c>
      <c r="C670" t="s">
        <v>96</v>
      </c>
      <c r="D670" t="s">
        <v>91</v>
      </c>
      <c r="E670" t="s">
        <v>124</v>
      </c>
      <c r="F670" t="b">
        <v>1</v>
      </c>
      <c r="G670" t="s">
        <v>93</v>
      </c>
      <c r="H670">
        <v>1085</v>
      </c>
      <c r="I670">
        <v>3</v>
      </c>
      <c r="J670">
        <v>125</v>
      </c>
      <c r="K670">
        <v>135625</v>
      </c>
      <c r="L670">
        <v>20343.75</v>
      </c>
      <c r="M670">
        <v>115281.25</v>
      </c>
      <c r="N670">
        <v>130200</v>
      </c>
      <c r="O670">
        <v>14918.75</v>
      </c>
      <c r="P670" s="23">
        <v>41913</v>
      </c>
      <c r="Q670">
        <v>10</v>
      </c>
      <c r="R670" t="s">
        <v>112</v>
      </c>
      <c r="S670">
        <v>2014</v>
      </c>
    </row>
    <row r="671" spans="1:19" x14ac:dyDescent="0.25">
      <c r="A671" t="s">
        <v>109</v>
      </c>
      <c r="B671" t="s">
        <v>101</v>
      </c>
      <c r="C671" t="s">
        <v>102</v>
      </c>
      <c r="D671" t="s">
        <v>104</v>
      </c>
      <c r="E671" t="s">
        <v>124</v>
      </c>
      <c r="F671" t="b">
        <v>1</v>
      </c>
      <c r="G671" t="s">
        <v>93</v>
      </c>
      <c r="H671">
        <v>546</v>
      </c>
      <c r="I671">
        <v>5</v>
      </c>
      <c r="J671">
        <v>300</v>
      </c>
      <c r="K671">
        <v>163800</v>
      </c>
      <c r="L671">
        <v>24570</v>
      </c>
      <c r="M671">
        <v>139230</v>
      </c>
      <c r="N671">
        <v>136500</v>
      </c>
      <c r="O671">
        <v>2730</v>
      </c>
      <c r="P671" s="23">
        <v>41913</v>
      </c>
      <c r="Q671">
        <v>10</v>
      </c>
      <c r="R671" t="s">
        <v>112</v>
      </c>
      <c r="S671">
        <v>2014</v>
      </c>
    </row>
    <row r="672" spans="1:19" x14ac:dyDescent="0.25">
      <c r="A672" t="s">
        <v>88</v>
      </c>
      <c r="B672" t="s">
        <v>95</v>
      </c>
      <c r="C672" t="s">
        <v>96</v>
      </c>
      <c r="D672" t="s">
        <v>114</v>
      </c>
      <c r="E672" t="s">
        <v>124</v>
      </c>
      <c r="F672" t="b">
        <v>1</v>
      </c>
      <c r="G672" t="s">
        <v>93</v>
      </c>
      <c r="H672">
        <v>1158</v>
      </c>
      <c r="I672">
        <v>10</v>
      </c>
      <c r="J672">
        <v>20</v>
      </c>
      <c r="K672">
        <v>23160</v>
      </c>
      <c r="L672">
        <v>3474</v>
      </c>
      <c r="M672">
        <v>19686</v>
      </c>
      <c r="N672">
        <v>11580</v>
      </c>
      <c r="O672">
        <v>8106</v>
      </c>
      <c r="P672" s="23">
        <v>41699</v>
      </c>
      <c r="Q672">
        <v>3</v>
      </c>
      <c r="R672" t="s">
        <v>105</v>
      </c>
      <c r="S672">
        <v>2014</v>
      </c>
    </row>
    <row r="673" spans="1:19" x14ac:dyDescent="0.25">
      <c r="A673" t="s">
        <v>97</v>
      </c>
      <c r="B673" t="s">
        <v>89</v>
      </c>
      <c r="C673" t="s">
        <v>90</v>
      </c>
      <c r="D673" t="s">
        <v>114</v>
      </c>
      <c r="E673" t="s">
        <v>124</v>
      </c>
      <c r="F673" t="b">
        <v>1</v>
      </c>
      <c r="G673" t="s">
        <v>93</v>
      </c>
      <c r="H673">
        <v>1614</v>
      </c>
      <c r="I673">
        <v>10</v>
      </c>
      <c r="J673">
        <v>15</v>
      </c>
      <c r="K673">
        <v>24210</v>
      </c>
      <c r="L673">
        <v>3631.5</v>
      </c>
      <c r="M673">
        <v>20578.5</v>
      </c>
      <c r="N673">
        <v>16140</v>
      </c>
      <c r="O673">
        <v>4438.5</v>
      </c>
      <c r="P673" s="23">
        <v>41730</v>
      </c>
      <c r="Q673">
        <v>4</v>
      </c>
      <c r="R673" t="s">
        <v>119</v>
      </c>
      <c r="S673">
        <v>2014</v>
      </c>
    </row>
    <row r="674" spans="1:19" x14ac:dyDescent="0.25">
      <c r="A674" t="s">
        <v>88</v>
      </c>
      <c r="B674" t="s">
        <v>101</v>
      </c>
      <c r="C674" t="s">
        <v>102</v>
      </c>
      <c r="D674" t="s">
        <v>114</v>
      </c>
      <c r="E674" t="s">
        <v>124</v>
      </c>
      <c r="F674" t="b">
        <v>1</v>
      </c>
      <c r="G674" t="s">
        <v>93</v>
      </c>
      <c r="H674">
        <v>2535</v>
      </c>
      <c r="I674">
        <v>10</v>
      </c>
      <c r="J674">
        <v>7</v>
      </c>
      <c r="K674">
        <v>17745</v>
      </c>
      <c r="L674">
        <v>2661.75</v>
      </c>
      <c r="M674">
        <v>15083.25</v>
      </c>
      <c r="N674">
        <v>12675</v>
      </c>
      <c r="O674">
        <v>2408.25</v>
      </c>
      <c r="P674" s="23">
        <v>41730</v>
      </c>
      <c r="Q674">
        <v>4</v>
      </c>
      <c r="R674" t="s">
        <v>119</v>
      </c>
      <c r="S674">
        <v>2014</v>
      </c>
    </row>
    <row r="675" spans="1:19" x14ac:dyDescent="0.25">
      <c r="A675" t="s">
        <v>88</v>
      </c>
      <c r="B675" t="s">
        <v>101</v>
      </c>
      <c r="C675" t="s">
        <v>102</v>
      </c>
      <c r="D675" t="s">
        <v>114</v>
      </c>
      <c r="E675" t="s">
        <v>124</v>
      </c>
      <c r="F675" t="b">
        <v>1</v>
      </c>
      <c r="G675" t="s">
        <v>93</v>
      </c>
      <c r="H675">
        <v>2851</v>
      </c>
      <c r="I675">
        <v>10</v>
      </c>
      <c r="J675">
        <v>350</v>
      </c>
      <c r="K675">
        <v>997850</v>
      </c>
      <c r="L675">
        <v>149677.5</v>
      </c>
      <c r="M675">
        <v>848172.5</v>
      </c>
      <c r="N675">
        <v>741260</v>
      </c>
      <c r="O675">
        <v>106912.5</v>
      </c>
      <c r="P675" s="23">
        <v>41760</v>
      </c>
      <c r="Q675">
        <v>5</v>
      </c>
      <c r="R675" t="s">
        <v>122</v>
      </c>
      <c r="S675">
        <v>2014</v>
      </c>
    </row>
    <row r="676" spans="1:19" x14ac:dyDescent="0.25">
      <c r="A676" t="s">
        <v>97</v>
      </c>
      <c r="B676" t="s">
        <v>89</v>
      </c>
      <c r="C676" t="s">
        <v>90</v>
      </c>
      <c r="D676" t="s">
        <v>114</v>
      </c>
      <c r="E676" t="s">
        <v>124</v>
      </c>
      <c r="F676" t="b">
        <v>1</v>
      </c>
      <c r="G676" t="s">
        <v>93</v>
      </c>
      <c r="H676">
        <v>2559</v>
      </c>
      <c r="I676">
        <v>10</v>
      </c>
      <c r="J676">
        <v>15</v>
      </c>
      <c r="K676">
        <v>38385</v>
      </c>
      <c r="L676">
        <v>5757.75</v>
      </c>
      <c r="M676">
        <v>32627.25</v>
      </c>
      <c r="N676">
        <v>25590</v>
      </c>
      <c r="O676">
        <v>7037.25</v>
      </c>
      <c r="P676" s="23">
        <v>41852</v>
      </c>
      <c r="Q676">
        <v>8</v>
      </c>
      <c r="R676" t="s">
        <v>110</v>
      </c>
      <c r="S676">
        <v>2014</v>
      </c>
    </row>
    <row r="677" spans="1:19" x14ac:dyDescent="0.25">
      <c r="A677" t="s">
        <v>88</v>
      </c>
      <c r="B677" t="s">
        <v>113</v>
      </c>
      <c r="C677" t="s">
        <v>133</v>
      </c>
      <c r="D677" t="s">
        <v>114</v>
      </c>
      <c r="E677" t="s">
        <v>124</v>
      </c>
      <c r="F677" t="b">
        <v>1</v>
      </c>
      <c r="G677" t="s">
        <v>93</v>
      </c>
      <c r="H677">
        <v>267</v>
      </c>
      <c r="I677">
        <v>10</v>
      </c>
      <c r="J677">
        <v>20</v>
      </c>
      <c r="K677">
        <v>5340</v>
      </c>
      <c r="L677">
        <v>801</v>
      </c>
      <c r="M677">
        <v>4539</v>
      </c>
      <c r="N677">
        <v>2670</v>
      </c>
      <c r="O677">
        <v>1869</v>
      </c>
      <c r="P677" s="23">
        <v>41548</v>
      </c>
      <c r="Q677">
        <v>10</v>
      </c>
      <c r="R677" t="s">
        <v>112</v>
      </c>
      <c r="S677">
        <v>2013</v>
      </c>
    </row>
    <row r="678" spans="1:19" x14ac:dyDescent="0.25">
      <c r="A678" t="s">
        <v>107</v>
      </c>
      <c r="B678" t="s">
        <v>95</v>
      </c>
      <c r="C678" t="s">
        <v>96</v>
      </c>
      <c r="D678" t="s">
        <v>114</v>
      </c>
      <c r="E678" t="s">
        <v>124</v>
      </c>
      <c r="F678" t="b">
        <v>1</v>
      </c>
      <c r="G678" t="s">
        <v>93</v>
      </c>
      <c r="H678">
        <v>1085</v>
      </c>
      <c r="I678">
        <v>10</v>
      </c>
      <c r="J678">
        <v>125</v>
      </c>
      <c r="K678">
        <v>135625</v>
      </c>
      <c r="L678">
        <v>20343.75</v>
      </c>
      <c r="M678">
        <v>115281.25</v>
      </c>
      <c r="N678">
        <v>130200</v>
      </c>
      <c r="O678">
        <v>14918.75</v>
      </c>
      <c r="P678" s="23">
        <v>41913</v>
      </c>
      <c r="Q678">
        <v>10</v>
      </c>
      <c r="R678" t="s">
        <v>112</v>
      </c>
      <c r="S678">
        <v>2014</v>
      </c>
    </row>
    <row r="679" spans="1:19" x14ac:dyDescent="0.25">
      <c r="A679" t="s">
        <v>97</v>
      </c>
      <c r="B679" t="s">
        <v>95</v>
      </c>
      <c r="C679" t="s">
        <v>96</v>
      </c>
      <c r="D679" t="s">
        <v>114</v>
      </c>
      <c r="E679" t="s">
        <v>124</v>
      </c>
      <c r="F679" t="b">
        <v>1</v>
      </c>
      <c r="G679" t="s">
        <v>93</v>
      </c>
      <c r="H679">
        <v>1175</v>
      </c>
      <c r="I679">
        <v>10</v>
      </c>
      <c r="J679">
        <v>15</v>
      </c>
      <c r="K679">
        <v>17625</v>
      </c>
      <c r="L679">
        <v>2643.75</v>
      </c>
      <c r="M679">
        <v>14981.25</v>
      </c>
      <c r="N679">
        <v>11750</v>
      </c>
      <c r="O679">
        <v>3231.25</v>
      </c>
      <c r="P679" s="23">
        <v>41913</v>
      </c>
      <c r="Q679">
        <v>10</v>
      </c>
      <c r="R679" t="s">
        <v>112</v>
      </c>
      <c r="S679">
        <v>2014</v>
      </c>
    </row>
    <row r="680" spans="1:19" x14ac:dyDescent="0.25">
      <c r="A680" t="s">
        <v>88</v>
      </c>
      <c r="B680" t="s">
        <v>113</v>
      </c>
      <c r="C680" t="s">
        <v>133</v>
      </c>
      <c r="D680" t="s">
        <v>114</v>
      </c>
      <c r="E680" t="s">
        <v>124</v>
      </c>
      <c r="F680" t="b">
        <v>1</v>
      </c>
      <c r="G680" t="s">
        <v>93</v>
      </c>
      <c r="H680">
        <v>2007</v>
      </c>
      <c r="I680">
        <v>10</v>
      </c>
      <c r="J680">
        <v>350</v>
      </c>
      <c r="K680">
        <v>702450</v>
      </c>
      <c r="L680">
        <v>105367.5</v>
      </c>
      <c r="M680">
        <v>597082.5</v>
      </c>
      <c r="N680">
        <v>521820</v>
      </c>
      <c r="O680">
        <v>75262.5</v>
      </c>
      <c r="P680" s="23">
        <v>41579</v>
      </c>
      <c r="Q680">
        <v>11</v>
      </c>
      <c r="R680" t="s">
        <v>116</v>
      </c>
      <c r="S680">
        <v>2013</v>
      </c>
    </row>
    <row r="681" spans="1:19" x14ac:dyDescent="0.25">
      <c r="A681" t="s">
        <v>88</v>
      </c>
      <c r="B681" t="s">
        <v>101</v>
      </c>
      <c r="C681" t="s">
        <v>102</v>
      </c>
      <c r="D681" t="s">
        <v>114</v>
      </c>
      <c r="E681" t="s">
        <v>124</v>
      </c>
      <c r="F681" t="b">
        <v>1</v>
      </c>
      <c r="G681" t="s">
        <v>93</v>
      </c>
      <c r="H681">
        <v>2151</v>
      </c>
      <c r="I681">
        <v>10</v>
      </c>
      <c r="J681">
        <v>350</v>
      </c>
      <c r="K681">
        <v>752850</v>
      </c>
      <c r="L681">
        <v>112927.5</v>
      </c>
      <c r="M681">
        <v>639922.5</v>
      </c>
      <c r="N681">
        <v>559260</v>
      </c>
      <c r="O681">
        <v>80662.5</v>
      </c>
      <c r="P681" s="23">
        <v>41579</v>
      </c>
      <c r="Q681">
        <v>11</v>
      </c>
      <c r="R681" t="s">
        <v>116</v>
      </c>
      <c r="S681">
        <v>2013</v>
      </c>
    </row>
    <row r="682" spans="1:19" x14ac:dyDescent="0.25">
      <c r="A682" t="s">
        <v>106</v>
      </c>
      <c r="B682" t="s">
        <v>113</v>
      </c>
      <c r="C682" t="s">
        <v>133</v>
      </c>
      <c r="D682" t="s">
        <v>114</v>
      </c>
      <c r="E682" t="s">
        <v>124</v>
      </c>
      <c r="F682" t="b">
        <v>1</v>
      </c>
      <c r="G682" t="s">
        <v>93</v>
      </c>
      <c r="H682">
        <v>914</v>
      </c>
      <c r="I682">
        <v>10</v>
      </c>
      <c r="J682">
        <v>12</v>
      </c>
      <c r="K682">
        <v>10968</v>
      </c>
      <c r="L682">
        <v>1645.2</v>
      </c>
      <c r="M682">
        <v>9322.7999999999993</v>
      </c>
      <c r="N682">
        <v>2742</v>
      </c>
      <c r="O682">
        <v>6580.8</v>
      </c>
      <c r="P682" s="23">
        <v>41974</v>
      </c>
      <c r="Q682">
        <v>12</v>
      </c>
      <c r="R682" t="s">
        <v>103</v>
      </c>
      <c r="S682">
        <v>2014</v>
      </c>
    </row>
    <row r="683" spans="1:19" x14ac:dyDescent="0.25">
      <c r="A683" t="s">
        <v>88</v>
      </c>
      <c r="B683" t="s">
        <v>98</v>
      </c>
      <c r="C683" t="s">
        <v>99</v>
      </c>
      <c r="D683" t="s">
        <v>114</v>
      </c>
      <c r="E683" t="s">
        <v>124</v>
      </c>
      <c r="F683" t="b">
        <v>1</v>
      </c>
      <c r="G683" t="s">
        <v>93</v>
      </c>
      <c r="H683">
        <v>293</v>
      </c>
      <c r="I683">
        <v>10</v>
      </c>
      <c r="J683">
        <v>20</v>
      </c>
      <c r="K683">
        <v>5860</v>
      </c>
      <c r="L683">
        <v>879</v>
      </c>
      <c r="M683">
        <v>4981</v>
      </c>
      <c r="N683">
        <v>2930</v>
      </c>
      <c r="O683">
        <v>2051</v>
      </c>
      <c r="P683" s="23">
        <v>41974</v>
      </c>
      <c r="Q683">
        <v>12</v>
      </c>
      <c r="R683" t="s">
        <v>103</v>
      </c>
      <c r="S683">
        <v>2014</v>
      </c>
    </row>
    <row r="684" spans="1:19" x14ac:dyDescent="0.25">
      <c r="A684" t="s">
        <v>106</v>
      </c>
      <c r="B684" t="s">
        <v>101</v>
      </c>
      <c r="C684" t="s">
        <v>102</v>
      </c>
      <c r="D684" t="s">
        <v>117</v>
      </c>
      <c r="E684" t="s">
        <v>124</v>
      </c>
      <c r="F684" t="b">
        <v>1</v>
      </c>
      <c r="G684" t="s">
        <v>93</v>
      </c>
      <c r="H684">
        <v>500</v>
      </c>
      <c r="I684">
        <v>120</v>
      </c>
      <c r="J684">
        <v>12</v>
      </c>
      <c r="K684">
        <v>6000</v>
      </c>
      <c r="L684">
        <v>900</v>
      </c>
      <c r="M684">
        <v>5100</v>
      </c>
      <c r="N684">
        <v>1500</v>
      </c>
      <c r="O684">
        <v>3600</v>
      </c>
      <c r="P684" s="23">
        <v>41699</v>
      </c>
      <c r="Q684">
        <v>3</v>
      </c>
      <c r="R684" t="s">
        <v>105</v>
      </c>
      <c r="S684">
        <v>2014</v>
      </c>
    </row>
    <row r="685" spans="1:19" x14ac:dyDescent="0.25">
      <c r="A685" t="s">
        <v>97</v>
      </c>
      <c r="B685" t="s">
        <v>98</v>
      </c>
      <c r="C685" t="s">
        <v>99</v>
      </c>
      <c r="D685" t="s">
        <v>117</v>
      </c>
      <c r="E685" t="s">
        <v>124</v>
      </c>
      <c r="F685" t="b">
        <v>1</v>
      </c>
      <c r="G685" t="s">
        <v>93</v>
      </c>
      <c r="H685">
        <v>2826</v>
      </c>
      <c r="I685">
        <v>120</v>
      </c>
      <c r="J685">
        <v>15</v>
      </c>
      <c r="K685">
        <v>42390</v>
      </c>
      <c r="L685">
        <v>6358.5</v>
      </c>
      <c r="M685">
        <v>36031.5</v>
      </c>
      <c r="N685">
        <v>28260</v>
      </c>
      <c r="O685">
        <v>7771.5</v>
      </c>
      <c r="P685" s="23">
        <v>41760</v>
      </c>
      <c r="Q685">
        <v>5</v>
      </c>
      <c r="R685" t="s">
        <v>122</v>
      </c>
      <c r="S685">
        <v>2014</v>
      </c>
    </row>
    <row r="686" spans="1:19" x14ac:dyDescent="0.25">
      <c r="A686" t="s">
        <v>107</v>
      </c>
      <c r="B686" t="s">
        <v>98</v>
      </c>
      <c r="C686" t="s">
        <v>99</v>
      </c>
      <c r="D686" t="s">
        <v>117</v>
      </c>
      <c r="E686" t="s">
        <v>124</v>
      </c>
      <c r="F686" t="b">
        <v>1</v>
      </c>
      <c r="G686" t="s">
        <v>93</v>
      </c>
      <c r="H686">
        <v>663</v>
      </c>
      <c r="I686">
        <v>120</v>
      </c>
      <c r="J686">
        <v>125</v>
      </c>
      <c r="K686">
        <v>82875</v>
      </c>
      <c r="L686">
        <v>12431.25</v>
      </c>
      <c r="M686">
        <v>70443.75</v>
      </c>
      <c r="N686">
        <v>79560</v>
      </c>
      <c r="O686">
        <v>9116.25</v>
      </c>
      <c r="P686" s="23">
        <v>41883</v>
      </c>
      <c r="Q686">
        <v>9</v>
      </c>
      <c r="R686" t="s">
        <v>111</v>
      </c>
      <c r="S686">
        <v>2014</v>
      </c>
    </row>
    <row r="687" spans="1:19" x14ac:dyDescent="0.25">
      <c r="A687" t="s">
        <v>109</v>
      </c>
      <c r="B687" t="s">
        <v>113</v>
      </c>
      <c r="C687" t="s">
        <v>133</v>
      </c>
      <c r="D687" t="s">
        <v>117</v>
      </c>
      <c r="E687" t="s">
        <v>124</v>
      </c>
      <c r="F687" t="b">
        <v>1</v>
      </c>
      <c r="G687" t="s">
        <v>93</v>
      </c>
      <c r="H687">
        <v>2574</v>
      </c>
      <c r="I687">
        <v>120</v>
      </c>
      <c r="J687">
        <v>300</v>
      </c>
      <c r="K687">
        <v>772200</v>
      </c>
      <c r="L687">
        <v>115830</v>
      </c>
      <c r="M687">
        <v>656370</v>
      </c>
      <c r="N687">
        <v>643500</v>
      </c>
      <c r="O687">
        <v>12870</v>
      </c>
      <c r="P687" s="23">
        <v>41579</v>
      </c>
      <c r="Q687">
        <v>11</v>
      </c>
      <c r="R687" t="s">
        <v>116</v>
      </c>
      <c r="S687">
        <v>2013</v>
      </c>
    </row>
    <row r="688" spans="1:19" x14ac:dyDescent="0.25">
      <c r="A688" t="s">
        <v>107</v>
      </c>
      <c r="B688" t="s">
        <v>113</v>
      </c>
      <c r="C688" t="s">
        <v>133</v>
      </c>
      <c r="D688" t="s">
        <v>117</v>
      </c>
      <c r="E688" t="s">
        <v>124</v>
      </c>
      <c r="F688" t="b">
        <v>1</v>
      </c>
      <c r="G688" t="s">
        <v>93</v>
      </c>
      <c r="H688">
        <v>2438</v>
      </c>
      <c r="I688">
        <v>120</v>
      </c>
      <c r="J688">
        <v>125</v>
      </c>
      <c r="K688">
        <v>304750</v>
      </c>
      <c r="L688">
        <v>45712.5</v>
      </c>
      <c r="M688">
        <v>259037.5</v>
      </c>
      <c r="N688">
        <v>292560</v>
      </c>
      <c r="O688">
        <v>33522.5</v>
      </c>
      <c r="P688" s="23">
        <v>41609</v>
      </c>
      <c r="Q688">
        <v>12</v>
      </c>
      <c r="R688" t="s">
        <v>103</v>
      </c>
      <c r="S688">
        <v>2013</v>
      </c>
    </row>
    <row r="689" spans="1:19" x14ac:dyDescent="0.25">
      <c r="A689" t="s">
        <v>106</v>
      </c>
      <c r="B689" t="s">
        <v>113</v>
      </c>
      <c r="C689" t="s">
        <v>133</v>
      </c>
      <c r="D689" t="s">
        <v>117</v>
      </c>
      <c r="E689" t="s">
        <v>124</v>
      </c>
      <c r="F689" t="b">
        <v>1</v>
      </c>
      <c r="G689" t="s">
        <v>93</v>
      </c>
      <c r="H689">
        <v>914</v>
      </c>
      <c r="I689">
        <v>120</v>
      </c>
      <c r="J689">
        <v>12</v>
      </c>
      <c r="K689">
        <v>10968</v>
      </c>
      <c r="L689">
        <v>1645.2</v>
      </c>
      <c r="M689">
        <v>9322.7999999999993</v>
      </c>
      <c r="N689">
        <v>2742</v>
      </c>
      <c r="O689">
        <v>6580.8</v>
      </c>
      <c r="P689" s="23">
        <v>41974</v>
      </c>
      <c r="Q689">
        <v>12</v>
      </c>
      <c r="R689" t="s">
        <v>103</v>
      </c>
      <c r="S689">
        <v>2014</v>
      </c>
    </row>
    <row r="690" spans="1:19" x14ac:dyDescent="0.25">
      <c r="A690" t="s">
        <v>88</v>
      </c>
      <c r="B690" t="s">
        <v>89</v>
      </c>
      <c r="C690" t="s">
        <v>90</v>
      </c>
      <c r="D690" t="s">
        <v>118</v>
      </c>
      <c r="E690" t="s">
        <v>124</v>
      </c>
      <c r="F690" t="b">
        <v>1</v>
      </c>
      <c r="G690" t="s">
        <v>93</v>
      </c>
      <c r="H690">
        <v>865.5</v>
      </c>
      <c r="I690">
        <v>250</v>
      </c>
      <c r="J690">
        <v>20</v>
      </c>
      <c r="K690">
        <v>17310</v>
      </c>
      <c r="L690">
        <v>2596.5</v>
      </c>
      <c r="M690">
        <v>14713.5</v>
      </c>
      <c r="N690">
        <v>8655</v>
      </c>
      <c r="O690">
        <v>6058.5</v>
      </c>
      <c r="P690" s="23">
        <v>41821</v>
      </c>
      <c r="Q690">
        <v>7</v>
      </c>
      <c r="R690" t="s">
        <v>108</v>
      </c>
      <c r="S690">
        <v>2014</v>
      </c>
    </row>
    <row r="691" spans="1:19" x14ac:dyDescent="0.25">
      <c r="A691" t="s">
        <v>97</v>
      </c>
      <c r="B691" t="s">
        <v>95</v>
      </c>
      <c r="C691" t="s">
        <v>96</v>
      </c>
      <c r="D691" t="s">
        <v>118</v>
      </c>
      <c r="E691" t="s">
        <v>124</v>
      </c>
      <c r="F691" t="b">
        <v>1</v>
      </c>
      <c r="G691" t="s">
        <v>93</v>
      </c>
      <c r="H691">
        <v>492</v>
      </c>
      <c r="I691">
        <v>250</v>
      </c>
      <c r="J691">
        <v>15</v>
      </c>
      <c r="K691">
        <v>7380</v>
      </c>
      <c r="L691">
        <v>1107</v>
      </c>
      <c r="M691">
        <v>6273</v>
      </c>
      <c r="N691">
        <v>4920</v>
      </c>
      <c r="O691">
        <v>1353</v>
      </c>
      <c r="P691" s="23">
        <v>41821</v>
      </c>
      <c r="Q691">
        <v>7</v>
      </c>
      <c r="R691" t="s">
        <v>108</v>
      </c>
      <c r="S691">
        <v>2014</v>
      </c>
    </row>
    <row r="692" spans="1:19" x14ac:dyDescent="0.25">
      <c r="A692" t="s">
        <v>88</v>
      </c>
      <c r="B692" t="s">
        <v>113</v>
      </c>
      <c r="C692" t="s">
        <v>133</v>
      </c>
      <c r="D692" t="s">
        <v>118</v>
      </c>
      <c r="E692" t="s">
        <v>124</v>
      </c>
      <c r="F692" t="b">
        <v>1</v>
      </c>
      <c r="G692" t="s">
        <v>93</v>
      </c>
      <c r="H692">
        <v>267</v>
      </c>
      <c r="I692">
        <v>250</v>
      </c>
      <c r="J692">
        <v>20</v>
      </c>
      <c r="K692">
        <v>5340</v>
      </c>
      <c r="L692">
        <v>801</v>
      </c>
      <c r="M692">
        <v>4539</v>
      </c>
      <c r="N692">
        <v>2670</v>
      </c>
      <c r="O692">
        <v>1869</v>
      </c>
      <c r="P692" s="23">
        <v>41548</v>
      </c>
      <c r="Q692">
        <v>10</v>
      </c>
      <c r="R692" t="s">
        <v>112</v>
      </c>
      <c r="S692">
        <v>2013</v>
      </c>
    </row>
    <row r="693" spans="1:19" x14ac:dyDescent="0.25">
      <c r="A693" t="s">
        <v>97</v>
      </c>
      <c r="B693" t="s">
        <v>95</v>
      </c>
      <c r="C693" t="s">
        <v>96</v>
      </c>
      <c r="D693" t="s">
        <v>118</v>
      </c>
      <c r="E693" t="s">
        <v>124</v>
      </c>
      <c r="F693" t="b">
        <v>1</v>
      </c>
      <c r="G693" t="s">
        <v>93</v>
      </c>
      <c r="H693">
        <v>1175</v>
      </c>
      <c r="I693">
        <v>250</v>
      </c>
      <c r="J693">
        <v>15</v>
      </c>
      <c r="K693">
        <v>17625</v>
      </c>
      <c r="L693">
        <v>2643.75</v>
      </c>
      <c r="M693">
        <v>14981.25</v>
      </c>
      <c r="N693">
        <v>11750</v>
      </c>
      <c r="O693">
        <v>3231.25</v>
      </c>
      <c r="P693" s="23">
        <v>41913</v>
      </c>
      <c r="Q693">
        <v>10</v>
      </c>
      <c r="R693" t="s">
        <v>112</v>
      </c>
      <c r="S693">
        <v>2014</v>
      </c>
    </row>
    <row r="694" spans="1:19" x14ac:dyDescent="0.25">
      <c r="A694" t="s">
        <v>107</v>
      </c>
      <c r="B694" t="s">
        <v>89</v>
      </c>
      <c r="C694" t="s">
        <v>90</v>
      </c>
      <c r="D694" t="s">
        <v>118</v>
      </c>
      <c r="E694" t="s">
        <v>124</v>
      </c>
      <c r="F694" t="b">
        <v>1</v>
      </c>
      <c r="G694" t="s">
        <v>93</v>
      </c>
      <c r="H694">
        <v>2954</v>
      </c>
      <c r="I694">
        <v>250</v>
      </c>
      <c r="J694">
        <v>125</v>
      </c>
      <c r="K694">
        <v>369250</v>
      </c>
      <c r="L694">
        <v>55387.5</v>
      </c>
      <c r="M694">
        <v>313862.5</v>
      </c>
      <c r="N694">
        <v>354480</v>
      </c>
      <c r="O694">
        <v>40617.5</v>
      </c>
      <c r="P694" s="23">
        <v>41579</v>
      </c>
      <c r="Q694">
        <v>11</v>
      </c>
      <c r="R694" t="s">
        <v>116</v>
      </c>
      <c r="S694">
        <v>2013</v>
      </c>
    </row>
    <row r="695" spans="1:19" x14ac:dyDescent="0.25">
      <c r="A695" t="s">
        <v>107</v>
      </c>
      <c r="B695" t="s">
        <v>95</v>
      </c>
      <c r="C695" t="s">
        <v>96</v>
      </c>
      <c r="D695" t="s">
        <v>118</v>
      </c>
      <c r="E695" t="s">
        <v>124</v>
      </c>
      <c r="F695" t="b">
        <v>1</v>
      </c>
      <c r="G695" t="s">
        <v>93</v>
      </c>
      <c r="H695">
        <v>552</v>
      </c>
      <c r="I695">
        <v>250</v>
      </c>
      <c r="J695">
        <v>125</v>
      </c>
      <c r="K695">
        <v>69000</v>
      </c>
      <c r="L695">
        <v>10350</v>
      </c>
      <c r="M695">
        <v>58650</v>
      </c>
      <c r="N695">
        <v>66240</v>
      </c>
      <c r="O695">
        <v>7590</v>
      </c>
      <c r="P695" s="23">
        <v>41944</v>
      </c>
      <c r="Q695">
        <v>11</v>
      </c>
      <c r="R695" t="s">
        <v>116</v>
      </c>
      <c r="S695">
        <v>2014</v>
      </c>
    </row>
    <row r="696" spans="1:19" x14ac:dyDescent="0.25">
      <c r="A696" t="s">
        <v>88</v>
      </c>
      <c r="B696" t="s">
        <v>98</v>
      </c>
      <c r="C696" t="s">
        <v>99</v>
      </c>
      <c r="D696" t="s">
        <v>118</v>
      </c>
      <c r="E696" t="s">
        <v>124</v>
      </c>
      <c r="F696" t="b">
        <v>1</v>
      </c>
      <c r="G696" t="s">
        <v>93</v>
      </c>
      <c r="H696">
        <v>293</v>
      </c>
      <c r="I696">
        <v>250</v>
      </c>
      <c r="J696">
        <v>20</v>
      </c>
      <c r="K696">
        <v>5860</v>
      </c>
      <c r="L696">
        <v>879</v>
      </c>
      <c r="M696">
        <v>4981</v>
      </c>
      <c r="N696">
        <v>2930</v>
      </c>
      <c r="O696">
        <v>2051</v>
      </c>
      <c r="P696" s="23">
        <v>41974</v>
      </c>
      <c r="Q696">
        <v>12</v>
      </c>
      <c r="R696" t="s">
        <v>103</v>
      </c>
      <c r="S696">
        <v>2014</v>
      </c>
    </row>
    <row r="697" spans="1:19" x14ac:dyDescent="0.25">
      <c r="A697" t="s">
        <v>109</v>
      </c>
      <c r="B697" t="s">
        <v>98</v>
      </c>
      <c r="C697" t="s">
        <v>99</v>
      </c>
      <c r="D697" t="s">
        <v>120</v>
      </c>
      <c r="E697" t="s">
        <v>124</v>
      </c>
      <c r="F697" t="b">
        <v>1</v>
      </c>
      <c r="G697" t="s">
        <v>93</v>
      </c>
      <c r="H697">
        <v>2475</v>
      </c>
      <c r="I697">
        <v>260</v>
      </c>
      <c r="J697">
        <v>300</v>
      </c>
      <c r="K697">
        <v>742500</v>
      </c>
      <c r="L697">
        <v>111375</v>
      </c>
      <c r="M697">
        <v>631125</v>
      </c>
      <c r="N697">
        <v>618750</v>
      </c>
      <c r="O697">
        <v>12375</v>
      </c>
      <c r="P697" s="23">
        <v>41699</v>
      </c>
      <c r="Q697">
        <v>3</v>
      </c>
      <c r="R697" t="s">
        <v>105</v>
      </c>
      <c r="S697">
        <v>2014</v>
      </c>
    </row>
    <row r="698" spans="1:19" x14ac:dyDescent="0.25">
      <c r="A698" t="s">
        <v>109</v>
      </c>
      <c r="B698" t="s">
        <v>101</v>
      </c>
      <c r="C698" t="s">
        <v>102</v>
      </c>
      <c r="D698" t="s">
        <v>120</v>
      </c>
      <c r="E698" t="s">
        <v>124</v>
      </c>
      <c r="F698" t="b">
        <v>1</v>
      </c>
      <c r="G698" t="s">
        <v>93</v>
      </c>
      <c r="H698">
        <v>546</v>
      </c>
      <c r="I698">
        <v>260</v>
      </c>
      <c r="J698">
        <v>300</v>
      </c>
      <c r="K698">
        <v>163800</v>
      </c>
      <c r="L698">
        <v>24570</v>
      </c>
      <c r="M698">
        <v>139230</v>
      </c>
      <c r="N698">
        <v>136500</v>
      </c>
      <c r="O698">
        <v>2730</v>
      </c>
      <c r="P698" s="23">
        <v>41913</v>
      </c>
      <c r="Q698">
        <v>10</v>
      </c>
      <c r="R698" t="s">
        <v>112</v>
      </c>
      <c r="S698">
        <v>2014</v>
      </c>
    </row>
    <row r="699" spans="1:19" x14ac:dyDescent="0.25">
      <c r="A699" t="s">
        <v>88</v>
      </c>
      <c r="B699" t="s">
        <v>101</v>
      </c>
      <c r="C699" t="s">
        <v>102</v>
      </c>
      <c r="D699" t="s">
        <v>104</v>
      </c>
      <c r="E699" t="s">
        <v>124</v>
      </c>
      <c r="F699" t="b">
        <v>1</v>
      </c>
      <c r="G699" t="s">
        <v>93</v>
      </c>
      <c r="H699">
        <v>1368</v>
      </c>
      <c r="I699">
        <v>5</v>
      </c>
      <c r="J699">
        <v>7</v>
      </c>
      <c r="K699">
        <v>9576</v>
      </c>
      <c r="L699">
        <v>1436.4</v>
      </c>
      <c r="M699">
        <v>8139.6</v>
      </c>
      <c r="N699">
        <v>6840</v>
      </c>
      <c r="O699">
        <v>1299.5999999999999</v>
      </c>
      <c r="P699" s="23">
        <v>41671</v>
      </c>
      <c r="Q699">
        <v>2</v>
      </c>
      <c r="R699" t="s">
        <v>115</v>
      </c>
      <c r="S699">
        <v>2014</v>
      </c>
    </row>
    <row r="700" spans="1:19" x14ac:dyDescent="0.25">
      <c r="A700" t="s">
        <v>88</v>
      </c>
      <c r="B700" t="s">
        <v>89</v>
      </c>
      <c r="C700" t="s">
        <v>90</v>
      </c>
      <c r="D700" t="s">
        <v>114</v>
      </c>
      <c r="E700" t="s">
        <v>124</v>
      </c>
      <c r="F700" t="b">
        <v>1</v>
      </c>
      <c r="G700" t="s">
        <v>93</v>
      </c>
      <c r="H700">
        <v>723</v>
      </c>
      <c r="I700">
        <v>10</v>
      </c>
      <c r="J700">
        <v>7</v>
      </c>
      <c r="K700">
        <v>5061</v>
      </c>
      <c r="L700">
        <v>759.15</v>
      </c>
      <c r="M700">
        <v>4301.8500000000004</v>
      </c>
      <c r="N700">
        <v>3615</v>
      </c>
      <c r="O700">
        <v>686.85</v>
      </c>
      <c r="P700" s="23">
        <v>41730</v>
      </c>
      <c r="Q700">
        <v>4</v>
      </c>
      <c r="R700" t="s">
        <v>119</v>
      </c>
      <c r="S700">
        <v>2014</v>
      </c>
    </row>
    <row r="701" spans="1:19" x14ac:dyDescent="0.25">
      <c r="A701" t="s">
        <v>106</v>
      </c>
      <c r="B701" t="s">
        <v>113</v>
      </c>
      <c r="C701" t="s">
        <v>133</v>
      </c>
      <c r="D701" t="s">
        <v>118</v>
      </c>
      <c r="E701" t="s">
        <v>124</v>
      </c>
      <c r="F701" t="b">
        <v>1</v>
      </c>
      <c r="G701" t="s">
        <v>93</v>
      </c>
      <c r="H701">
        <v>1806</v>
      </c>
      <c r="I701">
        <v>250</v>
      </c>
      <c r="J701">
        <v>12</v>
      </c>
      <c r="K701">
        <v>21672</v>
      </c>
      <c r="L701">
        <v>3250.8</v>
      </c>
      <c r="M701">
        <v>18421.2</v>
      </c>
      <c r="N701">
        <v>5418</v>
      </c>
      <c r="O701">
        <v>13003.2</v>
      </c>
      <c r="P701" s="23">
        <v>41760</v>
      </c>
      <c r="Q701">
        <v>5</v>
      </c>
      <c r="R701" t="s">
        <v>122</v>
      </c>
      <c r="S701">
        <v>2014</v>
      </c>
    </row>
    <row r="702" spans="1:19" x14ac:dyDescent="0.25">
      <c r="P702" s="23"/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7 0 1 9 d d 8 f - 7 b 2 b - 4 8 b 1 - 8 9 c 4 - e c e 3 f 6 7 4 f 1 e 6 "   x m l n s = " h t t p : / / s c h e m a s . m i c r o s o f t . c o m / D a t a M a s h u p " > A A A A A L 8 I A A B Q S w M E F A A C A A g A m F 5 w W N b Q 5 E C l A A A A 9 g A A A B I A H A B D b 2 5 m a W c v U G F j a 2 F n Z S 5 4 b W w g o h g A K K A U A A A A A A A A A A A A A A A A A A A A A A A A A A A A h Y + x D o I w G I R f h X S n L T V R Q 3 7 K Y N w k M S E x r k 2 p 0 A D F 0 G J 5 N w c f y V c Q o 6 i b 4 9 1 9 l 9 z d r z d I x 7 Y J L q q 3 u j M J i j B F g T K y K 7 Q p E z S 4 U 7 h G K Y e 9 k L U o V T D B x s a j 1 Q m q n D v H h H j v s V / g r i 8 J o z Q i x 2 y X y 0 q 1 I t T G O m G k Q p 9 W 8 b + F O B x e Y z j D E V t i x l a Y A p l N y L T 5 A m z a + 0 x / T N g M j R t 6 x Z U N t z m Q W Q J 5 f + A P U E s D B B Q A A g A I A J h e c F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Y X n B Y 6 7 + c l b g F A A A U J w A A E w A c A E Z v c m 1 1 b G F z L 1 N l Y 3 R p b 2 4 x L m 0 g o h g A K K A U A A A A A A A A A A A A A A A A A A A A A A A A A A A A 7 V r b U t t I E H 2 n i n + Y E v t g V 2 l d S N h A N s U D m J D k I Z D F s F V b m I d B a m C q 5 B n v z I g N o f i q / Y T 9 s W 1 J 9 l q X G U n G b C 4 b Q g X M X H q 6 T 1 + m u w c F g W a C k 1 H 2 0 3 u 9 v r a + p m 6 p h J A c M U 5 5 w G i k y B 6 J Q K + v E f x 3 I t k N c B w Z q r v e o Q j i C X D d O W I R 9 I a C a / x F d Z z h L + N z B V K N g 4 h K O j 7 h c C j Z H Y z f q E A y L S Q T 4 w M h d E A n 0 z F 8 C i A a L w 7 r B e r O 6 b o X h x C x C d M g 9 x z X c c l Q R P G E q z 1 v 2 y V v e C B C x m / 2 P H / g u + T X W G g Y 6 f s I 9 h Y f e 8 e C w 2 X X z b j e c H A P v Y L P N B S K T K W Y i D u G H x 0 U 5 I x e 4 f K P y Z i G d 0 B D Z L y T i e m S i 9 n 4 f h S N A o r S q D 0 t 4 z z h M z Y V B C W 5 Y k h 7 Q e 9 M U q 6 u h Z x k j J / d T 0 F 1 r G y 4 D w / O C G 4 S L F F W j Y u J h k / 6 0 S U P z l D E X M v 7 y j h B 1 s I 4 0 K Q 6 c 8 h U k O w i B 5 S H h v l z z r Q i I x G Z J j 9 Q H l / T Q M c S I c Z D W A C G V S M a g X X y r R R K p U t U D X e m O e u m 4 c n b k W E Y M b h m B g g O q Y b 5 Y I i f 0 8 E P a K C 3 5 D i e X I H E y f d c b / d 7 i W Z m g m f T d G I Q 6 X e g p S 2 P C x P 4 j U Z C E g k w m U b 0 c 8 E M T g G H A s A V M X T K x u K m X 4 4 7 W y T n q 8 / w V L e i J q t m y s q o 4 F + C P I / y A t g F l n W S e V b R q i C 4 T i 8 T 8 d u V 7 5 C h / z F J g t R J K Z m i C F O h W M D + / o s v R B 1 N I 6 Y z R z Z J 6 q X k i 9 K k W z B 6 Z X s T i Q / u P y L l J M y q z s O m S 3 w 0 r G s M e N A t + 2 S v Q r D n 5 7 k u W J H X G H P q h U x C T + V w e 7 x A T m b T P P W j v B 9 k x 1 K F J 3 H C x e R K g i E y n g J H F 5 v F 8 7 J P e G Z + E t c F T e V 9 O u O Y u X I W A 8 5 j K y U j U W X T c q 0 w N d b a o H j / s W u N s i i q T c v + C l p O p U x h t R x q V W g 9 T c 8 G X Y n z q g e 3 x C i 3 q Q a a r R W h m Z l c 8 T B b q K 8 n 5 b d C Z M s U w 1 p C k t 9 V g 0 l / R U z 8 D J P S a U U 7 M a j o i Y a 0 1 Q q 2 f j X S t w R t s a c G s s G K k G 1 l k B X O y g f S u l v V b 5 c w D P A y / R n / b 7 q b 9 k u 1 l b D b j c I a e D T J N 4 y l B B 7 c 5 9 K o i t E Y 1 p T N x r D E G q u q a 3 N x 3 0 j K l F S 2 N s 5 + K + P c L u U d L S 2 z 2 Z N 3 V j T L f q Y 2 u z 5 a A z F o B c R O I e l q C U O 6 v A a E 3 R V B G G Q g z I 9 5 M g T b r S D Y L W S b r U G Y b S j C U H H D v j V U N L H e I n Y Y W S j I 9 m r 5 w D G z w A X t G v j R z S e A 8 Q P P k + j 7 I N F m G V c g N S 1 U 6 / t h a M b + V Y K 9 g Q o O A w 1 u S S J p b 4 S Z p O 6 k H 8 + n U 5 C d i 1 m N j W U 9 2 e r m w o Q h t 5 U g Z I g p b E h V X h X J o F w k t Q 2 C u P l y P 1 f h W 1 g v 1 P q G 8 r 6 U H h d T Y V u u O q s y y q H Y E M A r U b 8 Y T / K O V d T z v A w v V 9 7 l W j s r r 1 t W E p 6 9 l D A q K b E + C 6 w z 4 M l Q h O D U 3 t B b V r e r Z 9 V 1 z o / f J 9 9 H + 1 a 3 K 3 J R A S E h H K Z e T C N C b y T c o F h m V z C w n d g U S J V s Z l l V n j k C u y Y X G x V T u k S y j u M k v T P 8 Q f Q t 8 K x G J Z B 8 S 1 p f B i X 9 E T N d 9 o e J u K s q x i w K Q l B k s S U G n h m E K l s t M U j N O U F g s 0 H w I x Y h + W s W a V k U e w Q R B P p U / N k k s z d n o U h 4 7 j w k F a 1 6 0 I O 3 u / N 4 s Z F 3 s s v 1 N c Y N + / O d 3 I T Q v 7 3 c j t 9 1 X h q 6 L w 3 d l 4 a u v a G 7 c h r y Y 2 Y h X 6 u h + x 8 l G l 8 g z 1 j q J r G 1 I g 0 X S f s X i T I H r t O p f Z N 4 / k e C 7 s r n 2 d s n p l b 9 9 / f o Y k 8 + T V 2 a b / / V Z Y m i 1 p T R N t e x X 1 / E 5 3 l Y 6 v 9 o D 0 v W x s A T C 8 K n v C 2 Z T s 3 F e a / m v m 2 o B W 3 X b e F 6 e E q 1 X 3 0 K + w 6 u 3 o q 1 D 5 p r 7 I I e X O e n 2 k j + 5 b 1 + y S c 7 A w L 5 V p m 5 m T 1 n o L b P b Z g s y N T Q t j e v K M L W s m X f w q m X a H B U X x b 3 p x g G s c Z N m L P W 9 a 2 q e p O R + c 3 O b u 1 p P I + v l + T 7 n / h + X a D 0 l 8 u 7 / W p U N / w x Q L 5 L U n / 4 6 3 8 A U E s B A i 0 A F A A C A A g A m F 5 w W N b Q 5 E C l A A A A 9 g A A A B I A A A A A A A A A A A A A A A A A A A A A A E N v b m Z p Z y 9 Q Y W N r Y W d l L n h t b F B L A Q I t A B Q A A g A I A J h e c F g P y u m r p A A A A O k A A A A T A A A A A A A A A A A A A A A A A P E A A A B b Q 2 9 u d G V u d F 9 U e X B l c 1 0 u e G 1 s U E s B A i 0 A F A A C A A g A m F 5 w W O u / n J W 4 B Q A A F C c A A B M A A A A A A A A A A A A A A A A A 4 g E A A E Z v c m 1 1 b G F z L 1 N l Y 3 R p b 2 4 x L m 1 Q S w U G A A A A A A M A A w D C A A A A 5 w c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Q D o A A A A A A A A e O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R m l u Y W 5 j a W F s c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c 4 M D M z N m Y 0 L W U 5 M z A t N G Y z O C 1 h Y j k y L T F h O D g 4 M D k 2 N G I y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w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a W 5 h b m N p Y W x z L 0 F 1 d G 9 S Z W 1 v d m V k Q 2 9 s d W 1 u c z E u e 0 Z p b m F u Y 2 l h b H M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R m l u Y W 5 j a W F s c y 9 B d X R v U m V t b 3 Z l Z E N v b H V t b n M x L n t G a W 5 h b m N p Y W x z L D B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G a W 5 h b m N p Y W x z J n F 1 b 3 Q 7 X S I g L z 4 8 R W 5 0 c n k g V H l w Z T 0 i R m l s b E N v b H V t b l R 5 c G V z I i B W Y W x 1 Z T 0 i c 0 J R P T 0 i I C 8 + P E V u d H J 5 I F R 5 c G U 9 I k Z p b G x M Y X N 0 V X B k Y X R l Z C I g V m F s d W U 9 I m Q y M D I 0 L T A z L T E 2 V D E w O j E 1 O j M 2 L j E w M j A y N z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m l u Y W 5 j a W F s c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5 h b m N p Y W x z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b m F u Y 2 l h b H M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u Y W 5 j a W F s c y 9 W Y W x v c i U y M H J l Z W 1 w b G F 6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u Y W 5 j a W F s c y 9 W Y W x v c i U y M H J l Z W 1 w b G F 6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b m F u Y 2 l h b H M v R G l 2 a W R p c i U y M G N v b H V t b m E l M j B w b 3 I l M j B w b 3 N p Y 2 k l Q z M l Q j N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u Y W 5 j a W F s c y 9 U a X B v J T I w Y 2 F t Y m l h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u Y W 5 j a W F s c y 9 D b 2 x 1 b W 5 h c y U y M G N v b i U y M G 5 v b W J y Z S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u Y W 5 j a W F s c y 9 E a X Z p Z G l y J T I w Y 2 9 s d W 1 u Y S U y M H B v c i U y M H B v c 2 l j a W 9 u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5 h b m N p Y W x z L 1 R p c G 8 l M j B j Y W 1 i a W F k b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5 h b m N p Y W x z L 0 R p d m l k a X I l M j B j b 2 x 1 b W 5 h J T I w c G 9 y J T I w c G 9 z a W N p b 2 5 l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5 h b m N p Y W x z L 1 R p c G 8 l M j B j Y W 1 i a W F k b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5 h b m N p Y W x z L 0 R p d m l k a X I l M j B j b 2 x 1 b W 5 h J T I w c G 9 y J T I w c G 9 z a W N p b 2 5 l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5 h b m N p Y W x z L 1 R p c G 8 l M j B j Y W 1 i a W F k b z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5 h b m N p Y W x z L 0 R p d m l k a X I l M j B j b 2 x 1 b W 5 h J T I w c G 9 y J T I w c G 9 z a W N p b 2 5 l c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5 h b m N p Y W x z L 1 R p c G 8 l M j B j Y W 1 i a W F k b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5 h b m N p Y W x z L 1 Z h b G 9 y J T I w c m V l b X B s Y X p h Z G 8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u Y W 5 j a W F s c y 9 U a X B v J T I w Y 2 F t Y m l h Z G 8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u Y W 5 j a W F s c y 9 E a X Z p Z G l y J T I w Y 2 9 s d W 1 u Y S U y M H B v c i U y M H B v c 2 l j a W 9 u Z X M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u Y W 5 j a W F s c y 9 U a X B v J T I w Y 2 F t Y m l h Z G 8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u Y W 5 j a W F s c y 9 E a X Z p Z G l y J T I w Y 2 9 s d W 1 u Y S U y M H B v c i U y M H B v c 2 l j a W 9 u Z X M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u Y W 5 j a W F s c y 9 U a X B v J T I w Y 2 F t Y m l h Z G 8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u Y W 5 j a W F s c y 9 E a X Z p Z G l y J T I w Y 2 9 s d W 1 u Y S U y M H B v c i U y M H B v c 2 l j a W 9 u Z X M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u Y W 5 j a W F s c y 9 U a X B v J T I w Y 2 F t Y m l h Z G 8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u Y W 5 j a W F s c y 9 Q c m l t Z X J v c y U y M G N h c m F j d G V y Z X M l M j B p b n N l c n R h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u Y W 5 j a W F s c y 9 D b 2 x 1 b W 5 h c y U y M H J l b 3 J k Z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u Y W 5 j a W F s c y 9 D b 2 x 1 b W 5 h c y U y M G N v b i U y M G 5 v b W J y Z S U y M G N h b W J p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b m F u Y 2 l h b H M v V m F s b 3 I l M j B y Z W V t c G x h e m F k b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5 h b m N p Y W x z L 0 N v b H V t b m E l M j B j b 2 5 k a W N p b 2 5 h b C U y M G F n c m V n Y W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u Y W 5 j a W F s c y 9 D b 2 x 1 b W 5 h c y U y M H F 1 a X R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u Y W 5 j a W F s c y 9 D b 2 x 1 b W 5 h J T I w Y 2 9 u Z G l j a W 9 u Y W w l M j B h Z 3 J l Z 2 F k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5 h b m N p Y W x z L 0 Z p b G F z J T I w Z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u Y W 5 j a W F s c y 8 l M j B Q c m 9 m a X Q l M j A l M j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u Y W 5 j a W F s c y 9 W Y W x v c i U y M H J l Z W 1 w b G F 6 Y W R v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b m F u Y 2 l h b H M l M j A o M i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m Y j c 5 N W E y O C 1 l N T E 1 L T R h M W Y t Y T k w N i 0 4 Z T A 4 N T k 0 Y T k 4 Z j Y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F R h c m d l d C I g V m F s d W U 9 I n N G a W 5 h b m N p Y W x z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y 0 x N l Q x M D o 1 M j o 0 O C 4 x M D M x O T k w W i I g L z 4 8 R W 5 0 c n k g V H l w Z T 0 i R m l s b E N v b H V t b l R 5 c G V z I i B W Y W x 1 Z T 0 i c 0 J n W U d C Z 1 l B Q m h F U k V S R V J F U k V S Q 1 F N R 0 F 3 P T 0 i I C 8 + P E V u d H J 5 I F R 5 c G U 9 I k Z p b G x D b 2 x 1 b W 5 O Y W 1 l c y I g V m F s d W U 9 I n N b J n F 1 b 3 Q 7 U 2 V n b W V u d C Z x d W 9 0 O y w m c X V v d D t D b 3 V u d H J 5 J n F 1 b 3 Q 7 L C Z x d W 9 0 O 0 N v d W 5 0 c n k g Q 2 9 k Z S Z x d W 9 0 O y w m c X V v d D s g U H J v Z H V j d C A m c X V v d D s s J n F 1 b 3 Q 7 I E R p c 2 N v d W 5 0 I E J h b m Q g J n F 1 b 3 Q 7 L C Z x d W 9 0 O 0 F w c G x p Z W Q g U 2 F s Z S Z x d W 9 0 O y w m c X V v d D t N b 2 5 l d G F y e S B V b m l 0 J n F 1 b 3 Q 7 L C Z x d W 9 0 O 1 V u a X R z I F N v b G Q m c X V v d D s s J n F 1 b 3 Q 7 I E 1 h b n V m Y W N 0 d X J p b m c g U H J p Y 2 U g J n F 1 b 3 Q 7 L C Z x d W 9 0 O y B T Y W x l I F B y a W N l I C Z x d W 9 0 O y w m c X V v d D s g R 3 J v c 3 M g U 2 F s Z X M g J n F 1 b 3 Q 7 L C Z x d W 9 0 O y B E a X N j b 3 V u d H M g J n F 1 b 3 Q 7 L C Z x d W 9 0 O y A g U 2 F s Z X M g J n F 1 b 3 Q 7 L C Z x d W 9 0 O y B D T 0 d T I C Z x d W 9 0 O y w m c X V v d D s g U H J v Z m l 0 I C Z x d W 9 0 O y w m c X V v d D t E Y X R l J n F 1 b 3 Q 7 L C Z x d W 9 0 O 0 1 v b n R o I E 5 1 b W J l c i Z x d W 9 0 O y w m c X V v d D s g T W 9 u d G g g T m F t Z S A m c X V v d D s s J n F 1 b 3 Q 7 W W V h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a W 5 h b m N p Y W x z I C g y K S 9 B d X R v U m V t b 3 Z l Z E N v b H V t b n M x L n t T Z W d t Z W 5 0 L D B 9 J n F 1 b 3 Q 7 L C Z x d W 9 0 O 1 N l Y 3 R p b 2 4 x L 0 Z p b m F u Y 2 l h b H M g K D I p L 0 F 1 d G 9 S Z W 1 v d m V k Q 2 9 s d W 1 u c z E u e 0 N v d W 5 0 c n k s M X 0 m c X V v d D s s J n F 1 b 3 Q 7 U 2 V j d G l v b j E v R m l u Y W 5 j a W F s c y A o M i k v Q X V 0 b 1 J l b W 9 2 Z W R D b 2 x 1 b W 5 z M S 5 7 Q 2 9 1 b n R y e S B D b 2 R l L D J 9 J n F 1 b 3 Q 7 L C Z x d W 9 0 O 1 N l Y 3 R p b 2 4 x L 0 Z p b m F u Y 2 l h b H M g K D I p L 0 F 1 d G 9 S Z W 1 v d m V k Q 2 9 s d W 1 u c z E u e y B Q c m 9 k d W N 0 I C w z f S Z x d W 9 0 O y w m c X V v d D t T Z W N 0 a W 9 u M S 9 G a W 5 h b m N p Y W x z I C g y K S 9 B d X R v U m V t b 3 Z l Z E N v b H V t b n M x L n s g R G l z Y 2 9 1 b n Q g Q m F u Z C A s N H 0 m c X V v d D s s J n F 1 b 3 Q 7 U 2 V j d G l v b j E v R m l u Y W 5 j a W F s c y A o M i k v Q X V 0 b 1 J l b W 9 2 Z W R D b 2 x 1 b W 5 z M S 5 7 Q X B w b G l l Z C B T Y W x l L D V 9 J n F 1 b 3 Q 7 L C Z x d W 9 0 O 1 N l Y 3 R p b 2 4 x L 0 Z p b m F u Y 2 l h b H M g K D I p L 0 F 1 d G 9 S Z W 1 v d m V k Q 2 9 s d W 1 u c z E u e 0 1 v b m V 0 Y X J 5 I F V u a X Q s N n 0 m c X V v d D s s J n F 1 b 3 Q 7 U 2 V j d G l v b j E v R m l u Y W 5 j a W F s c y A o M i k v Q X V 0 b 1 J l b W 9 2 Z W R D b 2 x 1 b W 5 z M S 5 7 V W 5 p d H M g U 2 9 s Z C w 3 f S Z x d W 9 0 O y w m c X V v d D t T Z W N 0 a W 9 u M S 9 G a W 5 h b m N p Y W x z I C g y K S 9 B d X R v U m V t b 3 Z l Z E N v b H V t b n M x L n s g T W F u d W Z h Y 3 R 1 c m l u Z y B Q c m l j Z S A s O H 0 m c X V v d D s s J n F 1 b 3 Q 7 U 2 V j d G l v b j E v R m l u Y W 5 j a W F s c y A o M i k v Q X V 0 b 1 J l b W 9 2 Z W R D b 2 x 1 b W 5 z M S 5 7 I F N h b G U g U H J p Y 2 U g L D l 9 J n F 1 b 3 Q 7 L C Z x d W 9 0 O 1 N l Y 3 R p b 2 4 x L 0 Z p b m F u Y 2 l h b H M g K D I p L 0 F 1 d G 9 S Z W 1 v d m V k Q 2 9 s d W 1 u c z E u e y B H c m 9 z c y B T Y W x l c y A s M T B 9 J n F 1 b 3 Q 7 L C Z x d W 9 0 O 1 N l Y 3 R p b 2 4 x L 0 Z p b m F u Y 2 l h b H M g K D I p L 0 F 1 d G 9 S Z W 1 v d m V k Q 2 9 s d W 1 u c z E u e y B E a X N j b 3 V u d H M g L D E x f S Z x d W 9 0 O y w m c X V v d D t T Z W N 0 a W 9 u M S 9 G a W 5 h b m N p Y W x z I C g y K S 9 B d X R v U m V t b 3 Z l Z E N v b H V t b n M x L n s g I F N h b G V z I C w x M n 0 m c X V v d D s s J n F 1 b 3 Q 7 U 2 V j d G l v b j E v R m l u Y W 5 j a W F s c y A o M i k v Q X V 0 b 1 J l b W 9 2 Z W R D b 2 x 1 b W 5 z M S 5 7 I E N P R 1 M g L D E z f S Z x d W 9 0 O y w m c X V v d D t T Z W N 0 a W 9 u M S 9 G a W 5 h b m N p Y W x z I C g y K S 9 B d X R v U m V t b 3 Z l Z E N v b H V t b n M x L n s g U H J v Z m l 0 I C w x N H 0 m c X V v d D s s J n F 1 b 3 Q 7 U 2 V j d G l v b j E v R m l u Y W 5 j a W F s c y A o M i k v Q X V 0 b 1 J l b W 9 2 Z W R D b 2 x 1 b W 5 z M S 5 7 R G F 0 Z S w x N X 0 m c X V v d D s s J n F 1 b 3 Q 7 U 2 V j d G l v b j E v R m l u Y W 5 j a W F s c y A o M i k v Q X V 0 b 1 J l b W 9 2 Z W R D b 2 x 1 b W 5 z M S 5 7 T W 9 u d G g g T n V t Y m V y L D E 2 f S Z x d W 9 0 O y w m c X V v d D t T Z W N 0 a W 9 u M S 9 G a W 5 h b m N p Y W x z I C g y K S 9 B d X R v U m V t b 3 Z l Z E N v b H V t b n M x L n s g T W 9 u d G g g T m F t Z S A s M T d 9 J n F 1 b 3 Q 7 L C Z x d W 9 0 O 1 N l Y 3 R p b 2 4 x L 0 Z p b m F u Y 2 l h b H M g K D I p L 0 F 1 d G 9 S Z W 1 v d m V k Q 2 9 s d W 1 u c z E u e 1 l l Y X I s M T h 9 J n F 1 b 3 Q 7 X S w m c X V v d D t D b 2 x 1 b W 5 D b 3 V u d C Z x d W 9 0 O z o x O S w m c X V v d D t L Z X l D b 2 x 1 b W 5 O Y W 1 l c y Z x d W 9 0 O z p b X S w m c X V v d D t D b 2 x 1 b W 5 J Z G V u d G l 0 a W V z J n F 1 b 3 Q 7 O l s m c X V v d D t T Z W N 0 a W 9 u M S 9 G a W 5 h b m N p Y W x z I C g y K S 9 B d X R v U m V t b 3 Z l Z E N v b H V t b n M x L n t T Z W d t Z W 5 0 L D B 9 J n F 1 b 3 Q 7 L C Z x d W 9 0 O 1 N l Y 3 R p b 2 4 x L 0 Z p b m F u Y 2 l h b H M g K D I p L 0 F 1 d G 9 S Z W 1 v d m V k Q 2 9 s d W 1 u c z E u e 0 N v d W 5 0 c n k s M X 0 m c X V v d D s s J n F 1 b 3 Q 7 U 2 V j d G l v b j E v R m l u Y W 5 j a W F s c y A o M i k v Q X V 0 b 1 J l b W 9 2 Z W R D b 2 x 1 b W 5 z M S 5 7 Q 2 9 1 b n R y e S B D b 2 R l L D J 9 J n F 1 b 3 Q 7 L C Z x d W 9 0 O 1 N l Y 3 R p b 2 4 x L 0 Z p b m F u Y 2 l h b H M g K D I p L 0 F 1 d G 9 S Z W 1 v d m V k Q 2 9 s d W 1 u c z E u e y B Q c m 9 k d W N 0 I C w z f S Z x d W 9 0 O y w m c X V v d D t T Z W N 0 a W 9 u M S 9 G a W 5 h b m N p Y W x z I C g y K S 9 B d X R v U m V t b 3 Z l Z E N v b H V t b n M x L n s g R G l z Y 2 9 1 b n Q g Q m F u Z C A s N H 0 m c X V v d D s s J n F 1 b 3 Q 7 U 2 V j d G l v b j E v R m l u Y W 5 j a W F s c y A o M i k v Q X V 0 b 1 J l b W 9 2 Z W R D b 2 x 1 b W 5 z M S 5 7 Q X B w b G l l Z C B T Y W x l L D V 9 J n F 1 b 3 Q 7 L C Z x d W 9 0 O 1 N l Y 3 R p b 2 4 x L 0 Z p b m F u Y 2 l h b H M g K D I p L 0 F 1 d G 9 S Z W 1 v d m V k Q 2 9 s d W 1 u c z E u e 0 1 v b m V 0 Y X J 5 I F V u a X Q s N n 0 m c X V v d D s s J n F 1 b 3 Q 7 U 2 V j d G l v b j E v R m l u Y W 5 j a W F s c y A o M i k v Q X V 0 b 1 J l b W 9 2 Z W R D b 2 x 1 b W 5 z M S 5 7 V W 5 p d H M g U 2 9 s Z C w 3 f S Z x d W 9 0 O y w m c X V v d D t T Z W N 0 a W 9 u M S 9 G a W 5 h b m N p Y W x z I C g y K S 9 B d X R v U m V t b 3 Z l Z E N v b H V t b n M x L n s g T W F u d W Z h Y 3 R 1 c m l u Z y B Q c m l j Z S A s O H 0 m c X V v d D s s J n F 1 b 3 Q 7 U 2 V j d G l v b j E v R m l u Y W 5 j a W F s c y A o M i k v Q X V 0 b 1 J l b W 9 2 Z W R D b 2 x 1 b W 5 z M S 5 7 I F N h b G U g U H J p Y 2 U g L D l 9 J n F 1 b 3 Q 7 L C Z x d W 9 0 O 1 N l Y 3 R p b 2 4 x L 0 Z p b m F u Y 2 l h b H M g K D I p L 0 F 1 d G 9 S Z W 1 v d m V k Q 2 9 s d W 1 u c z E u e y B H c m 9 z c y B T Y W x l c y A s M T B 9 J n F 1 b 3 Q 7 L C Z x d W 9 0 O 1 N l Y 3 R p b 2 4 x L 0 Z p b m F u Y 2 l h b H M g K D I p L 0 F 1 d G 9 S Z W 1 v d m V k Q 2 9 s d W 1 u c z E u e y B E a X N j b 3 V u d H M g L D E x f S Z x d W 9 0 O y w m c X V v d D t T Z W N 0 a W 9 u M S 9 G a W 5 h b m N p Y W x z I C g y K S 9 B d X R v U m V t b 3 Z l Z E N v b H V t b n M x L n s g I F N h b G V z I C w x M n 0 m c X V v d D s s J n F 1 b 3 Q 7 U 2 V j d G l v b j E v R m l u Y W 5 j a W F s c y A o M i k v Q X V 0 b 1 J l b W 9 2 Z W R D b 2 x 1 b W 5 z M S 5 7 I E N P R 1 M g L D E z f S Z x d W 9 0 O y w m c X V v d D t T Z W N 0 a W 9 u M S 9 G a W 5 h b m N p Y W x z I C g y K S 9 B d X R v U m V t b 3 Z l Z E N v b H V t b n M x L n s g U H J v Z m l 0 I C w x N H 0 m c X V v d D s s J n F 1 b 3 Q 7 U 2 V j d G l v b j E v R m l u Y W 5 j a W F s c y A o M i k v Q X V 0 b 1 J l b W 9 2 Z W R D b 2 x 1 b W 5 z M S 5 7 R G F 0 Z S w x N X 0 m c X V v d D s s J n F 1 b 3 Q 7 U 2 V j d G l v b j E v R m l u Y W 5 j a W F s c y A o M i k v Q X V 0 b 1 J l b W 9 2 Z W R D b 2 x 1 b W 5 z M S 5 7 T W 9 u d G g g T n V t Y m V y L D E 2 f S Z x d W 9 0 O y w m c X V v d D t T Z W N 0 a W 9 u M S 9 G a W 5 h b m N p Y W x z I C g y K S 9 B d X R v U m V t b 3 Z l Z E N v b H V t b n M x L n s g T W 9 u d G g g T m F t Z S A s M T d 9 J n F 1 b 3 Q 7 L C Z x d W 9 0 O 1 N l Y 3 R p b 2 4 x L 0 Z p b m F u Y 2 l h b H M g K D I p L 0 F 1 d G 9 S Z W 1 v d m V k Q 2 9 s d W 1 u c z E u e 1 l l Y X I s M T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G a W 5 h b m N p Y W x z J T I w K D I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b m F u Y 2 l h b H M l M j A o M i k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u Y W 5 j a W F s c y U y M C g y K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5 h b m N p Y W x z J T I w K D I p L 1 B y a W 1 l c m 9 z J T I w Y 2 F y Y W N 0 Z X J l c y U y M G l u c 2 V y d G F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5 h b m N p Y W x z J T I w K D I p L 0 N v b H V t b m F z J T I w c m V v c m R l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5 h b m N p Y W x z J T I w K D I p L 0 N v b H V t b m F z J T I w Y 2 9 u J T I w b m 9 t Y n J l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5 h b m N p Y W x z J T I w K D I p L 0 Z p b G F z J T I w Z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u Y W 5 j a W F s c y U y M C g y K S 9 W Y W x v c i U y M H J l Z W 1 w b G F 6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u Y W 5 j a W F s c y U y M C g y K S 9 W Y W x v c i U y M H J l Z W 1 w b G F 6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b m F u Y 2 l h b H M l M j A o M i k v V m F s b 3 I l M j B y Z W V t c G x h e m F k b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5 h b m N p Y W x z J T I w K D I p L 1 Z h b G 9 y J T I w c m V l b X B s Y X p h Z G 8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u Y W 5 j a W F s c y U y M C g y K S 9 W Y W x v c i U y M H J l Z W 1 w b G F 6 Y W R v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b m F u Y 2 l h b H M l M j A o M i k v R G l 2 a W R p c i U y M G N v b H V t b m E l M j B w b 3 I l M j B w b 3 N p Y 2 k l Q z M l Q j N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u Y W 5 j a W F s c y U y M C g y K S 9 U a X B v J T I w Y 2 F t Y m l h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u Y W 5 j a W F s c y U y M C g y K S 9 D b 2 x 1 b W 5 h c y U y M G N v b i U y M G 5 v b W J y Z S U y M G N h b W J p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b m F u Y 2 l h b H M l M j A o M i k v Q 2 9 s d W 1 u Y X M l M j B y Z W 9 y Z G V u Y W R h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5 h b m N p Y W x z J T I w K D I p L 1 Z h b G 9 y J T I w c m V l b X B s Y X p h Z G 8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u Y W 5 j a W F s c y U y M C g y K S 9 U a X B v J T I w Y 2 F t Y m l h Z G 8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u Y W 5 j a W F s c y U y M C g y K S 9 D b 2 x 1 b W 5 h J T I w Y 2 9 u Z G l j a W 9 u Y W w l M j B h Z 3 J l Z 2 F k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b m F u Y 2 l h b H M l M j A o M i k v Q 2 9 s d W 1 u Y X M l M j B y Z W 9 y Z G V u Y W R h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5 h b m N p Y W x z J T I w K D I p L 0 N v b H V t b m F z J T I w Y 2 9 u J T I w b m 9 t Y n J l J T I w Y 2 F t Y m l h Z G 8 y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O 3 F 3 M C 0 e G d J h k U R J r l h j E Q A A A A A A g A A A A A A E G Y A A A A B A A A g A A A A U 7 F v H B o M p k u 6 s h V g S W f Y 1 n q + i n x w O N e g N Z S A m A K x X A Y A A A A A D o A A A A A C A A A g A A A A 5 Y V N s M O 9 1 + 4 B 2 G g Z 7 0 k m N B Y M q A s p e j g t d L p B s w U m l 7 5 Q A A A A q g 5 1 c S 3 u l X j 8 u D S t V + O E R 5 4 m N f E C P D O u + n f p W 4 T a Z W M d S f K L 1 4 D n x 0 V l q X w b a + A z t 3 X l s q H l x 7 r x F 1 4 Q x 2 e g w Z s W 9 g d n z k g 2 w X B J w g m g f S d A A A A A P J A o n U s W A r f g W A k + s W V J C / j R C k B 9 F Y Q Z 6 p Y 8 m L f C 0 K 2 z / h s A s v f F U d G I i g + e F y 8 r w F O H p u x Y O 8 s f 7 H 9 O B e l 5 8 A = = < / D a t a M a s h u p > 
</file>

<file path=customXml/itemProps1.xml><?xml version="1.0" encoding="utf-8"?>
<ds:datastoreItem xmlns:ds="http://schemas.openxmlformats.org/officeDocument/2006/customXml" ds:itemID="{D9C4E750-2DD8-4E6B-A684-71067D772C1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Tema 1&amp;2</vt:lpstr>
      <vt:lpstr>Tema 3</vt:lpstr>
      <vt:lpstr>Tema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clara H</dc:creator>
  <cp:lastModifiedBy>clara H</cp:lastModifiedBy>
  <dcterms:created xsi:type="dcterms:W3CDTF">2024-03-14T12:11:52Z</dcterms:created>
  <dcterms:modified xsi:type="dcterms:W3CDTF">2024-03-17T19:12:32Z</dcterms:modified>
</cp:coreProperties>
</file>