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Países" sheetId="1" state="visible" r:id="rId2"/>
    <sheet name="Países" sheetId="2" state="visible" r:id="rId3"/>
    <sheet name="Dados Brasil" sheetId="3" state="visible" r:id="rId4"/>
    <sheet name="Brasi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<sst xmlns="http://schemas.openxmlformats.org/spreadsheetml/2006/main" count="1477" uniqueCount="479">
  <si>
    <t xml:space="preserve">País</t>
  </si>
  <si>
    <t xml:space="preserve">USD/litro</t>
  </si>
  <si>
    <t xml:space="preserve">396km</t>
  </si>
  <si>
    <t xml:space="preserve">United States [+]</t>
  </si>
  <si>
    <t xml:space="preserve">$</t>
  </si>
  <si>
    <t xml:space="preserve">R$/litro</t>
  </si>
  <si>
    <t xml:space="preserve">Cotação USD</t>
  </si>
  <si>
    <t xml:space="preserve">Venezuela</t>
  </si>
  <si>
    <t xml:space="preserve">United Kingdom [+]</t>
  </si>
  <si>
    <t xml:space="preserve">£</t>
  </si>
  <si>
    <t xml:space="preserve">Brasil</t>
  </si>
  <si>
    <t xml:space="preserve">Libya</t>
  </si>
  <si>
    <t xml:space="preserve">Germany [+]</t>
  </si>
  <si>
    <t xml:space="preserve">€</t>
  </si>
  <si>
    <t xml:space="preserve">Japão</t>
  </si>
  <si>
    <t xml:space="preserve">Iran</t>
  </si>
  <si>
    <t xml:space="preserve">France [+]</t>
  </si>
  <si>
    <t xml:space="preserve">EUA</t>
  </si>
  <si>
    <t xml:space="preserve">Algeria*</t>
  </si>
  <si>
    <t xml:space="preserve">Japan [+]</t>
  </si>
  <si>
    <t xml:space="preserve">¥</t>
  </si>
  <si>
    <t xml:space="preserve">Canadá</t>
  </si>
  <si>
    <t xml:space="preserve">Kuwait*</t>
  </si>
  <si>
    <t xml:space="preserve">Spain [+]</t>
  </si>
  <si>
    <t xml:space="preserve">Alemanha</t>
  </si>
  <si>
    <t xml:space="preserve">Angola</t>
  </si>
  <si>
    <t xml:space="preserve">Portugal [+]</t>
  </si>
  <si>
    <t xml:space="preserve">França</t>
  </si>
  <si>
    <t xml:space="preserve">Nigeria</t>
  </si>
  <si>
    <t xml:space="preserve">Greece [+]</t>
  </si>
  <si>
    <t xml:space="preserve">Itália</t>
  </si>
  <si>
    <t xml:space="preserve">Turkmenistan</t>
  </si>
  <si>
    <t xml:space="preserve">Ireland [+]</t>
  </si>
  <si>
    <t xml:space="preserve">Inglaterra</t>
  </si>
  <si>
    <t xml:space="preserve">Kazakhstan</t>
  </si>
  <si>
    <t xml:space="preserve">Andorra [+]</t>
  </si>
  <si>
    <t xml:space="preserve">Malaysia*</t>
  </si>
  <si>
    <t xml:space="preserve">Afghanistan [+]</t>
  </si>
  <si>
    <t xml:space="preserve">؋</t>
  </si>
  <si>
    <t xml:space="preserve">Iraq</t>
  </si>
  <si>
    <t xml:space="preserve">Albania [+]</t>
  </si>
  <si>
    <t xml:space="preserve">Lek</t>
  </si>
  <si>
    <t xml:space="preserve">Bahrain</t>
  </si>
  <si>
    <t xml:space="preserve">Armenia [+]</t>
  </si>
  <si>
    <t xml:space="preserve">Bolivia*</t>
  </si>
  <si>
    <t xml:space="preserve">Angola [+]</t>
  </si>
  <si>
    <t xml:space="preserve">Haiti</t>
  </si>
  <si>
    <t xml:space="preserve">Argentina [+]</t>
  </si>
  <si>
    <t xml:space="preserve">Egypt*</t>
  </si>
  <si>
    <t xml:space="preserve">Australia [+]</t>
  </si>
  <si>
    <t xml:space="preserve">Qatar*</t>
  </si>
  <si>
    <t xml:space="preserve">Azerbaijan [+]</t>
  </si>
  <si>
    <t xml:space="preserve">ман</t>
  </si>
  <si>
    <t xml:space="preserve">Colombia*</t>
  </si>
  <si>
    <t xml:space="preserve">Bangladesh [+]</t>
  </si>
  <si>
    <t xml:space="preserve">Azerbaijan</t>
  </si>
  <si>
    <t xml:space="preserve">Belgium [+]</t>
  </si>
  <si>
    <t xml:space="preserve">Saudi Arabia*</t>
  </si>
  <si>
    <t xml:space="preserve">Burkina Faso [+]</t>
  </si>
  <si>
    <t xml:space="preserve">Oman*</t>
  </si>
  <si>
    <t xml:space="preserve">Bulgaria [+]</t>
  </si>
  <si>
    <t xml:space="preserve">лв</t>
  </si>
  <si>
    <t xml:space="preserve">Ecuador*</t>
  </si>
  <si>
    <t xml:space="preserve">Bahrain [+]</t>
  </si>
  <si>
    <t xml:space="preserve">Tunisia</t>
  </si>
  <si>
    <t xml:space="preserve">Burundi [+]</t>
  </si>
  <si>
    <t xml:space="preserve">Kyrgyzstan*</t>
  </si>
  <si>
    <t xml:space="preserve">Benin [+]</t>
  </si>
  <si>
    <t xml:space="preserve">Russia*</t>
  </si>
  <si>
    <t xml:space="preserve">Bolivia [+]</t>
  </si>
  <si>
    <t xml:space="preserve">$b</t>
  </si>
  <si>
    <t xml:space="preserve">Ethiopia</t>
  </si>
  <si>
    <t xml:space="preserve">Brazil [+]</t>
  </si>
  <si>
    <t xml:space="preserve">R$</t>
  </si>
  <si>
    <t xml:space="preserve">Benin*</t>
  </si>
  <si>
    <t xml:space="preserve">Bahamas [+]</t>
  </si>
  <si>
    <t xml:space="preserve">Bangladesh</t>
  </si>
  <si>
    <t xml:space="preserve">Bhutan [+]</t>
  </si>
  <si>
    <t xml:space="preserve">Gabon</t>
  </si>
  <si>
    <t xml:space="preserve">Botswana [+]</t>
  </si>
  <si>
    <t xml:space="preserve">P</t>
  </si>
  <si>
    <t xml:space="preserve">Pakistan*</t>
  </si>
  <si>
    <t xml:space="preserve">Belarus [+]</t>
  </si>
  <si>
    <t xml:space="preserve">p.</t>
  </si>
  <si>
    <t xml:space="preserve">Argentina*</t>
  </si>
  <si>
    <t xml:space="preserve">Belize [+]</t>
  </si>
  <si>
    <t xml:space="preserve">BZ$</t>
  </si>
  <si>
    <t xml:space="preserve">Belarus*</t>
  </si>
  <si>
    <t xml:space="preserve">Canada [+]</t>
  </si>
  <si>
    <t xml:space="preserve">Afghanistan</t>
  </si>
  <si>
    <t xml:space="preserve">Democratic Republic of the Congo [+]</t>
  </si>
  <si>
    <t xml:space="preserve">Trinidad &amp; Tobago</t>
  </si>
  <si>
    <t xml:space="preserve">Switzerland [+]</t>
  </si>
  <si>
    <t xml:space="preserve">CHF</t>
  </si>
  <si>
    <t xml:space="preserve">Suriname*</t>
  </si>
  <si>
    <t xml:space="preserve">Ivory Coast [+]</t>
  </si>
  <si>
    <t xml:space="preserve">Cameroon*</t>
  </si>
  <si>
    <t xml:space="preserve">Chile [+]</t>
  </si>
  <si>
    <t xml:space="preserve">Taiwan*</t>
  </si>
  <si>
    <t xml:space="preserve">Cameroon [+]</t>
  </si>
  <si>
    <t xml:space="preserve">Burma*</t>
  </si>
  <si>
    <t xml:space="preserve">China [+]</t>
  </si>
  <si>
    <t xml:space="preserve">Syria</t>
  </si>
  <si>
    <t xml:space="preserve">Colombia [+]</t>
  </si>
  <si>
    <t xml:space="preserve">United Arab Emirates*</t>
  </si>
  <si>
    <t xml:space="preserve">Costa Rica [+]</t>
  </si>
  <si>
    <t xml:space="preserve">₡</t>
  </si>
  <si>
    <t xml:space="preserve">Maldives</t>
  </si>
  <si>
    <t xml:space="preserve">Cuba [+]</t>
  </si>
  <si>
    <t xml:space="preserve">₱</t>
  </si>
  <si>
    <t xml:space="preserve">Togo*</t>
  </si>
  <si>
    <t xml:space="preserve">Cyprus [+]</t>
  </si>
  <si>
    <t xml:space="preserve">Uzbekistan</t>
  </si>
  <si>
    <t xml:space="preserve">Czechia [+]</t>
  </si>
  <si>
    <t xml:space="preserve">Kč</t>
  </si>
  <si>
    <t xml:space="preserve">Burkina Faso*</t>
  </si>
  <si>
    <t xml:space="preserve">Dominican Republic [+]</t>
  </si>
  <si>
    <t xml:space="preserve">RD$</t>
  </si>
  <si>
    <t xml:space="preserve">Guatemala*</t>
  </si>
  <si>
    <t xml:space="preserve">Algeria [+]</t>
  </si>
  <si>
    <t xml:space="preserve">Vietnam*</t>
  </si>
  <si>
    <t xml:space="preserve">Ecuador [+]</t>
  </si>
  <si>
    <t xml:space="preserve">Brazil*</t>
  </si>
  <si>
    <t xml:space="preserve">Estonia [+]</t>
  </si>
  <si>
    <t xml:space="preserve">El Salvador*</t>
  </si>
  <si>
    <t xml:space="preserve">Egypt [+]</t>
  </si>
  <si>
    <t xml:space="preserve">Ivory Coast*</t>
  </si>
  <si>
    <t xml:space="preserve">Ethiopia [+]</t>
  </si>
  <si>
    <t xml:space="preserve">Mexico*</t>
  </si>
  <si>
    <t xml:space="preserve">Fiji [+]</t>
  </si>
  <si>
    <t xml:space="preserve">Indonesia*</t>
  </si>
  <si>
    <t xml:space="preserve">Gabon [+]</t>
  </si>
  <si>
    <t xml:space="preserve">USA*</t>
  </si>
  <si>
    <t xml:space="preserve">Georgia [+]</t>
  </si>
  <si>
    <t xml:space="preserve">Lebanon*</t>
  </si>
  <si>
    <t xml:space="preserve">Ghana [+]</t>
  </si>
  <si>
    <t xml:space="preserve">¢</t>
  </si>
  <si>
    <t xml:space="preserve">Grenada*</t>
  </si>
  <si>
    <t xml:space="preserve">The Gambia [+]</t>
  </si>
  <si>
    <t xml:space="preserve">Puerto Rico*</t>
  </si>
  <si>
    <t xml:space="preserve">Equatorial Guinea [+]</t>
  </si>
  <si>
    <t xml:space="preserve">Namibia*</t>
  </si>
  <si>
    <t xml:space="preserve">Guatemala [+]</t>
  </si>
  <si>
    <t xml:space="preserve">Q</t>
  </si>
  <si>
    <t xml:space="preserve">DR Congo</t>
  </si>
  <si>
    <t xml:space="preserve">Guinea-Bissau [+]</t>
  </si>
  <si>
    <t xml:space="preserve">Turkey*</t>
  </si>
  <si>
    <t xml:space="preserve">Guyana [+]</t>
  </si>
  <si>
    <t xml:space="preserve">Japan*</t>
  </si>
  <si>
    <t xml:space="preserve">Hong Kong [+]</t>
  </si>
  <si>
    <t xml:space="preserve">Cuba</t>
  </si>
  <si>
    <t xml:space="preserve">Honduras [+]</t>
  </si>
  <si>
    <t xml:space="preserve">L</t>
  </si>
  <si>
    <t xml:space="preserve">Mali</t>
  </si>
  <si>
    <t xml:space="preserve">Croatia [+]</t>
  </si>
  <si>
    <t xml:space="preserve">kn</t>
  </si>
  <si>
    <t xml:space="preserve">Bhutan</t>
  </si>
  <si>
    <t xml:space="preserve">Haiti [+]</t>
  </si>
  <si>
    <t xml:space="preserve">Australia*</t>
  </si>
  <si>
    <t xml:space="preserve">Hungary [+]</t>
  </si>
  <si>
    <t xml:space="preserve">Ft</t>
  </si>
  <si>
    <t xml:space="preserve">Liberia</t>
  </si>
  <si>
    <t xml:space="preserve">Indonesia [+]</t>
  </si>
  <si>
    <t xml:space="preserve">Rp</t>
  </si>
  <si>
    <t xml:space="preserve">Kenya*</t>
  </si>
  <si>
    <t xml:space="preserve">Israel [+]</t>
  </si>
  <si>
    <t xml:space="preserve">₪</t>
  </si>
  <si>
    <t xml:space="preserve">Thailand*</t>
  </si>
  <si>
    <t xml:space="preserve">India [+]</t>
  </si>
  <si>
    <t xml:space="preserve">₹</t>
  </si>
  <si>
    <t xml:space="preserve">Guyana*</t>
  </si>
  <si>
    <t xml:space="preserve">Iraq [+]</t>
  </si>
  <si>
    <t xml:space="preserve">India*</t>
  </si>
  <si>
    <t xml:space="preserve">Iran [+]</t>
  </si>
  <si>
    <t xml:space="preserve">﷼</t>
  </si>
  <si>
    <t xml:space="preserve">Dominica</t>
  </si>
  <si>
    <t xml:space="preserve">Jamaica [+]</t>
  </si>
  <si>
    <t xml:space="preserve">J$</t>
  </si>
  <si>
    <t xml:space="preserve">China*</t>
  </si>
  <si>
    <t xml:space="preserve">Jordan [+]</t>
  </si>
  <si>
    <t xml:space="preserve">Ukraine*</t>
  </si>
  <si>
    <t xml:space="preserve">Kenya [+]</t>
  </si>
  <si>
    <t xml:space="preserve">Mozambique*</t>
  </si>
  <si>
    <t xml:space="preserve">Kyrgyzstan [+]</t>
  </si>
  <si>
    <t xml:space="preserve">Nicaragua*</t>
  </si>
  <si>
    <t xml:space="preserve">Cambodia [+]</t>
  </si>
  <si>
    <t xml:space="preserve">៛</t>
  </si>
  <si>
    <t xml:space="preserve">Guinea</t>
  </si>
  <si>
    <t xml:space="preserve">Comoros [+]</t>
  </si>
  <si>
    <t xml:space="preserve">Botswana</t>
  </si>
  <si>
    <t xml:space="preserve">South Korea [+]</t>
  </si>
  <si>
    <t xml:space="preserve">₩</t>
  </si>
  <si>
    <t xml:space="preserve">Malta*</t>
  </si>
  <si>
    <t xml:space="preserve">Kuwait [+]</t>
  </si>
  <si>
    <t xml:space="preserve">Panama*</t>
  </si>
  <si>
    <t xml:space="preserve">Kazakhstan [+]</t>
  </si>
  <si>
    <t xml:space="preserve">Senegal</t>
  </si>
  <si>
    <t xml:space="preserve">Laos [+]</t>
  </si>
  <si>
    <t xml:space="preserve">₭</t>
  </si>
  <si>
    <t xml:space="preserve">Ghana*</t>
  </si>
  <si>
    <t xml:space="preserve">Lebanon [+]</t>
  </si>
  <si>
    <t xml:space="preserve">Madagascar*</t>
  </si>
  <si>
    <t xml:space="preserve">Sri Lanka [+]</t>
  </si>
  <si>
    <t xml:space="preserve">₨</t>
  </si>
  <si>
    <t xml:space="preserve">Rwanda*</t>
  </si>
  <si>
    <t xml:space="preserve">Lesotho [+]</t>
  </si>
  <si>
    <t xml:space="preserve">Dominican Republic*</t>
  </si>
  <si>
    <t xml:space="preserve">Lithuania [+]</t>
  </si>
  <si>
    <t xml:space="preserve">Nepal*</t>
  </si>
  <si>
    <t xml:space="preserve">Luxembourg [+]</t>
  </si>
  <si>
    <t xml:space="preserve">Cambodia*</t>
  </si>
  <si>
    <t xml:space="preserve">Latvia [+]</t>
  </si>
  <si>
    <t xml:space="preserve">Sudan</t>
  </si>
  <si>
    <t xml:space="preserve">Libya [+]</t>
  </si>
  <si>
    <t xml:space="preserve">Moldova*</t>
  </si>
  <si>
    <t xml:space="preserve">Morocco [+]</t>
  </si>
  <si>
    <t xml:space="preserve">Swaziland</t>
  </si>
  <si>
    <t xml:space="preserve">Moldova [+]</t>
  </si>
  <si>
    <t xml:space="preserve">Philippines*</t>
  </si>
  <si>
    <t xml:space="preserve">Montenegro [+]</t>
  </si>
  <si>
    <t xml:space="preserve">Paraguay</t>
  </si>
  <si>
    <t xml:space="preserve">Madagascar [+]</t>
  </si>
  <si>
    <t xml:space="preserve">Sierra Leone*</t>
  </si>
  <si>
    <t xml:space="preserve">North Macedonia [+]</t>
  </si>
  <si>
    <t xml:space="preserve">ден</t>
  </si>
  <si>
    <t xml:space="preserve">Chile*</t>
  </si>
  <si>
    <t xml:space="preserve">Mali [+]</t>
  </si>
  <si>
    <t xml:space="preserve">Lesotho*</t>
  </si>
  <si>
    <t xml:space="preserve">Mongolia [+]</t>
  </si>
  <si>
    <t xml:space="preserve">₮</t>
  </si>
  <si>
    <t xml:space="preserve">Georgia*</t>
  </si>
  <si>
    <t xml:space="preserve">Mauritania [+]</t>
  </si>
  <si>
    <t xml:space="preserve">Saint Lucia*</t>
  </si>
  <si>
    <t xml:space="preserve">Malta [+]</t>
  </si>
  <si>
    <t xml:space="preserve">Tanzania*</t>
  </si>
  <si>
    <t xml:space="preserve">Mauritius [+]</t>
  </si>
  <si>
    <t xml:space="preserve">Honduras*</t>
  </si>
  <si>
    <t xml:space="preserve">Maldives [+]</t>
  </si>
  <si>
    <t xml:space="preserve">Montenegro*</t>
  </si>
  <si>
    <t xml:space="preserve">Malawi [+]</t>
  </si>
  <si>
    <t xml:space="preserve">Sri Lanka*</t>
  </si>
  <si>
    <t xml:space="preserve">Mexico [+]</t>
  </si>
  <si>
    <t xml:space="preserve">Costa Rica*</t>
  </si>
  <si>
    <t xml:space="preserve">Malaysia [+]</t>
  </si>
  <si>
    <t xml:space="preserve">RM</t>
  </si>
  <si>
    <t xml:space="preserve">South Korea*</t>
  </si>
  <si>
    <t xml:space="preserve">Mozambique [+]</t>
  </si>
  <si>
    <t xml:space="preserve">MT</t>
  </si>
  <si>
    <t xml:space="preserve">Cape Verde*</t>
  </si>
  <si>
    <t xml:space="preserve">Niger [+]</t>
  </si>
  <si>
    <t xml:space="preserve">Canada*</t>
  </si>
  <si>
    <t xml:space="preserve">Nigeria [+]</t>
  </si>
  <si>
    <t xml:space="preserve">₦</t>
  </si>
  <si>
    <t xml:space="preserve">Slovenia*</t>
  </si>
  <si>
    <t xml:space="preserve">Nicaragua [+]</t>
  </si>
  <si>
    <t xml:space="preserve">C$</t>
  </si>
  <si>
    <t xml:space="preserve">Northern Macedonia*</t>
  </si>
  <si>
    <t xml:space="preserve">Netherlands [+]</t>
  </si>
  <si>
    <t xml:space="preserve">Poland*</t>
  </si>
  <si>
    <t xml:space="preserve">Nepal [+]</t>
  </si>
  <si>
    <t xml:space="preserve">Burundi</t>
  </si>
  <si>
    <t xml:space="preserve">New Zealand [+]</t>
  </si>
  <si>
    <t xml:space="preserve">South Africa*</t>
  </si>
  <si>
    <t xml:space="preserve">Oman [+]</t>
  </si>
  <si>
    <t xml:space="preserve">Mongolia</t>
  </si>
  <si>
    <t xml:space="preserve">Panama [+]</t>
  </si>
  <si>
    <t xml:space="preserve">B/.</t>
  </si>
  <si>
    <t xml:space="preserve">Morocco</t>
  </si>
  <si>
    <t xml:space="preserve">Peru [+]</t>
  </si>
  <si>
    <t xml:space="preserve">S/.</t>
  </si>
  <si>
    <t xml:space="preserve">Peru*</t>
  </si>
  <si>
    <t xml:space="preserve">Papua New Guinea [+]</t>
  </si>
  <si>
    <t xml:space="preserve">Uganda</t>
  </si>
  <si>
    <t xml:space="preserve">Philippines [+]</t>
  </si>
  <si>
    <t xml:space="preserve">Zambia*</t>
  </si>
  <si>
    <t xml:space="preserve">Pakistan [+]</t>
  </si>
  <si>
    <t xml:space="preserve">Bosnia &amp; Herz.*</t>
  </si>
  <si>
    <t xml:space="preserve">Poland [+]</t>
  </si>
  <si>
    <t xml:space="preserve">zł</t>
  </si>
  <si>
    <t xml:space="preserve">Curacao*</t>
  </si>
  <si>
    <t xml:space="preserve">State of Palestine [+]</t>
  </si>
  <si>
    <t xml:space="preserve">Mauritius*</t>
  </si>
  <si>
    <t xml:space="preserve">Paraguay [+]</t>
  </si>
  <si>
    <t xml:space="preserve">Gs</t>
  </si>
  <si>
    <t xml:space="preserve">Serbia*</t>
  </si>
  <si>
    <t xml:space="preserve">Romania [+]</t>
  </si>
  <si>
    <t xml:space="preserve">lei</t>
  </si>
  <si>
    <t xml:space="preserve">Fiji*</t>
  </si>
  <si>
    <t xml:space="preserve">Serbia [+]</t>
  </si>
  <si>
    <t xml:space="preserve">Дин</t>
  </si>
  <si>
    <t xml:space="preserve">Liechtenstein</t>
  </si>
  <si>
    <t xml:space="preserve">Russia [+]</t>
  </si>
  <si>
    <t xml:space="preserve">₽</t>
  </si>
  <si>
    <t xml:space="preserve">Jamaica*</t>
  </si>
  <si>
    <t xml:space="preserve">Rwanda [+]</t>
  </si>
  <si>
    <t xml:space="preserve">Bulgaria*</t>
  </si>
  <si>
    <t xml:space="preserve">Saudi Arabia [+]</t>
  </si>
  <si>
    <t xml:space="preserve">San Marino</t>
  </si>
  <si>
    <t xml:space="preserve">Solomon Islands [+]</t>
  </si>
  <si>
    <t xml:space="preserve">Romania*</t>
  </si>
  <si>
    <t xml:space="preserve">Sudan [+]</t>
  </si>
  <si>
    <t xml:space="preserve">Croatia*</t>
  </si>
  <si>
    <t xml:space="preserve">Slovenia [+]</t>
  </si>
  <si>
    <t xml:space="preserve">Hungary*</t>
  </si>
  <si>
    <t xml:space="preserve">Slovakia [+]</t>
  </si>
  <si>
    <t xml:space="preserve">Luxembourg*</t>
  </si>
  <si>
    <t xml:space="preserve">Sierra Leone [+]</t>
  </si>
  <si>
    <t xml:space="preserve">Germany*</t>
  </si>
  <si>
    <t xml:space="preserve">San Marino [+]</t>
  </si>
  <si>
    <t xml:space="preserve">Andorra*</t>
  </si>
  <si>
    <t xml:space="preserve">Senegal [+]</t>
  </si>
  <si>
    <t xml:space="preserve">Cyprus*</t>
  </si>
  <si>
    <t xml:space="preserve">El Salvador [+]</t>
  </si>
  <si>
    <t xml:space="preserve">Wallis and Futuna</t>
  </si>
  <si>
    <t xml:space="preserve">Syria [+]</t>
  </si>
  <si>
    <t xml:space="preserve">New Zealand*</t>
  </si>
  <si>
    <t xml:space="preserve">Swaziland [+]</t>
  </si>
  <si>
    <t xml:space="preserve">Albania</t>
  </si>
  <si>
    <t xml:space="preserve">Chad [+]</t>
  </si>
  <si>
    <t xml:space="preserve">Jordan*</t>
  </si>
  <si>
    <t xml:space="preserve">Togo [+]</t>
  </si>
  <si>
    <t xml:space="preserve">Bahamas</t>
  </si>
  <si>
    <t xml:space="preserve">Thailand [+]</t>
  </si>
  <si>
    <t xml:space="preserve">฿</t>
  </si>
  <si>
    <t xml:space="preserve">France*</t>
  </si>
  <si>
    <t xml:space="preserve">Tajikistan [+]</t>
  </si>
  <si>
    <t xml:space="preserve">Lithuania*</t>
  </si>
  <si>
    <t xml:space="preserve">Timor-Leste [+]</t>
  </si>
  <si>
    <t xml:space="preserve">Aruba*</t>
  </si>
  <si>
    <t xml:space="preserve">Tunisia [+]</t>
  </si>
  <si>
    <t xml:space="preserve">Czech Republic*</t>
  </si>
  <si>
    <t xml:space="preserve">Turkey [+]</t>
  </si>
  <si>
    <t xml:space="preserve">₤</t>
  </si>
  <si>
    <t xml:space="preserve">Slovakia*</t>
  </si>
  <si>
    <t xml:space="preserve">Trinidad and Tobago [+]</t>
  </si>
  <si>
    <t xml:space="preserve">TT$</t>
  </si>
  <si>
    <t xml:space="preserve">Italy*</t>
  </si>
  <si>
    <t xml:space="preserve">Taiwan [+]</t>
  </si>
  <si>
    <t xml:space="preserve">NT$</t>
  </si>
  <si>
    <t xml:space="preserve">Spain*</t>
  </si>
  <si>
    <t xml:space="preserve">Tanzania [+]</t>
  </si>
  <si>
    <t xml:space="preserve">Portugal*</t>
  </si>
  <si>
    <t xml:space="preserve">Ukraine [+]</t>
  </si>
  <si>
    <t xml:space="preserve">₴</t>
  </si>
  <si>
    <t xml:space="preserve">Mayotte*</t>
  </si>
  <si>
    <t xml:space="preserve">Uganda [+]</t>
  </si>
  <si>
    <t xml:space="preserve">Latvia*</t>
  </si>
  <si>
    <t xml:space="preserve">Uruguay [+]</t>
  </si>
  <si>
    <t xml:space="preserve">$U</t>
  </si>
  <si>
    <t xml:space="preserve">Malawi*</t>
  </si>
  <si>
    <t xml:space="preserve">Uzbekistan [+]</t>
  </si>
  <si>
    <t xml:space="preserve">л</t>
  </si>
  <si>
    <t xml:space="preserve">Belgium*</t>
  </si>
  <si>
    <t xml:space="preserve">Venezuela [+]</t>
  </si>
  <si>
    <t xml:space="preserve">Bs</t>
  </si>
  <si>
    <t xml:space="preserve">Sweden*</t>
  </si>
  <si>
    <t xml:space="preserve">Vietnam [+]</t>
  </si>
  <si>
    <t xml:space="preserve">₫</t>
  </si>
  <si>
    <t xml:space="preserve">Seychelles</t>
  </si>
  <si>
    <t xml:space="preserve">South Africa [+]</t>
  </si>
  <si>
    <t xml:space="preserve">R</t>
  </si>
  <si>
    <t xml:space="preserve">Cayman Islands*</t>
  </si>
  <si>
    <t xml:space="preserve">Zambia [+]</t>
  </si>
  <si>
    <t xml:space="preserve">Laos*</t>
  </si>
  <si>
    <t xml:space="preserve">Uruguay*</t>
  </si>
  <si>
    <t xml:space="preserve">Estonia*</t>
  </si>
  <si>
    <t xml:space="preserve">Austria*</t>
  </si>
  <si>
    <t xml:space="preserve">Israel*</t>
  </si>
  <si>
    <t xml:space="preserve">Singapore*</t>
  </si>
  <si>
    <t xml:space="preserve">Ireland*</t>
  </si>
  <si>
    <t xml:space="preserve">Monaco</t>
  </si>
  <si>
    <t xml:space="preserve">Zimbabwe*</t>
  </si>
  <si>
    <t xml:space="preserve">Netherlands*</t>
  </si>
  <si>
    <t xml:space="preserve">Greece*</t>
  </si>
  <si>
    <t xml:space="preserve">United Kingdom*</t>
  </si>
  <si>
    <t xml:space="preserve">Denmark*</t>
  </si>
  <si>
    <t xml:space="preserve">Finland*</t>
  </si>
  <si>
    <t xml:space="preserve">Belize*</t>
  </si>
  <si>
    <t xml:space="preserve">Norway*</t>
  </si>
  <si>
    <t xml:space="preserve">Switzerland*</t>
  </si>
  <si>
    <t xml:space="preserve">Barbados*</t>
  </si>
  <si>
    <t xml:space="preserve">Central African Rep.</t>
  </si>
  <si>
    <t xml:space="preserve">Iceland*</t>
  </si>
  <si>
    <t xml:space="preserve">Hong Kong*</t>
  </si>
  <si>
    <t xml:space="preserve">USD/Mês</t>
  </si>
  <si>
    <t xml:space="preserve">Ano</t>
  </si>
  <si>
    <t xml:space="preserve">Salário (Local)</t>
  </si>
  <si>
    <t xml:space="preserve">Moeda</t>
  </si>
  <si>
    <t xml:space="preserve">Salário (USD)</t>
  </si>
  <si>
    <t xml:space="preserve">Proporção</t>
  </si>
  <si>
    <t xml:space="preserve">Carro</t>
  </si>
  <si>
    <t xml:space="preserve">Kwid 1.0 (2022)</t>
  </si>
  <si>
    <t xml:space="preserve">Gol 1.0 (2022)</t>
  </si>
  <si>
    <t xml:space="preserve">Escort SW 1.8 (1998)</t>
  </si>
  <si>
    <t xml:space="preserve">Argentina</t>
  </si>
  <si>
    <t xml:space="preserve">Km/mês</t>
  </si>
  <si>
    <t xml:space="preserve">Australia</t>
  </si>
  <si>
    <t xml:space="preserve">Consumo Km/litros</t>
  </si>
  <si>
    <t xml:space="preserve">Belgium</t>
  </si>
  <si>
    <t xml:space="preserve">Litros/mês</t>
  </si>
  <si>
    <t xml:space="preserve">Bolivia</t>
  </si>
  <si>
    <t xml:space="preserve">Brazil</t>
  </si>
  <si>
    <t xml:space="preserve">Canada</t>
  </si>
  <si>
    <t xml:space="preserve">Chile</t>
  </si>
  <si>
    <t xml:space="preserve">Valor</t>
  </si>
  <si>
    <t xml:space="preserve">China</t>
  </si>
  <si>
    <t xml:space="preserve">Maior</t>
  </si>
  <si>
    <t xml:space="preserve">Colombia</t>
  </si>
  <si>
    <t xml:space="preserve">Menor</t>
  </si>
  <si>
    <t xml:space="preserve">Ecuador</t>
  </si>
  <si>
    <t xml:space="preserve">Preço por litro (USD)</t>
  </si>
  <si>
    <t xml:space="preserve">France</t>
  </si>
  <si>
    <t xml:space="preserve">Germany</t>
  </si>
  <si>
    <t xml:space="preserve">Greece</t>
  </si>
  <si>
    <t xml:space="preserve">Hong Kong</t>
  </si>
  <si>
    <t xml:space="preserve">India</t>
  </si>
  <si>
    <t xml:space="preserve">Israel</t>
  </si>
  <si>
    <t xml:space="preserve">Italy</t>
  </si>
  <si>
    <t xml:space="preserve">Japan</t>
  </si>
  <si>
    <t xml:space="preserve">Mexico</t>
  </si>
  <si>
    <t xml:space="preserve">New Zealand</t>
  </si>
  <si>
    <t xml:space="preserve">Peru</t>
  </si>
  <si>
    <t xml:space="preserve">Portugal</t>
  </si>
  <si>
    <t xml:space="preserve">Russia</t>
  </si>
  <si>
    <t xml:space="preserve">South Africa</t>
  </si>
  <si>
    <t xml:space="preserve">South Korea</t>
  </si>
  <si>
    <t xml:space="preserve">Spain</t>
  </si>
  <si>
    <t xml:space="preserve">United Kingdom</t>
  </si>
  <si>
    <t xml:space="preserve">Uruguay</t>
  </si>
  <si>
    <t xml:space="preserve">USA</t>
  </si>
  <si>
    <t xml:space="preserve">Data</t>
  </si>
  <si>
    <t xml:space="preserve">MÊS</t>
  </si>
  <si>
    <t xml:space="preserve">PRODUTO</t>
  </si>
  <si>
    <t xml:space="preserve">NÚMERO DE POSTOS PESQUISADOS</t>
  </si>
  <si>
    <t xml:space="preserve">UNIDADE DE MEDIDA</t>
  </si>
  <si>
    <t xml:space="preserve">PRECO MÉDIO REVENDA</t>
  </si>
  <si>
    <t xml:space="preserve">DESVIO PADRÃO REVENDA</t>
  </si>
  <si>
    <t xml:space="preserve">PRECO MÍNIMO REVENDA</t>
  </si>
  <si>
    <t xml:space="preserve">PRECO MÁXIMO REVENDA</t>
  </si>
  <si>
    <t xml:space="preserve">MARGEM MÉDIA REVENDA</t>
  </si>
  <si>
    <t xml:space="preserve">COEF DE VARIAÇÃO REVENDA</t>
  </si>
  <si>
    <t xml:space="preserve">PRECO MÉDIO DISTRIBUIÇÃO</t>
  </si>
  <si>
    <t xml:space="preserve">DESVIO PADRÃO DISTRIBUIÇÃO</t>
  </si>
  <si>
    <t xml:space="preserve">PRECO MÍNIMO DISTRIBUIÇÃO</t>
  </si>
  <si>
    <t xml:space="preserve">PRECO MÁXIMO DISTRIBUIÇÃO</t>
  </si>
  <si>
    <t xml:space="preserve">COEF DE VARIAÇÃO DISTRIBUIÇÃO</t>
  </si>
  <si>
    <t xml:space="preserve">180,00</t>
  </si>
  <si>
    <t xml:space="preserve">GASOLINA COMUM</t>
  </si>
  <si>
    <t xml:space="preserve">R$/l</t>
  </si>
  <si>
    <t xml:space="preserve">200,00</t>
  </si>
  <si>
    <t xml:space="preserve">240,00</t>
  </si>
  <si>
    <t xml:space="preserve">260,00</t>
  </si>
  <si>
    <t xml:space="preserve">300,00</t>
  </si>
  <si>
    <t xml:space="preserve">350,00</t>
  </si>
  <si>
    <t xml:space="preserve">380,00</t>
  </si>
  <si>
    <t xml:space="preserve">415,00</t>
  </si>
  <si>
    <t xml:space="preserve">465,00</t>
  </si>
  <si>
    <t xml:space="preserve">510,00</t>
  </si>
  <si>
    <t xml:space="preserve">540,00</t>
  </si>
  <si>
    <t xml:space="preserve">545,00</t>
  </si>
  <si>
    <t xml:space="preserve">622,00</t>
  </si>
  <si>
    <t xml:space="preserve">678,00</t>
  </si>
  <si>
    <t xml:space="preserve">724,00</t>
  </si>
  <si>
    <t xml:space="preserve">788,00</t>
  </si>
  <si>
    <t xml:space="preserve">880,00</t>
  </si>
  <si>
    <t xml:space="preserve">937,00</t>
  </si>
  <si>
    <t xml:space="preserve">954,00</t>
  </si>
  <si>
    <t xml:space="preserve">998,00</t>
  </si>
  <si>
    <t xml:space="preserve">1.039,00</t>
  </si>
  <si>
    <t xml:space="preserve">1.045,00</t>
  </si>
  <si>
    <t xml:space="preserve">-</t>
  </si>
  <si>
    <t xml:space="preserve">1.100,00</t>
  </si>
  <si>
    <t xml:space="preserve">1.212,00</t>
  </si>
  <si>
    <t xml:space="preserve">SALÁRIO MÍNIMO</t>
  </si>
  <si>
    <t xml:space="preserve">GASTO MENSAL</t>
  </si>
  <si>
    <t xml:space="preserve">PROPORÇÃO</t>
  </si>
  <si>
    <t xml:space="preserve">Gol 1.0 (2001)</t>
  </si>
  <si>
    <t xml:space="preserve">Mês</t>
  </si>
  <si>
    <t xml:space="preserve">Preço por litro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</si>
</sst>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"/>
    <numFmt numFmtId="166" formatCode="\$#,##0.00"/>
    <numFmt numFmtId="167" formatCode="0.00%"/>
    <numFmt numFmtId="168" formatCode="#,##0.000"/>
    <numFmt numFmtId="169" formatCode="General"/>
    <numFmt numFmtId="170" formatCode="\$#,##0.000"/>
    <numFmt numFmtId="171" formatCode="0.00"/>
    <numFmt numFmtId="172" formatCode="@"/>
    <numFmt numFmtId="173" formatCode="0.000"/>
    <numFmt numFmtId="174" formatCode="mmm/yy"/>
    <numFmt numFmtId="175" formatCode="[$R$]#,##0.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8"/>
      <color rgb="FF305B96"/>
      <name val="Arial"/>
      <family val="0"/>
      <charset val="1"/>
    </font>
    <font>
      <sz val="8"/>
      <color rgb="FF333333"/>
      <name val="Arial"/>
      <family val="0"/>
      <charset val="1"/>
    </font>
    <font>
      <sz val="8"/>
      <color rgb="FF6A9C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B53F1B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Verdana"/>
      <family val="0"/>
      <charset val="1"/>
    </font>
    <font>
      <sz val="11"/>
      <color rgb="FF000000"/>
      <name val="Inconsolata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0E4D3"/>
        <bgColor rgb="FFFFF1E0"/>
      </patternFill>
    </fill>
    <fill>
      <patternFill patternType="solid">
        <fgColor rgb="FFFFFFFF"/>
        <bgColor rgb="FFFFF1E0"/>
      </patternFill>
    </fill>
    <fill>
      <patternFill patternType="solid">
        <fgColor rgb="FFE2BB04"/>
        <bgColor rgb="FFFF9900"/>
      </patternFill>
    </fill>
    <fill>
      <patternFill patternType="solid">
        <fgColor rgb="FFFFF1E0"/>
        <bgColor rgb="FFF0E4D3"/>
      </patternFill>
    </fill>
    <fill>
      <patternFill patternType="solid">
        <fgColor rgb="FF91AAB1"/>
        <bgColor rgb="FFB7B7B7"/>
      </patternFill>
    </fill>
    <fill>
      <patternFill patternType="solid">
        <fgColor rgb="FFACC6DF"/>
        <bgColor rgb="FFB7B7B7"/>
      </patternFill>
    </fill>
    <fill>
      <patternFill patternType="solid">
        <fgColor rgb="FFDCE8F1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CFCFCF"/>
      </right>
      <top/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0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1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9C00"/>
      <rgbColor rgb="FF800080"/>
      <rgbColor rgb="FF008080"/>
      <rgbColor rgb="FFB7B7B7"/>
      <rgbColor rgb="FF8B8B8B"/>
      <rgbColor rgb="FF9999FF"/>
      <rgbColor rgb="FF993366"/>
      <rgbColor rgb="FFFFF1E0"/>
      <rgbColor rgb="FFDCE8F1"/>
      <rgbColor rgb="FF660066"/>
      <rgbColor rgb="FFFF8080"/>
      <rgbColor rgb="FF0066CC"/>
      <rgbColor rgb="FFCF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CC6DF"/>
      <rgbColor rgb="FFFF99CC"/>
      <rgbColor rgb="FFCC99FF"/>
      <rgbColor rgb="FFF0E4D3"/>
      <rgbColor rgb="FF4285F4"/>
      <rgbColor rgb="FF33CCCC"/>
      <rgbColor rgb="FF99CC00"/>
      <rgbColor rgb="FFE2BB04"/>
      <rgbColor rgb="FFFF9900"/>
      <rgbColor rgb="FFFF6600"/>
      <rgbColor rgb="FF666699"/>
      <rgbColor rgb="FF91AAB1"/>
      <rgbColor rgb="FF003366"/>
      <rgbColor rgb="FF339966"/>
      <rgbColor rgb="FF003300"/>
      <rgbColor rgb="FF1A1A1A"/>
      <rgbColor rgb="FFB53F1B"/>
      <rgbColor rgb="FF993366"/>
      <rgbColor rgb="FF305B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Brasil!$E$1</c:f>
              <c:strCache>
                <c:ptCount val="1"/>
                <c:pt idx="0">
                  <c:v>PROPORÇÃO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Brasil!$F$2:$F$1000</c:f>
              <c:strCache>
                <c:ptCount val="999"/>
                <c:pt idx="0">
                  <c:v>jul/01</c:v>
                </c:pt>
                <c:pt idx="1">
                  <c:v>ago/01</c:v>
                </c:pt>
                <c:pt idx="2">
                  <c:v>set/01</c:v>
                </c:pt>
                <c:pt idx="3">
                  <c:v>out/01</c:v>
                </c:pt>
                <c:pt idx="4">
                  <c:v>nov/01</c:v>
                </c:pt>
                <c:pt idx="5">
                  <c:v>dez/01</c:v>
                </c:pt>
                <c:pt idx="6">
                  <c:v>jan/02</c:v>
                </c:pt>
                <c:pt idx="7">
                  <c:v>fev/02</c:v>
                </c:pt>
                <c:pt idx="8">
                  <c:v>mar/02</c:v>
                </c:pt>
                <c:pt idx="9">
                  <c:v>abr/02</c:v>
                </c:pt>
                <c:pt idx="10">
                  <c:v>mai/02</c:v>
                </c:pt>
                <c:pt idx="11">
                  <c:v>jun/02</c:v>
                </c:pt>
                <c:pt idx="12">
                  <c:v>jul/02</c:v>
                </c:pt>
                <c:pt idx="13">
                  <c:v>ago/02</c:v>
                </c:pt>
                <c:pt idx="14">
                  <c:v>set/02</c:v>
                </c:pt>
                <c:pt idx="15">
                  <c:v>out/02</c:v>
                </c:pt>
                <c:pt idx="16">
                  <c:v>nov/02</c:v>
                </c:pt>
                <c:pt idx="17">
                  <c:v>dez/02</c:v>
                </c:pt>
                <c:pt idx="18">
                  <c:v>jan/03</c:v>
                </c:pt>
                <c:pt idx="19">
                  <c:v>fev/03</c:v>
                </c:pt>
                <c:pt idx="20">
                  <c:v>mar/03</c:v>
                </c:pt>
                <c:pt idx="21">
                  <c:v>abr/03</c:v>
                </c:pt>
                <c:pt idx="22">
                  <c:v>mai/03</c:v>
                </c:pt>
                <c:pt idx="23">
                  <c:v>jun/03</c:v>
                </c:pt>
                <c:pt idx="24">
                  <c:v>jul/03</c:v>
                </c:pt>
                <c:pt idx="25">
                  <c:v>ago/03</c:v>
                </c:pt>
                <c:pt idx="26">
                  <c:v>set/03</c:v>
                </c:pt>
                <c:pt idx="27">
                  <c:v>out/03</c:v>
                </c:pt>
                <c:pt idx="28">
                  <c:v>nov/03</c:v>
                </c:pt>
                <c:pt idx="29">
                  <c:v>dez/03</c:v>
                </c:pt>
                <c:pt idx="30">
                  <c:v>jan/04</c:v>
                </c:pt>
                <c:pt idx="31">
                  <c:v>fev/04</c:v>
                </c:pt>
                <c:pt idx="32">
                  <c:v>mar/04</c:v>
                </c:pt>
                <c:pt idx="33">
                  <c:v>abr/04</c:v>
                </c:pt>
                <c:pt idx="34">
                  <c:v>mai/04</c:v>
                </c:pt>
                <c:pt idx="35">
                  <c:v>jun/04</c:v>
                </c:pt>
                <c:pt idx="36">
                  <c:v>jul/04</c:v>
                </c:pt>
                <c:pt idx="37">
                  <c:v>ago/04</c:v>
                </c:pt>
                <c:pt idx="38">
                  <c:v>set/04</c:v>
                </c:pt>
                <c:pt idx="39">
                  <c:v>out/04</c:v>
                </c:pt>
                <c:pt idx="40">
                  <c:v>nov/04</c:v>
                </c:pt>
                <c:pt idx="41">
                  <c:v>dez/04</c:v>
                </c:pt>
                <c:pt idx="42">
                  <c:v>jan/05</c:v>
                </c:pt>
                <c:pt idx="43">
                  <c:v>fev/05</c:v>
                </c:pt>
                <c:pt idx="44">
                  <c:v>mar/05</c:v>
                </c:pt>
                <c:pt idx="45">
                  <c:v>abr/05</c:v>
                </c:pt>
                <c:pt idx="46">
                  <c:v>mai/05</c:v>
                </c:pt>
                <c:pt idx="47">
                  <c:v>jun/05</c:v>
                </c:pt>
                <c:pt idx="48">
                  <c:v>jul/05</c:v>
                </c:pt>
                <c:pt idx="49">
                  <c:v>ago/05</c:v>
                </c:pt>
                <c:pt idx="50">
                  <c:v>set/05</c:v>
                </c:pt>
                <c:pt idx="51">
                  <c:v>out/05</c:v>
                </c:pt>
                <c:pt idx="52">
                  <c:v>nov/05</c:v>
                </c:pt>
                <c:pt idx="53">
                  <c:v>dez/05</c:v>
                </c:pt>
                <c:pt idx="54">
                  <c:v>jan/06</c:v>
                </c:pt>
                <c:pt idx="55">
                  <c:v>fev/06</c:v>
                </c:pt>
                <c:pt idx="56">
                  <c:v>mar/06</c:v>
                </c:pt>
                <c:pt idx="57">
                  <c:v>abr/06</c:v>
                </c:pt>
                <c:pt idx="58">
                  <c:v>mai/06</c:v>
                </c:pt>
                <c:pt idx="59">
                  <c:v>jun/06</c:v>
                </c:pt>
                <c:pt idx="60">
                  <c:v>jul/06</c:v>
                </c:pt>
                <c:pt idx="61">
                  <c:v>ago/06</c:v>
                </c:pt>
                <c:pt idx="62">
                  <c:v>set/06</c:v>
                </c:pt>
                <c:pt idx="63">
                  <c:v>out/06</c:v>
                </c:pt>
                <c:pt idx="64">
                  <c:v>nov/06</c:v>
                </c:pt>
                <c:pt idx="65">
                  <c:v>dez/06</c:v>
                </c:pt>
                <c:pt idx="66">
                  <c:v>jan/07</c:v>
                </c:pt>
                <c:pt idx="67">
                  <c:v>fev/07</c:v>
                </c:pt>
                <c:pt idx="68">
                  <c:v>mar/07</c:v>
                </c:pt>
                <c:pt idx="69">
                  <c:v>abr/07</c:v>
                </c:pt>
                <c:pt idx="70">
                  <c:v>mai/07</c:v>
                </c:pt>
                <c:pt idx="71">
                  <c:v>jun/07</c:v>
                </c:pt>
                <c:pt idx="72">
                  <c:v>jul/07</c:v>
                </c:pt>
                <c:pt idx="73">
                  <c:v>ago/07</c:v>
                </c:pt>
                <c:pt idx="74">
                  <c:v>set/07</c:v>
                </c:pt>
                <c:pt idx="75">
                  <c:v>out/07</c:v>
                </c:pt>
                <c:pt idx="76">
                  <c:v>nov/07</c:v>
                </c:pt>
                <c:pt idx="77">
                  <c:v>dez/07</c:v>
                </c:pt>
                <c:pt idx="78">
                  <c:v>jan/08</c:v>
                </c:pt>
                <c:pt idx="79">
                  <c:v>fev/08</c:v>
                </c:pt>
                <c:pt idx="80">
                  <c:v>mar/08</c:v>
                </c:pt>
                <c:pt idx="81">
                  <c:v>abr/08</c:v>
                </c:pt>
                <c:pt idx="82">
                  <c:v>mai/08</c:v>
                </c:pt>
                <c:pt idx="83">
                  <c:v>jun/08</c:v>
                </c:pt>
                <c:pt idx="84">
                  <c:v>jul/08</c:v>
                </c:pt>
                <c:pt idx="85">
                  <c:v>ago/08</c:v>
                </c:pt>
                <c:pt idx="86">
                  <c:v>set/08</c:v>
                </c:pt>
                <c:pt idx="87">
                  <c:v>out/08</c:v>
                </c:pt>
                <c:pt idx="88">
                  <c:v>nov/08</c:v>
                </c:pt>
                <c:pt idx="89">
                  <c:v>dez/08</c:v>
                </c:pt>
                <c:pt idx="90">
                  <c:v>jan/09</c:v>
                </c:pt>
                <c:pt idx="91">
                  <c:v>fev/09</c:v>
                </c:pt>
                <c:pt idx="92">
                  <c:v>mar/09</c:v>
                </c:pt>
                <c:pt idx="93">
                  <c:v>abr/09</c:v>
                </c:pt>
                <c:pt idx="94">
                  <c:v>mai/09</c:v>
                </c:pt>
                <c:pt idx="95">
                  <c:v>jun/09</c:v>
                </c:pt>
                <c:pt idx="96">
                  <c:v>jul/09</c:v>
                </c:pt>
                <c:pt idx="97">
                  <c:v>ago/09</c:v>
                </c:pt>
                <c:pt idx="98">
                  <c:v>set/09</c:v>
                </c:pt>
                <c:pt idx="99">
                  <c:v>out/09</c:v>
                </c:pt>
                <c:pt idx="100">
                  <c:v>nov/09</c:v>
                </c:pt>
                <c:pt idx="101">
                  <c:v>dez/09</c:v>
                </c:pt>
                <c:pt idx="102">
                  <c:v>jan/10</c:v>
                </c:pt>
                <c:pt idx="103">
                  <c:v>fev/10</c:v>
                </c:pt>
                <c:pt idx="104">
                  <c:v>mar/10</c:v>
                </c:pt>
                <c:pt idx="105">
                  <c:v>abr/10</c:v>
                </c:pt>
                <c:pt idx="106">
                  <c:v>mai/10</c:v>
                </c:pt>
                <c:pt idx="107">
                  <c:v>jun/10</c:v>
                </c:pt>
                <c:pt idx="108">
                  <c:v>jul/10</c:v>
                </c:pt>
                <c:pt idx="109">
                  <c:v>ago/10</c:v>
                </c:pt>
                <c:pt idx="110">
                  <c:v>set/10</c:v>
                </c:pt>
                <c:pt idx="111">
                  <c:v>out/10</c:v>
                </c:pt>
                <c:pt idx="112">
                  <c:v>nov/10</c:v>
                </c:pt>
                <c:pt idx="113">
                  <c:v>dez/10</c:v>
                </c:pt>
                <c:pt idx="114">
                  <c:v>jan/11</c:v>
                </c:pt>
                <c:pt idx="115">
                  <c:v>fev/11</c:v>
                </c:pt>
                <c:pt idx="116">
                  <c:v>mar/11</c:v>
                </c:pt>
                <c:pt idx="117">
                  <c:v>abr/11</c:v>
                </c:pt>
                <c:pt idx="118">
                  <c:v>mai/11</c:v>
                </c:pt>
                <c:pt idx="119">
                  <c:v>jun/11</c:v>
                </c:pt>
                <c:pt idx="120">
                  <c:v>jul/11</c:v>
                </c:pt>
                <c:pt idx="121">
                  <c:v>ago/11</c:v>
                </c:pt>
                <c:pt idx="122">
                  <c:v>set/11</c:v>
                </c:pt>
                <c:pt idx="123">
                  <c:v>out/11</c:v>
                </c:pt>
                <c:pt idx="124">
                  <c:v>nov/11</c:v>
                </c:pt>
                <c:pt idx="125">
                  <c:v>dez/11</c:v>
                </c:pt>
                <c:pt idx="126">
                  <c:v>jan/12</c:v>
                </c:pt>
                <c:pt idx="127">
                  <c:v>fev/12</c:v>
                </c:pt>
                <c:pt idx="128">
                  <c:v>mar/12</c:v>
                </c:pt>
                <c:pt idx="129">
                  <c:v>abr/12</c:v>
                </c:pt>
                <c:pt idx="130">
                  <c:v>mai/12</c:v>
                </c:pt>
                <c:pt idx="131">
                  <c:v>jun/12</c:v>
                </c:pt>
                <c:pt idx="132">
                  <c:v>jul/12</c:v>
                </c:pt>
                <c:pt idx="133">
                  <c:v>ago/12</c:v>
                </c:pt>
                <c:pt idx="134">
                  <c:v>set/12</c:v>
                </c:pt>
                <c:pt idx="135">
                  <c:v>out/12</c:v>
                </c:pt>
                <c:pt idx="136">
                  <c:v>nov/12</c:v>
                </c:pt>
                <c:pt idx="137">
                  <c:v>dez/12</c:v>
                </c:pt>
                <c:pt idx="138">
                  <c:v>jan/13</c:v>
                </c:pt>
                <c:pt idx="139">
                  <c:v>fev/13</c:v>
                </c:pt>
                <c:pt idx="140">
                  <c:v>mar/13</c:v>
                </c:pt>
                <c:pt idx="141">
                  <c:v>abr/13</c:v>
                </c:pt>
                <c:pt idx="142">
                  <c:v>mai/13</c:v>
                </c:pt>
                <c:pt idx="143">
                  <c:v>jun/13</c:v>
                </c:pt>
                <c:pt idx="144">
                  <c:v>jul/13</c:v>
                </c:pt>
                <c:pt idx="145">
                  <c:v>ago/13</c:v>
                </c:pt>
                <c:pt idx="146">
                  <c:v>set/13</c:v>
                </c:pt>
                <c:pt idx="147">
                  <c:v>out/13</c:v>
                </c:pt>
                <c:pt idx="148">
                  <c:v>nov/13</c:v>
                </c:pt>
                <c:pt idx="149">
                  <c:v>dez/13</c:v>
                </c:pt>
                <c:pt idx="150">
                  <c:v>jan/14</c:v>
                </c:pt>
                <c:pt idx="151">
                  <c:v>fev/14</c:v>
                </c:pt>
                <c:pt idx="152">
                  <c:v>mar/14</c:v>
                </c:pt>
                <c:pt idx="153">
                  <c:v>abr/14</c:v>
                </c:pt>
                <c:pt idx="154">
                  <c:v>mai/14</c:v>
                </c:pt>
                <c:pt idx="155">
                  <c:v>jun/14</c:v>
                </c:pt>
                <c:pt idx="156">
                  <c:v>jul/14</c:v>
                </c:pt>
                <c:pt idx="157">
                  <c:v>ago/14</c:v>
                </c:pt>
                <c:pt idx="158">
                  <c:v>set/14</c:v>
                </c:pt>
                <c:pt idx="159">
                  <c:v>out/14</c:v>
                </c:pt>
                <c:pt idx="160">
                  <c:v>nov/14</c:v>
                </c:pt>
                <c:pt idx="161">
                  <c:v>dez/14</c:v>
                </c:pt>
                <c:pt idx="162">
                  <c:v>jan/15</c:v>
                </c:pt>
                <c:pt idx="163">
                  <c:v>fev/15</c:v>
                </c:pt>
                <c:pt idx="164">
                  <c:v>mar/15</c:v>
                </c:pt>
                <c:pt idx="165">
                  <c:v>abr/15</c:v>
                </c:pt>
                <c:pt idx="166">
                  <c:v>mai/15</c:v>
                </c:pt>
                <c:pt idx="167">
                  <c:v>jun/15</c:v>
                </c:pt>
                <c:pt idx="168">
                  <c:v>jul/15</c:v>
                </c:pt>
                <c:pt idx="169">
                  <c:v>ago/15</c:v>
                </c:pt>
                <c:pt idx="170">
                  <c:v>set/15</c:v>
                </c:pt>
                <c:pt idx="171">
                  <c:v>out/15</c:v>
                </c:pt>
                <c:pt idx="172">
                  <c:v>nov/15</c:v>
                </c:pt>
                <c:pt idx="173">
                  <c:v>dez/15</c:v>
                </c:pt>
                <c:pt idx="174">
                  <c:v>jan/16</c:v>
                </c:pt>
                <c:pt idx="175">
                  <c:v>fev/16</c:v>
                </c:pt>
                <c:pt idx="176">
                  <c:v>mar/16</c:v>
                </c:pt>
                <c:pt idx="177">
                  <c:v>abr/16</c:v>
                </c:pt>
                <c:pt idx="178">
                  <c:v>mai/16</c:v>
                </c:pt>
                <c:pt idx="179">
                  <c:v>jun/16</c:v>
                </c:pt>
                <c:pt idx="180">
                  <c:v>jul/16</c:v>
                </c:pt>
                <c:pt idx="181">
                  <c:v>ago/16</c:v>
                </c:pt>
                <c:pt idx="182">
                  <c:v>set/16</c:v>
                </c:pt>
                <c:pt idx="183">
                  <c:v>out/16</c:v>
                </c:pt>
                <c:pt idx="184">
                  <c:v>nov/16</c:v>
                </c:pt>
                <c:pt idx="185">
                  <c:v>dez/16</c:v>
                </c:pt>
                <c:pt idx="186">
                  <c:v>jan/17</c:v>
                </c:pt>
                <c:pt idx="187">
                  <c:v>fev/17</c:v>
                </c:pt>
                <c:pt idx="188">
                  <c:v>mar/17</c:v>
                </c:pt>
                <c:pt idx="189">
                  <c:v>abr/17</c:v>
                </c:pt>
                <c:pt idx="190">
                  <c:v>mai/17</c:v>
                </c:pt>
                <c:pt idx="191">
                  <c:v>jun/17</c:v>
                </c:pt>
                <c:pt idx="192">
                  <c:v>jul/17</c:v>
                </c:pt>
                <c:pt idx="193">
                  <c:v>ago/17</c:v>
                </c:pt>
                <c:pt idx="194">
                  <c:v>set/17</c:v>
                </c:pt>
                <c:pt idx="195">
                  <c:v>out/17</c:v>
                </c:pt>
                <c:pt idx="196">
                  <c:v>nov/17</c:v>
                </c:pt>
                <c:pt idx="197">
                  <c:v>dez/17</c:v>
                </c:pt>
                <c:pt idx="198">
                  <c:v>jan/18</c:v>
                </c:pt>
                <c:pt idx="199">
                  <c:v>fev/18</c:v>
                </c:pt>
                <c:pt idx="200">
                  <c:v>mar/18</c:v>
                </c:pt>
                <c:pt idx="201">
                  <c:v>abr/18</c:v>
                </c:pt>
                <c:pt idx="202">
                  <c:v>mai/18</c:v>
                </c:pt>
                <c:pt idx="203">
                  <c:v>jun/18</c:v>
                </c:pt>
                <c:pt idx="204">
                  <c:v>jul/18</c:v>
                </c:pt>
                <c:pt idx="205">
                  <c:v>ago/18</c:v>
                </c:pt>
                <c:pt idx="206">
                  <c:v>set/18</c:v>
                </c:pt>
                <c:pt idx="207">
                  <c:v>out/18</c:v>
                </c:pt>
                <c:pt idx="208">
                  <c:v>nov/18</c:v>
                </c:pt>
                <c:pt idx="209">
                  <c:v>dez/18</c:v>
                </c:pt>
                <c:pt idx="210">
                  <c:v>jan/19</c:v>
                </c:pt>
                <c:pt idx="211">
                  <c:v>fev/19</c:v>
                </c:pt>
                <c:pt idx="212">
                  <c:v>mar/19</c:v>
                </c:pt>
                <c:pt idx="213">
                  <c:v>abr/19</c:v>
                </c:pt>
                <c:pt idx="214">
                  <c:v>mai/19</c:v>
                </c:pt>
                <c:pt idx="215">
                  <c:v>jun/19</c:v>
                </c:pt>
                <c:pt idx="216">
                  <c:v>jul/19</c:v>
                </c:pt>
                <c:pt idx="217">
                  <c:v>ago/19</c:v>
                </c:pt>
                <c:pt idx="218">
                  <c:v>set/19</c:v>
                </c:pt>
                <c:pt idx="219">
                  <c:v>out/19</c:v>
                </c:pt>
                <c:pt idx="220">
                  <c:v>nov/19</c:v>
                </c:pt>
                <c:pt idx="221">
                  <c:v>dez/19</c:v>
                </c:pt>
                <c:pt idx="222">
                  <c:v>jan/20</c:v>
                </c:pt>
                <c:pt idx="223">
                  <c:v>fev/20</c:v>
                </c:pt>
                <c:pt idx="224">
                  <c:v>mar/20</c:v>
                </c:pt>
                <c:pt idx="225">
                  <c:v>abr/20</c:v>
                </c:pt>
                <c:pt idx="226">
                  <c:v>mai/20</c:v>
                </c:pt>
                <c:pt idx="227">
                  <c:v>jun/20</c:v>
                </c:pt>
                <c:pt idx="228">
                  <c:v>jul/20</c:v>
                </c:pt>
                <c:pt idx="229">
                  <c:v>ago/20</c:v>
                </c:pt>
                <c:pt idx="230">
                  <c:v>out/20</c:v>
                </c:pt>
                <c:pt idx="231">
                  <c:v>nov/20</c:v>
                </c:pt>
                <c:pt idx="232">
                  <c:v>dez/20</c:v>
                </c:pt>
                <c:pt idx="233">
                  <c:v>jan/21</c:v>
                </c:pt>
                <c:pt idx="234">
                  <c:v>fev/21</c:v>
                </c:pt>
                <c:pt idx="235">
                  <c:v>mar/21</c:v>
                </c:pt>
                <c:pt idx="236">
                  <c:v>abr/21</c:v>
                </c:pt>
                <c:pt idx="237">
                  <c:v>mai/21</c:v>
                </c:pt>
                <c:pt idx="238">
                  <c:v>jun/21</c:v>
                </c:pt>
                <c:pt idx="239">
                  <c:v>jul/21</c:v>
                </c:pt>
                <c:pt idx="240">
                  <c:v>ago/21</c:v>
                </c:pt>
                <c:pt idx="241">
                  <c:v>set/21</c:v>
                </c:pt>
                <c:pt idx="242">
                  <c:v>out/21</c:v>
                </c:pt>
                <c:pt idx="243">
                  <c:v>nov/21</c:v>
                </c:pt>
                <c:pt idx="244">
                  <c:v>dez/21</c:v>
                </c:pt>
                <c:pt idx="245">
                  <c:v>jan/22</c:v>
                </c:pt>
                <c:pt idx="246">
                  <c:v>fev/22</c:v>
                </c:pt>
                <c:pt idx="247">
                  <c:v>mar/22</c:v>
                </c:pt>
                <c:pt idx="248">
                  <c:v>abr/22</c:v>
                </c:pt>
                <c:pt idx="249">
                  <c:v>mai/22</c:v>
                </c:pt>
                <c:pt idx="250">
                  <c:v>jun/22</c:v>
                </c:pt>
                <c:pt idx="251">
                  <c:v>jul/22</c:v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Brasil!$E$2:$E$1000</c:f>
              <c:numCache>
                <c:formatCode>General</c:formatCode>
                <c:ptCount val="999"/>
                <c:pt idx="0">
                  <c:v>0.267665292929293</c:v>
                </c:pt>
                <c:pt idx="1">
                  <c:v>0.272377373737374</c:v>
                </c:pt>
                <c:pt idx="2">
                  <c:v>0.273491717171717</c:v>
                </c:pt>
                <c:pt idx="3">
                  <c:v>0.283154666666667</c:v>
                </c:pt>
                <c:pt idx="4">
                  <c:v>0.283393454545455</c:v>
                </c:pt>
                <c:pt idx="5">
                  <c:v>0.282517898989899</c:v>
                </c:pt>
                <c:pt idx="6">
                  <c:v>0.252717171717172</c:v>
                </c:pt>
                <c:pt idx="7">
                  <c:v>0.240188767676768</c:v>
                </c:pt>
                <c:pt idx="8">
                  <c:v>0.250552161616162</c:v>
                </c:pt>
                <c:pt idx="9">
                  <c:v>0.245411854545455</c:v>
                </c:pt>
                <c:pt idx="10">
                  <c:v>0.246701309090909</c:v>
                </c:pt>
                <c:pt idx="11">
                  <c:v>0.245096654545455</c:v>
                </c:pt>
                <c:pt idx="12">
                  <c:v>0.253134254545454</c:v>
                </c:pt>
                <c:pt idx="13">
                  <c:v>0.250841890909091</c:v>
                </c:pt>
                <c:pt idx="14">
                  <c:v>0.2496384</c:v>
                </c:pt>
                <c:pt idx="15">
                  <c:v>0.252303272727273</c:v>
                </c:pt>
                <c:pt idx="16">
                  <c:v>0.283336145454545</c:v>
                </c:pt>
                <c:pt idx="17">
                  <c:v>0.286617090909091</c:v>
                </c:pt>
                <c:pt idx="18">
                  <c:v>0.309454763636364</c:v>
                </c:pt>
                <c:pt idx="19">
                  <c:v>0.318538254545455</c:v>
                </c:pt>
                <c:pt idx="20">
                  <c:v>0.317377745454545</c:v>
                </c:pt>
                <c:pt idx="21">
                  <c:v>0.262069696969697</c:v>
                </c:pt>
                <c:pt idx="22">
                  <c:v>0.252315212121212</c:v>
                </c:pt>
                <c:pt idx="23">
                  <c:v>0.241892121212121</c:v>
                </c:pt>
                <c:pt idx="24">
                  <c:v>0.235301575757576</c:v>
                </c:pt>
                <c:pt idx="25">
                  <c:v>0.23581496969697</c:v>
                </c:pt>
                <c:pt idx="26">
                  <c:v>0.239169939393939</c:v>
                </c:pt>
                <c:pt idx="27">
                  <c:v>0.238477454545455</c:v>
                </c:pt>
                <c:pt idx="28">
                  <c:v>0.237964060606061</c:v>
                </c:pt>
                <c:pt idx="29">
                  <c:v>0.238596848484848</c:v>
                </c:pt>
                <c:pt idx="30">
                  <c:v>0.239623636363636</c:v>
                </c:pt>
                <c:pt idx="31">
                  <c:v>0.239086363636364</c:v>
                </c:pt>
                <c:pt idx="32">
                  <c:v>0.236555212121212</c:v>
                </c:pt>
                <c:pt idx="33">
                  <c:v>0.235385151515151</c:v>
                </c:pt>
                <c:pt idx="34">
                  <c:v>0.229897622377622</c:v>
                </c:pt>
                <c:pt idx="35">
                  <c:v>0.237722517482517</c:v>
                </c:pt>
                <c:pt idx="36">
                  <c:v>0.242792167832168</c:v>
                </c:pt>
                <c:pt idx="37">
                  <c:v>0.245326993006993</c:v>
                </c:pt>
                <c:pt idx="38">
                  <c:v>0.245988251748252</c:v>
                </c:pt>
                <c:pt idx="39">
                  <c:v>0.249294545454545</c:v>
                </c:pt>
                <c:pt idx="40">
                  <c:v>0.244004475524475</c:v>
                </c:pt>
                <c:pt idx="41">
                  <c:v>0.253813146853147</c:v>
                </c:pt>
                <c:pt idx="42">
                  <c:v>0.253041678321678</c:v>
                </c:pt>
                <c:pt idx="43">
                  <c:v>0.251829370629371</c:v>
                </c:pt>
                <c:pt idx="44">
                  <c:v>0.252490629370629</c:v>
                </c:pt>
                <c:pt idx="45">
                  <c:v>0.253702937062937</c:v>
                </c:pt>
                <c:pt idx="46">
                  <c:v>0.218061090909091</c:v>
                </c:pt>
                <c:pt idx="47">
                  <c:v>0.215482181818182</c:v>
                </c:pt>
                <c:pt idx="48">
                  <c:v>0.216532848484848</c:v>
                </c:pt>
                <c:pt idx="49">
                  <c:v>0.217105939393939</c:v>
                </c:pt>
                <c:pt idx="50">
                  <c:v>0.229331878787879</c:v>
                </c:pt>
                <c:pt idx="51">
                  <c:v>0.235922424242424</c:v>
                </c:pt>
                <c:pt idx="52">
                  <c:v>0.236686545454545</c:v>
                </c:pt>
                <c:pt idx="53">
                  <c:v>0.237164121212121</c:v>
                </c:pt>
                <c:pt idx="54">
                  <c:v>0.239838545454545</c:v>
                </c:pt>
                <c:pt idx="55">
                  <c:v>0.240984727272727</c:v>
                </c:pt>
                <c:pt idx="56">
                  <c:v>0.247097696969697</c:v>
                </c:pt>
                <c:pt idx="57">
                  <c:v>0.212452987012987</c:v>
                </c:pt>
                <c:pt idx="58">
                  <c:v>0.211388675324675</c:v>
                </c:pt>
                <c:pt idx="59">
                  <c:v>0.20835948051948</c:v>
                </c:pt>
                <c:pt idx="60">
                  <c:v>0.209341922077922</c:v>
                </c:pt>
                <c:pt idx="61">
                  <c:v>0.209505662337662</c:v>
                </c:pt>
                <c:pt idx="62">
                  <c:v>0.209096311688312</c:v>
                </c:pt>
                <c:pt idx="63">
                  <c:v>0.208523220779221</c:v>
                </c:pt>
                <c:pt idx="64">
                  <c:v>0.20778638961039</c:v>
                </c:pt>
                <c:pt idx="65">
                  <c:v>0.207213298701299</c:v>
                </c:pt>
                <c:pt idx="66">
                  <c:v>0.206558337662338</c:v>
                </c:pt>
                <c:pt idx="67">
                  <c:v>0.205985246753247</c:v>
                </c:pt>
                <c:pt idx="68">
                  <c:v>0.206148987012987</c:v>
                </c:pt>
                <c:pt idx="69">
                  <c:v>0.19092976076555</c:v>
                </c:pt>
                <c:pt idx="70">
                  <c:v>0.191533014354067</c:v>
                </c:pt>
                <c:pt idx="71">
                  <c:v>0.190552727272727</c:v>
                </c:pt>
                <c:pt idx="72">
                  <c:v>0.189044593301435</c:v>
                </c:pt>
                <c:pt idx="73">
                  <c:v>0.187536459330144</c:v>
                </c:pt>
                <c:pt idx="74">
                  <c:v>0.18632995215311</c:v>
                </c:pt>
                <c:pt idx="75">
                  <c:v>0.186631578947368</c:v>
                </c:pt>
                <c:pt idx="76">
                  <c:v>0.187536459330144</c:v>
                </c:pt>
                <c:pt idx="77">
                  <c:v>0.189195406698565</c:v>
                </c:pt>
                <c:pt idx="78">
                  <c:v>0.188893779904306</c:v>
                </c:pt>
                <c:pt idx="79">
                  <c:v>0.187611866028708</c:v>
                </c:pt>
                <c:pt idx="80">
                  <c:v>0.172134414019715</c:v>
                </c:pt>
                <c:pt idx="81">
                  <c:v>0.172134414019715</c:v>
                </c:pt>
                <c:pt idx="82">
                  <c:v>0.172203461117196</c:v>
                </c:pt>
                <c:pt idx="83">
                  <c:v>0.171927272727273</c:v>
                </c:pt>
                <c:pt idx="84">
                  <c:v>0.172272508214677</c:v>
                </c:pt>
                <c:pt idx="85">
                  <c:v>0.172617743702081</c:v>
                </c:pt>
                <c:pt idx="86">
                  <c:v>0.173032026286966</c:v>
                </c:pt>
                <c:pt idx="87">
                  <c:v>0.173170120481928</c:v>
                </c:pt>
                <c:pt idx="88">
                  <c:v>0.173515355969332</c:v>
                </c:pt>
                <c:pt idx="89">
                  <c:v>0.173860591456736</c:v>
                </c:pt>
                <c:pt idx="90">
                  <c:v>0.173722497261774</c:v>
                </c:pt>
                <c:pt idx="91">
                  <c:v>0.155165904203324</c:v>
                </c:pt>
                <c:pt idx="92">
                  <c:v>0.154919413489736</c:v>
                </c:pt>
                <c:pt idx="93">
                  <c:v>0.15405669599218</c:v>
                </c:pt>
                <c:pt idx="94">
                  <c:v>0.153255601173021</c:v>
                </c:pt>
                <c:pt idx="95">
                  <c:v>0.153317223851417</c:v>
                </c:pt>
                <c:pt idx="96">
                  <c:v>0.153563714565005</c:v>
                </c:pt>
                <c:pt idx="97">
                  <c:v>0.153933450635386</c:v>
                </c:pt>
                <c:pt idx="98">
                  <c:v>0.153317223851417</c:v>
                </c:pt>
                <c:pt idx="99">
                  <c:v>0.155782130987292</c:v>
                </c:pt>
                <c:pt idx="100">
                  <c:v>0.15719945259042</c:v>
                </c:pt>
                <c:pt idx="101">
                  <c:v>0.157507565982405</c:v>
                </c:pt>
                <c:pt idx="102">
                  <c:v>0.145295401069519</c:v>
                </c:pt>
                <c:pt idx="103">
                  <c:v>0.146700035650624</c:v>
                </c:pt>
                <c:pt idx="104">
                  <c:v>0.144845918003565</c:v>
                </c:pt>
                <c:pt idx="105">
                  <c:v>0.143553654188948</c:v>
                </c:pt>
                <c:pt idx="106">
                  <c:v>0.143272727272727</c:v>
                </c:pt>
                <c:pt idx="107">
                  <c:v>0.14237376114082</c:v>
                </c:pt>
                <c:pt idx="108">
                  <c:v>0.14237376114082</c:v>
                </c:pt>
                <c:pt idx="109">
                  <c:v>0.142823244206774</c:v>
                </c:pt>
                <c:pt idx="110">
                  <c:v>0.142935614973262</c:v>
                </c:pt>
                <c:pt idx="111">
                  <c:v>0.1445088057041</c:v>
                </c:pt>
                <c:pt idx="112">
                  <c:v>0.145463957219251</c:v>
                </c:pt>
                <c:pt idx="113">
                  <c:v>0.146194367201426</c:v>
                </c:pt>
                <c:pt idx="114">
                  <c:v>0.138603097643098</c:v>
                </c:pt>
                <c:pt idx="115">
                  <c:v>0.139133737373737</c:v>
                </c:pt>
                <c:pt idx="116">
                  <c:v>0.140380984153461</c:v>
                </c:pt>
                <c:pt idx="117">
                  <c:v>0.148477864887406</c:v>
                </c:pt>
                <c:pt idx="118">
                  <c:v>0.14942425354462</c:v>
                </c:pt>
                <c:pt idx="119">
                  <c:v>0.143956230191827</c:v>
                </c:pt>
                <c:pt idx="120">
                  <c:v>0.143798498748957</c:v>
                </c:pt>
                <c:pt idx="121">
                  <c:v>0.14385107589658</c:v>
                </c:pt>
                <c:pt idx="122">
                  <c:v>0.144166538782319</c:v>
                </c:pt>
                <c:pt idx="123">
                  <c:v>0.144587155963303</c:v>
                </c:pt>
                <c:pt idx="124">
                  <c:v>0.144376847372811</c:v>
                </c:pt>
                <c:pt idx="125">
                  <c:v>0.144587155963303</c:v>
                </c:pt>
                <c:pt idx="126">
                  <c:v>0.126365624086524</c:v>
                </c:pt>
                <c:pt idx="127">
                  <c:v>0.125951008477053</c:v>
                </c:pt>
                <c:pt idx="128">
                  <c:v>0.126227418883367</c:v>
                </c:pt>
                <c:pt idx="129">
                  <c:v>0.126319555685472</c:v>
                </c:pt>
                <c:pt idx="130">
                  <c:v>0.12608921368021</c:v>
                </c:pt>
                <c:pt idx="131">
                  <c:v>0.125812803273897</c:v>
                </c:pt>
                <c:pt idx="132">
                  <c:v>0.125720666471792</c:v>
                </c:pt>
                <c:pt idx="133">
                  <c:v>0.125536392867583</c:v>
                </c:pt>
                <c:pt idx="134">
                  <c:v>0.125444256065478</c:v>
                </c:pt>
                <c:pt idx="135">
                  <c:v>0.125812803273897</c:v>
                </c:pt>
                <c:pt idx="136">
                  <c:v>0.126549897690734</c:v>
                </c:pt>
                <c:pt idx="137">
                  <c:v>0.1268723764981</c:v>
                </c:pt>
                <c:pt idx="138">
                  <c:v>0.116773612228479</c:v>
                </c:pt>
                <c:pt idx="139">
                  <c:v>0.122014266559399</c:v>
                </c:pt>
                <c:pt idx="140">
                  <c:v>0.121972003218021</c:v>
                </c:pt>
                <c:pt idx="141">
                  <c:v>0.121549369804237</c:v>
                </c:pt>
                <c:pt idx="142">
                  <c:v>0.12095768302494</c:v>
                </c:pt>
                <c:pt idx="143">
                  <c:v>0.120365996245642</c:v>
                </c:pt>
                <c:pt idx="144">
                  <c:v>0.119985626173237</c:v>
                </c:pt>
                <c:pt idx="145">
                  <c:v>0.119816572807723</c:v>
                </c:pt>
                <c:pt idx="146">
                  <c:v>0.119774309466345</c:v>
                </c:pt>
                <c:pt idx="147">
                  <c:v>0.119774309466345</c:v>
                </c:pt>
                <c:pt idx="148">
                  <c:v>0.120070152855994</c:v>
                </c:pt>
                <c:pt idx="149">
                  <c:v>0.124507803700724</c:v>
                </c:pt>
                <c:pt idx="150">
                  <c:v>0.116992867905575</c:v>
                </c:pt>
                <c:pt idx="151">
                  <c:v>0.116953289804119</c:v>
                </c:pt>
                <c:pt idx="152">
                  <c:v>0.117942742340532</c:v>
                </c:pt>
                <c:pt idx="153">
                  <c:v>0.118259367152185</c:v>
                </c:pt>
                <c:pt idx="154">
                  <c:v>0.117863586137619</c:v>
                </c:pt>
                <c:pt idx="155">
                  <c:v>0.117388648920141</c:v>
                </c:pt>
                <c:pt idx="156">
                  <c:v>0.117032446007032</c:v>
                </c:pt>
                <c:pt idx="157">
                  <c:v>0.117151180311401</c:v>
                </c:pt>
                <c:pt idx="158">
                  <c:v>0.117269914615771</c:v>
                </c:pt>
                <c:pt idx="159">
                  <c:v>0.117151180311401</c:v>
                </c:pt>
                <c:pt idx="160">
                  <c:v>0.119090507282772</c:v>
                </c:pt>
                <c:pt idx="161">
                  <c:v>0.119961225514817</c:v>
                </c:pt>
                <c:pt idx="162">
                  <c:v>0.110254545454545</c:v>
                </c:pt>
                <c:pt idx="163">
                  <c:v>0.120036363636364</c:v>
                </c:pt>
                <c:pt idx="164">
                  <c:v>0.120836363636364</c:v>
                </c:pt>
                <c:pt idx="165">
                  <c:v>0.120290909090909</c:v>
                </c:pt>
                <c:pt idx="166">
                  <c:v>0.119963636363636</c:v>
                </c:pt>
                <c:pt idx="167">
                  <c:v>0.120036363636364</c:v>
                </c:pt>
                <c:pt idx="168">
                  <c:v>0.119854545454545</c:v>
                </c:pt>
                <c:pt idx="169">
                  <c:v>0.119818181818182</c:v>
                </c:pt>
                <c:pt idx="170">
                  <c:v>0.119163636363636</c:v>
                </c:pt>
                <c:pt idx="171">
                  <c:v>0.126545454545455</c:v>
                </c:pt>
                <c:pt idx="172">
                  <c:v>0.130036363636364</c:v>
                </c:pt>
                <c:pt idx="173">
                  <c:v>0.132109090909091</c:v>
                </c:pt>
                <c:pt idx="174">
                  <c:v>0.119697851239669</c:v>
                </c:pt>
                <c:pt idx="175">
                  <c:v>0.120804958677686</c:v>
                </c:pt>
                <c:pt idx="176">
                  <c:v>0.121456198347107</c:v>
                </c:pt>
                <c:pt idx="177">
                  <c:v>0.121032892561983</c:v>
                </c:pt>
                <c:pt idx="178">
                  <c:v>0.119632727272727</c:v>
                </c:pt>
                <c:pt idx="179">
                  <c:v>0.118720991735537</c:v>
                </c:pt>
                <c:pt idx="180">
                  <c:v>0.118460495867769</c:v>
                </c:pt>
                <c:pt idx="181">
                  <c:v>0.118883801652893</c:v>
                </c:pt>
                <c:pt idx="182">
                  <c:v>0.118786115702479</c:v>
                </c:pt>
                <c:pt idx="183">
                  <c:v>0.119241983471074</c:v>
                </c:pt>
                <c:pt idx="184">
                  <c:v>0.119535041322314</c:v>
                </c:pt>
                <c:pt idx="185">
                  <c:v>0.121586446280992</c:v>
                </c:pt>
                <c:pt idx="186">
                  <c:v>0.115229804986902</c:v>
                </c:pt>
                <c:pt idx="187">
                  <c:v>0.114832249927234</c:v>
                </c:pt>
                <c:pt idx="188">
                  <c:v>0.112752731153585</c:v>
                </c:pt>
                <c:pt idx="189">
                  <c:v>0.111162510914912</c:v>
                </c:pt>
                <c:pt idx="190">
                  <c:v>0.110612050063064</c:v>
                </c:pt>
                <c:pt idx="191">
                  <c:v>0.108501950130979</c:v>
                </c:pt>
                <c:pt idx="192">
                  <c:v>0.108654855923159</c:v>
                </c:pt>
                <c:pt idx="193">
                  <c:v>0.11562736004657</c:v>
                </c:pt>
                <c:pt idx="194">
                  <c:v>0.118685475890172</c:v>
                </c:pt>
                <c:pt idx="195">
                  <c:v>0.119113612108276</c:v>
                </c:pt>
                <c:pt idx="196">
                  <c:v>0.122446958377801</c:v>
                </c:pt>
                <c:pt idx="197">
                  <c:v>0.124924032211119</c:v>
                </c:pt>
                <c:pt idx="198">
                  <c:v>0.125821688583953</c:v>
                </c:pt>
                <c:pt idx="199">
                  <c:v>0.12639237659615</c:v>
                </c:pt>
                <c:pt idx="200">
                  <c:v>0.126122050695636</c:v>
                </c:pt>
                <c:pt idx="201">
                  <c:v>0.126602630074328</c:v>
                </c:pt>
                <c:pt idx="202">
                  <c:v>0.129576214979989</c:v>
                </c:pt>
                <c:pt idx="203">
                  <c:v>0.136724833238041</c:v>
                </c:pt>
                <c:pt idx="204">
                  <c:v>0.134922660567944</c:v>
                </c:pt>
                <c:pt idx="205">
                  <c:v>0.133571031065371</c:v>
                </c:pt>
                <c:pt idx="206">
                  <c:v>0.138917476653326</c:v>
                </c:pt>
                <c:pt idx="207">
                  <c:v>0.141680808080808</c:v>
                </c:pt>
                <c:pt idx="208">
                  <c:v>0.137866209262436</c:v>
                </c:pt>
                <c:pt idx="209">
                  <c:v>0.131108061749571</c:v>
                </c:pt>
                <c:pt idx="210">
                  <c:v>0.122542685370741</c:v>
                </c:pt>
                <c:pt idx="211">
                  <c:v>0.120303151758062</c:v>
                </c:pt>
                <c:pt idx="212">
                  <c:v>0.123605028238295</c:v>
                </c:pt>
                <c:pt idx="213">
                  <c:v>0.127395008198215</c:v>
                </c:pt>
                <c:pt idx="214">
                  <c:v>0.130696884678448</c:v>
                </c:pt>
                <c:pt idx="215">
                  <c:v>0.128285079249408</c:v>
                </c:pt>
                <c:pt idx="216">
                  <c:v>0.124925778830388</c:v>
                </c:pt>
                <c:pt idx="217">
                  <c:v>0.123920859901621</c:v>
                </c:pt>
                <c:pt idx="218">
                  <c:v>0.124207979595555</c:v>
                </c:pt>
                <c:pt idx="219">
                  <c:v>0.125758425942795</c:v>
                </c:pt>
                <c:pt idx="220">
                  <c:v>0.126705920932775</c:v>
                </c:pt>
                <c:pt idx="221">
                  <c:v>0.130093933321188</c:v>
                </c:pt>
                <c:pt idx="222">
                  <c:v>0.126284084346837</c:v>
                </c:pt>
                <c:pt idx="223">
                  <c:v>0.124763810352327</c:v>
                </c:pt>
                <c:pt idx="224">
                  <c:v>0.12235079599826</c:v>
                </c:pt>
                <c:pt idx="225">
                  <c:v>0.111492231404959</c:v>
                </c:pt>
                <c:pt idx="226">
                  <c:v>0.104691918225315</c:v>
                </c:pt>
                <c:pt idx="227">
                  <c:v>0.108695328403654</c:v>
                </c:pt>
                <c:pt idx="228">
                  <c:v>0.113631039582427</c:v>
                </c:pt>
                <c:pt idx="229">
                  <c:v>0.116181157024793</c:v>
                </c:pt>
                <c:pt idx="230">
                  <c:v>0.119499051761635</c:v>
                </c:pt>
                <c:pt idx="231">
                  <c:v>0.120815241409308</c:v>
                </c:pt>
                <c:pt idx="232">
                  <c:v>0.122926628969117</c:v>
                </c:pt>
                <c:pt idx="233">
                  <c:v>0.120401190082645</c:v>
                </c:pt>
                <c:pt idx="234">
                  <c:v>0.128971504132231</c:v>
                </c:pt>
                <c:pt idx="235">
                  <c:v>0.142855933884298</c:v>
                </c:pt>
                <c:pt idx="236">
                  <c:v>0.141918148760331</c:v>
                </c:pt>
                <c:pt idx="237">
                  <c:v>0.145981884297521</c:v>
                </c:pt>
                <c:pt idx="238">
                  <c:v>0.148144</c:v>
                </c:pt>
                <c:pt idx="239">
                  <c:v>0.151269950413223</c:v>
                </c:pt>
                <c:pt idx="240">
                  <c:v>0.154552198347107</c:v>
                </c:pt>
                <c:pt idx="241">
                  <c:v>0.158329388429752</c:v>
                </c:pt>
                <c:pt idx="242">
                  <c:v>0.165180429752066</c:v>
                </c:pt>
                <c:pt idx="243">
                  <c:v>0.17567841322314</c:v>
                </c:pt>
                <c:pt idx="244">
                  <c:v>0.173750743801653</c:v>
                </c:pt>
                <c:pt idx="245">
                  <c:v>0.156867086708671</c:v>
                </c:pt>
                <c:pt idx="246">
                  <c:v>0.156039603960396</c:v>
                </c:pt>
                <c:pt idx="247">
                  <c:v>0.165780258025803</c:v>
                </c:pt>
                <c:pt idx="248">
                  <c:v>0.171288928892889</c:v>
                </c:pt>
                <c:pt idx="249">
                  <c:v>0.172116411641164</c:v>
                </c:pt>
                <c:pt idx="250">
                  <c:v>0.171407140714071</c:v>
                </c:pt>
                <c:pt idx="251">
                  <c:v>0.143036303630363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6237"/>
        <c:axId val="73527996"/>
      </c:lineChart>
      <c:catAx>
        <c:axId val="3562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527996"/>
        <c:crosses val="autoZero"/>
        <c:auto val="1"/>
        <c:lblAlgn val="ctr"/>
        <c:lblOffset val="100"/>
        <c:noMultiLvlLbl val="0"/>
      </c:catAx>
      <c:valAx>
        <c:axId val="735279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623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847800</xdr:colOff>
      <xdr:row>13</xdr:row>
      <xdr:rowOff>114480</xdr:rowOff>
    </xdr:from>
    <xdr:to>
      <xdr:col>14</xdr:col>
      <xdr:colOff>673560</xdr:colOff>
      <xdr:row>35</xdr:row>
      <xdr:rowOff>9720</xdr:rowOff>
    </xdr:to>
    <xdr:graphicFrame>
      <xdr:nvGraphicFramePr>
        <xdr:cNvPr id="0" name="Chart 1"/>
        <xdr:cNvGraphicFramePr/>
      </xdr:nvGraphicFramePr>
      <xdr:xfrm>
        <a:off x="6740280" y="2714760"/>
        <a:ext cx="6953040" cy="42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I32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untryeconomy.com/national-minimum-wage/usa" TargetMode="External"/><Relationship Id="rId2" Type="http://schemas.openxmlformats.org/officeDocument/2006/relationships/hyperlink" Target="https://www.globalpetrolprices.com/Venezuela/gasoline_prices/" TargetMode="External"/><Relationship Id="rId3" Type="http://schemas.openxmlformats.org/officeDocument/2006/relationships/hyperlink" Target="https://countryeconomy.com/national-minimum-wage/uk" TargetMode="External"/><Relationship Id="rId4" Type="http://schemas.openxmlformats.org/officeDocument/2006/relationships/hyperlink" Target="https://www.globalpetrolprices.com/Libya/gasoline_prices/" TargetMode="External"/><Relationship Id="rId5" Type="http://schemas.openxmlformats.org/officeDocument/2006/relationships/hyperlink" Target="https://countryeconomy.com/national-minimum-wage/germany" TargetMode="External"/><Relationship Id="rId6" Type="http://schemas.openxmlformats.org/officeDocument/2006/relationships/hyperlink" Target="https://www.globalpetrolprices.com/Iran/gasoline_prices/" TargetMode="External"/><Relationship Id="rId7" Type="http://schemas.openxmlformats.org/officeDocument/2006/relationships/hyperlink" Target="https://countryeconomy.com/national-minimum-wage/france" TargetMode="External"/><Relationship Id="rId8" Type="http://schemas.openxmlformats.org/officeDocument/2006/relationships/hyperlink" Target="https://www.globalpetrolprices.com/Algeria/gasoline_prices/" TargetMode="External"/><Relationship Id="rId9" Type="http://schemas.openxmlformats.org/officeDocument/2006/relationships/hyperlink" Target="https://countryeconomy.com/national-minimum-wage/japan" TargetMode="External"/><Relationship Id="rId10" Type="http://schemas.openxmlformats.org/officeDocument/2006/relationships/hyperlink" Target="https://www.globalpetrolprices.com/Kuwait/gasoline_prices/" TargetMode="External"/><Relationship Id="rId11" Type="http://schemas.openxmlformats.org/officeDocument/2006/relationships/hyperlink" Target="https://countryeconomy.com/national-minimum-wage/spain" TargetMode="External"/><Relationship Id="rId12" Type="http://schemas.openxmlformats.org/officeDocument/2006/relationships/hyperlink" Target="https://www.globalpetrolprices.com/Angola/gasoline_prices/" TargetMode="External"/><Relationship Id="rId13" Type="http://schemas.openxmlformats.org/officeDocument/2006/relationships/hyperlink" Target="https://countryeconomy.com/national-minimum-wage/portugal" TargetMode="External"/><Relationship Id="rId14" Type="http://schemas.openxmlformats.org/officeDocument/2006/relationships/hyperlink" Target="https://www.globalpetrolprices.com/Nigeria/gasoline_prices/" TargetMode="External"/><Relationship Id="rId15" Type="http://schemas.openxmlformats.org/officeDocument/2006/relationships/hyperlink" Target="https://countryeconomy.com/national-minimum-wage/greece" TargetMode="External"/><Relationship Id="rId16" Type="http://schemas.openxmlformats.org/officeDocument/2006/relationships/hyperlink" Target="https://www.globalpetrolprices.com/Turkmenistan/gasoline_prices/" TargetMode="External"/><Relationship Id="rId17" Type="http://schemas.openxmlformats.org/officeDocument/2006/relationships/hyperlink" Target="https://countryeconomy.com/national-minimum-wage/ireland" TargetMode="External"/><Relationship Id="rId18" Type="http://schemas.openxmlformats.org/officeDocument/2006/relationships/hyperlink" Target="https://www.globalpetrolprices.com/Kazakhstan/gasoline_prices/" TargetMode="External"/><Relationship Id="rId19" Type="http://schemas.openxmlformats.org/officeDocument/2006/relationships/hyperlink" Target="https://countryeconomy.com/national-minimum-wage/andorra" TargetMode="External"/><Relationship Id="rId20" Type="http://schemas.openxmlformats.org/officeDocument/2006/relationships/hyperlink" Target="https://www.globalpetrolprices.com/Malaysia/gasoline_prices/" TargetMode="External"/><Relationship Id="rId21" Type="http://schemas.openxmlformats.org/officeDocument/2006/relationships/hyperlink" Target="https://countryeconomy.com/national-minimum-wage/afghanistan" TargetMode="External"/><Relationship Id="rId22" Type="http://schemas.openxmlformats.org/officeDocument/2006/relationships/hyperlink" Target="https://www.globalpetrolprices.com/Iraq/gasoline_prices/" TargetMode="External"/><Relationship Id="rId23" Type="http://schemas.openxmlformats.org/officeDocument/2006/relationships/hyperlink" Target="https://countryeconomy.com/national-minimum-wage/albania" TargetMode="External"/><Relationship Id="rId24" Type="http://schemas.openxmlformats.org/officeDocument/2006/relationships/hyperlink" Target="https://www.globalpetrolprices.com/Bahrain/gasoline_prices/" TargetMode="External"/><Relationship Id="rId25" Type="http://schemas.openxmlformats.org/officeDocument/2006/relationships/hyperlink" Target="https://countryeconomy.com/national-minimum-wage/armenia" TargetMode="External"/><Relationship Id="rId26" Type="http://schemas.openxmlformats.org/officeDocument/2006/relationships/hyperlink" Target="https://www.globalpetrolprices.com/Bolivia/gasoline_prices/" TargetMode="External"/><Relationship Id="rId27" Type="http://schemas.openxmlformats.org/officeDocument/2006/relationships/hyperlink" Target="https://countryeconomy.com/national-minimum-wage/angola" TargetMode="External"/><Relationship Id="rId28" Type="http://schemas.openxmlformats.org/officeDocument/2006/relationships/hyperlink" Target="https://www.globalpetrolprices.com/Haiti/gasoline_prices/" TargetMode="External"/><Relationship Id="rId29" Type="http://schemas.openxmlformats.org/officeDocument/2006/relationships/hyperlink" Target="https://countryeconomy.com/national-minimum-wage/argentina" TargetMode="External"/><Relationship Id="rId30" Type="http://schemas.openxmlformats.org/officeDocument/2006/relationships/hyperlink" Target="https://www.globalpetrolprices.com/Egypt/gasoline_prices/" TargetMode="External"/><Relationship Id="rId31" Type="http://schemas.openxmlformats.org/officeDocument/2006/relationships/hyperlink" Target="https://countryeconomy.com/national-minimum-wage/australia" TargetMode="External"/><Relationship Id="rId32" Type="http://schemas.openxmlformats.org/officeDocument/2006/relationships/hyperlink" Target="https://www.globalpetrolprices.com/Qatar/gasoline_prices/" TargetMode="External"/><Relationship Id="rId33" Type="http://schemas.openxmlformats.org/officeDocument/2006/relationships/hyperlink" Target="https://countryeconomy.com/national-minimum-wage/azerbaijan" TargetMode="External"/><Relationship Id="rId34" Type="http://schemas.openxmlformats.org/officeDocument/2006/relationships/hyperlink" Target="https://www.globalpetrolprices.com/Colombia/gasoline_prices/" TargetMode="External"/><Relationship Id="rId35" Type="http://schemas.openxmlformats.org/officeDocument/2006/relationships/hyperlink" Target="https://countryeconomy.com/national-minimum-wage/bangladesh" TargetMode="External"/><Relationship Id="rId36" Type="http://schemas.openxmlformats.org/officeDocument/2006/relationships/hyperlink" Target="https://www.globalpetrolprices.com/Azerbaijan/gasoline_prices/" TargetMode="External"/><Relationship Id="rId37" Type="http://schemas.openxmlformats.org/officeDocument/2006/relationships/hyperlink" Target="https://countryeconomy.com/national-minimum-wage/belgium" TargetMode="External"/><Relationship Id="rId38" Type="http://schemas.openxmlformats.org/officeDocument/2006/relationships/hyperlink" Target="https://www.globalpetrolprices.com/Saudi-Arabia/gasoline_prices/" TargetMode="External"/><Relationship Id="rId39" Type="http://schemas.openxmlformats.org/officeDocument/2006/relationships/hyperlink" Target="https://countryeconomy.com/national-minimum-wage/burkina-faso" TargetMode="External"/><Relationship Id="rId40" Type="http://schemas.openxmlformats.org/officeDocument/2006/relationships/hyperlink" Target="https://www.globalpetrolprices.com/Oman/gasoline_prices/" TargetMode="External"/><Relationship Id="rId41" Type="http://schemas.openxmlformats.org/officeDocument/2006/relationships/hyperlink" Target="https://countryeconomy.com/national-minimum-wage/bulgaria" TargetMode="External"/><Relationship Id="rId42" Type="http://schemas.openxmlformats.org/officeDocument/2006/relationships/hyperlink" Target="https://www.globalpetrolprices.com/Ecuador/gasoline_prices/" TargetMode="External"/><Relationship Id="rId43" Type="http://schemas.openxmlformats.org/officeDocument/2006/relationships/hyperlink" Target="https://countryeconomy.com/national-minimum-wage/bahrain" TargetMode="External"/><Relationship Id="rId44" Type="http://schemas.openxmlformats.org/officeDocument/2006/relationships/hyperlink" Target="https://www.globalpetrolprices.com/Tunisia/gasoline_prices/" TargetMode="External"/><Relationship Id="rId45" Type="http://schemas.openxmlformats.org/officeDocument/2006/relationships/hyperlink" Target="https://countryeconomy.com/national-minimum-wage/burundi" TargetMode="External"/><Relationship Id="rId46" Type="http://schemas.openxmlformats.org/officeDocument/2006/relationships/hyperlink" Target="https://www.globalpetrolprices.com/Kyrgyzstan/gasoline_prices/" TargetMode="External"/><Relationship Id="rId47" Type="http://schemas.openxmlformats.org/officeDocument/2006/relationships/hyperlink" Target="https://countryeconomy.com/national-minimum-wage/benin" TargetMode="External"/><Relationship Id="rId48" Type="http://schemas.openxmlformats.org/officeDocument/2006/relationships/hyperlink" Target="https://www.globalpetrolprices.com/Russia/gasoline_prices/" TargetMode="External"/><Relationship Id="rId49" Type="http://schemas.openxmlformats.org/officeDocument/2006/relationships/hyperlink" Target="https://countryeconomy.com/national-minimum-wage/bolivia" TargetMode="External"/><Relationship Id="rId50" Type="http://schemas.openxmlformats.org/officeDocument/2006/relationships/hyperlink" Target="https://www.globalpetrolprices.com/Ethiopia/gasoline_prices/" TargetMode="External"/><Relationship Id="rId51" Type="http://schemas.openxmlformats.org/officeDocument/2006/relationships/hyperlink" Target="https://countryeconomy.com/national-minimum-wage/brazil" TargetMode="External"/><Relationship Id="rId52" Type="http://schemas.openxmlformats.org/officeDocument/2006/relationships/hyperlink" Target="https://www.globalpetrolprices.com/Benin/gasoline_prices/" TargetMode="External"/><Relationship Id="rId53" Type="http://schemas.openxmlformats.org/officeDocument/2006/relationships/hyperlink" Target="https://countryeconomy.com/national-minimum-wage/bahamas" TargetMode="External"/><Relationship Id="rId54" Type="http://schemas.openxmlformats.org/officeDocument/2006/relationships/hyperlink" Target="https://www.globalpetrolprices.com/Bangladesh/gasoline_prices/" TargetMode="External"/><Relationship Id="rId55" Type="http://schemas.openxmlformats.org/officeDocument/2006/relationships/hyperlink" Target="https://countryeconomy.com/national-minimum-wage/bhutan" TargetMode="External"/><Relationship Id="rId56" Type="http://schemas.openxmlformats.org/officeDocument/2006/relationships/hyperlink" Target="https://www.globalpetrolprices.com/Gabon/gasoline_prices/" TargetMode="External"/><Relationship Id="rId57" Type="http://schemas.openxmlformats.org/officeDocument/2006/relationships/hyperlink" Target="https://countryeconomy.com/national-minimum-wage/botswana" TargetMode="External"/><Relationship Id="rId58" Type="http://schemas.openxmlformats.org/officeDocument/2006/relationships/hyperlink" Target="https://www.globalpetrolprices.com/Pakistan/gasoline_prices/" TargetMode="External"/><Relationship Id="rId59" Type="http://schemas.openxmlformats.org/officeDocument/2006/relationships/hyperlink" Target="https://countryeconomy.com/national-minimum-wage/belarus" TargetMode="External"/><Relationship Id="rId60" Type="http://schemas.openxmlformats.org/officeDocument/2006/relationships/hyperlink" Target="https://www.globalpetrolprices.com/Argentina/gasoline_prices/" TargetMode="External"/><Relationship Id="rId61" Type="http://schemas.openxmlformats.org/officeDocument/2006/relationships/hyperlink" Target="https://countryeconomy.com/national-minimum-wage/belize" TargetMode="External"/><Relationship Id="rId62" Type="http://schemas.openxmlformats.org/officeDocument/2006/relationships/hyperlink" Target="https://www.globalpetrolprices.com/Belarus/gasoline_prices/" TargetMode="External"/><Relationship Id="rId63" Type="http://schemas.openxmlformats.org/officeDocument/2006/relationships/hyperlink" Target="https://countryeconomy.com/national-minimum-wage/canada" TargetMode="External"/><Relationship Id="rId64" Type="http://schemas.openxmlformats.org/officeDocument/2006/relationships/hyperlink" Target="https://www.globalpetrolprices.com/Afghanistan/gasoline_prices/" TargetMode="External"/><Relationship Id="rId65" Type="http://schemas.openxmlformats.org/officeDocument/2006/relationships/hyperlink" Target="https://countryeconomy.com/national-minimum-wage/democratic-republic-congo" TargetMode="External"/><Relationship Id="rId66" Type="http://schemas.openxmlformats.org/officeDocument/2006/relationships/hyperlink" Target="https://www.globalpetrolprices.com/Trinidad-and-Tobago/gasoline_prices/" TargetMode="External"/><Relationship Id="rId67" Type="http://schemas.openxmlformats.org/officeDocument/2006/relationships/hyperlink" Target="https://countryeconomy.com/national-minimum-wage/switzerland" TargetMode="External"/><Relationship Id="rId68" Type="http://schemas.openxmlformats.org/officeDocument/2006/relationships/hyperlink" Target="https://www.globalpetrolprices.com/Suriname/gasoline_prices/" TargetMode="External"/><Relationship Id="rId69" Type="http://schemas.openxmlformats.org/officeDocument/2006/relationships/hyperlink" Target="https://countryeconomy.com/national-minimum-wage/ivory-coast" TargetMode="External"/><Relationship Id="rId70" Type="http://schemas.openxmlformats.org/officeDocument/2006/relationships/hyperlink" Target="https://www.globalpetrolprices.com/Cameroon/gasoline_prices/" TargetMode="External"/><Relationship Id="rId71" Type="http://schemas.openxmlformats.org/officeDocument/2006/relationships/hyperlink" Target="https://countryeconomy.com/national-minimum-wage/chile" TargetMode="External"/><Relationship Id="rId72" Type="http://schemas.openxmlformats.org/officeDocument/2006/relationships/hyperlink" Target="https://www.globalpetrolprices.com/Taiwan/gasoline_prices/" TargetMode="External"/><Relationship Id="rId73" Type="http://schemas.openxmlformats.org/officeDocument/2006/relationships/hyperlink" Target="https://countryeconomy.com/national-minimum-wage/cameroon" TargetMode="External"/><Relationship Id="rId74" Type="http://schemas.openxmlformats.org/officeDocument/2006/relationships/hyperlink" Target="https://www.globalpetrolprices.com/Burma-Myanmar/gasoline_prices/" TargetMode="External"/><Relationship Id="rId75" Type="http://schemas.openxmlformats.org/officeDocument/2006/relationships/hyperlink" Target="https://countryeconomy.com/national-minimum-wage/china" TargetMode="External"/><Relationship Id="rId76" Type="http://schemas.openxmlformats.org/officeDocument/2006/relationships/hyperlink" Target="https://www.globalpetrolprices.com/Syria/gasoline_prices/" TargetMode="External"/><Relationship Id="rId77" Type="http://schemas.openxmlformats.org/officeDocument/2006/relationships/hyperlink" Target="https://countryeconomy.com/national-minimum-wage/colombia" TargetMode="External"/><Relationship Id="rId78" Type="http://schemas.openxmlformats.org/officeDocument/2006/relationships/hyperlink" Target="https://www.globalpetrolprices.com/United-Arab-Emirates/gasoline_prices/" TargetMode="External"/><Relationship Id="rId79" Type="http://schemas.openxmlformats.org/officeDocument/2006/relationships/hyperlink" Target="https://countryeconomy.com/national-minimum-wage/costa-rica" TargetMode="External"/><Relationship Id="rId80" Type="http://schemas.openxmlformats.org/officeDocument/2006/relationships/hyperlink" Target="https://www.globalpetrolprices.com/Maldives/gasoline_prices/" TargetMode="External"/><Relationship Id="rId81" Type="http://schemas.openxmlformats.org/officeDocument/2006/relationships/hyperlink" Target="https://countryeconomy.com/national-minimum-wage/cuba" TargetMode="External"/><Relationship Id="rId82" Type="http://schemas.openxmlformats.org/officeDocument/2006/relationships/hyperlink" Target="https://www.globalpetrolprices.com/Togo/gasoline_prices/" TargetMode="External"/><Relationship Id="rId83" Type="http://schemas.openxmlformats.org/officeDocument/2006/relationships/hyperlink" Target="https://countryeconomy.com/national-minimum-wage/cyprus" TargetMode="External"/><Relationship Id="rId84" Type="http://schemas.openxmlformats.org/officeDocument/2006/relationships/hyperlink" Target="https://www.globalpetrolprices.com/Uzbekistan/gasoline_prices/" TargetMode="External"/><Relationship Id="rId85" Type="http://schemas.openxmlformats.org/officeDocument/2006/relationships/hyperlink" Target="https://countryeconomy.com/national-minimum-wage/czech-republic" TargetMode="External"/><Relationship Id="rId86" Type="http://schemas.openxmlformats.org/officeDocument/2006/relationships/hyperlink" Target="https://www.globalpetrolprices.com/Burkina-Faso/gasoline_prices/" TargetMode="External"/><Relationship Id="rId87" Type="http://schemas.openxmlformats.org/officeDocument/2006/relationships/hyperlink" Target="https://countryeconomy.com/national-minimum-wage/dominican-republic" TargetMode="External"/><Relationship Id="rId88" Type="http://schemas.openxmlformats.org/officeDocument/2006/relationships/hyperlink" Target="https://www.globalpetrolprices.com/Guatemala/gasoline_prices/" TargetMode="External"/><Relationship Id="rId89" Type="http://schemas.openxmlformats.org/officeDocument/2006/relationships/hyperlink" Target="https://countryeconomy.com/national-minimum-wage/algeria" TargetMode="External"/><Relationship Id="rId90" Type="http://schemas.openxmlformats.org/officeDocument/2006/relationships/hyperlink" Target="https://www.globalpetrolprices.com/Vietnam/gasoline_prices/" TargetMode="External"/><Relationship Id="rId91" Type="http://schemas.openxmlformats.org/officeDocument/2006/relationships/hyperlink" Target="https://countryeconomy.com/national-minimum-wage/ecuador" TargetMode="External"/><Relationship Id="rId92" Type="http://schemas.openxmlformats.org/officeDocument/2006/relationships/hyperlink" Target="https://www.globalpetrolprices.com/Brazil/gasoline_prices/" TargetMode="External"/><Relationship Id="rId93" Type="http://schemas.openxmlformats.org/officeDocument/2006/relationships/hyperlink" Target="https://countryeconomy.com/national-minimum-wage/estonia" TargetMode="External"/><Relationship Id="rId94" Type="http://schemas.openxmlformats.org/officeDocument/2006/relationships/hyperlink" Target="https://www.globalpetrolprices.com/El-Salvador/gasoline_prices/" TargetMode="External"/><Relationship Id="rId95" Type="http://schemas.openxmlformats.org/officeDocument/2006/relationships/hyperlink" Target="https://countryeconomy.com/national-minimum-wage/egypt" TargetMode="External"/><Relationship Id="rId96" Type="http://schemas.openxmlformats.org/officeDocument/2006/relationships/hyperlink" Target="https://www.globalpetrolprices.com/Ivory-Coast/gasoline_prices/" TargetMode="External"/><Relationship Id="rId97" Type="http://schemas.openxmlformats.org/officeDocument/2006/relationships/hyperlink" Target="https://countryeconomy.com/national-minimum-wage/ethiopia" TargetMode="External"/><Relationship Id="rId98" Type="http://schemas.openxmlformats.org/officeDocument/2006/relationships/hyperlink" Target="https://www.globalpetrolprices.com/Mexico/gasoline_prices/" TargetMode="External"/><Relationship Id="rId99" Type="http://schemas.openxmlformats.org/officeDocument/2006/relationships/hyperlink" Target="https://countryeconomy.com/national-minimum-wage/fiji" TargetMode="External"/><Relationship Id="rId100" Type="http://schemas.openxmlformats.org/officeDocument/2006/relationships/hyperlink" Target="https://www.globalpetrolprices.com/Indonesia/gasoline_prices/" TargetMode="External"/><Relationship Id="rId101" Type="http://schemas.openxmlformats.org/officeDocument/2006/relationships/hyperlink" Target="https://countryeconomy.com/national-minimum-wage/gabon" TargetMode="External"/><Relationship Id="rId102" Type="http://schemas.openxmlformats.org/officeDocument/2006/relationships/hyperlink" Target="https://www.globalpetrolprices.com/USA/gasoline_prices/" TargetMode="External"/><Relationship Id="rId103" Type="http://schemas.openxmlformats.org/officeDocument/2006/relationships/hyperlink" Target="https://countryeconomy.com/national-minimum-wage/georgia" TargetMode="External"/><Relationship Id="rId104" Type="http://schemas.openxmlformats.org/officeDocument/2006/relationships/hyperlink" Target="https://www.globalpetrolprices.com/Lebanon/gasoline_prices/" TargetMode="External"/><Relationship Id="rId105" Type="http://schemas.openxmlformats.org/officeDocument/2006/relationships/hyperlink" Target="https://countryeconomy.com/national-minimum-wage/ghana" TargetMode="External"/><Relationship Id="rId106" Type="http://schemas.openxmlformats.org/officeDocument/2006/relationships/hyperlink" Target="https://www.globalpetrolprices.com/Grenada/gasoline_prices/" TargetMode="External"/><Relationship Id="rId107" Type="http://schemas.openxmlformats.org/officeDocument/2006/relationships/hyperlink" Target="https://countryeconomy.com/national-minimum-wage/gambia" TargetMode="External"/><Relationship Id="rId108" Type="http://schemas.openxmlformats.org/officeDocument/2006/relationships/hyperlink" Target="https://www.globalpetrolprices.com/Puerto-Rico/gasoline_prices/" TargetMode="External"/><Relationship Id="rId109" Type="http://schemas.openxmlformats.org/officeDocument/2006/relationships/hyperlink" Target="https://countryeconomy.com/national-minimum-wage/equatorial-guinea" TargetMode="External"/><Relationship Id="rId110" Type="http://schemas.openxmlformats.org/officeDocument/2006/relationships/hyperlink" Target="https://www.globalpetrolprices.com/Namibia/gasoline_prices/" TargetMode="External"/><Relationship Id="rId111" Type="http://schemas.openxmlformats.org/officeDocument/2006/relationships/hyperlink" Target="https://countryeconomy.com/national-minimum-wage/guatemala" TargetMode="External"/><Relationship Id="rId112" Type="http://schemas.openxmlformats.org/officeDocument/2006/relationships/hyperlink" Target="https://www.globalpetrolprices.com/Democratic-Republic-of-the-Congo/gasoline_prices/" TargetMode="External"/><Relationship Id="rId113" Type="http://schemas.openxmlformats.org/officeDocument/2006/relationships/hyperlink" Target="https://countryeconomy.com/national-minimum-wage/guinea-bissau" TargetMode="External"/><Relationship Id="rId114" Type="http://schemas.openxmlformats.org/officeDocument/2006/relationships/hyperlink" Target="https://www.globalpetrolprices.com/Turkey/gasoline_prices/" TargetMode="External"/><Relationship Id="rId115" Type="http://schemas.openxmlformats.org/officeDocument/2006/relationships/hyperlink" Target="https://countryeconomy.com/national-minimum-wage/guyana" TargetMode="External"/><Relationship Id="rId116" Type="http://schemas.openxmlformats.org/officeDocument/2006/relationships/hyperlink" Target="https://www.globalpetrolprices.com/Japan/gasoline_prices/" TargetMode="External"/><Relationship Id="rId117" Type="http://schemas.openxmlformats.org/officeDocument/2006/relationships/hyperlink" Target="https://countryeconomy.com/national-minimum-wage/hong-kong" TargetMode="External"/><Relationship Id="rId118" Type="http://schemas.openxmlformats.org/officeDocument/2006/relationships/hyperlink" Target="https://www.globalpetrolprices.com/Cuba/gasoline_prices/" TargetMode="External"/><Relationship Id="rId119" Type="http://schemas.openxmlformats.org/officeDocument/2006/relationships/hyperlink" Target="https://countryeconomy.com/national-minimum-wage/honduras" TargetMode="External"/><Relationship Id="rId120" Type="http://schemas.openxmlformats.org/officeDocument/2006/relationships/hyperlink" Target="https://www.globalpetrolprices.com/Mali/gasoline_prices/" TargetMode="External"/><Relationship Id="rId121" Type="http://schemas.openxmlformats.org/officeDocument/2006/relationships/hyperlink" Target="https://countryeconomy.com/national-minimum-wage/croatia" TargetMode="External"/><Relationship Id="rId122" Type="http://schemas.openxmlformats.org/officeDocument/2006/relationships/hyperlink" Target="https://www.globalpetrolprices.com/Bhutan/gasoline_prices/" TargetMode="External"/><Relationship Id="rId123" Type="http://schemas.openxmlformats.org/officeDocument/2006/relationships/hyperlink" Target="https://countryeconomy.com/national-minimum-wage/haiti" TargetMode="External"/><Relationship Id="rId124" Type="http://schemas.openxmlformats.org/officeDocument/2006/relationships/hyperlink" Target="https://www.globalpetrolprices.com/Australia/gasoline_prices/" TargetMode="External"/><Relationship Id="rId125" Type="http://schemas.openxmlformats.org/officeDocument/2006/relationships/hyperlink" Target="https://countryeconomy.com/national-minimum-wage/hungary" TargetMode="External"/><Relationship Id="rId126" Type="http://schemas.openxmlformats.org/officeDocument/2006/relationships/hyperlink" Target="https://www.globalpetrolprices.com/Liberia/gasoline_prices/" TargetMode="External"/><Relationship Id="rId127" Type="http://schemas.openxmlformats.org/officeDocument/2006/relationships/hyperlink" Target="https://countryeconomy.com/national-minimum-wage/indonesia" TargetMode="External"/><Relationship Id="rId128" Type="http://schemas.openxmlformats.org/officeDocument/2006/relationships/hyperlink" Target="https://www.globalpetrolprices.com/Kenya/gasoline_prices/" TargetMode="External"/><Relationship Id="rId129" Type="http://schemas.openxmlformats.org/officeDocument/2006/relationships/hyperlink" Target="https://countryeconomy.com/national-minimum-wage/israel" TargetMode="External"/><Relationship Id="rId130" Type="http://schemas.openxmlformats.org/officeDocument/2006/relationships/hyperlink" Target="https://www.globalpetrolprices.com/Thailand/gasoline_prices/" TargetMode="External"/><Relationship Id="rId131" Type="http://schemas.openxmlformats.org/officeDocument/2006/relationships/hyperlink" Target="https://countryeconomy.com/national-minimum-wage/india" TargetMode="External"/><Relationship Id="rId132" Type="http://schemas.openxmlformats.org/officeDocument/2006/relationships/hyperlink" Target="https://www.globalpetrolprices.com/Guyana/gasoline_prices/" TargetMode="External"/><Relationship Id="rId133" Type="http://schemas.openxmlformats.org/officeDocument/2006/relationships/hyperlink" Target="https://countryeconomy.com/national-minimum-wage/iraq" TargetMode="External"/><Relationship Id="rId134" Type="http://schemas.openxmlformats.org/officeDocument/2006/relationships/hyperlink" Target="https://www.globalpetrolprices.com/India/gasoline_prices/" TargetMode="External"/><Relationship Id="rId135" Type="http://schemas.openxmlformats.org/officeDocument/2006/relationships/hyperlink" Target="https://countryeconomy.com/national-minimum-wage/iran" TargetMode="External"/><Relationship Id="rId136" Type="http://schemas.openxmlformats.org/officeDocument/2006/relationships/hyperlink" Target="https://www.globalpetrolprices.com/Dominica/gasoline_prices/" TargetMode="External"/><Relationship Id="rId137" Type="http://schemas.openxmlformats.org/officeDocument/2006/relationships/hyperlink" Target="https://countryeconomy.com/national-minimum-wage/jamaica" TargetMode="External"/><Relationship Id="rId138" Type="http://schemas.openxmlformats.org/officeDocument/2006/relationships/hyperlink" Target="https://www.globalpetrolprices.com/China/gasoline_prices/" TargetMode="External"/><Relationship Id="rId139" Type="http://schemas.openxmlformats.org/officeDocument/2006/relationships/hyperlink" Target="https://countryeconomy.com/national-minimum-wage/jordan" TargetMode="External"/><Relationship Id="rId140" Type="http://schemas.openxmlformats.org/officeDocument/2006/relationships/hyperlink" Target="https://www.globalpetrolprices.com/Ukraine/gasoline_prices/" TargetMode="External"/><Relationship Id="rId141" Type="http://schemas.openxmlformats.org/officeDocument/2006/relationships/hyperlink" Target="https://countryeconomy.com/national-minimum-wage/kenya" TargetMode="External"/><Relationship Id="rId142" Type="http://schemas.openxmlformats.org/officeDocument/2006/relationships/hyperlink" Target="https://www.globalpetrolprices.com/Mozambique/gasoline_prices/" TargetMode="External"/><Relationship Id="rId143" Type="http://schemas.openxmlformats.org/officeDocument/2006/relationships/hyperlink" Target="https://countryeconomy.com/national-minimum-wage/kyrgyzstan" TargetMode="External"/><Relationship Id="rId144" Type="http://schemas.openxmlformats.org/officeDocument/2006/relationships/hyperlink" Target="https://www.globalpetrolprices.com/Nicaragua/gasoline_prices/" TargetMode="External"/><Relationship Id="rId145" Type="http://schemas.openxmlformats.org/officeDocument/2006/relationships/hyperlink" Target="https://countryeconomy.com/national-minimum-wage/cambodia" TargetMode="External"/><Relationship Id="rId146" Type="http://schemas.openxmlformats.org/officeDocument/2006/relationships/hyperlink" Target="https://www.globalpetrolprices.com/Guinea/gasoline_prices/" TargetMode="External"/><Relationship Id="rId147" Type="http://schemas.openxmlformats.org/officeDocument/2006/relationships/hyperlink" Target="https://countryeconomy.com/national-minimum-wage/moroni" TargetMode="External"/><Relationship Id="rId148" Type="http://schemas.openxmlformats.org/officeDocument/2006/relationships/hyperlink" Target="https://www.globalpetrolprices.com/Botswana/gasoline_prices/" TargetMode="External"/><Relationship Id="rId149" Type="http://schemas.openxmlformats.org/officeDocument/2006/relationships/hyperlink" Target="https://countryeconomy.com/national-minimum-wage/south-korea" TargetMode="External"/><Relationship Id="rId150" Type="http://schemas.openxmlformats.org/officeDocument/2006/relationships/hyperlink" Target="https://www.globalpetrolprices.com/Malta/gasoline_prices/" TargetMode="External"/><Relationship Id="rId151" Type="http://schemas.openxmlformats.org/officeDocument/2006/relationships/hyperlink" Target="https://countryeconomy.com/national-minimum-wage/kuwait" TargetMode="External"/><Relationship Id="rId152" Type="http://schemas.openxmlformats.org/officeDocument/2006/relationships/hyperlink" Target="https://www.globalpetrolprices.com/Panama/gasoline_prices/" TargetMode="External"/><Relationship Id="rId153" Type="http://schemas.openxmlformats.org/officeDocument/2006/relationships/hyperlink" Target="https://countryeconomy.com/national-minimum-wage/kazakhstan" TargetMode="External"/><Relationship Id="rId154" Type="http://schemas.openxmlformats.org/officeDocument/2006/relationships/hyperlink" Target="https://www.globalpetrolprices.com/Senegal/gasoline_prices/" TargetMode="External"/><Relationship Id="rId155" Type="http://schemas.openxmlformats.org/officeDocument/2006/relationships/hyperlink" Target="https://countryeconomy.com/national-minimum-wage/laos" TargetMode="External"/><Relationship Id="rId156" Type="http://schemas.openxmlformats.org/officeDocument/2006/relationships/hyperlink" Target="https://www.globalpetrolprices.com/Ghana/gasoline_prices/" TargetMode="External"/><Relationship Id="rId157" Type="http://schemas.openxmlformats.org/officeDocument/2006/relationships/hyperlink" Target="https://countryeconomy.com/national-minimum-wage/lebanon" TargetMode="External"/><Relationship Id="rId158" Type="http://schemas.openxmlformats.org/officeDocument/2006/relationships/hyperlink" Target="https://www.globalpetrolprices.com/Madagascar/gasoline_prices/" TargetMode="External"/><Relationship Id="rId159" Type="http://schemas.openxmlformats.org/officeDocument/2006/relationships/hyperlink" Target="https://countryeconomy.com/national-minimum-wage/sri-lanka" TargetMode="External"/><Relationship Id="rId160" Type="http://schemas.openxmlformats.org/officeDocument/2006/relationships/hyperlink" Target="https://www.globalpetrolprices.com/Rwanda/gasoline_prices/" TargetMode="External"/><Relationship Id="rId161" Type="http://schemas.openxmlformats.org/officeDocument/2006/relationships/hyperlink" Target="https://countryeconomy.com/national-minimum-wage/lesotho" TargetMode="External"/><Relationship Id="rId162" Type="http://schemas.openxmlformats.org/officeDocument/2006/relationships/hyperlink" Target="https://www.globalpetrolprices.com/Dominican-Republic/gasoline_prices/" TargetMode="External"/><Relationship Id="rId163" Type="http://schemas.openxmlformats.org/officeDocument/2006/relationships/hyperlink" Target="https://countryeconomy.com/national-minimum-wage/lithuania" TargetMode="External"/><Relationship Id="rId164" Type="http://schemas.openxmlformats.org/officeDocument/2006/relationships/hyperlink" Target="https://www.globalpetrolprices.com/Nepal/gasoline_prices/" TargetMode="External"/><Relationship Id="rId165" Type="http://schemas.openxmlformats.org/officeDocument/2006/relationships/hyperlink" Target="https://countryeconomy.com/national-minimum-wage/luxembourg" TargetMode="External"/><Relationship Id="rId166" Type="http://schemas.openxmlformats.org/officeDocument/2006/relationships/hyperlink" Target="https://www.globalpetrolprices.com/Cambodia/gasoline_prices/" TargetMode="External"/><Relationship Id="rId167" Type="http://schemas.openxmlformats.org/officeDocument/2006/relationships/hyperlink" Target="https://countryeconomy.com/national-minimum-wage/latvia" TargetMode="External"/><Relationship Id="rId168" Type="http://schemas.openxmlformats.org/officeDocument/2006/relationships/hyperlink" Target="https://www.globalpetrolprices.com/Sudan/gasoline_prices/" TargetMode="External"/><Relationship Id="rId169" Type="http://schemas.openxmlformats.org/officeDocument/2006/relationships/hyperlink" Target="https://countryeconomy.com/national-minimum-wage/libya" TargetMode="External"/><Relationship Id="rId170" Type="http://schemas.openxmlformats.org/officeDocument/2006/relationships/hyperlink" Target="https://www.globalpetrolprices.com/Moldova/gasoline_prices/" TargetMode="External"/><Relationship Id="rId171" Type="http://schemas.openxmlformats.org/officeDocument/2006/relationships/hyperlink" Target="https://countryeconomy.com/national-minimum-wage/morocco" TargetMode="External"/><Relationship Id="rId172" Type="http://schemas.openxmlformats.org/officeDocument/2006/relationships/hyperlink" Target="https://www.globalpetrolprices.com/Swaziland/gasoline_prices/" TargetMode="External"/><Relationship Id="rId173" Type="http://schemas.openxmlformats.org/officeDocument/2006/relationships/hyperlink" Target="https://countryeconomy.com/national-minimum-wage/moldova" TargetMode="External"/><Relationship Id="rId174" Type="http://schemas.openxmlformats.org/officeDocument/2006/relationships/hyperlink" Target="https://www.globalpetrolprices.com/Philippines/gasoline_prices/" TargetMode="External"/><Relationship Id="rId175" Type="http://schemas.openxmlformats.org/officeDocument/2006/relationships/hyperlink" Target="https://countryeconomy.com/national-minimum-wage/montenegro" TargetMode="External"/><Relationship Id="rId176" Type="http://schemas.openxmlformats.org/officeDocument/2006/relationships/hyperlink" Target="https://www.globalpetrolprices.com/Paraguay/gasoline_prices/" TargetMode="External"/><Relationship Id="rId177" Type="http://schemas.openxmlformats.org/officeDocument/2006/relationships/hyperlink" Target="https://countryeconomy.com/national-minimum-wage/madagascar" TargetMode="External"/><Relationship Id="rId178" Type="http://schemas.openxmlformats.org/officeDocument/2006/relationships/hyperlink" Target="https://www.globalpetrolprices.com/Sierra-Leone/gasoline_prices/" TargetMode="External"/><Relationship Id="rId179" Type="http://schemas.openxmlformats.org/officeDocument/2006/relationships/hyperlink" Target="https://countryeconomy.com/national-minimum-wage/macedonia" TargetMode="External"/><Relationship Id="rId180" Type="http://schemas.openxmlformats.org/officeDocument/2006/relationships/hyperlink" Target="https://www.globalpetrolprices.com/Chile/gasoline_prices/" TargetMode="External"/><Relationship Id="rId181" Type="http://schemas.openxmlformats.org/officeDocument/2006/relationships/hyperlink" Target="https://countryeconomy.com/national-minimum-wage/mali" TargetMode="External"/><Relationship Id="rId182" Type="http://schemas.openxmlformats.org/officeDocument/2006/relationships/hyperlink" Target="https://www.globalpetrolprices.com/Lesotho/gasoline_prices/" TargetMode="External"/><Relationship Id="rId183" Type="http://schemas.openxmlformats.org/officeDocument/2006/relationships/hyperlink" Target="https://countryeconomy.com/national-minimum-wage/mongolia" TargetMode="External"/><Relationship Id="rId184" Type="http://schemas.openxmlformats.org/officeDocument/2006/relationships/hyperlink" Target="https://www.globalpetrolprices.com/Georgia/gasoline_prices/" TargetMode="External"/><Relationship Id="rId185" Type="http://schemas.openxmlformats.org/officeDocument/2006/relationships/hyperlink" Target="https://countryeconomy.com/national-minimum-wage/mauritania" TargetMode="External"/><Relationship Id="rId186" Type="http://schemas.openxmlformats.org/officeDocument/2006/relationships/hyperlink" Target="https://www.globalpetrolprices.com/Saint-Lucia/gasoline_prices/" TargetMode="External"/><Relationship Id="rId187" Type="http://schemas.openxmlformats.org/officeDocument/2006/relationships/hyperlink" Target="https://countryeconomy.com/national-minimum-wage/malta" TargetMode="External"/><Relationship Id="rId188" Type="http://schemas.openxmlformats.org/officeDocument/2006/relationships/hyperlink" Target="https://www.globalpetrolprices.com/Tanzania/gasoline_prices/" TargetMode="External"/><Relationship Id="rId189" Type="http://schemas.openxmlformats.org/officeDocument/2006/relationships/hyperlink" Target="https://countryeconomy.com/national-minimum-wage/mauritius" TargetMode="External"/><Relationship Id="rId190" Type="http://schemas.openxmlformats.org/officeDocument/2006/relationships/hyperlink" Target="https://www.globalpetrolprices.com/Honduras/gasoline_prices/" TargetMode="External"/><Relationship Id="rId191" Type="http://schemas.openxmlformats.org/officeDocument/2006/relationships/hyperlink" Target="https://countryeconomy.com/national-minimum-wage/maldivas" TargetMode="External"/><Relationship Id="rId192" Type="http://schemas.openxmlformats.org/officeDocument/2006/relationships/hyperlink" Target="https://www.globalpetrolprices.com/Montenegro/gasoline_prices/" TargetMode="External"/><Relationship Id="rId193" Type="http://schemas.openxmlformats.org/officeDocument/2006/relationships/hyperlink" Target="https://countryeconomy.com/national-minimum-wage/malawi" TargetMode="External"/><Relationship Id="rId194" Type="http://schemas.openxmlformats.org/officeDocument/2006/relationships/hyperlink" Target="https://www.globalpetrolprices.com/Sri-Lanka/gasoline_prices/" TargetMode="External"/><Relationship Id="rId195" Type="http://schemas.openxmlformats.org/officeDocument/2006/relationships/hyperlink" Target="https://countryeconomy.com/national-minimum-wage/mexico" TargetMode="External"/><Relationship Id="rId196" Type="http://schemas.openxmlformats.org/officeDocument/2006/relationships/hyperlink" Target="https://www.globalpetrolprices.com/Costa-Rica/gasoline_prices/" TargetMode="External"/><Relationship Id="rId197" Type="http://schemas.openxmlformats.org/officeDocument/2006/relationships/hyperlink" Target="https://countryeconomy.com/national-minimum-wage/malaysia" TargetMode="External"/><Relationship Id="rId198" Type="http://schemas.openxmlformats.org/officeDocument/2006/relationships/hyperlink" Target="https://www.globalpetrolprices.com/South-Korea/gasoline_prices/" TargetMode="External"/><Relationship Id="rId199" Type="http://schemas.openxmlformats.org/officeDocument/2006/relationships/hyperlink" Target="https://countryeconomy.com/national-minimum-wage/mozambique" TargetMode="External"/><Relationship Id="rId200" Type="http://schemas.openxmlformats.org/officeDocument/2006/relationships/hyperlink" Target="https://www.globalpetrolprices.com/Cape-Verde/gasoline_prices/" TargetMode="External"/><Relationship Id="rId201" Type="http://schemas.openxmlformats.org/officeDocument/2006/relationships/hyperlink" Target="https://countryeconomy.com/national-minimum-wage/niger" TargetMode="External"/><Relationship Id="rId202" Type="http://schemas.openxmlformats.org/officeDocument/2006/relationships/hyperlink" Target="https://www.globalpetrolprices.com/Canada/gasoline_prices/" TargetMode="External"/><Relationship Id="rId203" Type="http://schemas.openxmlformats.org/officeDocument/2006/relationships/hyperlink" Target="https://countryeconomy.com/national-minimum-wage/nigeria" TargetMode="External"/><Relationship Id="rId204" Type="http://schemas.openxmlformats.org/officeDocument/2006/relationships/hyperlink" Target="https://www.globalpetrolprices.com/Slovenia/gasoline_prices/" TargetMode="External"/><Relationship Id="rId205" Type="http://schemas.openxmlformats.org/officeDocument/2006/relationships/hyperlink" Target="https://countryeconomy.com/national-minimum-wage/nicaragua" TargetMode="External"/><Relationship Id="rId206" Type="http://schemas.openxmlformats.org/officeDocument/2006/relationships/hyperlink" Target="https://www.globalpetrolprices.com/Macedonia/gasoline_prices/" TargetMode="External"/><Relationship Id="rId207" Type="http://schemas.openxmlformats.org/officeDocument/2006/relationships/hyperlink" Target="https://countryeconomy.com/national-minimum-wage/netherlands" TargetMode="External"/><Relationship Id="rId208" Type="http://schemas.openxmlformats.org/officeDocument/2006/relationships/hyperlink" Target="https://www.globalpetrolprices.com/Poland/gasoline_prices/" TargetMode="External"/><Relationship Id="rId209" Type="http://schemas.openxmlformats.org/officeDocument/2006/relationships/hyperlink" Target="https://countryeconomy.com/national-minimum-wage/nepal" TargetMode="External"/><Relationship Id="rId210" Type="http://schemas.openxmlformats.org/officeDocument/2006/relationships/hyperlink" Target="https://www.globalpetrolprices.com/Burundi/gasoline_prices/" TargetMode="External"/><Relationship Id="rId211" Type="http://schemas.openxmlformats.org/officeDocument/2006/relationships/hyperlink" Target="https://countryeconomy.com/national-minimum-wage/new-zealand" TargetMode="External"/><Relationship Id="rId212" Type="http://schemas.openxmlformats.org/officeDocument/2006/relationships/hyperlink" Target="https://www.globalpetrolprices.com/South-Africa/gasoline_prices/" TargetMode="External"/><Relationship Id="rId213" Type="http://schemas.openxmlformats.org/officeDocument/2006/relationships/hyperlink" Target="https://countryeconomy.com/national-minimum-wage/oman" TargetMode="External"/><Relationship Id="rId214" Type="http://schemas.openxmlformats.org/officeDocument/2006/relationships/hyperlink" Target="https://www.globalpetrolprices.com/Mongolia/gasoline_prices/" TargetMode="External"/><Relationship Id="rId215" Type="http://schemas.openxmlformats.org/officeDocument/2006/relationships/hyperlink" Target="https://countryeconomy.com/national-minimum-wage/panama" TargetMode="External"/><Relationship Id="rId216" Type="http://schemas.openxmlformats.org/officeDocument/2006/relationships/hyperlink" Target="https://www.globalpetrolprices.com/Morocco/gasoline_prices/" TargetMode="External"/><Relationship Id="rId217" Type="http://schemas.openxmlformats.org/officeDocument/2006/relationships/hyperlink" Target="https://countryeconomy.com/national-minimum-wage/peru" TargetMode="External"/><Relationship Id="rId218" Type="http://schemas.openxmlformats.org/officeDocument/2006/relationships/hyperlink" Target="https://www.globalpetrolprices.com/Peru/gasoline_prices/" TargetMode="External"/><Relationship Id="rId219" Type="http://schemas.openxmlformats.org/officeDocument/2006/relationships/hyperlink" Target="https://countryeconomy.com/national-minimum-wage/papua-new-guinea" TargetMode="External"/><Relationship Id="rId220" Type="http://schemas.openxmlformats.org/officeDocument/2006/relationships/hyperlink" Target="https://www.globalpetrolprices.com/Uganda/gasoline_prices/" TargetMode="External"/><Relationship Id="rId221" Type="http://schemas.openxmlformats.org/officeDocument/2006/relationships/hyperlink" Target="https://countryeconomy.com/national-minimum-wage/philippines" TargetMode="External"/><Relationship Id="rId222" Type="http://schemas.openxmlformats.org/officeDocument/2006/relationships/hyperlink" Target="https://www.globalpetrolprices.com/Zambia/gasoline_prices/" TargetMode="External"/><Relationship Id="rId223" Type="http://schemas.openxmlformats.org/officeDocument/2006/relationships/hyperlink" Target="https://countryeconomy.com/national-minimum-wage/pakistan" TargetMode="External"/><Relationship Id="rId224" Type="http://schemas.openxmlformats.org/officeDocument/2006/relationships/hyperlink" Target="https://www.globalpetrolprices.com/Bosnia-and-Herzegovina/gasoline_prices/" TargetMode="External"/><Relationship Id="rId225" Type="http://schemas.openxmlformats.org/officeDocument/2006/relationships/hyperlink" Target="https://countryeconomy.com/national-minimum-wage/poland" TargetMode="External"/><Relationship Id="rId226" Type="http://schemas.openxmlformats.org/officeDocument/2006/relationships/hyperlink" Target="https://www.globalpetrolprices.com/Curacao/gasoline_prices/" TargetMode="External"/><Relationship Id="rId227" Type="http://schemas.openxmlformats.org/officeDocument/2006/relationships/hyperlink" Target="https://countryeconomy.com/national-minimum-wage/palestine" TargetMode="External"/><Relationship Id="rId228" Type="http://schemas.openxmlformats.org/officeDocument/2006/relationships/hyperlink" Target="https://www.globalpetrolprices.com/Mauritius/gasoline_prices/" TargetMode="External"/><Relationship Id="rId229" Type="http://schemas.openxmlformats.org/officeDocument/2006/relationships/hyperlink" Target="https://countryeconomy.com/national-minimum-wage/paraguay" TargetMode="External"/><Relationship Id="rId230" Type="http://schemas.openxmlformats.org/officeDocument/2006/relationships/hyperlink" Target="https://www.globalpetrolprices.com/Serbia/gasoline_prices/" TargetMode="External"/><Relationship Id="rId231" Type="http://schemas.openxmlformats.org/officeDocument/2006/relationships/hyperlink" Target="https://countryeconomy.com/national-minimum-wage/romania" TargetMode="External"/><Relationship Id="rId232" Type="http://schemas.openxmlformats.org/officeDocument/2006/relationships/hyperlink" Target="https://www.globalpetrolprices.com/Fiji/gasoline_prices/" TargetMode="External"/><Relationship Id="rId233" Type="http://schemas.openxmlformats.org/officeDocument/2006/relationships/hyperlink" Target="https://countryeconomy.com/national-minimum-wage/serbia" TargetMode="External"/><Relationship Id="rId234" Type="http://schemas.openxmlformats.org/officeDocument/2006/relationships/hyperlink" Target="https://www.globalpetrolprices.com/Liechtenstein/gasoline_prices/" TargetMode="External"/><Relationship Id="rId235" Type="http://schemas.openxmlformats.org/officeDocument/2006/relationships/hyperlink" Target="https://countryeconomy.com/national-minimum-wage/russia" TargetMode="External"/><Relationship Id="rId236" Type="http://schemas.openxmlformats.org/officeDocument/2006/relationships/hyperlink" Target="https://www.globalpetrolprices.com/Jamaica/gasoline_prices/" TargetMode="External"/><Relationship Id="rId237" Type="http://schemas.openxmlformats.org/officeDocument/2006/relationships/hyperlink" Target="https://countryeconomy.com/national-minimum-wage/rwanda" TargetMode="External"/><Relationship Id="rId238" Type="http://schemas.openxmlformats.org/officeDocument/2006/relationships/hyperlink" Target="https://www.globalpetrolprices.com/Bulgaria/gasoline_prices/" TargetMode="External"/><Relationship Id="rId239" Type="http://schemas.openxmlformats.org/officeDocument/2006/relationships/hyperlink" Target="https://countryeconomy.com/national-minimum-wage/saudi-arabia" TargetMode="External"/><Relationship Id="rId240" Type="http://schemas.openxmlformats.org/officeDocument/2006/relationships/hyperlink" Target="https://www.globalpetrolprices.com/San-Marino/gasoline_prices/" TargetMode="External"/><Relationship Id="rId241" Type="http://schemas.openxmlformats.org/officeDocument/2006/relationships/hyperlink" Target="https://countryeconomy.com/national-minimum-wage/solomon-islands" TargetMode="External"/><Relationship Id="rId242" Type="http://schemas.openxmlformats.org/officeDocument/2006/relationships/hyperlink" Target="https://www.globalpetrolprices.com/Romania/gasoline_prices/" TargetMode="External"/><Relationship Id="rId243" Type="http://schemas.openxmlformats.org/officeDocument/2006/relationships/hyperlink" Target="https://countryeconomy.com/national-minimum-wage/sudan" TargetMode="External"/><Relationship Id="rId244" Type="http://schemas.openxmlformats.org/officeDocument/2006/relationships/hyperlink" Target="https://www.globalpetrolprices.com/Croatia/gasoline_prices/" TargetMode="External"/><Relationship Id="rId245" Type="http://schemas.openxmlformats.org/officeDocument/2006/relationships/hyperlink" Target="https://countryeconomy.com/national-minimum-wage/slovenia" TargetMode="External"/><Relationship Id="rId246" Type="http://schemas.openxmlformats.org/officeDocument/2006/relationships/hyperlink" Target="https://www.globalpetrolprices.com/Hungary/gasoline_prices/" TargetMode="External"/><Relationship Id="rId247" Type="http://schemas.openxmlformats.org/officeDocument/2006/relationships/hyperlink" Target="https://countryeconomy.com/national-minimum-wage/slovakia" TargetMode="External"/><Relationship Id="rId248" Type="http://schemas.openxmlformats.org/officeDocument/2006/relationships/hyperlink" Target="https://www.globalpetrolprices.com/Luxembourg/gasoline_prices/" TargetMode="External"/><Relationship Id="rId249" Type="http://schemas.openxmlformats.org/officeDocument/2006/relationships/hyperlink" Target="https://countryeconomy.com/national-minimum-wage/sierra-leone" TargetMode="External"/><Relationship Id="rId250" Type="http://schemas.openxmlformats.org/officeDocument/2006/relationships/hyperlink" Target="https://www.globalpetrolprices.com/Germany/gasoline_prices/" TargetMode="External"/><Relationship Id="rId251" Type="http://schemas.openxmlformats.org/officeDocument/2006/relationships/hyperlink" Target="https://countryeconomy.com/national-minimum-wage/san-marino" TargetMode="External"/><Relationship Id="rId252" Type="http://schemas.openxmlformats.org/officeDocument/2006/relationships/hyperlink" Target="https://www.globalpetrolprices.com/Andorra/gasoline_prices/" TargetMode="External"/><Relationship Id="rId253" Type="http://schemas.openxmlformats.org/officeDocument/2006/relationships/hyperlink" Target="https://countryeconomy.com/national-minimum-wage/senegal" TargetMode="External"/><Relationship Id="rId254" Type="http://schemas.openxmlformats.org/officeDocument/2006/relationships/hyperlink" Target="https://www.globalpetrolprices.com/Cyprus/gasoline_prices/" TargetMode="External"/><Relationship Id="rId255" Type="http://schemas.openxmlformats.org/officeDocument/2006/relationships/hyperlink" Target="https://countryeconomy.com/national-minimum-wage/el-salvador" TargetMode="External"/><Relationship Id="rId256" Type="http://schemas.openxmlformats.org/officeDocument/2006/relationships/hyperlink" Target="https://www.globalpetrolprices.com/Wallis-and-Futuna-Islands/gasoline_prices/" TargetMode="External"/><Relationship Id="rId257" Type="http://schemas.openxmlformats.org/officeDocument/2006/relationships/hyperlink" Target="https://countryeconomy.com/national-minimum-wage/syria" TargetMode="External"/><Relationship Id="rId258" Type="http://schemas.openxmlformats.org/officeDocument/2006/relationships/hyperlink" Target="https://www.globalpetrolprices.com/New-Zealand/gasoline_prices/" TargetMode="External"/><Relationship Id="rId259" Type="http://schemas.openxmlformats.org/officeDocument/2006/relationships/hyperlink" Target="https://countryeconomy.com/national-minimum-wage/swaziland" TargetMode="External"/><Relationship Id="rId260" Type="http://schemas.openxmlformats.org/officeDocument/2006/relationships/hyperlink" Target="https://www.globalpetrolprices.com/Albania/gasoline_prices/" TargetMode="External"/><Relationship Id="rId261" Type="http://schemas.openxmlformats.org/officeDocument/2006/relationships/hyperlink" Target="https://countryeconomy.com/national-minimum-wage/chad" TargetMode="External"/><Relationship Id="rId262" Type="http://schemas.openxmlformats.org/officeDocument/2006/relationships/hyperlink" Target="https://www.globalpetrolprices.com/Jordan/gasoline_prices/" TargetMode="External"/><Relationship Id="rId263" Type="http://schemas.openxmlformats.org/officeDocument/2006/relationships/hyperlink" Target="https://countryeconomy.com/national-minimum-wage/togo" TargetMode="External"/><Relationship Id="rId264" Type="http://schemas.openxmlformats.org/officeDocument/2006/relationships/hyperlink" Target="https://www.globalpetrolprices.com/Bahamas/gasoline_prices/" TargetMode="External"/><Relationship Id="rId265" Type="http://schemas.openxmlformats.org/officeDocument/2006/relationships/hyperlink" Target="https://countryeconomy.com/national-minimum-wage/thailand" TargetMode="External"/><Relationship Id="rId266" Type="http://schemas.openxmlformats.org/officeDocument/2006/relationships/hyperlink" Target="https://www.globalpetrolprices.com/France/gasoline_prices/" TargetMode="External"/><Relationship Id="rId267" Type="http://schemas.openxmlformats.org/officeDocument/2006/relationships/hyperlink" Target="https://countryeconomy.com/national-minimum-wage/tajikistan" TargetMode="External"/><Relationship Id="rId268" Type="http://schemas.openxmlformats.org/officeDocument/2006/relationships/hyperlink" Target="https://www.globalpetrolprices.com/Lithuania/gasoline_prices/" TargetMode="External"/><Relationship Id="rId269" Type="http://schemas.openxmlformats.org/officeDocument/2006/relationships/hyperlink" Target="https://countryeconomy.com/national-minimum-wage/timor-leste" TargetMode="External"/><Relationship Id="rId270" Type="http://schemas.openxmlformats.org/officeDocument/2006/relationships/hyperlink" Target="https://www.globalpetrolprices.com/Aruba/gasoline_prices/" TargetMode="External"/><Relationship Id="rId271" Type="http://schemas.openxmlformats.org/officeDocument/2006/relationships/hyperlink" Target="https://countryeconomy.com/national-minimum-wage/tunisia" TargetMode="External"/><Relationship Id="rId272" Type="http://schemas.openxmlformats.org/officeDocument/2006/relationships/hyperlink" Target="https://www.globalpetrolprices.com/Czech-Republic/gasoline_prices/" TargetMode="External"/><Relationship Id="rId273" Type="http://schemas.openxmlformats.org/officeDocument/2006/relationships/hyperlink" Target="https://countryeconomy.com/national-minimum-wage/turkey" TargetMode="External"/><Relationship Id="rId274" Type="http://schemas.openxmlformats.org/officeDocument/2006/relationships/hyperlink" Target="https://www.globalpetrolprices.com/Slovakia/gasoline_prices/" TargetMode="External"/><Relationship Id="rId275" Type="http://schemas.openxmlformats.org/officeDocument/2006/relationships/hyperlink" Target="https://countryeconomy.com/national-minimum-wage/trinidad-tobago" TargetMode="External"/><Relationship Id="rId276" Type="http://schemas.openxmlformats.org/officeDocument/2006/relationships/hyperlink" Target="https://www.globalpetrolprices.com/Italy/gasoline_prices/" TargetMode="External"/><Relationship Id="rId277" Type="http://schemas.openxmlformats.org/officeDocument/2006/relationships/hyperlink" Target="https://countryeconomy.com/national-minimum-wage/taiwan" TargetMode="External"/><Relationship Id="rId278" Type="http://schemas.openxmlformats.org/officeDocument/2006/relationships/hyperlink" Target="https://www.globalpetrolprices.com/Spain/gasoline_prices/" TargetMode="External"/><Relationship Id="rId279" Type="http://schemas.openxmlformats.org/officeDocument/2006/relationships/hyperlink" Target="https://countryeconomy.com/national-minimum-wage/tanzania" TargetMode="External"/><Relationship Id="rId280" Type="http://schemas.openxmlformats.org/officeDocument/2006/relationships/hyperlink" Target="https://www.globalpetrolprices.com/Portugal/gasoline_prices/" TargetMode="External"/><Relationship Id="rId281" Type="http://schemas.openxmlformats.org/officeDocument/2006/relationships/hyperlink" Target="https://countryeconomy.com/national-minimum-wage/ukraine" TargetMode="External"/><Relationship Id="rId282" Type="http://schemas.openxmlformats.org/officeDocument/2006/relationships/hyperlink" Target="https://www.globalpetrolprices.com/Mayotte/gasoline_prices/" TargetMode="External"/><Relationship Id="rId283" Type="http://schemas.openxmlformats.org/officeDocument/2006/relationships/hyperlink" Target="https://countryeconomy.com/national-minimum-wage/uganda" TargetMode="External"/><Relationship Id="rId284" Type="http://schemas.openxmlformats.org/officeDocument/2006/relationships/hyperlink" Target="https://www.globalpetrolprices.com/Latvia/gasoline_prices/" TargetMode="External"/><Relationship Id="rId285" Type="http://schemas.openxmlformats.org/officeDocument/2006/relationships/hyperlink" Target="https://countryeconomy.com/national-minimum-wage/uruguay" TargetMode="External"/><Relationship Id="rId286" Type="http://schemas.openxmlformats.org/officeDocument/2006/relationships/hyperlink" Target="https://www.globalpetrolprices.com/Malawi/gasoline_prices/" TargetMode="External"/><Relationship Id="rId287" Type="http://schemas.openxmlformats.org/officeDocument/2006/relationships/hyperlink" Target="https://countryeconomy.com/national-minimum-wage/uzbekistan" TargetMode="External"/><Relationship Id="rId288" Type="http://schemas.openxmlformats.org/officeDocument/2006/relationships/hyperlink" Target="https://www.globalpetrolprices.com/Belgium/gasoline_prices/" TargetMode="External"/><Relationship Id="rId289" Type="http://schemas.openxmlformats.org/officeDocument/2006/relationships/hyperlink" Target="https://countryeconomy.com/national-minimum-wage/venezuela" TargetMode="External"/><Relationship Id="rId290" Type="http://schemas.openxmlformats.org/officeDocument/2006/relationships/hyperlink" Target="https://www.globalpetrolprices.com/Sweden/gasoline_prices/" TargetMode="External"/><Relationship Id="rId291" Type="http://schemas.openxmlformats.org/officeDocument/2006/relationships/hyperlink" Target="https://countryeconomy.com/national-minimum-wage/vietnam" TargetMode="External"/><Relationship Id="rId292" Type="http://schemas.openxmlformats.org/officeDocument/2006/relationships/hyperlink" Target="https://www.globalpetrolprices.com/Seychelles/gasoline_prices/" TargetMode="External"/><Relationship Id="rId293" Type="http://schemas.openxmlformats.org/officeDocument/2006/relationships/hyperlink" Target="https://countryeconomy.com/national-minimum-wage/south-africa" TargetMode="External"/><Relationship Id="rId294" Type="http://schemas.openxmlformats.org/officeDocument/2006/relationships/hyperlink" Target="https://www.globalpetrolprices.com/Cayman-Islands/gasoline_prices/" TargetMode="External"/><Relationship Id="rId295" Type="http://schemas.openxmlformats.org/officeDocument/2006/relationships/hyperlink" Target="https://countryeconomy.com/national-minimum-wage/zambia" TargetMode="External"/><Relationship Id="rId296" Type="http://schemas.openxmlformats.org/officeDocument/2006/relationships/hyperlink" Target="https://www.globalpetrolprices.com/Laos/gasoline_prices/" TargetMode="External"/><Relationship Id="rId297" Type="http://schemas.openxmlformats.org/officeDocument/2006/relationships/hyperlink" Target="https://www.globalpetrolprices.com/Uruguay/gasoline_prices/" TargetMode="External"/><Relationship Id="rId298" Type="http://schemas.openxmlformats.org/officeDocument/2006/relationships/hyperlink" Target="https://www.globalpetrolprices.com/Estonia/gasoline_prices/" TargetMode="External"/><Relationship Id="rId299" Type="http://schemas.openxmlformats.org/officeDocument/2006/relationships/hyperlink" Target="https://www.globalpetrolprices.com/Austria/gasoline_prices/" TargetMode="External"/><Relationship Id="rId300" Type="http://schemas.openxmlformats.org/officeDocument/2006/relationships/hyperlink" Target="https://www.globalpetrolprices.com/Israel/gasoline_prices/" TargetMode="External"/><Relationship Id="rId301" Type="http://schemas.openxmlformats.org/officeDocument/2006/relationships/hyperlink" Target="https://www.globalpetrolprices.com/Singapore/gasoline_prices/" TargetMode="External"/><Relationship Id="rId302" Type="http://schemas.openxmlformats.org/officeDocument/2006/relationships/hyperlink" Target="https://www.globalpetrolprices.com/Ireland/gasoline_prices/" TargetMode="External"/><Relationship Id="rId303" Type="http://schemas.openxmlformats.org/officeDocument/2006/relationships/hyperlink" Target="https://www.globalpetrolprices.com/Monaco/gasoline_prices/" TargetMode="External"/><Relationship Id="rId304" Type="http://schemas.openxmlformats.org/officeDocument/2006/relationships/hyperlink" Target="https://www.globalpetrolprices.com/Zimbabwe/gasoline_prices/" TargetMode="External"/><Relationship Id="rId305" Type="http://schemas.openxmlformats.org/officeDocument/2006/relationships/hyperlink" Target="https://www.globalpetrolprices.com/Netherlands/gasoline_prices/" TargetMode="External"/><Relationship Id="rId306" Type="http://schemas.openxmlformats.org/officeDocument/2006/relationships/hyperlink" Target="https://www.globalpetrolprices.com/Greece/gasoline_prices/" TargetMode="External"/><Relationship Id="rId307" Type="http://schemas.openxmlformats.org/officeDocument/2006/relationships/hyperlink" Target="https://www.globalpetrolprices.com/United-Kingdom/gasoline_prices/" TargetMode="External"/><Relationship Id="rId308" Type="http://schemas.openxmlformats.org/officeDocument/2006/relationships/hyperlink" Target="https://www.globalpetrolprices.com/Denmark/gasoline_prices/" TargetMode="External"/><Relationship Id="rId309" Type="http://schemas.openxmlformats.org/officeDocument/2006/relationships/hyperlink" Target="https://www.globalpetrolprices.com/Finland/gasoline_prices/" TargetMode="External"/><Relationship Id="rId310" Type="http://schemas.openxmlformats.org/officeDocument/2006/relationships/hyperlink" Target="https://www.globalpetrolprices.com/Belize/gasoline_prices/" TargetMode="External"/><Relationship Id="rId311" Type="http://schemas.openxmlformats.org/officeDocument/2006/relationships/hyperlink" Target="https://www.globalpetrolprices.com/Norway/gasoline_prices/" TargetMode="External"/><Relationship Id="rId312" Type="http://schemas.openxmlformats.org/officeDocument/2006/relationships/hyperlink" Target="https://www.globalpetrolprices.com/Switzerland/gasoline_prices/" TargetMode="External"/><Relationship Id="rId313" Type="http://schemas.openxmlformats.org/officeDocument/2006/relationships/hyperlink" Target="https://www.globalpetrolprices.com/Barbados/gasoline_prices/" TargetMode="External"/><Relationship Id="rId314" Type="http://schemas.openxmlformats.org/officeDocument/2006/relationships/hyperlink" Target="https://www.globalpetrolprices.com/Central-African-Republic/gasoline_prices/" TargetMode="External"/><Relationship Id="rId315" Type="http://schemas.openxmlformats.org/officeDocument/2006/relationships/hyperlink" Target="https://www.globalpetrolprices.com/Iceland/gasoline_prices/" TargetMode="External"/><Relationship Id="rId316" Type="http://schemas.openxmlformats.org/officeDocument/2006/relationships/hyperlink" Target="https://www.globalpetrolprices.com/Hong-Kong/gasoline_price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F1" s="2" t="s">
        <v>3</v>
      </c>
      <c r="G1" s="3" t="n">
        <v>2022</v>
      </c>
      <c r="H1" s="4" t="n">
        <v>1256.7</v>
      </c>
      <c r="I1" s="5" t="s">
        <v>4</v>
      </c>
      <c r="J1" s="6" t="n">
        <v>1256.7</v>
      </c>
      <c r="K1" s="7" t="n">
        <v>0.0834</v>
      </c>
      <c r="M1" s="1" t="s">
        <v>0</v>
      </c>
      <c r="N1" s="1" t="s">
        <v>5</v>
      </c>
      <c r="O1" s="1" t="s">
        <v>6</v>
      </c>
    </row>
    <row r="2" customFormat="false" ht="15.75" hidden="false" customHeight="false" outlineLevel="0" collapsed="false">
      <c r="A2" s="8" t="s">
        <v>7</v>
      </c>
      <c r="B2" s="9" t="n">
        <v>0.022</v>
      </c>
      <c r="C2" s="10" t="n">
        <f aca="false">B2*396</f>
        <v>8.712</v>
      </c>
      <c r="F2" s="2" t="s">
        <v>8</v>
      </c>
      <c r="G2" s="11" t="n">
        <v>2021</v>
      </c>
      <c r="H2" s="12" t="n">
        <v>1536.2</v>
      </c>
      <c r="I2" s="13" t="s">
        <v>9</v>
      </c>
      <c r="J2" s="14" t="n">
        <v>2087.2</v>
      </c>
      <c r="K2" s="15" t="n">
        <v>0.0792</v>
      </c>
      <c r="M2" s="1" t="s">
        <v>10</v>
      </c>
      <c r="N2" s="1" t="n">
        <v>5.89</v>
      </c>
      <c r="O2" s="10" t="n">
        <f aca="false">N2/1.136</f>
        <v>5.184859155</v>
      </c>
    </row>
    <row r="3" customFormat="false" ht="15.75" hidden="false" customHeight="false" outlineLevel="0" collapsed="false">
      <c r="A3" s="8" t="s">
        <v>11</v>
      </c>
      <c r="B3" s="9" t="n">
        <v>0.031</v>
      </c>
      <c r="C3" s="10" t="n">
        <f aca="false">B3*396</f>
        <v>12.276</v>
      </c>
      <c r="F3" s="2" t="s">
        <v>12</v>
      </c>
      <c r="G3" s="3" t="n">
        <v>2022</v>
      </c>
      <c r="H3" s="4" t="n">
        <v>1744</v>
      </c>
      <c r="I3" s="5" t="s">
        <v>13</v>
      </c>
      <c r="J3" s="6" t="n">
        <v>1835.9</v>
      </c>
      <c r="K3" s="7" t="n">
        <v>0.0647</v>
      </c>
      <c r="M3" s="1" t="s">
        <v>14</v>
      </c>
      <c r="N3" s="1" t="n">
        <v>6.57</v>
      </c>
    </row>
    <row r="4" customFormat="false" ht="15.75" hidden="false" customHeight="false" outlineLevel="0" collapsed="false">
      <c r="A4" s="8" t="s">
        <v>15</v>
      </c>
      <c r="B4" s="9" t="n">
        <v>0.053</v>
      </c>
      <c r="C4" s="10" t="n">
        <f aca="false">B4*396</f>
        <v>20.988</v>
      </c>
      <c r="F4" s="2" t="s">
        <v>16</v>
      </c>
      <c r="G4" s="11" t="n">
        <v>2022</v>
      </c>
      <c r="H4" s="12" t="n">
        <v>1645.6</v>
      </c>
      <c r="I4" s="13" t="s">
        <v>13</v>
      </c>
      <c r="J4" s="14" t="n">
        <v>1815.7</v>
      </c>
      <c r="K4" s="15" t="n">
        <v>0.0265</v>
      </c>
      <c r="M4" s="1" t="s">
        <v>17</v>
      </c>
      <c r="N4" s="1" t="n">
        <v>6.59</v>
      </c>
    </row>
    <row r="5" customFormat="false" ht="15.75" hidden="false" customHeight="false" outlineLevel="0" collapsed="false">
      <c r="A5" s="8" t="s">
        <v>18</v>
      </c>
      <c r="B5" s="9" t="n">
        <v>0.316</v>
      </c>
      <c r="C5" s="10" t="n">
        <f aca="false">B5*396</f>
        <v>125.136</v>
      </c>
      <c r="F5" s="2" t="s">
        <v>19</v>
      </c>
      <c r="G5" s="3" t="n">
        <v>2020</v>
      </c>
      <c r="H5" s="4" t="n">
        <v>156173.3</v>
      </c>
      <c r="I5" s="5" t="s">
        <v>20</v>
      </c>
      <c r="J5" s="6" t="n">
        <v>1349.8</v>
      </c>
      <c r="K5" s="7" t="n">
        <v>0.0558</v>
      </c>
      <c r="M5" s="1" t="s">
        <v>21</v>
      </c>
      <c r="N5" s="1" t="n">
        <v>8.42</v>
      </c>
    </row>
    <row r="6" customFormat="false" ht="15.75" hidden="false" customHeight="false" outlineLevel="0" collapsed="false">
      <c r="A6" s="8" t="s">
        <v>22</v>
      </c>
      <c r="B6" s="9" t="n">
        <v>0.342</v>
      </c>
      <c r="C6" s="10" t="n">
        <f aca="false">B6*396</f>
        <v>135.432</v>
      </c>
      <c r="F6" s="2" t="s">
        <v>23</v>
      </c>
      <c r="G6" s="11" t="n">
        <v>2022</v>
      </c>
      <c r="H6" s="12" t="n">
        <v>1166.7</v>
      </c>
      <c r="I6" s="13" t="s">
        <v>13</v>
      </c>
      <c r="J6" s="14" t="n">
        <v>1321.4</v>
      </c>
      <c r="K6" s="15" t="n">
        <v>0</v>
      </c>
      <c r="M6" s="1" t="s">
        <v>24</v>
      </c>
      <c r="N6" s="1" t="n">
        <v>9.6</v>
      </c>
    </row>
    <row r="7" customFormat="false" ht="15.75" hidden="false" customHeight="false" outlineLevel="0" collapsed="false">
      <c r="A7" s="8" t="s">
        <v>25</v>
      </c>
      <c r="B7" s="9" t="n">
        <v>0.37</v>
      </c>
      <c r="C7" s="10" t="n">
        <f aca="false">B7*396</f>
        <v>146.52</v>
      </c>
      <c r="F7" s="2" t="s">
        <v>26</v>
      </c>
      <c r="G7" s="3" t="n">
        <v>2022</v>
      </c>
      <c r="H7" s="3" t="n">
        <v>822.5</v>
      </c>
      <c r="I7" s="5" t="s">
        <v>13</v>
      </c>
      <c r="J7" s="6" t="n">
        <v>931.6</v>
      </c>
      <c r="K7" s="7" t="n">
        <v>0.0602</v>
      </c>
      <c r="M7" s="1" t="s">
        <v>27</v>
      </c>
      <c r="N7" s="1" t="n">
        <v>10.24</v>
      </c>
    </row>
    <row r="8" customFormat="false" ht="15.75" hidden="false" customHeight="false" outlineLevel="0" collapsed="false">
      <c r="A8" s="8" t="s">
        <v>28</v>
      </c>
      <c r="B8" s="9" t="n">
        <v>0.423</v>
      </c>
      <c r="C8" s="10" t="n">
        <f aca="false">B8*396</f>
        <v>167.508</v>
      </c>
      <c r="F8" s="2" t="s">
        <v>29</v>
      </c>
      <c r="G8" s="11" t="n">
        <v>2022</v>
      </c>
      <c r="H8" s="11" t="n">
        <v>831.8</v>
      </c>
      <c r="I8" s="13" t="s">
        <v>13</v>
      </c>
      <c r="J8" s="14" t="n">
        <v>876.1</v>
      </c>
      <c r="K8" s="15" t="n">
        <v>0.0754</v>
      </c>
      <c r="M8" s="1" t="s">
        <v>30</v>
      </c>
      <c r="N8" s="1" t="n">
        <v>10.64</v>
      </c>
    </row>
    <row r="9" customFormat="false" ht="15.75" hidden="false" customHeight="false" outlineLevel="0" collapsed="false">
      <c r="A9" s="8" t="s">
        <v>31</v>
      </c>
      <c r="B9" s="9" t="n">
        <v>0.429</v>
      </c>
      <c r="C9" s="10" t="n">
        <f aca="false">B9*396</f>
        <v>169.884</v>
      </c>
      <c r="F9" s="2" t="s">
        <v>32</v>
      </c>
      <c r="G9" s="3" t="n">
        <v>2022</v>
      </c>
      <c r="H9" s="4" t="n">
        <v>1774.5</v>
      </c>
      <c r="I9" s="5" t="s">
        <v>13</v>
      </c>
      <c r="J9" s="6" t="n">
        <v>2009.8</v>
      </c>
      <c r="K9" s="7" t="n">
        <v>0.0294</v>
      </c>
      <c r="M9" s="1" t="s">
        <v>33</v>
      </c>
      <c r="N9" s="1" t="n">
        <v>12.15</v>
      </c>
    </row>
    <row r="10" customFormat="false" ht="15.75" hidden="false" customHeight="false" outlineLevel="0" collapsed="false">
      <c r="A10" s="8" t="s">
        <v>34</v>
      </c>
      <c r="B10" s="9" t="n">
        <v>0.432</v>
      </c>
      <c r="C10" s="10" t="n">
        <f aca="false">B10*396</f>
        <v>171.072</v>
      </c>
      <c r="F10" s="2" t="s">
        <v>35</v>
      </c>
      <c r="G10" s="11" t="n">
        <v>2015</v>
      </c>
      <c r="H10" s="11" t="n">
        <v>975.9</v>
      </c>
      <c r="I10" s="13" t="s">
        <v>13</v>
      </c>
      <c r="J10" s="14" t="n">
        <v>1082.7</v>
      </c>
      <c r="K10" s="11"/>
    </row>
    <row r="11" customFormat="false" ht="15.75" hidden="false" customHeight="false" outlineLevel="0" collapsed="false">
      <c r="A11" s="8" t="s">
        <v>36</v>
      </c>
      <c r="B11" s="9" t="n">
        <v>0.46</v>
      </c>
      <c r="C11" s="10" t="n">
        <f aca="false">B11*396</f>
        <v>182.16</v>
      </c>
      <c r="F11" s="2" t="s">
        <v>37</v>
      </c>
      <c r="G11" s="3" t="n">
        <v>2019</v>
      </c>
      <c r="H11" s="4" t="n">
        <v>5500</v>
      </c>
      <c r="I11" s="5" t="s">
        <v>38</v>
      </c>
      <c r="J11" s="6" t="n">
        <v>70.8</v>
      </c>
      <c r="K11" s="3"/>
    </row>
    <row r="12" customFormat="false" ht="15.75" hidden="false" customHeight="false" outlineLevel="0" collapsed="false">
      <c r="A12" s="8" t="s">
        <v>39</v>
      </c>
      <c r="B12" s="9" t="n">
        <v>0.514</v>
      </c>
      <c r="C12" s="10" t="n">
        <f aca="false">B12*396</f>
        <v>203.544</v>
      </c>
      <c r="F12" s="2" t="s">
        <v>40</v>
      </c>
      <c r="G12" s="11" t="n">
        <v>2022</v>
      </c>
      <c r="H12" s="12" t="n">
        <v>32000</v>
      </c>
      <c r="I12" s="13" t="s">
        <v>41</v>
      </c>
      <c r="J12" s="14" t="n">
        <v>281.6</v>
      </c>
      <c r="K12" s="15" t="n">
        <v>0.0812</v>
      </c>
    </row>
    <row r="13" customFormat="false" ht="15.75" hidden="false" customHeight="false" outlineLevel="0" collapsed="false">
      <c r="A13" s="8" t="s">
        <v>42</v>
      </c>
      <c r="B13" s="9" t="n">
        <v>0.531</v>
      </c>
      <c r="C13" s="10" t="n">
        <f aca="false">B13*396</f>
        <v>210.276</v>
      </c>
      <c r="F13" s="2" t="s">
        <v>43</v>
      </c>
      <c r="G13" s="3" t="n">
        <v>2020</v>
      </c>
      <c r="H13" s="4" t="n">
        <v>68000</v>
      </c>
      <c r="I13" s="5"/>
      <c r="J13" s="6" t="n">
        <v>139.1</v>
      </c>
      <c r="K13" s="7" t="n">
        <v>0.2741</v>
      </c>
    </row>
    <row r="14" customFormat="false" ht="15.75" hidden="false" customHeight="false" outlineLevel="0" collapsed="false">
      <c r="A14" s="8" t="s">
        <v>44</v>
      </c>
      <c r="B14" s="9" t="n">
        <v>0.544</v>
      </c>
      <c r="C14" s="10" t="n">
        <f aca="false">B14*396</f>
        <v>215.424</v>
      </c>
      <c r="F14" s="2" t="s">
        <v>45</v>
      </c>
      <c r="G14" s="11" t="n">
        <v>2019</v>
      </c>
      <c r="H14" s="12" t="n">
        <v>21454</v>
      </c>
      <c r="I14" s="13"/>
      <c r="J14" s="14" t="n">
        <v>58.8</v>
      </c>
      <c r="K14" s="16" t="n">
        <v>-0.3173</v>
      </c>
    </row>
    <row r="15" customFormat="false" ht="15.75" hidden="false" customHeight="false" outlineLevel="0" collapsed="false">
      <c r="A15" s="8" t="s">
        <v>46</v>
      </c>
      <c r="B15" s="9" t="n">
        <v>0.555</v>
      </c>
      <c r="C15" s="10" t="n">
        <f aca="false">B15*396</f>
        <v>219.78</v>
      </c>
      <c r="F15" s="2" t="s">
        <v>47</v>
      </c>
      <c r="G15" s="3" t="n">
        <v>2022</v>
      </c>
      <c r="H15" s="4" t="n">
        <v>45540</v>
      </c>
      <c r="I15" s="5" t="s">
        <v>4</v>
      </c>
      <c r="J15" s="6" t="n">
        <v>351.5</v>
      </c>
      <c r="K15" s="7" t="n">
        <v>0.0848</v>
      </c>
    </row>
    <row r="16" customFormat="false" ht="15.75" hidden="false" customHeight="false" outlineLevel="0" collapsed="false">
      <c r="A16" s="8" t="s">
        <v>48</v>
      </c>
      <c r="B16" s="9" t="n">
        <v>0.567</v>
      </c>
      <c r="C16" s="10" t="n">
        <f aca="false">B16*396</f>
        <v>224.532</v>
      </c>
      <c r="F16" s="2" t="s">
        <v>49</v>
      </c>
      <c r="G16" s="11" t="n">
        <v>2021</v>
      </c>
      <c r="H16" s="12" t="n">
        <v>3307.2</v>
      </c>
      <c r="I16" s="13" t="s">
        <v>4</v>
      </c>
      <c r="J16" s="14" t="n">
        <v>2497.6</v>
      </c>
      <c r="K16" s="15" t="n">
        <v>0.0276</v>
      </c>
    </row>
    <row r="17" customFormat="false" ht="15.75" hidden="false" customHeight="false" outlineLevel="0" collapsed="false">
      <c r="A17" s="8" t="s">
        <v>50</v>
      </c>
      <c r="B17" s="9" t="n">
        <v>0.577</v>
      </c>
      <c r="C17" s="10" t="n">
        <f aca="false">B17*396</f>
        <v>228.492</v>
      </c>
      <c r="F17" s="2" t="s">
        <v>51</v>
      </c>
      <c r="G17" s="3" t="n">
        <v>2020</v>
      </c>
      <c r="H17" s="3" t="n">
        <v>250</v>
      </c>
      <c r="I17" s="5" t="s">
        <v>52</v>
      </c>
      <c r="J17" s="6" t="n">
        <v>147.1</v>
      </c>
      <c r="K17" s="7" t="n">
        <v>0.0227</v>
      </c>
    </row>
    <row r="18" customFormat="false" ht="15.75" hidden="false" customHeight="false" outlineLevel="0" collapsed="false">
      <c r="A18" s="8" t="s">
        <v>53</v>
      </c>
      <c r="B18" s="9" t="n">
        <v>0.583</v>
      </c>
      <c r="C18" s="10" t="n">
        <f aca="false">B18*396</f>
        <v>230.868</v>
      </c>
      <c r="F18" s="2" t="s">
        <v>54</v>
      </c>
      <c r="G18" s="11" t="n">
        <v>2019</v>
      </c>
      <c r="H18" s="12" t="n">
        <v>1500</v>
      </c>
      <c r="I18" s="13"/>
      <c r="J18" s="14" t="n">
        <v>17.8</v>
      </c>
      <c r="K18" s="15" t="n">
        <v>0.0228</v>
      </c>
    </row>
    <row r="19" customFormat="false" ht="15.75" hidden="false" customHeight="false" outlineLevel="0" collapsed="false">
      <c r="A19" s="8" t="s">
        <v>55</v>
      </c>
      <c r="B19" s="9" t="n">
        <v>0.588</v>
      </c>
      <c r="C19" s="10" t="n">
        <f aca="false">B19*396</f>
        <v>232.848</v>
      </c>
      <c r="F19" s="2" t="s">
        <v>56</v>
      </c>
      <c r="G19" s="3" t="n">
        <v>2022</v>
      </c>
      <c r="H19" s="4" t="n">
        <v>1842.3</v>
      </c>
      <c r="I19" s="5" t="s">
        <v>13</v>
      </c>
      <c r="J19" s="6" t="n">
        <v>1878.1</v>
      </c>
      <c r="K19" s="7" t="n">
        <v>0.111</v>
      </c>
    </row>
    <row r="20" customFormat="false" ht="15.75" hidden="false" customHeight="false" outlineLevel="0" collapsed="false">
      <c r="A20" s="8" t="s">
        <v>57</v>
      </c>
      <c r="B20" s="9" t="n">
        <v>0.62</v>
      </c>
      <c r="C20" s="10" t="n">
        <f aca="false">B20*396</f>
        <v>245.52</v>
      </c>
      <c r="F20" s="2" t="s">
        <v>58</v>
      </c>
      <c r="G20" s="11" t="n">
        <v>2018</v>
      </c>
      <c r="H20" s="12" t="n">
        <v>34664</v>
      </c>
      <c r="I20" s="13"/>
      <c r="J20" s="14" t="n">
        <v>62.4</v>
      </c>
      <c r="K20" s="11"/>
    </row>
    <row r="21" customFormat="false" ht="15.75" hidden="false" customHeight="false" outlineLevel="0" collapsed="false">
      <c r="A21" s="8" t="s">
        <v>59</v>
      </c>
      <c r="B21" s="9" t="n">
        <v>0.621</v>
      </c>
      <c r="C21" s="10" t="n">
        <f aca="false">B21*396</f>
        <v>245.916</v>
      </c>
      <c r="F21" s="2" t="s">
        <v>60</v>
      </c>
      <c r="G21" s="3" t="n">
        <v>2022</v>
      </c>
      <c r="H21" s="3" t="n">
        <v>710</v>
      </c>
      <c r="I21" s="5" t="s">
        <v>61</v>
      </c>
      <c r="J21" s="6" t="n">
        <v>376.4</v>
      </c>
      <c r="K21" s="7" t="n">
        <v>0.0923</v>
      </c>
    </row>
    <row r="22" customFormat="false" ht="15.75" hidden="false" customHeight="false" outlineLevel="0" collapsed="false">
      <c r="A22" s="8" t="s">
        <v>62</v>
      </c>
      <c r="B22" s="9" t="n">
        <v>0.634</v>
      </c>
      <c r="C22" s="10" t="n">
        <f aca="false">B22*396</f>
        <v>251.064</v>
      </c>
      <c r="F22" s="2" t="s">
        <v>63</v>
      </c>
      <c r="G22" s="11" t="n">
        <v>2011</v>
      </c>
      <c r="H22" s="11" t="n">
        <v>300</v>
      </c>
      <c r="I22" s="13"/>
      <c r="J22" s="14" t="n">
        <v>797.9</v>
      </c>
      <c r="K22" s="11"/>
    </row>
    <row r="23" customFormat="false" ht="15.75" hidden="false" customHeight="false" outlineLevel="0" collapsed="false">
      <c r="A23" s="8" t="s">
        <v>64</v>
      </c>
      <c r="B23" s="9" t="n">
        <v>0.746</v>
      </c>
      <c r="C23" s="10" t="n">
        <f aca="false">B23*396</f>
        <v>295.416</v>
      </c>
      <c r="F23" s="2" t="s">
        <v>65</v>
      </c>
      <c r="G23" s="3" t="n">
        <v>2018</v>
      </c>
      <c r="H23" s="4" t="n">
        <v>3464</v>
      </c>
      <c r="I23" s="5"/>
      <c r="J23" s="6" t="n">
        <v>2.2</v>
      </c>
      <c r="K23" s="3"/>
    </row>
    <row r="24" customFormat="false" ht="15.75" hidden="false" customHeight="false" outlineLevel="0" collapsed="false">
      <c r="A24" s="8" t="s">
        <v>66</v>
      </c>
      <c r="B24" s="9" t="n">
        <v>0.793</v>
      </c>
      <c r="C24" s="10" t="n">
        <f aca="false">B24*396</f>
        <v>314.028</v>
      </c>
      <c r="F24" s="2" t="s">
        <v>67</v>
      </c>
      <c r="G24" s="11" t="n">
        <v>2013</v>
      </c>
      <c r="H24" s="12" t="n">
        <v>31625</v>
      </c>
      <c r="I24" s="13"/>
      <c r="J24" s="14" t="n">
        <v>64</v>
      </c>
      <c r="K24" s="11"/>
    </row>
    <row r="25" customFormat="false" ht="15.75" hidden="false" customHeight="false" outlineLevel="0" collapsed="false">
      <c r="A25" s="8" t="s">
        <v>68</v>
      </c>
      <c r="B25" s="9" t="n">
        <v>0.82</v>
      </c>
      <c r="C25" s="10" t="n">
        <f aca="false">B25*396</f>
        <v>324.72</v>
      </c>
      <c r="F25" s="2" t="s">
        <v>69</v>
      </c>
      <c r="G25" s="3" t="n">
        <v>2021</v>
      </c>
      <c r="H25" s="3" t="n">
        <v>180.3</v>
      </c>
      <c r="I25" s="5" t="s">
        <v>70</v>
      </c>
      <c r="J25" s="6" t="n">
        <v>26.1</v>
      </c>
      <c r="K25" s="7" t="n">
        <v>0.0749</v>
      </c>
    </row>
    <row r="26" customFormat="false" ht="15.75" hidden="false" customHeight="false" outlineLevel="0" collapsed="false">
      <c r="A26" s="8" t="s">
        <v>71</v>
      </c>
      <c r="B26" s="9" t="n">
        <v>0.935</v>
      </c>
      <c r="C26" s="10" t="n">
        <f aca="false">B26*396</f>
        <v>370.26</v>
      </c>
      <c r="F26" s="2" t="s">
        <v>72</v>
      </c>
      <c r="G26" s="11" t="n">
        <v>2022</v>
      </c>
      <c r="H26" s="12" t="n">
        <v>1212</v>
      </c>
      <c r="I26" s="13" t="s">
        <v>73</v>
      </c>
      <c r="J26" s="14" t="n">
        <v>217.4</v>
      </c>
      <c r="K26" s="15" t="n">
        <v>0.1129</v>
      </c>
    </row>
    <row r="27" customFormat="false" ht="15.75" hidden="false" customHeight="false" outlineLevel="0" collapsed="false">
      <c r="A27" s="8" t="s">
        <v>74</v>
      </c>
      <c r="B27" s="9" t="n">
        <v>0.937</v>
      </c>
      <c r="C27" s="10" t="n">
        <f aca="false">B27*396</f>
        <v>371.052</v>
      </c>
      <c r="F27" s="2" t="s">
        <v>75</v>
      </c>
      <c r="G27" s="3" t="n">
        <v>2018</v>
      </c>
      <c r="H27" s="3" t="n">
        <v>909.3</v>
      </c>
      <c r="I27" s="5" t="s">
        <v>4</v>
      </c>
      <c r="J27" s="6" t="n">
        <v>909.3</v>
      </c>
      <c r="K27" s="7" t="n">
        <v>0.4221</v>
      </c>
    </row>
    <row r="28" customFormat="false" ht="15.75" hidden="false" customHeight="false" outlineLevel="0" collapsed="false">
      <c r="A28" s="8" t="s">
        <v>76</v>
      </c>
      <c r="B28" s="9" t="n">
        <v>0.94</v>
      </c>
      <c r="C28" s="10" t="n">
        <f aca="false">B28*396</f>
        <v>372.24</v>
      </c>
      <c r="F28" s="2" t="s">
        <v>77</v>
      </c>
      <c r="G28" s="11" t="n">
        <v>2020</v>
      </c>
      <c r="H28" s="12" t="n">
        <v>4654.8</v>
      </c>
      <c r="I28" s="13"/>
      <c r="J28" s="14" t="n">
        <v>62.8</v>
      </c>
      <c r="K28" s="11"/>
    </row>
    <row r="29" customFormat="false" ht="15.75" hidden="false" customHeight="false" outlineLevel="0" collapsed="false">
      <c r="A29" s="8" t="s">
        <v>78</v>
      </c>
      <c r="B29" s="9" t="n">
        <v>0.945</v>
      </c>
      <c r="C29" s="10" t="n">
        <f aca="false">B29*396</f>
        <v>374.22</v>
      </c>
      <c r="F29" s="2" t="s">
        <v>79</v>
      </c>
      <c r="G29" s="3" t="n">
        <v>2019</v>
      </c>
      <c r="H29" s="4" t="n">
        <v>1408.2</v>
      </c>
      <c r="I29" s="5" t="s">
        <v>80</v>
      </c>
      <c r="J29" s="6" t="n">
        <v>130.9</v>
      </c>
      <c r="K29" s="7" t="n">
        <v>0.1255</v>
      </c>
    </row>
    <row r="30" customFormat="false" ht="15.75" hidden="false" customHeight="false" outlineLevel="0" collapsed="false">
      <c r="A30" s="8" t="s">
        <v>81</v>
      </c>
      <c r="B30" s="9" t="n">
        <v>0.961</v>
      </c>
      <c r="C30" s="10" t="n">
        <f aca="false">B30*396</f>
        <v>380.556</v>
      </c>
      <c r="F30" s="2" t="s">
        <v>82</v>
      </c>
      <c r="G30" s="11" t="n">
        <v>2020</v>
      </c>
      <c r="H30" s="11" t="n">
        <v>388.4</v>
      </c>
      <c r="I30" s="13" t="s">
        <v>83</v>
      </c>
      <c r="J30" s="14" t="n">
        <v>159.2</v>
      </c>
      <c r="K30" s="15" t="n">
        <v>0.2375</v>
      </c>
    </row>
    <row r="31" customFormat="false" ht="15.75" hidden="false" customHeight="false" outlineLevel="0" collapsed="false">
      <c r="A31" s="8" t="s">
        <v>84</v>
      </c>
      <c r="B31" s="9" t="n">
        <v>0.97</v>
      </c>
      <c r="C31" s="10" t="n">
        <f aca="false">B31*396</f>
        <v>384.12</v>
      </c>
      <c r="F31" s="2" t="s">
        <v>85</v>
      </c>
      <c r="G31" s="3" t="n">
        <v>2019</v>
      </c>
      <c r="H31" s="3" t="n">
        <v>643.5</v>
      </c>
      <c r="I31" s="5" t="s">
        <v>86</v>
      </c>
      <c r="J31" s="6" t="n">
        <v>321.8</v>
      </c>
      <c r="K31" s="7" t="n">
        <v>0.0438</v>
      </c>
    </row>
    <row r="32" customFormat="false" ht="15.75" hidden="false" customHeight="false" outlineLevel="0" collapsed="false">
      <c r="A32" s="8" t="s">
        <v>87</v>
      </c>
      <c r="B32" s="9" t="n">
        <v>0.974</v>
      </c>
      <c r="C32" s="10" t="n">
        <f aca="false">B32*396</f>
        <v>385.704</v>
      </c>
      <c r="F32" s="2" t="s">
        <v>88</v>
      </c>
      <c r="G32" s="11" t="n">
        <v>2020</v>
      </c>
      <c r="H32" s="12" t="n">
        <v>2367.7</v>
      </c>
      <c r="I32" s="13" t="s">
        <v>4</v>
      </c>
      <c r="J32" s="14" t="n">
        <v>1550.9</v>
      </c>
      <c r="K32" s="15" t="n">
        <v>0.0963</v>
      </c>
    </row>
    <row r="33" customFormat="false" ht="15.75" hidden="false" customHeight="false" outlineLevel="0" collapsed="false">
      <c r="A33" s="8" t="s">
        <v>89</v>
      </c>
      <c r="B33" s="9" t="n">
        <v>0.978</v>
      </c>
      <c r="C33" s="10" t="n">
        <f aca="false">B33*396</f>
        <v>387.288</v>
      </c>
      <c r="F33" s="2" t="s">
        <v>90</v>
      </c>
      <c r="G33" s="3" t="n">
        <v>2011</v>
      </c>
      <c r="H33" s="4" t="n">
        <v>36400</v>
      </c>
      <c r="I33" s="5"/>
      <c r="J33" s="6" t="n">
        <v>39.6</v>
      </c>
      <c r="K33" s="3"/>
    </row>
    <row r="34" customFormat="false" ht="15.75" hidden="false" customHeight="false" outlineLevel="0" collapsed="false">
      <c r="A34" s="8" t="s">
        <v>91</v>
      </c>
      <c r="B34" s="9" t="n">
        <v>0.995</v>
      </c>
      <c r="C34" s="10" t="n">
        <f aca="false">B34*396</f>
        <v>394.02</v>
      </c>
      <c r="F34" s="2" t="s">
        <v>92</v>
      </c>
      <c r="G34" s="11" t="n">
        <v>2019</v>
      </c>
      <c r="H34" s="12" t="n">
        <v>3776.2</v>
      </c>
      <c r="I34" s="13" t="s">
        <v>93</v>
      </c>
      <c r="J34" s="14" t="n">
        <v>3800.1</v>
      </c>
      <c r="K34" s="15" t="n">
        <v>0.0384</v>
      </c>
    </row>
    <row r="35" customFormat="false" ht="15.75" hidden="false" customHeight="false" outlineLevel="0" collapsed="false">
      <c r="A35" s="8" t="s">
        <v>94</v>
      </c>
      <c r="B35" s="9" t="n">
        <v>1.009</v>
      </c>
      <c r="C35" s="10" t="n">
        <f aca="false">B35*396</f>
        <v>399.564</v>
      </c>
      <c r="F35" s="2" t="s">
        <v>95</v>
      </c>
      <c r="G35" s="3" t="n">
        <v>2018</v>
      </c>
      <c r="H35" s="4" t="n">
        <v>60000</v>
      </c>
      <c r="I35" s="5"/>
      <c r="J35" s="6" t="n">
        <v>108</v>
      </c>
      <c r="K35" s="3"/>
    </row>
    <row r="36" customFormat="false" ht="15.75" hidden="false" customHeight="false" outlineLevel="0" collapsed="false">
      <c r="A36" s="8" t="s">
        <v>96</v>
      </c>
      <c r="B36" s="9" t="n">
        <v>1.015</v>
      </c>
      <c r="C36" s="10" t="n">
        <f aca="false">B36*396</f>
        <v>401.94</v>
      </c>
      <c r="F36" s="2" t="s">
        <v>97</v>
      </c>
      <c r="G36" s="11" t="n">
        <v>2021</v>
      </c>
      <c r="H36" s="12" t="n">
        <v>334250</v>
      </c>
      <c r="I36" s="13" t="s">
        <v>4</v>
      </c>
      <c r="J36" s="14" t="n">
        <v>470</v>
      </c>
      <c r="K36" s="15" t="n">
        <v>0.0072</v>
      </c>
    </row>
    <row r="37" customFormat="false" ht="15.75" hidden="false" customHeight="false" outlineLevel="0" collapsed="false">
      <c r="A37" s="8" t="s">
        <v>98</v>
      </c>
      <c r="B37" s="9" t="n">
        <v>1.028</v>
      </c>
      <c r="C37" s="10" t="n">
        <f aca="false">B37*396</f>
        <v>407.088</v>
      </c>
      <c r="F37" s="2" t="s">
        <v>99</v>
      </c>
      <c r="G37" s="3" t="n">
        <v>2014</v>
      </c>
      <c r="H37" s="4" t="n">
        <v>32270</v>
      </c>
      <c r="I37" s="5"/>
      <c r="J37" s="6" t="n">
        <v>65.4</v>
      </c>
      <c r="K37" s="3"/>
    </row>
    <row r="38" customFormat="false" ht="15.75" hidden="false" customHeight="false" outlineLevel="0" collapsed="false">
      <c r="A38" s="8" t="s">
        <v>100</v>
      </c>
      <c r="B38" s="9" t="n">
        <v>1.039</v>
      </c>
      <c r="C38" s="10" t="n">
        <f aca="false">B38*396</f>
        <v>411.444</v>
      </c>
      <c r="F38" s="2" t="s">
        <v>101</v>
      </c>
      <c r="G38" s="11" t="n">
        <v>2020</v>
      </c>
      <c r="H38" s="12" t="n">
        <v>2200</v>
      </c>
      <c r="I38" s="13" t="s">
        <v>20</v>
      </c>
      <c r="J38" s="14" t="n">
        <v>318.8</v>
      </c>
      <c r="K38" s="15" t="n">
        <v>0.4769</v>
      </c>
    </row>
    <row r="39" customFormat="false" ht="15.75" hidden="false" customHeight="false" outlineLevel="0" collapsed="false">
      <c r="A39" s="8" t="s">
        <v>102</v>
      </c>
      <c r="B39" s="9" t="n">
        <v>1.04</v>
      </c>
      <c r="C39" s="10" t="n">
        <f aca="false">B39*396</f>
        <v>411.84</v>
      </c>
      <c r="F39" s="2" t="s">
        <v>103</v>
      </c>
      <c r="G39" s="3" t="n">
        <v>2021</v>
      </c>
      <c r="H39" s="4" t="n">
        <v>908526</v>
      </c>
      <c r="I39" s="5" t="s">
        <v>4</v>
      </c>
      <c r="J39" s="6" t="n">
        <v>264.7</v>
      </c>
      <c r="K39" s="17" t="n">
        <v>-0.0935</v>
      </c>
    </row>
    <row r="40" customFormat="false" ht="15.75" hidden="false" customHeight="false" outlineLevel="0" collapsed="false">
      <c r="A40" s="8" t="s">
        <v>104</v>
      </c>
      <c r="B40" s="9" t="n">
        <v>1.067</v>
      </c>
      <c r="C40" s="10" t="n">
        <f aca="false">B40*396</f>
        <v>422.532</v>
      </c>
      <c r="F40" s="2" t="s">
        <v>105</v>
      </c>
      <c r="G40" s="11" t="n">
        <v>2021</v>
      </c>
      <c r="H40" s="12" t="n">
        <v>317916</v>
      </c>
      <c r="I40" s="13" t="s">
        <v>106</v>
      </c>
      <c r="J40" s="14" t="n">
        <v>516.6</v>
      </c>
      <c r="K40" s="16" t="n">
        <v>-0.0182</v>
      </c>
    </row>
    <row r="41" customFormat="false" ht="15.75" hidden="false" customHeight="false" outlineLevel="0" collapsed="false">
      <c r="A41" s="8" t="s">
        <v>107</v>
      </c>
      <c r="B41" s="9" t="n">
        <v>1.071</v>
      </c>
      <c r="C41" s="10" t="n">
        <f aca="false">B41*396</f>
        <v>424.116</v>
      </c>
      <c r="F41" s="2" t="s">
        <v>108</v>
      </c>
      <c r="G41" s="3" t="n">
        <v>2019</v>
      </c>
      <c r="H41" s="3" t="n">
        <v>400</v>
      </c>
      <c r="I41" s="5" t="s">
        <v>109</v>
      </c>
      <c r="J41" s="3"/>
      <c r="K41" s="3"/>
    </row>
    <row r="42" customFormat="false" ht="15.75" hidden="false" customHeight="false" outlineLevel="0" collapsed="false">
      <c r="A42" s="8" t="s">
        <v>110</v>
      </c>
      <c r="B42" s="9" t="n">
        <v>1.093</v>
      </c>
      <c r="C42" s="10" t="n">
        <f aca="false">B42*396</f>
        <v>432.828</v>
      </c>
      <c r="F42" s="2" t="s">
        <v>111</v>
      </c>
      <c r="G42" s="11" t="n">
        <v>2020</v>
      </c>
      <c r="H42" s="11" t="n">
        <v>870</v>
      </c>
      <c r="I42" s="13" t="s">
        <v>13</v>
      </c>
      <c r="J42" s="14" t="n">
        <v>993.7</v>
      </c>
      <c r="K42" s="11" t="n">
        <v>0</v>
      </c>
    </row>
    <row r="43" customFormat="false" ht="15.75" hidden="false" customHeight="false" outlineLevel="0" collapsed="false">
      <c r="A43" s="8" t="s">
        <v>112</v>
      </c>
      <c r="B43" s="9" t="n">
        <v>1.11</v>
      </c>
      <c r="C43" s="10" t="n">
        <f aca="false">B43*396</f>
        <v>439.56</v>
      </c>
      <c r="F43" s="2" t="s">
        <v>113</v>
      </c>
      <c r="G43" s="3" t="n">
        <v>2022</v>
      </c>
      <c r="H43" s="4" t="n">
        <v>16200</v>
      </c>
      <c r="I43" s="5" t="s">
        <v>114</v>
      </c>
      <c r="J43" s="6" t="n">
        <v>730.5</v>
      </c>
      <c r="K43" s="7" t="n">
        <v>0.1251</v>
      </c>
    </row>
    <row r="44" customFormat="false" ht="15.75" hidden="false" customHeight="false" outlineLevel="0" collapsed="false">
      <c r="A44" s="8" t="s">
        <v>115</v>
      </c>
      <c r="B44" s="9" t="n">
        <v>1.116</v>
      </c>
      <c r="C44" s="10" t="n">
        <f aca="false">B44*396</f>
        <v>441.936</v>
      </c>
      <c r="F44" s="2" t="s">
        <v>116</v>
      </c>
      <c r="G44" s="11" t="n">
        <v>2013</v>
      </c>
      <c r="H44" s="12" t="n">
        <v>6880</v>
      </c>
      <c r="I44" s="13" t="s">
        <v>117</v>
      </c>
      <c r="J44" s="14" t="n">
        <v>170.9</v>
      </c>
      <c r="K44" s="15" t="n">
        <v>0.0761</v>
      </c>
    </row>
    <row r="45" customFormat="false" ht="15.75" hidden="false" customHeight="false" outlineLevel="0" collapsed="false">
      <c r="A45" s="8" t="s">
        <v>118</v>
      </c>
      <c r="B45" s="9" t="n">
        <v>1.116</v>
      </c>
      <c r="C45" s="10" t="n">
        <f aca="false">B45*396</f>
        <v>441.936</v>
      </c>
      <c r="F45" s="2" t="s">
        <v>119</v>
      </c>
      <c r="G45" s="3" t="n">
        <v>2013</v>
      </c>
      <c r="H45" s="4" t="n">
        <v>18000</v>
      </c>
      <c r="I45" s="5"/>
      <c r="J45" s="6" t="n">
        <v>226.8</v>
      </c>
      <c r="K45" s="17" t="n">
        <v>-0.0527</v>
      </c>
    </row>
    <row r="46" customFormat="false" ht="15.75" hidden="false" customHeight="false" outlineLevel="0" collapsed="false">
      <c r="A46" s="8" t="s">
        <v>120</v>
      </c>
      <c r="B46" s="9" t="n">
        <v>1.121</v>
      </c>
      <c r="C46" s="10" t="n">
        <f aca="false">B46*396</f>
        <v>443.916</v>
      </c>
      <c r="F46" s="2" t="s">
        <v>121</v>
      </c>
      <c r="G46" s="11" t="n">
        <v>2013</v>
      </c>
      <c r="H46" s="11" t="n">
        <v>318</v>
      </c>
      <c r="I46" s="13" t="s">
        <v>4</v>
      </c>
      <c r="J46" s="14" t="n">
        <v>318</v>
      </c>
      <c r="K46" s="15" t="n">
        <v>0.068</v>
      </c>
    </row>
    <row r="47" customFormat="false" ht="15.75" hidden="false" customHeight="false" outlineLevel="0" collapsed="false">
      <c r="A47" s="8" t="s">
        <v>122</v>
      </c>
      <c r="B47" s="9" t="n">
        <v>1.136</v>
      </c>
      <c r="C47" s="10" t="n">
        <f aca="false">B47*396</f>
        <v>449.856</v>
      </c>
      <c r="F47" s="2" t="s">
        <v>123</v>
      </c>
      <c r="G47" s="3" t="n">
        <v>2022</v>
      </c>
      <c r="H47" s="3" t="n">
        <v>654</v>
      </c>
      <c r="I47" s="5" t="s">
        <v>13</v>
      </c>
      <c r="J47" s="6" t="n">
        <v>740.7</v>
      </c>
      <c r="K47" s="7" t="n">
        <v>0.1199</v>
      </c>
    </row>
    <row r="48" customFormat="false" ht="15.75" hidden="false" customHeight="false" outlineLevel="0" collapsed="false">
      <c r="A48" s="8" t="s">
        <v>124</v>
      </c>
      <c r="B48" s="9" t="n">
        <v>1.139</v>
      </c>
      <c r="C48" s="10" t="n">
        <f aca="false">B48*396</f>
        <v>451.044</v>
      </c>
      <c r="F48" s="2" t="s">
        <v>125</v>
      </c>
      <c r="G48" s="11" t="n">
        <v>2013</v>
      </c>
      <c r="H48" s="11" t="n">
        <v>700</v>
      </c>
      <c r="I48" s="13" t="s">
        <v>9</v>
      </c>
      <c r="J48" s="14" t="n">
        <v>101.9</v>
      </c>
      <c r="K48" s="16" t="n">
        <v>-0.0727</v>
      </c>
    </row>
    <row r="49" customFormat="false" ht="15.75" hidden="false" customHeight="false" outlineLevel="0" collapsed="false">
      <c r="A49" s="8" t="s">
        <v>126</v>
      </c>
      <c r="B49" s="9" t="n">
        <v>1.148</v>
      </c>
      <c r="C49" s="10" t="n">
        <f aca="false">B49*396</f>
        <v>454.608</v>
      </c>
      <c r="F49" s="2" t="s">
        <v>127</v>
      </c>
      <c r="G49" s="3" t="n">
        <v>2011</v>
      </c>
      <c r="H49" s="3" t="n">
        <v>420</v>
      </c>
      <c r="I49" s="5"/>
      <c r="J49" s="6" t="n">
        <v>24.9</v>
      </c>
      <c r="K49" s="3"/>
    </row>
    <row r="50" customFormat="false" ht="15.75" hidden="false" customHeight="false" outlineLevel="0" collapsed="false">
      <c r="A50" s="8" t="s">
        <v>128</v>
      </c>
      <c r="B50" s="9" t="n">
        <v>1.164</v>
      </c>
      <c r="C50" s="10" t="n">
        <f aca="false">B50*396</f>
        <v>460.944</v>
      </c>
      <c r="F50" s="2" t="s">
        <v>129</v>
      </c>
      <c r="G50" s="11" t="n">
        <v>2012</v>
      </c>
      <c r="H50" s="11" t="n">
        <v>589</v>
      </c>
      <c r="I50" s="13" t="s">
        <v>4</v>
      </c>
      <c r="J50" s="14" t="n">
        <v>329.1</v>
      </c>
      <c r="K50" s="11"/>
    </row>
    <row r="51" customFormat="false" ht="15.75" hidden="false" customHeight="false" outlineLevel="0" collapsed="false">
      <c r="A51" s="8" t="s">
        <v>130</v>
      </c>
      <c r="B51" s="9" t="n">
        <v>1.167</v>
      </c>
      <c r="C51" s="10" t="n">
        <f aca="false">B51*396</f>
        <v>462.132</v>
      </c>
      <c r="F51" s="2" t="s">
        <v>131</v>
      </c>
      <c r="G51" s="3" t="n">
        <v>2019</v>
      </c>
      <c r="H51" s="4" t="n">
        <v>150000</v>
      </c>
      <c r="I51" s="5"/>
      <c r="J51" s="6" t="n">
        <v>256</v>
      </c>
      <c r="K51" s="3"/>
    </row>
    <row r="52" customFormat="false" ht="15.75" hidden="false" customHeight="false" outlineLevel="0" collapsed="false">
      <c r="A52" s="8" t="s">
        <v>132</v>
      </c>
      <c r="B52" s="9" t="n">
        <v>1.18</v>
      </c>
      <c r="C52" s="10" t="n">
        <f aca="false">B52*396</f>
        <v>467.28</v>
      </c>
      <c r="F52" s="2" t="s">
        <v>133</v>
      </c>
      <c r="G52" s="11" t="n">
        <v>2020</v>
      </c>
      <c r="H52" s="11" t="n">
        <v>20</v>
      </c>
      <c r="I52" s="13"/>
      <c r="J52" s="14" t="n">
        <v>6.4</v>
      </c>
      <c r="K52" s="16" t="n">
        <v>-0.043</v>
      </c>
    </row>
    <row r="53" customFormat="false" ht="15.75" hidden="false" customHeight="false" outlineLevel="0" collapsed="false">
      <c r="A53" s="8" t="s">
        <v>134</v>
      </c>
      <c r="B53" s="9" t="n">
        <v>1.21</v>
      </c>
      <c r="C53" s="10" t="n">
        <f aca="false">B53*396</f>
        <v>479.16</v>
      </c>
      <c r="F53" s="2" t="s">
        <v>135</v>
      </c>
      <c r="G53" s="3" t="n">
        <v>2013</v>
      </c>
      <c r="H53" s="3" t="n">
        <v>141.5</v>
      </c>
      <c r="I53" s="5" t="s">
        <v>136</v>
      </c>
      <c r="J53" s="6" t="n">
        <v>72.4</v>
      </c>
      <c r="K53" s="17" t="n">
        <v>-0.0132</v>
      </c>
    </row>
    <row r="54" customFormat="false" ht="15.75" hidden="false" customHeight="false" outlineLevel="0" collapsed="false">
      <c r="A54" s="8" t="s">
        <v>137</v>
      </c>
      <c r="B54" s="9" t="n">
        <v>1.221</v>
      </c>
      <c r="C54" s="10" t="n">
        <f aca="false">B54*396</f>
        <v>483.516</v>
      </c>
      <c r="F54" s="2" t="s">
        <v>138</v>
      </c>
      <c r="G54" s="11" t="n">
        <v>2013</v>
      </c>
      <c r="H54" s="12" t="n">
        <v>1300</v>
      </c>
      <c r="I54" s="13"/>
      <c r="J54" s="14" t="n">
        <v>36.2</v>
      </c>
      <c r="K54" s="11"/>
    </row>
    <row r="55" customFormat="false" ht="15.75" hidden="false" customHeight="false" outlineLevel="0" collapsed="false">
      <c r="A55" s="8" t="s">
        <v>139</v>
      </c>
      <c r="B55" s="9" t="n">
        <v>1.232</v>
      </c>
      <c r="C55" s="10" t="n">
        <f aca="false">B55*396</f>
        <v>487.872</v>
      </c>
      <c r="F55" s="2" t="s">
        <v>140</v>
      </c>
      <c r="G55" s="3" t="n">
        <v>2013</v>
      </c>
      <c r="H55" s="4" t="n">
        <v>129035</v>
      </c>
      <c r="I55" s="5"/>
      <c r="J55" s="6" t="n">
        <v>261.2</v>
      </c>
      <c r="K55" s="3"/>
    </row>
    <row r="56" customFormat="false" ht="15.75" hidden="false" customHeight="false" outlineLevel="0" collapsed="false">
      <c r="A56" s="8" t="s">
        <v>141</v>
      </c>
      <c r="B56" s="9" t="n">
        <v>1.232</v>
      </c>
      <c r="C56" s="10" t="n">
        <f aca="false">B56*396</f>
        <v>487.872</v>
      </c>
      <c r="F56" s="2" t="s">
        <v>142</v>
      </c>
      <c r="G56" s="11" t="n">
        <v>2013</v>
      </c>
      <c r="H56" s="12" t="n">
        <v>2392</v>
      </c>
      <c r="I56" s="13" t="s">
        <v>143</v>
      </c>
      <c r="J56" s="14" t="n">
        <v>302.7</v>
      </c>
      <c r="K56" s="15" t="n">
        <v>0.0125</v>
      </c>
    </row>
    <row r="57" customFormat="false" ht="15.75" hidden="false" customHeight="false" outlineLevel="0" collapsed="false">
      <c r="A57" s="8" t="s">
        <v>144</v>
      </c>
      <c r="B57" s="9" t="n">
        <v>1.248</v>
      </c>
      <c r="C57" s="10" t="n">
        <f aca="false">B57*396</f>
        <v>494.208</v>
      </c>
      <c r="F57" s="2" t="s">
        <v>145</v>
      </c>
      <c r="G57" s="3" t="n">
        <v>2019</v>
      </c>
      <c r="H57" s="4" t="n">
        <v>19030</v>
      </c>
      <c r="I57" s="5"/>
      <c r="J57" s="6" t="n">
        <v>32.5</v>
      </c>
      <c r="K57" s="3"/>
    </row>
    <row r="58" customFormat="false" ht="15.75" hidden="false" customHeight="false" outlineLevel="0" collapsed="false">
      <c r="A58" s="8" t="s">
        <v>146</v>
      </c>
      <c r="B58" s="9" t="n">
        <v>1.25</v>
      </c>
      <c r="C58" s="10" t="n">
        <f aca="false">B58*396</f>
        <v>495</v>
      </c>
      <c r="F58" s="2" t="s">
        <v>147</v>
      </c>
      <c r="G58" s="11" t="n">
        <v>2013</v>
      </c>
      <c r="H58" s="12" t="n">
        <v>35000</v>
      </c>
      <c r="I58" s="13" t="s">
        <v>4</v>
      </c>
      <c r="J58" s="14" t="n">
        <v>170.4</v>
      </c>
      <c r="K58" s="11"/>
    </row>
    <row r="59" customFormat="false" ht="15.75" hidden="false" customHeight="false" outlineLevel="0" collapsed="false">
      <c r="A59" s="8" t="s">
        <v>148</v>
      </c>
      <c r="B59" s="9" t="n">
        <v>1.258</v>
      </c>
      <c r="C59" s="10" t="n">
        <f aca="false">B59*396</f>
        <v>498.168</v>
      </c>
      <c r="F59" s="2" t="s">
        <v>149</v>
      </c>
      <c r="G59" s="3" t="n">
        <v>2016</v>
      </c>
      <c r="H59" s="4" t="n">
        <v>6191.9</v>
      </c>
      <c r="I59" s="5" t="s">
        <v>4</v>
      </c>
      <c r="J59" s="6" t="n">
        <v>797.7</v>
      </c>
      <c r="K59" s="7" t="n">
        <v>0.373</v>
      </c>
    </row>
    <row r="60" customFormat="false" ht="15.75" hidden="false" customHeight="false" outlineLevel="0" collapsed="false">
      <c r="A60" s="8" t="s">
        <v>150</v>
      </c>
      <c r="B60" s="9" t="n">
        <v>1.26</v>
      </c>
      <c r="C60" s="10" t="n">
        <f aca="false">B60*396</f>
        <v>498.96</v>
      </c>
      <c r="F60" s="2" t="s">
        <v>151</v>
      </c>
      <c r="G60" s="11" t="n">
        <v>2013</v>
      </c>
      <c r="H60" s="12" t="n">
        <v>6532</v>
      </c>
      <c r="I60" s="13" t="s">
        <v>152</v>
      </c>
      <c r="J60" s="14" t="n">
        <v>326.1</v>
      </c>
      <c r="K60" s="16" t="n">
        <v>-0.0119</v>
      </c>
    </row>
    <row r="61" customFormat="false" ht="15.75" hidden="false" customHeight="false" outlineLevel="0" collapsed="false">
      <c r="A61" s="8" t="s">
        <v>153</v>
      </c>
      <c r="B61" s="9" t="n">
        <v>1.266</v>
      </c>
      <c r="C61" s="10" t="n">
        <f aca="false">B61*396</f>
        <v>501.336</v>
      </c>
      <c r="F61" s="2" t="s">
        <v>154</v>
      </c>
      <c r="G61" s="3" t="n">
        <v>2022</v>
      </c>
      <c r="H61" s="4" t="n">
        <v>4687.5</v>
      </c>
      <c r="I61" s="5" t="s">
        <v>155</v>
      </c>
      <c r="J61" s="6" t="n">
        <v>696.3</v>
      </c>
      <c r="K61" s="7" t="n">
        <v>0.1083</v>
      </c>
    </row>
    <row r="62" customFormat="false" ht="15.75" hidden="false" customHeight="false" outlineLevel="0" collapsed="false">
      <c r="A62" s="8" t="s">
        <v>156</v>
      </c>
      <c r="B62" s="9" t="n">
        <v>1.273</v>
      </c>
      <c r="C62" s="10" t="n">
        <f aca="false">B62*396</f>
        <v>504.108</v>
      </c>
      <c r="F62" s="2" t="s">
        <v>157</v>
      </c>
      <c r="G62" s="11" t="n">
        <v>2011</v>
      </c>
      <c r="H62" s="12" t="n">
        <v>6500</v>
      </c>
      <c r="I62" s="13"/>
      <c r="J62" s="14" t="n">
        <v>160.4</v>
      </c>
      <c r="K62" s="11"/>
    </row>
    <row r="63" customFormat="false" ht="15.75" hidden="false" customHeight="false" outlineLevel="0" collapsed="false">
      <c r="A63" s="8" t="s">
        <v>158</v>
      </c>
      <c r="B63" s="9" t="n">
        <v>1.277</v>
      </c>
      <c r="C63" s="10" t="n">
        <f aca="false">B63*396</f>
        <v>505.692</v>
      </c>
      <c r="F63" s="2" t="s">
        <v>159</v>
      </c>
      <c r="G63" s="3" t="n">
        <v>2022</v>
      </c>
      <c r="H63" s="4" t="n">
        <v>200000</v>
      </c>
      <c r="I63" s="5" t="s">
        <v>160</v>
      </c>
      <c r="J63" s="6" t="n">
        <v>714.8</v>
      </c>
      <c r="K63" s="7" t="n">
        <v>0.1381</v>
      </c>
    </row>
    <row r="64" customFormat="false" ht="15.75" hidden="false" customHeight="false" outlineLevel="0" collapsed="false">
      <c r="A64" s="8" t="s">
        <v>161</v>
      </c>
      <c r="B64" s="9" t="n">
        <v>1.278</v>
      </c>
      <c r="C64" s="10" t="n">
        <f aca="false">B64*396</f>
        <v>506.088</v>
      </c>
      <c r="F64" s="2" t="s">
        <v>162</v>
      </c>
      <c r="G64" s="11" t="n">
        <v>2019</v>
      </c>
      <c r="H64" s="12" t="n">
        <v>1570922</v>
      </c>
      <c r="I64" s="13" t="s">
        <v>163</v>
      </c>
      <c r="J64" s="14" t="n">
        <v>111</v>
      </c>
      <c r="K64" s="15" t="n">
        <v>0.0632</v>
      </c>
    </row>
    <row r="65" customFormat="false" ht="15.75" hidden="false" customHeight="false" outlineLevel="0" collapsed="false">
      <c r="A65" s="8" t="s">
        <v>164</v>
      </c>
      <c r="B65" s="9" t="n">
        <v>1.278</v>
      </c>
      <c r="C65" s="10" t="n">
        <f aca="false">B65*396</f>
        <v>506.088</v>
      </c>
      <c r="F65" s="2" t="s">
        <v>165</v>
      </c>
      <c r="G65" s="3" t="n">
        <v>2021</v>
      </c>
      <c r="H65" s="4" t="n">
        <v>5300</v>
      </c>
      <c r="I65" s="5" t="s">
        <v>166</v>
      </c>
      <c r="J65" s="6" t="n">
        <v>1644.9</v>
      </c>
      <c r="K65" s="17" t="n">
        <v>-0.0153</v>
      </c>
    </row>
    <row r="66" customFormat="false" ht="15.75" hidden="false" customHeight="false" outlineLevel="0" collapsed="false">
      <c r="A66" s="8" t="s">
        <v>167</v>
      </c>
      <c r="B66" s="9" t="n">
        <v>1.287</v>
      </c>
      <c r="C66" s="10" t="n">
        <f aca="false">B66*396</f>
        <v>509.652</v>
      </c>
      <c r="F66" s="2" t="s">
        <v>168</v>
      </c>
      <c r="G66" s="11" t="n">
        <v>2013</v>
      </c>
      <c r="H66" s="12" t="n">
        <v>2990</v>
      </c>
      <c r="I66" s="13" t="s">
        <v>169</v>
      </c>
      <c r="J66" s="14" t="n">
        <v>51</v>
      </c>
      <c r="K66" s="16" t="n">
        <v>-0.0529</v>
      </c>
    </row>
    <row r="67" customFormat="false" ht="15.75" hidden="false" customHeight="false" outlineLevel="0" collapsed="false">
      <c r="A67" s="8" t="s">
        <v>170</v>
      </c>
      <c r="B67" s="9" t="n">
        <v>1.287</v>
      </c>
      <c r="C67" s="10" t="n">
        <f aca="false">B67*396</f>
        <v>509.652</v>
      </c>
      <c r="F67" s="2" t="s">
        <v>171</v>
      </c>
      <c r="G67" s="3" t="n">
        <v>2019</v>
      </c>
      <c r="H67" s="4" t="n">
        <v>400000</v>
      </c>
      <c r="I67" s="5"/>
      <c r="J67" s="6" t="n">
        <v>338.4</v>
      </c>
      <c r="K67" s="3"/>
    </row>
    <row r="68" customFormat="false" ht="15.75" hidden="false" customHeight="false" outlineLevel="0" collapsed="false">
      <c r="A68" s="8" t="s">
        <v>172</v>
      </c>
      <c r="B68" s="9" t="n">
        <v>1.32</v>
      </c>
      <c r="C68" s="10" t="n">
        <f aca="false">B68*396</f>
        <v>522.72</v>
      </c>
      <c r="F68" s="2" t="s">
        <v>173</v>
      </c>
      <c r="G68" s="11" t="n">
        <v>2011</v>
      </c>
      <c r="H68" s="12" t="n">
        <v>3303000</v>
      </c>
      <c r="I68" s="13" t="s">
        <v>174</v>
      </c>
      <c r="J68" s="14" t="n">
        <v>311.1</v>
      </c>
      <c r="K68" s="15" t="n">
        <v>0.1417</v>
      </c>
    </row>
    <row r="69" customFormat="false" ht="15.75" hidden="false" customHeight="false" outlineLevel="0" collapsed="false">
      <c r="A69" s="8" t="s">
        <v>175</v>
      </c>
      <c r="B69" s="9" t="n">
        <v>1.336</v>
      </c>
      <c r="C69" s="10" t="n">
        <f aca="false">B69*396</f>
        <v>529.056</v>
      </c>
      <c r="F69" s="2" t="s">
        <v>176</v>
      </c>
      <c r="G69" s="3" t="n">
        <v>2018</v>
      </c>
      <c r="H69" s="4" t="n">
        <v>30310</v>
      </c>
      <c r="I69" s="5" t="s">
        <v>177</v>
      </c>
      <c r="J69" s="6" t="n">
        <v>235.2</v>
      </c>
      <c r="K69" s="3"/>
    </row>
    <row r="70" customFormat="false" ht="15.75" hidden="false" customHeight="false" outlineLevel="0" collapsed="false">
      <c r="A70" s="8" t="s">
        <v>178</v>
      </c>
      <c r="B70" s="9" t="n">
        <v>1.354</v>
      </c>
      <c r="C70" s="10" t="n">
        <f aca="false">B70*396</f>
        <v>536.184</v>
      </c>
      <c r="F70" s="2" t="s">
        <v>179</v>
      </c>
      <c r="G70" s="11" t="n">
        <v>2013</v>
      </c>
      <c r="H70" s="11" t="n">
        <v>150</v>
      </c>
      <c r="I70" s="13"/>
      <c r="J70" s="14" t="n">
        <v>211.3</v>
      </c>
      <c r="K70" s="11"/>
    </row>
    <row r="71" customFormat="false" ht="15.75" hidden="false" customHeight="false" outlineLevel="0" collapsed="false">
      <c r="A71" s="8" t="s">
        <v>180</v>
      </c>
      <c r="B71" s="9" t="n">
        <v>1.356</v>
      </c>
      <c r="C71" s="10" t="n">
        <f aca="false">B71*396</f>
        <v>536.976</v>
      </c>
      <c r="F71" s="2" t="s">
        <v>181</v>
      </c>
      <c r="G71" s="3" t="n">
        <v>2012</v>
      </c>
      <c r="H71" s="4" t="n">
        <v>13471</v>
      </c>
      <c r="I71" s="5"/>
      <c r="J71" s="6" t="n">
        <v>159.4</v>
      </c>
      <c r="K71" s="7" t="n">
        <v>0.106</v>
      </c>
    </row>
    <row r="72" customFormat="false" ht="15.75" hidden="false" customHeight="false" outlineLevel="0" collapsed="false">
      <c r="A72" s="8" t="s">
        <v>182</v>
      </c>
      <c r="B72" s="9" t="n">
        <v>1.363</v>
      </c>
      <c r="C72" s="10" t="n">
        <f aca="false">B72*396</f>
        <v>539.748</v>
      </c>
      <c r="F72" s="2" t="s">
        <v>183</v>
      </c>
      <c r="G72" s="11" t="n">
        <v>2020</v>
      </c>
      <c r="H72" s="12" t="n">
        <v>1854</v>
      </c>
      <c r="I72" s="13" t="s">
        <v>61</v>
      </c>
      <c r="J72" s="14" t="n">
        <v>24</v>
      </c>
      <c r="K72" s="11"/>
    </row>
    <row r="73" customFormat="false" ht="15.75" hidden="false" customHeight="false" outlineLevel="0" collapsed="false">
      <c r="A73" s="8" t="s">
        <v>184</v>
      </c>
      <c r="B73" s="9" t="n">
        <v>1.365</v>
      </c>
      <c r="C73" s="10" t="n">
        <f aca="false">B73*396</f>
        <v>540.54</v>
      </c>
      <c r="F73" s="2" t="s">
        <v>185</v>
      </c>
      <c r="G73" s="3" t="n">
        <v>2019</v>
      </c>
      <c r="H73" s="3" t="n">
        <v>182</v>
      </c>
      <c r="I73" s="5" t="s">
        <v>186</v>
      </c>
      <c r="J73" s="6" t="n">
        <v>182</v>
      </c>
      <c r="K73" s="3"/>
    </row>
    <row r="74" customFormat="false" ht="15.75" hidden="false" customHeight="false" outlineLevel="0" collapsed="false">
      <c r="A74" s="8" t="s">
        <v>187</v>
      </c>
      <c r="B74" s="9" t="n">
        <v>1.371</v>
      </c>
      <c r="C74" s="10" t="n">
        <f aca="false">B74*396</f>
        <v>542.916</v>
      </c>
      <c r="F74" s="2" t="s">
        <v>188</v>
      </c>
      <c r="G74" s="11" t="n">
        <v>2019</v>
      </c>
      <c r="H74" s="12" t="n">
        <v>55000</v>
      </c>
      <c r="I74" s="13"/>
      <c r="J74" s="14" t="n">
        <v>125.2</v>
      </c>
      <c r="K74" s="11"/>
    </row>
    <row r="75" customFormat="false" ht="15.75" hidden="false" customHeight="false" outlineLevel="0" collapsed="false">
      <c r="A75" s="8" t="s">
        <v>189</v>
      </c>
      <c r="B75" s="9" t="n">
        <v>1.373</v>
      </c>
      <c r="C75" s="10" t="n">
        <f aca="false">B75*396</f>
        <v>543.708</v>
      </c>
      <c r="F75" s="2" t="s">
        <v>190</v>
      </c>
      <c r="G75" s="3" t="n">
        <v>2021</v>
      </c>
      <c r="H75" s="4" t="n">
        <v>1822480</v>
      </c>
      <c r="I75" s="5" t="s">
        <v>191</v>
      </c>
      <c r="J75" s="6" t="n">
        <v>1646.9</v>
      </c>
      <c r="K75" s="17" t="n">
        <v>-0.015</v>
      </c>
    </row>
    <row r="76" customFormat="false" ht="15.75" hidden="false" customHeight="false" outlineLevel="0" collapsed="false">
      <c r="A76" s="8" t="s">
        <v>192</v>
      </c>
      <c r="B76" s="9" t="n">
        <v>1.375</v>
      </c>
      <c r="C76" s="10" t="n">
        <f aca="false">B76*396</f>
        <v>544.5</v>
      </c>
      <c r="F76" s="2" t="s">
        <v>193</v>
      </c>
      <c r="G76" s="11" t="n">
        <v>2019</v>
      </c>
      <c r="H76" s="11" t="n">
        <v>75</v>
      </c>
      <c r="I76" s="13"/>
      <c r="J76" s="14" t="n">
        <v>247</v>
      </c>
      <c r="K76" s="15" t="n">
        <v>0.0408</v>
      </c>
    </row>
    <row r="77" customFormat="false" ht="15.75" hidden="false" customHeight="false" outlineLevel="0" collapsed="false">
      <c r="A77" s="8" t="s">
        <v>194</v>
      </c>
      <c r="B77" s="9" t="n">
        <v>1.387</v>
      </c>
      <c r="C77" s="10" t="n">
        <f aca="false">B77*396</f>
        <v>549.252</v>
      </c>
      <c r="F77" s="2" t="s">
        <v>195</v>
      </c>
      <c r="G77" s="3" t="n">
        <v>2020</v>
      </c>
      <c r="H77" s="4" t="n">
        <v>42500</v>
      </c>
      <c r="I77" s="5" t="s">
        <v>61</v>
      </c>
      <c r="J77" s="6" t="n">
        <v>102.9</v>
      </c>
      <c r="K77" s="17" t="n">
        <v>-0.0019</v>
      </c>
    </row>
    <row r="78" customFormat="false" ht="15.75" hidden="false" customHeight="false" outlineLevel="0" collapsed="false">
      <c r="A78" s="8" t="s">
        <v>196</v>
      </c>
      <c r="B78" s="9" t="n">
        <v>1.39</v>
      </c>
      <c r="C78" s="10" t="n">
        <f aca="false">B78*396</f>
        <v>550.44</v>
      </c>
      <c r="F78" s="2" t="s">
        <v>197</v>
      </c>
      <c r="G78" s="11" t="n">
        <v>2019</v>
      </c>
      <c r="H78" s="12" t="n">
        <v>1100000</v>
      </c>
      <c r="I78" s="13" t="s">
        <v>198</v>
      </c>
      <c r="J78" s="14" t="n">
        <v>126.7</v>
      </c>
      <c r="K78" s="11"/>
    </row>
    <row r="79" customFormat="false" ht="15.75" hidden="false" customHeight="false" outlineLevel="0" collapsed="false">
      <c r="A79" s="8" t="s">
        <v>199</v>
      </c>
      <c r="B79" s="9" t="n">
        <v>1.406</v>
      </c>
      <c r="C79" s="10" t="n">
        <f aca="false">B79*396</f>
        <v>556.776</v>
      </c>
      <c r="F79" s="2" t="s">
        <v>200</v>
      </c>
      <c r="G79" s="3" t="n">
        <v>2019</v>
      </c>
      <c r="H79" s="4" t="n">
        <v>675000</v>
      </c>
      <c r="I79" s="5" t="s">
        <v>9</v>
      </c>
      <c r="J79" s="6" t="n">
        <v>447.8</v>
      </c>
      <c r="K79" s="7" t="n">
        <v>0.0474</v>
      </c>
    </row>
    <row r="80" customFormat="false" ht="15.75" hidden="false" customHeight="false" outlineLevel="0" collapsed="false">
      <c r="A80" s="8" t="s">
        <v>201</v>
      </c>
      <c r="B80" s="9" t="n">
        <v>1.418</v>
      </c>
      <c r="C80" s="10" t="n">
        <f aca="false">B80*396</f>
        <v>561.528</v>
      </c>
      <c r="F80" s="2" t="s">
        <v>202</v>
      </c>
      <c r="G80" s="11" t="n">
        <v>2020</v>
      </c>
      <c r="H80" s="12" t="n">
        <v>12500</v>
      </c>
      <c r="I80" s="13" t="s">
        <v>203</v>
      </c>
      <c r="J80" s="14" t="n">
        <v>67.4</v>
      </c>
      <c r="K80" s="16" t="n">
        <v>-0.0529</v>
      </c>
    </row>
    <row r="81" customFormat="false" ht="15.75" hidden="false" customHeight="false" outlineLevel="0" collapsed="false">
      <c r="A81" s="8" t="s">
        <v>204</v>
      </c>
      <c r="B81" s="9" t="n">
        <v>1.42</v>
      </c>
      <c r="C81" s="10" t="n">
        <f aca="false">B81*396</f>
        <v>562.32</v>
      </c>
      <c r="F81" s="2" t="s">
        <v>205</v>
      </c>
      <c r="G81" s="3" t="n">
        <v>2019</v>
      </c>
      <c r="H81" s="4" t="n">
        <v>1600</v>
      </c>
      <c r="I81" s="5"/>
      <c r="J81" s="6" t="n">
        <v>110.7</v>
      </c>
      <c r="K81" s="3"/>
    </row>
    <row r="82" customFormat="false" ht="15.75" hidden="false" customHeight="false" outlineLevel="0" collapsed="false">
      <c r="A82" s="8" t="s">
        <v>206</v>
      </c>
      <c r="B82" s="9" t="n">
        <v>1.424</v>
      </c>
      <c r="C82" s="10" t="n">
        <f aca="false">B82*396</f>
        <v>563.904</v>
      </c>
      <c r="F82" s="2" t="s">
        <v>207</v>
      </c>
      <c r="G82" s="11" t="n">
        <v>2022</v>
      </c>
      <c r="H82" s="11" t="n">
        <v>730</v>
      </c>
      <c r="I82" s="13" t="s">
        <v>13</v>
      </c>
      <c r="J82" s="14" t="n">
        <v>826.8</v>
      </c>
      <c r="K82" s="15" t="n">
        <v>0.1371</v>
      </c>
    </row>
    <row r="83" customFormat="false" ht="15.75" hidden="false" customHeight="false" outlineLevel="0" collapsed="false">
      <c r="A83" s="8" t="s">
        <v>208</v>
      </c>
      <c r="B83" s="9" t="n">
        <v>1.432</v>
      </c>
      <c r="C83" s="10" t="n">
        <f aca="false">B83*396</f>
        <v>567.072</v>
      </c>
      <c r="F83" s="2" t="s">
        <v>209</v>
      </c>
      <c r="G83" s="3" t="n">
        <v>2022</v>
      </c>
      <c r="H83" s="4" t="n">
        <v>2313.4</v>
      </c>
      <c r="I83" s="5" t="s">
        <v>13</v>
      </c>
      <c r="J83" s="6" t="n">
        <v>2556.2</v>
      </c>
      <c r="K83" s="7" t="n">
        <v>0.025</v>
      </c>
    </row>
    <row r="84" customFormat="false" ht="15.75" hidden="false" customHeight="false" outlineLevel="0" collapsed="false">
      <c r="A84" s="8" t="s">
        <v>210</v>
      </c>
      <c r="B84" s="9" t="n">
        <v>1.433</v>
      </c>
      <c r="C84" s="10" t="n">
        <f aca="false">B84*396</f>
        <v>567.468</v>
      </c>
      <c r="F84" s="2" t="s">
        <v>211</v>
      </c>
      <c r="G84" s="11" t="n">
        <v>2022</v>
      </c>
      <c r="H84" s="11" t="n">
        <v>500</v>
      </c>
      <c r="I84" s="13" t="s">
        <v>13</v>
      </c>
      <c r="J84" s="14" t="n">
        <v>566.3</v>
      </c>
      <c r="K84" s="11" t="n">
        <v>0</v>
      </c>
    </row>
    <row r="85" customFormat="false" ht="15.75" hidden="false" customHeight="false" outlineLevel="0" collapsed="false">
      <c r="A85" s="8" t="s">
        <v>212</v>
      </c>
      <c r="B85" s="9" t="n">
        <v>1.434</v>
      </c>
      <c r="C85" s="10" t="n">
        <f aca="false">B85*396</f>
        <v>567.864</v>
      </c>
      <c r="F85" s="2" t="s">
        <v>213</v>
      </c>
      <c r="G85" s="3" t="n">
        <v>2013</v>
      </c>
      <c r="H85" s="3" t="n">
        <v>450</v>
      </c>
      <c r="I85" s="5"/>
      <c r="J85" s="6" t="n">
        <v>353.9</v>
      </c>
      <c r="K85" s="3"/>
    </row>
    <row r="86" customFormat="false" ht="15.75" hidden="false" customHeight="false" outlineLevel="0" collapsed="false">
      <c r="A86" s="8" t="s">
        <v>214</v>
      </c>
      <c r="B86" s="9" t="n">
        <v>1.439</v>
      </c>
      <c r="C86" s="10" t="n">
        <f aca="false">B86*396</f>
        <v>569.844</v>
      </c>
      <c r="F86" s="2" t="s">
        <v>215</v>
      </c>
      <c r="G86" s="11" t="n">
        <v>2013</v>
      </c>
      <c r="H86" s="12" t="n">
        <v>2334</v>
      </c>
      <c r="I86" s="13"/>
      <c r="J86" s="14" t="n">
        <v>277.7</v>
      </c>
      <c r="K86" s="16" t="n">
        <v>-0.0008</v>
      </c>
    </row>
    <row r="87" customFormat="false" ht="15.75" hidden="false" customHeight="false" outlineLevel="0" collapsed="false">
      <c r="A87" s="8" t="s">
        <v>216</v>
      </c>
      <c r="B87" s="9" t="n">
        <v>1.441</v>
      </c>
      <c r="C87" s="10" t="n">
        <f aca="false">B87*396</f>
        <v>570.636</v>
      </c>
      <c r="F87" s="2" t="s">
        <v>217</v>
      </c>
      <c r="G87" s="3" t="n">
        <v>2020</v>
      </c>
      <c r="H87" s="4" t="n">
        <v>1000</v>
      </c>
      <c r="I87" s="5"/>
      <c r="J87" s="6" t="n">
        <v>57.7</v>
      </c>
      <c r="K87" s="7" t="n">
        <v>0.0064</v>
      </c>
    </row>
    <row r="88" customFormat="false" ht="15.75" hidden="false" customHeight="false" outlineLevel="0" collapsed="false">
      <c r="A88" s="8" t="s">
        <v>218</v>
      </c>
      <c r="B88" s="9" t="n">
        <v>1.442</v>
      </c>
      <c r="C88" s="10" t="n">
        <f aca="false">B88*396</f>
        <v>571.032</v>
      </c>
      <c r="F88" s="2" t="s">
        <v>219</v>
      </c>
      <c r="G88" s="11" t="n">
        <v>2022</v>
      </c>
      <c r="H88" s="11" t="n">
        <v>532.5</v>
      </c>
      <c r="I88" s="13" t="s">
        <v>13</v>
      </c>
      <c r="J88" s="14" t="n">
        <v>603.2</v>
      </c>
      <c r="K88" s="15" t="n">
        <v>0.6073</v>
      </c>
    </row>
    <row r="89" customFormat="false" ht="15.75" hidden="false" customHeight="false" outlineLevel="0" collapsed="false">
      <c r="A89" s="8" t="s">
        <v>220</v>
      </c>
      <c r="B89" s="9" t="n">
        <v>1.452</v>
      </c>
      <c r="C89" s="10" t="n">
        <f aca="false">B89*396</f>
        <v>574.992</v>
      </c>
      <c r="F89" s="2" t="s">
        <v>221</v>
      </c>
      <c r="G89" s="3" t="n">
        <v>2013</v>
      </c>
      <c r="H89" s="4" t="n">
        <v>108019</v>
      </c>
      <c r="I89" s="5"/>
      <c r="J89" s="6" t="n">
        <v>49</v>
      </c>
      <c r="K89" s="3"/>
    </row>
    <row r="90" customFormat="false" ht="15.75" hidden="false" customHeight="false" outlineLevel="0" collapsed="false">
      <c r="A90" s="8" t="s">
        <v>222</v>
      </c>
      <c r="B90" s="9" t="n">
        <v>1.452</v>
      </c>
      <c r="C90" s="10" t="n">
        <f aca="false">B90*396</f>
        <v>574.992</v>
      </c>
      <c r="F90" s="2" t="s">
        <v>223</v>
      </c>
      <c r="G90" s="11" t="n">
        <v>2021</v>
      </c>
      <c r="H90" s="12" t="n">
        <v>22146</v>
      </c>
      <c r="I90" s="13" t="s">
        <v>224</v>
      </c>
      <c r="J90" s="14" t="n">
        <v>425.1</v>
      </c>
      <c r="K90" s="15" t="n">
        <v>0.017</v>
      </c>
    </row>
    <row r="91" customFormat="false" ht="15.75" hidden="false" customHeight="false" outlineLevel="0" collapsed="false">
      <c r="A91" s="8" t="s">
        <v>225</v>
      </c>
      <c r="B91" s="9" t="n">
        <v>1.453</v>
      </c>
      <c r="C91" s="10" t="n">
        <f aca="false">B91*396</f>
        <v>575.388</v>
      </c>
      <c r="F91" s="2" t="s">
        <v>226</v>
      </c>
      <c r="G91" s="3" t="n">
        <v>2016</v>
      </c>
      <c r="H91" s="4" t="n">
        <v>40000</v>
      </c>
      <c r="I91" s="5"/>
      <c r="J91" s="6" t="n">
        <v>67.5</v>
      </c>
      <c r="K91" s="3"/>
    </row>
    <row r="92" customFormat="false" ht="15.75" hidden="false" customHeight="false" outlineLevel="0" collapsed="false">
      <c r="A92" s="8" t="s">
        <v>227</v>
      </c>
      <c r="B92" s="9" t="n">
        <v>1.459</v>
      </c>
      <c r="C92" s="10" t="n">
        <f aca="false">B92*396</f>
        <v>577.764</v>
      </c>
      <c r="F92" s="2" t="s">
        <v>228</v>
      </c>
      <c r="G92" s="11" t="n">
        <v>2021</v>
      </c>
      <c r="H92" s="12" t="n">
        <v>420000</v>
      </c>
      <c r="I92" s="13" t="s">
        <v>229</v>
      </c>
      <c r="J92" s="14" t="n">
        <v>147.4</v>
      </c>
      <c r="K92" s="11"/>
    </row>
    <row r="93" customFormat="false" ht="15.75" hidden="false" customHeight="false" outlineLevel="0" collapsed="false">
      <c r="A93" s="8" t="s">
        <v>230</v>
      </c>
      <c r="B93" s="9" t="n">
        <v>1.461</v>
      </c>
      <c r="C93" s="10" t="n">
        <f aca="false">B93*396</f>
        <v>578.556</v>
      </c>
      <c r="F93" s="2" t="s">
        <v>231</v>
      </c>
      <c r="G93" s="3" t="n">
        <v>2011</v>
      </c>
      <c r="H93" s="4" t="n">
        <v>30000</v>
      </c>
      <c r="I93" s="5"/>
      <c r="J93" s="6" t="n">
        <v>1067.2</v>
      </c>
      <c r="K93" s="7" t="n">
        <v>0.4418</v>
      </c>
    </row>
    <row r="94" customFormat="false" ht="15.75" hidden="false" customHeight="false" outlineLevel="0" collapsed="false">
      <c r="A94" s="8" t="s">
        <v>232</v>
      </c>
      <c r="B94" s="9" t="n">
        <v>1.462</v>
      </c>
      <c r="C94" s="10" t="n">
        <f aca="false">B94*396</f>
        <v>578.952</v>
      </c>
      <c r="F94" s="2" t="s">
        <v>233</v>
      </c>
      <c r="G94" s="11" t="n">
        <v>2022</v>
      </c>
      <c r="H94" s="11" t="n">
        <v>792.3</v>
      </c>
      <c r="I94" s="13" t="s">
        <v>13</v>
      </c>
      <c r="J94" s="14" t="n">
        <v>897.3</v>
      </c>
      <c r="K94" s="15" t="n">
        <v>0.0097</v>
      </c>
    </row>
    <row r="95" customFormat="false" ht="15.75" hidden="false" customHeight="false" outlineLevel="0" collapsed="false">
      <c r="A95" s="8" t="s">
        <v>234</v>
      </c>
      <c r="B95" s="9" t="n">
        <v>1.464</v>
      </c>
      <c r="C95" s="10" t="n">
        <f aca="false">B95*396</f>
        <v>579.744</v>
      </c>
      <c r="F95" s="2" t="s">
        <v>235</v>
      </c>
      <c r="G95" s="3" t="n">
        <v>2013</v>
      </c>
      <c r="H95" s="4" t="n">
        <v>4493</v>
      </c>
      <c r="I95" s="5" t="s">
        <v>203</v>
      </c>
      <c r="J95" s="6" t="n">
        <v>146.4</v>
      </c>
      <c r="K95" s="7" t="n">
        <v>0.01</v>
      </c>
    </row>
    <row r="96" customFormat="false" ht="15.75" hidden="false" customHeight="false" outlineLevel="0" collapsed="false">
      <c r="A96" s="8" t="s">
        <v>236</v>
      </c>
      <c r="B96" s="9" t="n">
        <v>1.474</v>
      </c>
      <c r="C96" s="10" t="n">
        <f aca="false">B96*396</f>
        <v>583.704</v>
      </c>
      <c r="F96" s="2" t="s">
        <v>237</v>
      </c>
      <c r="G96" s="11" t="n">
        <v>2010</v>
      </c>
      <c r="H96" s="12" t="n">
        <v>3100</v>
      </c>
      <c r="I96" s="13"/>
      <c r="J96" s="14" t="n">
        <v>242.2</v>
      </c>
      <c r="K96" s="11"/>
    </row>
    <row r="97" customFormat="false" ht="15.75" hidden="false" customHeight="false" outlineLevel="0" collapsed="false">
      <c r="A97" s="8" t="s">
        <v>238</v>
      </c>
      <c r="B97" s="9" t="n">
        <v>1.488</v>
      </c>
      <c r="C97" s="10" t="n">
        <f aca="false">B97*396</f>
        <v>589.248</v>
      </c>
      <c r="F97" s="2" t="s">
        <v>239</v>
      </c>
      <c r="G97" s="3" t="n">
        <v>2013</v>
      </c>
      <c r="H97" s="4" t="n">
        <v>8242</v>
      </c>
      <c r="I97" s="5"/>
      <c r="J97" s="6" t="n">
        <v>22.6</v>
      </c>
      <c r="K97" s="3"/>
    </row>
    <row r="98" customFormat="false" ht="15.75" hidden="false" customHeight="false" outlineLevel="0" collapsed="false">
      <c r="A98" s="8" t="s">
        <v>240</v>
      </c>
      <c r="B98" s="9" t="n">
        <v>1.508</v>
      </c>
      <c r="C98" s="10" t="n">
        <f aca="false">B98*396</f>
        <v>597.168</v>
      </c>
      <c r="F98" s="2" t="s">
        <v>241</v>
      </c>
      <c r="G98" s="11" t="n">
        <v>2021</v>
      </c>
      <c r="H98" s="12" t="n">
        <v>4310</v>
      </c>
      <c r="I98" s="13" t="s">
        <v>4</v>
      </c>
      <c r="J98" s="14" t="n">
        <v>216.7</v>
      </c>
      <c r="K98" s="16" t="n">
        <v>-0.0005</v>
      </c>
    </row>
    <row r="99" customFormat="false" ht="15.75" hidden="false" customHeight="false" outlineLevel="0" collapsed="false">
      <c r="A99" s="8" t="s">
        <v>242</v>
      </c>
      <c r="B99" s="9" t="n">
        <v>1.52</v>
      </c>
      <c r="C99" s="10" t="n">
        <f aca="false">B99*396</f>
        <v>601.92</v>
      </c>
      <c r="F99" s="2" t="s">
        <v>243</v>
      </c>
      <c r="G99" s="3" t="n">
        <v>2019</v>
      </c>
      <c r="H99" s="4" t="n">
        <v>1100</v>
      </c>
      <c r="I99" s="5" t="s">
        <v>244</v>
      </c>
      <c r="J99" s="6" t="n">
        <v>265.5</v>
      </c>
      <c r="K99" s="7" t="n">
        <v>0.1283</v>
      </c>
    </row>
    <row r="100" customFormat="false" ht="15.75" hidden="false" customHeight="false" outlineLevel="0" collapsed="false">
      <c r="A100" s="8" t="s">
        <v>245</v>
      </c>
      <c r="B100" s="9" t="n">
        <v>1.531</v>
      </c>
      <c r="C100" s="10" t="n">
        <f aca="false">B100*396</f>
        <v>606.276</v>
      </c>
      <c r="F100" s="2" t="s">
        <v>246</v>
      </c>
      <c r="G100" s="11" t="n">
        <v>2019</v>
      </c>
      <c r="H100" s="12" t="n">
        <v>7000</v>
      </c>
      <c r="I100" s="13" t="s">
        <v>247</v>
      </c>
      <c r="J100" s="14" t="n">
        <v>111.9</v>
      </c>
      <c r="K100" s="11"/>
    </row>
    <row r="101" customFormat="false" ht="15.75" hidden="false" customHeight="false" outlineLevel="0" collapsed="false">
      <c r="A101" s="8" t="s">
        <v>248</v>
      </c>
      <c r="B101" s="9" t="n">
        <v>1.547</v>
      </c>
      <c r="C101" s="10" t="n">
        <f aca="false">B101*396</f>
        <v>612.612</v>
      </c>
      <c r="F101" s="2" t="s">
        <v>249</v>
      </c>
      <c r="G101" s="3" t="n">
        <v>2013</v>
      </c>
      <c r="H101" s="4" t="n">
        <v>30047</v>
      </c>
      <c r="I101" s="5"/>
      <c r="J101" s="6" t="n">
        <v>60.8</v>
      </c>
      <c r="K101" s="3"/>
    </row>
    <row r="102" customFormat="false" ht="15.75" hidden="false" customHeight="false" outlineLevel="0" collapsed="false">
      <c r="A102" s="8" t="s">
        <v>250</v>
      </c>
      <c r="B102" s="9" t="n">
        <v>1.559</v>
      </c>
      <c r="C102" s="10" t="n">
        <f aca="false">B102*396</f>
        <v>617.364</v>
      </c>
      <c r="F102" s="2" t="s">
        <v>251</v>
      </c>
      <c r="G102" s="11" t="n">
        <v>2013</v>
      </c>
      <c r="H102" s="12" t="n">
        <v>18000</v>
      </c>
      <c r="I102" s="13" t="s">
        <v>252</v>
      </c>
      <c r="J102" s="14" t="n">
        <v>114.4</v>
      </c>
      <c r="K102" s="16" t="n">
        <v>-0.0132</v>
      </c>
    </row>
    <row r="103" customFormat="false" ht="15.75" hidden="false" customHeight="false" outlineLevel="0" collapsed="false">
      <c r="A103" s="8" t="s">
        <v>253</v>
      </c>
      <c r="B103" s="9" t="n">
        <v>1.574</v>
      </c>
      <c r="C103" s="10" t="n">
        <f aca="false">B103*396</f>
        <v>623.304</v>
      </c>
      <c r="F103" s="2" t="s">
        <v>254</v>
      </c>
      <c r="G103" s="3" t="n">
        <v>2013</v>
      </c>
      <c r="H103" s="4" t="n">
        <v>3484</v>
      </c>
      <c r="I103" s="5" t="s">
        <v>255</v>
      </c>
      <c r="J103" s="6" t="n">
        <v>145</v>
      </c>
      <c r="K103" s="7" t="n">
        <v>0.0494</v>
      </c>
    </row>
    <row r="104" customFormat="false" ht="15.75" hidden="false" customHeight="false" outlineLevel="0" collapsed="false">
      <c r="A104" s="8" t="s">
        <v>256</v>
      </c>
      <c r="B104" s="9" t="n">
        <v>1.589</v>
      </c>
      <c r="C104" s="10" t="n">
        <f aca="false">B104*396</f>
        <v>629.244</v>
      </c>
      <c r="F104" s="2" t="s">
        <v>257</v>
      </c>
      <c r="G104" s="11" t="n">
        <v>2022</v>
      </c>
      <c r="H104" s="12" t="n">
        <v>1756.2</v>
      </c>
      <c r="I104" s="13" t="s">
        <v>13</v>
      </c>
      <c r="J104" s="14" t="n">
        <v>1953.7</v>
      </c>
      <c r="K104" s="15" t="n">
        <v>0.0181</v>
      </c>
    </row>
    <row r="105" customFormat="false" ht="15.75" hidden="false" customHeight="false" outlineLevel="0" collapsed="false">
      <c r="A105" s="8" t="s">
        <v>258</v>
      </c>
      <c r="B105" s="9" t="n">
        <v>1.592</v>
      </c>
      <c r="C105" s="10" t="n">
        <f aca="false">B105*396</f>
        <v>630.432</v>
      </c>
      <c r="F105" s="2" t="s">
        <v>259</v>
      </c>
      <c r="G105" s="3" t="n">
        <v>2013</v>
      </c>
      <c r="H105" s="4" t="n">
        <v>8000</v>
      </c>
      <c r="I105" s="5" t="s">
        <v>203</v>
      </c>
      <c r="J105" s="6" t="n">
        <v>85.9</v>
      </c>
      <c r="K105" s="7" t="n">
        <v>0.232</v>
      </c>
    </row>
    <row r="106" customFormat="false" ht="15.75" hidden="false" customHeight="false" outlineLevel="0" collapsed="false">
      <c r="A106" s="8" t="s">
        <v>260</v>
      </c>
      <c r="B106" s="9" t="n">
        <v>1.593</v>
      </c>
      <c r="C106" s="10" t="n">
        <f aca="false">B106*396</f>
        <v>630.828</v>
      </c>
      <c r="F106" s="2" t="s">
        <v>261</v>
      </c>
      <c r="G106" s="11" t="n">
        <v>2021</v>
      </c>
      <c r="H106" s="12" t="n">
        <v>3419</v>
      </c>
      <c r="I106" s="13" t="s">
        <v>4</v>
      </c>
      <c r="J106" s="14" t="n">
        <v>2459.6</v>
      </c>
      <c r="K106" s="15" t="n">
        <v>0.0398</v>
      </c>
    </row>
    <row r="107" customFormat="false" ht="15.75" hidden="false" customHeight="false" outlineLevel="0" collapsed="false">
      <c r="A107" s="8" t="s">
        <v>262</v>
      </c>
      <c r="B107" s="9" t="n">
        <v>1.598</v>
      </c>
      <c r="C107" s="10" t="n">
        <f aca="false">B107*396</f>
        <v>632.808</v>
      </c>
      <c r="F107" s="2" t="s">
        <v>263</v>
      </c>
      <c r="G107" s="3" t="n">
        <v>2013</v>
      </c>
      <c r="H107" s="3" t="n">
        <v>325</v>
      </c>
      <c r="I107" s="5" t="s">
        <v>174</v>
      </c>
      <c r="J107" s="6" t="n">
        <v>845.3</v>
      </c>
      <c r="K107" s="7" t="n">
        <v>0.5949</v>
      </c>
    </row>
    <row r="108" customFormat="false" ht="15.75" hidden="false" customHeight="false" outlineLevel="0" collapsed="false">
      <c r="A108" s="8" t="s">
        <v>264</v>
      </c>
      <c r="B108" s="9" t="n">
        <v>1.6</v>
      </c>
      <c r="C108" s="10" t="n">
        <f aca="false">B108*396</f>
        <v>633.6</v>
      </c>
      <c r="F108" s="2" t="s">
        <v>265</v>
      </c>
      <c r="G108" s="11" t="n">
        <v>2013</v>
      </c>
      <c r="H108" s="11" t="n">
        <v>366.1</v>
      </c>
      <c r="I108" s="13" t="s">
        <v>266</v>
      </c>
      <c r="J108" s="14" t="n">
        <v>366.1</v>
      </c>
      <c r="K108" s="16" t="n">
        <v>-0.0193</v>
      </c>
    </row>
    <row r="109" customFormat="false" ht="15.75" hidden="false" customHeight="false" outlineLevel="0" collapsed="false">
      <c r="A109" s="8" t="s">
        <v>267</v>
      </c>
      <c r="B109" s="9" t="n">
        <v>1.614</v>
      </c>
      <c r="C109" s="10" t="n">
        <f aca="false">B109*396</f>
        <v>639.144</v>
      </c>
      <c r="F109" s="2" t="s">
        <v>268</v>
      </c>
      <c r="G109" s="3" t="n">
        <v>2021</v>
      </c>
      <c r="H109" s="3" t="n">
        <v>77.5</v>
      </c>
      <c r="I109" s="5" t="s">
        <v>269</v>
      </c>
      <c r="J109" s="6" t="n">
        <v>20</v>
      </c>
      <c r="K109" s="7" t="n">
        <v>0.0349</v>
      </c>
    </row>
    <row r="110" customFormat="false" ht="15.75" hidden="false" customHeight="false" outlineLevel="0" collapsed="false">
      <c r="A110" s="8" t="s">
        <v>270</v>
      </c>
      <c r="B110" s="9" t="n">
        <v>1.622</v>
      </c>
      <c r="C110" s="10" t="n">
        <f aca="false">B110*396</f>
        <v>642.312</v>
      </c>
      <c r="F110" s="2" t="s">
        <v>271</v>
      </c>
      <c r="G110" s="11" t="n">
        <v>2013</v>
      </c>
      <c r="H110" s="11" t="n">
        <v>437</v>
      </c>
      <c r="I110" s="13"/>
      <c r="J110" s="14" t="n">
        <v>194.7</v>
      </c>
      <c r="K110" s="11"/>
    </row>
    <row r="111" customFormat="false" ht="15.75" hidden="false" customHeight="false" outlineLevel="0" collapsed="false">
      <c r="A111" s="8" t="s">
        <v>272</v>
      </c>
      <c r="B111" s="9" t="n">
        <v>1.624</v>
      </c>
      <c r="C111" s="10" t="n">
        <f aca="false">B111*396</f>
        <v>643.104</v>
      </c>
      <c r="F111" s="2" t="s">
        <v>273</v>
      </c>
      <c r="G111" s="3" t="n">
        <v>2020</v>
      </c>
      <c r="H111" s="4" t="n">
        <v>11626.1</v>
      </c>
      <c r="I111" s="5" t="s">
        <v>109</v>
      </c>
      <c r="J111" s="6" t="n">
        <v>234.3</v>
      </c>
      <c r="K111" s="7" t="n">
        <v>0.0565</v>
      </c>
    </row>
    <row r="112" customFormat="false" ht="15.75" hidden="false" customHeight="false" outlineLevel="0" collapsed="false">
      <c r="A112" s="8" t="s">
        <v>274</v>
      </c>
      <c r="B112" s="9" t="n">
        <v>1.63</v>
      </c>
      <c r="C112" s="10" t="n">
        <f aca="false">B112*396</f>
        <v>645.48</v>
      </c>
      <c r="F112" s="2" t="s">
        <v>275</v>
      </c>
      <c r="G112" s="11" t="n">
        <v>2019</v>
      </c>
      <c r="H112" s="12" t="n">
        <v>17500</v>
      </c>
      <c r="I112" s="13" t="s">
        <v>203</v>
      </c>
      <c r="J112" s="14" t="n">
        <v>116.6</v>
      </c>
      <c r="K112" s="16" t="n">
        <v>-0.0286</v>
      </c>
    </row>
    <row r="113" customFormat="false" ht="15.75" hidden="false" customHeight="false" outlineLevel="0" collapsed="false">
      <c r="A113" s="8" t="s">
        <v>276</v>
      </c>
      <c r="B113" s="9" t="n">
        <v>1.643</v>
      </c>
      <c r="C113" s="10" t="n">
        <f aca="false">B113*396</f>
        <v>650.628</v>
      </c>
      <c r="F113" s="2" t="s">
        <v>277</v>
      </c>
      <c r="G113" s="3" t="n">
        <v>2022</v>
      </c>
      <c r="H113" s="4" t="n">
        <v>3010</v>
      </c>
      <c r="I113" s="5" t="s">
        <v>278</v>
      </c>
      <c r="J113" s="6" t="n">
        <v>735</v>
      </c>
      <c r="K113" s="7" t="n">
        <v>0.0663</v>
      </c>
    </row>
    <row r="114" customFormat="false" ht="15.75" hidden="false" customHeight="false" outlineLevel="0" collapsed="false">
      <c r="A114" s="8" t="s">
        <v>279</v>
      </c>
      <c r="B114" s="9" t="n">
        <v>1.644</v>
      </c>
      <c r="C114" s="10" t="n">
        <f aca="false">B114*396</f>
        <v>651.024</v>
      </c>
      <c r="F114" s="2" t="s">
        <v>280</v>
      </c>
      <c r="G114" s="11" t="n">
        <v>2013</v>
      </c>
      <c r="H114" s="12" t="n">
        <v>1450</v>
      </c>
      <c r="I114" s="13" t="s">
        <v>166</v>
      </c>
      <c r="J114" s="14" t="n">
        <v>388.8</v>
      </c>
      <c r="K114" s="15" t="n">
        <v>0.004</v>
      </c>
    </row>
    <row r="115" customFormat="false" ht="15.75" hidden="false" customHeight="false" outlineLevel="0" collapsed="false">
      <c r="A115" s="8" t="s">
        <v>281</v>
      </c>
      <c r="B115" s="9" t="n">
        <v>1.658</v>
      </c>
      <c r="C115" s="10" t="n">
        <f aca="false">B115*396</f>
        <v>656.568</v>
      </c>
      <c r="F115" s="2" t="s">
        <v>282</v>
      </c>
      <c r="G115" s="3" t="n">
        <v>2019</v>
      </c>
      <c r="H115" s="4" t="n">
        <v>2192839</v>
      </c>
      <c r="I115" s="5" t="s">
        <v>283</v>
      </c>
      <c r="J115" s="6" t="n">
        <v>367.9</v>
      </c>
      <c r="K115" s="7" t="n">
        <v>0.0149</v>
      </c>
    </row>
    <row r="116" customFormat="false" ht="15.75" hidden="false" customHeight="false" outlineLevel="0" collapsed="false">
      <c r="A116" s="8" t="s">
        <v>284</v>
      </c>
      <c r="B116" s="9" t="n">
        <v>1.661</v>
      </c>
      <c r="C116" s="10" t="n">
        <f aca="false">B116*396</f>
        <v>657.756</v>
      </c>
      <c r="F116" s="2" t="s">
        <v>285</v>
      </c>
      <c r="G116" s="11" t="n">
        <v>2022</v>
      </c>
      <c r="H116" s="12" t="n">
        <v>2550</v>
      </c>
      <c r="I116" s="13" t="s">
        <v>286</v>
      </c>
      <c r="J116" s="14" t="n">
        <v>583.4</v>
      </c>
      <c r="K116" s="15" t="n">
        <v>0.104</v>
      </c>
    </row>
    <row r="117" customFormat="false" ht="15.75" hidden="false" customHeight="false" outlineLevel="0" collapsed="false">
      <c r="A117" s="8" t="s">
        <v>287</v>
      </c>
      <c r="B117" s="9" t="n">
        <v>1.67</v>
      </c>
      <c r="C117" s="10" t="n">
        <f aca="false">B117*396</f>
        <v>661.32</v>
      </c>
      <c r="F117" s="2" t="s">
        <v>288</v>
      </c>
      <c r="G117" s="3" t="n">
        <v>2022</v>
      </c>
      <c r="H117" s="4" t="n">
        <v>47193</v>
      </c>
      <c r="I117" s="5" t="s">
        <v>289</v>
      </c>
      <c r="J117" s="6" t="n">
        <v>454.1</v>
      </c>
      <c r="K117" s="7" t="n">
        <v>0.0965</v>
      </c>
    </row>
    <row r="118" customFormat="false" ht="15.75" hidden="false" customHeight="false" outlineLevel="0" collapsed="false">
      <c r="A118" s="8" t="s">
        <v>290</v>
      </c>
      <c r="B118" s="9" t="n">
        <v>1.7</v>
      </c>
      <c r="C118" s="10" t="n">
        <f aca="false">B118*396</f>
        <v>673.2</v>
      </c>
      <c r="F118" s="2" t="s">
        <v>291</v>
      </c>
      <c r="G118" s="11" t="n">
        <v>2021</v>
      </c>
      <c r="H118" s="12" t="n">
        <v>12792</v>
      </c>
      <c r="I118" s="13" t="s">
        <v>292</v>
      </c>
      <c r="J118" s="14" t="n">
        <v>169.5</v>
      </c>
      <c r="K118" s="16" t="n">
        <v>-0.1934</v>
      </c>
    </row>
    <row r="119" customFormat="false" ht="15.75" hidden="false" customHeight="false" outlineLevel="0" collapsed="false">
      <c r="A119" s="8" t="s">
        <v>293</v>
      </c>
      <c r="B119" s="9" t="n">
        <v>1.705</v>
      </c>
      <c r="C119" s="10" t="n">
        <f aca="false">B119*396</f>
        <v>675.18</v>
      </c>
      <c r="F119" s="2" t="s">
        <v>294</v>
      </c>
      <c r="G119" s="3" t="n">
        <v>2013</v>
      </c>
      <c r="H119" s="4" t="n">
        <v>46915.6</v>
      </c>
      <c r="I119" s="5"/>
      <c r="J119" s="6" t="n">
        <v>72.6</v>
      </c>
      <c r="K119" s="3"/>
    </row>
    <row r="120" customFormat="false" ht="15.75" hidden="false" customHeight="false" outlineLevel="0" collapsed="false">
      <c r="A120" s="8" t="s">
        <v>295</v>
      </c>
      <c r="B120" s="9" t="n">
        <v>1.72</v>
      </c>
      <c r="C120" s="10" t="n">
        <f aca="false">B120*396</f>
        <v>681.12</v>
      </c>
      <c r="F120" s="2" t="s">
        <v>296</v>
      </c>
      <c r="G120" s="11" t="n">
        <v>2013</v>
      </c>
      <c r="H120" s="12" t="n">
        <v>3000</v>
      </c>
      <c r="I120" s="13" t="s">
        <v>174</v>
      </c>
      <c r="J120" s="14" t="n">
        <v>800</v>
      </c>
      <c r="K120" s="11"/>
    </row>
    <row r="121" customFormat="false" ht="15.75" hidden="false" customHeight="false" outlineLevel="0" collapsed="false">
      <c r="A121" s="8" t="s">
        <v>297</v>
      </c>
      <c r="B121" s="9" t="n">
        <v>1.729</v>
      </c>
      <c r="C121" s="10" t="n">
        <f aca="false">B121*396</f>
        <v>684.684</v>
      </c>
      <c r="F121" s="2" t="s">
        <v>298</v>
      </c>
      <c r="G121" s="3" t="n">
        <v>2010</v>
      </c>
      <c r="H121" s="3" t="n">
        <v>780</v>
      </c>
      <c r="I121" s="5" t="s">
        <v>4</v>
      </c>
      <c r="J121" s="6" t="n">
        <v>96.7</v>
      </c>
      <c r="K121" s="3"/>
    </row>
    <row r="122" customFormat="false" ht="15.75" hidden="false" customHeight="false" outlineLevel="0" collapsed="false">
      <c r="A122" s="8" t="s">
        <v>299</v>
      </c>
      <c r="B122" s="9" t="n">
        <v>1.733</v>
      </c>
      <c r="C122" s="10" t="n">
        <f aca="false">B122*396</f>
        <v>686.268</v>
      </c>
      <c r="F122" s="2" t="s">
        <v>300</v>
      </c>
      <c r="G122" s="11" t="n">
        <v>2013</v>
      </c>
      <c r="H122" s="11" t="n">
        <v>425</v>
      </c>
      <c r="I122" s="13"/>
      <c r="J122" s="14" t="n">
        <v>89.4</v>
      </c>
      <c r="K122" s="11"/>
    </row>
    <row r="123" customFormat="false" ht="15.75" hidden="false" customHeight="false" outlineLevel="0" collapsed="false">
      <c r="A123" s="8" t="s">
        <v>301</v>
      </c>
      <c r="B123" s="9" t="n">
        <v>1.741</v>
      </c>
      <c r="C123" s="10" t="n">
        <f aca="false">B123*396</f>
        <v>689.436</v>
      </c>
      <c r="F123" s="2" t="s">
        <v>302</v>
      </c>
      <c r="G123" s="3" t="n">
        <v>2022</v>
      </c>
      <c r="H123" s="4" t="n">
        <v>1074.4</v>
      </c>
      <c r="I123" s="5" t="s">
        <v>13</v>
      </c>
      <c r="J123" s="6" t="n">
        <v>1216.9</v>
      </c>
      <c r="K123" s="7" t="n">
        <v>0.049</v>
      </c>
    </row>
    <row r="124" customFormat="false" ht="15.75" hidden="false" customHeight="false" outlineLevel="0" collapsed="false">
      <c r="A124" s="8" t="s">
        <v>303</v>
      </c>
      <c r="B124" s="9" t="n">
        <v>1.774</v>
      </c>
      <c r="C124" s="10" t="n">
        <f aca="false">B124*396</f>
        <v>702.504</v>
      </c>
      <c r="F124" s="2" t="s">
        <v>304</v>
      </c>
      <c r="G124" s="11" t="n">
        <v>2022</v>
      </c>
      <c r="H124" s="11" t="n">
        <v>646</v>
      </c>
      <c r="I124" s="13" t="s">
        <v>13</v>
      </c>
      <c r="J124" s="14" t="n">
        <v>731.7</v>
      </c>
      <c r="K124" s="15" t="n">
        <v>0.0369</v>
      </c>
    </row>
    <row r="125" customFormat="false" ht="15.75" hidden="false" customHeight="false" outlineLevel="0" collapsed="false">
      <c r="A125" s="8" t="s">
        <v>305</v>
      </c>
      <c r="B125" s="9" t="n">
        <v>1.776</v>
      </c>
      <c r="C125" s="10" t="n">
        <f aca="false">B125*396</f>
        <v>703.296</v>
      </c>
      <c r="F125" s="2" t="s">
        <v>306</v>
      </c>
      <c r="G125" s="3" t="n">
        <v>2019</v>
      </c>
      <c r="H125" s="4" t="n">
        <v>500000</v>
      </c>
      <c r="I125" s="5"/>
      <c r="J125" s="6" t="n">
        <v>55.5</v>
      </c>
      <c r="K125" s="3"/>
    </row>
    <row r="126" customFormat="false" ht="15.75" hidden="false" customHeight="false" outlineLevel="0" collapsed="false">
      <c r="A126" s="8" t="s">
        <v>307</v>
      </c>
      <c r="B126" s="9" t="n">
        <v>1.778</v>
      </c>
      <c r="C126" s="10" t="n">
        <f aca="false">B126*396</f>
        <v>704.088</v>
      </c>
      <c r="F126" s="2" t="s">
        <v>308</v>
      </c>
      <c r="G126" s="11" t="n">
        <v>2019</v>
      </c>
      <c r="H126" s="12" t="n">
        <v>1501.5</v>
      </c>
      <c r="I126" s="13" t="s">
        <v>13</v>
      </c>
      <c r="J126" s="14" t="n">
        <v>1680.9</v>
      </c>
      <c r="K126" s="11" t="n">
        <v>0</v>
      </c>
    </row>
    <row r="127" customFormat="false" ht="15.75" hidden="false" customHeight="false" outlineLevel="0" collapsed="false">
      <c r="A127" s="8" t="s">
        <v>309</v>
      </c>
      <c r="B127" s="9" t="n">
        <v>1.785</v>
      </c>
      <c r="C127" s="10" t="n">
        <f aca="false">B127*396</f>
        <v>706.86</v>
      </c>
      <c r="F127" s="2" t="s">
        <v>310</v>
      </c>
      <c r="G127" s="3" t="n">
        <v>2019</v>
      </c>
      <c r="H127" s="4" t="n">
        <v>55000</v>
      </c>
      <c r="I127" s="5"/>
      <c r="J127" s="6" t="n">
        <v>93.9</v>
      </c>
      <c r="K127" s="3"/>
    </row>
    <row r="128" customFormat="false" ht="15.75" hidden="false" customHeight="false" outlineLevel="0" collapsed="false">
      <c r="A128" s="8" t="s">
        <v>311</v>
      </c>
      <c r="B128" s="9" t="n">
        <v>1.785</v>
      </c>
      <c r="C128" s="10" t="n">
        <f aca="false">B128*396</f>
        <v>706.86</v>
      </c>
      <c r="F128" s="2" t="s">
        <v>312</v>
      </c>
      <c r="G128" s="11" t="n">
        <v>2018</v>
      </c>
      <c r="H128" s="11" t="n">
        <v>304.2</v>
      </c>
      <c r="I128" s="13" t="s">
        <v>4</v>
      </c>
      <c r="J128" s="14" t="n">
        <v>304.2</v>
      </c>
      <c r="K128" s="16" t="n">
        <v>-0.1089</v>
      </c>
    </row>
    <row r="129" customFormat="false" ht="15.75" hidden="false" customHeight="false" outlineLevel="0" collapsed="false">
      <c r="A129" s="8" t="s">
        <v>313</v>
      </c>
      <c r="B129" s="9" t="n">
        <v>1.803</v>
      </c>
      <c r="C129" s="10" t="n">
        <f aca="false">B129*396</f>
        <v>713.988</v>
      </c>
      <c r="F129" s="2" t="s">
        <v>314</v>
      </c>
      <c r="G129" s="3" t="n">
        <v>2019</v>
      </c>
      <c r="H129" s="4" t="n">
        <v>9765</v>
      </c>
      <c r="I129" s="5" t="s">
        <v>9</v>
      </c>
      <c r="J129" s="6" t="n">
        <v>19.8</v>
      </c>
      <c r="K129" s="3"/>
    </row>
    <row r="130" customFormat="false" ht="15.75" hidden="false" customHeight="false" outlineLevel="0" collapsed="false">
      <c r="A130" s="8" t="s">
        <v>315</v>
      </c>
      <c r="B130" s="9" t="n">
        <v>1.813</v>
      </c>
      <c r="C130" s="10" t="n">
        <f aca="false">B130*396</f>
        <v>717.948</v>
      </c>
      <c r="F130" s="2" t="s">
        <v>316</v>
      </c>
      <c r="G130" s="11" t="n">
        <v>2018</v>
      </c>
      <c r="H130" s="11" t="n">
        <v>420</v>
      </c>
      <c r="I130" s="13"/>
      <c r="J130" s="14" t="n">
        <v>31.7</v>
      </c>
      <c r="K130" s="11"/>
    </row>
    <row r="131" customFormat="false" ht="15.75" hidden="false" customHeight="false" outlineLevel="0" collapsed="false">
      <c r="A131" s="8" t="s">
        <v>317</v>
      </c>
      <c r="B131" s="9" t="n">
        <v>1.823</v>
      </c>
      <c r="C131" s="10" t="n">
        <f aca="false">B131*396</f>
        <v>721.908</v>
      </c>
      <c r="F131" s="2" t="s">
        <v>318</v>
      </c>
      <c r="G131" s="3" t="n">
        <v>2013</v>
      </c>
      <c r="H131" s="4" t="n">
        <v>60000</v>
      </c>
      <c r="I131" s="5"/>
      <c r="J131" s="6" t="n">
        <v>121.5</v>
      </c>
      <c r="K131" s="3"/>
    </row>
    <row r="132" customFormat="false" ht="15.75" hidden="false" customHeight="false" outlineLevel="0" collapsed="false">
      <c r="A132" s="8" t="s">
        <v>319</v>
      </c>
      <c r="B132" s="9" t="n">
        <v>1.834</v>
      </c>
      <c r="C132" s="10" t="n">
        <f aca="false">B132*396</f>
        <v>726.264</v>
      </c>
      <c r="F132" s="2" t="s">
        <v>320</v>
      </c>
      <c r="G132" s="11" t="n">
        <v>2018</v>
      </c>
      <c r="H132" s="12" t="n">
        <v>35000</v>
      </c>
      <c r="I132" s="13"/>
      <c r="J132" s="14" t="n">
        <v>63</v>
      </c>
      <c r="K132" s="11"/>
    </row>
    <row r="133" customFormat="false" ht="15.75" hidden="false" customHeight="false" outlineLevel="0" collapsed="false">
      <c r="A133" s="8" t="s">
        <v>321</v>
      </c>
      <c r="B133" s="9" t="n">
        <v>1.843</v>
      </c>
      <c r="C133" s="10" t="n">
        <f aca="false">B133*396</f>
        <v>729.828</v>
      </c>
      <c r="F133" s="2" t="s">
        <v>322</v>
      </c>
      <c r="G133" s="3" t="n">
        <v>2021</v>
      </c>
      <c r="H133" s="4" t="n">
        <v>7166.2</v>
      </c>
      <c r="I133" s="5" t="s">
        <v>323</v>
      </c>
      <c r="J133" s="6" t="n">
        <v>224.1</v>
      </c>
      <c r="K133" s="7" t="n">
        <v>0.0265</v>
      </c>
    </row>
    <row r="134" customFormat="false" ht="15.75" hidden="false" customHeight="false" outlineLevel="0" collapsed="false">
      <c r="A134" s="8" t="s">
        <v>324</v>
      </c>
      <c r="B134" s="9" t="n">
        <v>1.855</v>
      </c>
      <c r="C134" s="10" t="n">
        <f aca="false">B134*396</f>
        <v>734.58</v>
      </c>
      <c r="F134" s="2" t="s">
        <v>325</v>
      </c>
      <c r="G134" s="11" t="n">
        <v>2020</v>
      </c>
      <c r="H134" s="11" t="n">
        <v>400</v>
      </c>
      <c r="I134" s="13"/>
      <c r="J134" s="14" t="n">
        <v>38.8</v>
      </c>
      <c r="K134" s="11"/>
    </row>
    <row r="135" customFormat="false" ht="15.75" hidden="false" customHeight="false" outlineLevel="0" collapsed="false">
      <c r="A135" s="8" t="s">
        <v>326</v>
      </c>
      <c r="B135" s="9" t="n">
        <v>1.856</v>
      </c>
      <c r="C135" s="10" t="n">
        <f aca="false">B135*396</f>
        <v>734.976</v>
      </c>
      <c r="F135" s="2" t="s">
        <v>327</v>
      </c>
      <c r="G135" s="3" t="n">
        <v>2019</v>
      </c>
      <c r="H135" s="3" t="n">
        <v>115</v>
      </c>
      <c r="I135" s="5" t="s">
        <v>4</v>
      </c>
      <c r="J135" s="6" t="n">
        <v>115</v>
      </c>
      <c r="K135" s="17" t="n">
        <v>-0.0079</v>
      </c>
    </row>
    <row r="136" customFormat="false" ht="15.75" hidden="false" customHeight="false" outlineLevel="0" collapsed="false">
      <c r="A136" s="8" t="s">
        <v>328</v>
      </c>
      <c r="B136" s="9" t="n">
        <v>1.862</v>
      </c>
      <c r="C136" s="10" t="n">
        <f aca="false">B136*396</f>
        <v>737.352</v>
      </c>
      <c r="F136" s="2" t="s">
        <v>329</v>
      </c>
      <c r="G136" s="11" t="n">
        <v>2012</v>
      </c>
      <c r="H136" s="11" t="n">
        <v>259</v>
      </c>
      <c r="I136" s="13"/>
      <c r="J136" s="14" t="n">
        <v>165.8</v>
      </c>
      <c r="K136" s="15" t="n">
        <v>0.0441</v>
      </c>
    </row>
    <row r="137" customFormat="false" ht="15.75" hidden="false" customHeight="false" outlineLevel="0" collapsed="false">
      <c r="A137" s="8" t="s">
        <v>330</v>
      </c>
      <c r="B137" s="9" t="n">
        <v>1.864</v>
      </c>
      <c r="C137" s="10" t="n">
        <f aca="false">B137*396</f>
        <v>738.144</v>
      </c>
      <c r="F137" s="2" t="s">
        <v>331</v>
      </c>
      <c r="G137" s="3" t="n">
        <v>2022</v>
      </c>
      <c r="H137" s="4" t="n">
        <v>6471</v>
      </c>
      <c r="I137" s="5" t="s">
        <v>332</v>
      </c>
      <c r="J137" s="6" t="n">
        <v>375.1</v>
      </c>
      <c r="K137" s="7" t="n">
        <v>0.1372</v>
      </c>
    </row>
    <row r="138" customFormat="false" ht="15.75" hidden="false" customHeight="false" outlineLevel="0" collapsed="false">
      <c r="A138" s="8" t="s">
        <v>333</v>
      </c>
      <c r="B138" s="9" t="n">
        <v>1.883</v>
      </c>
      <c r="C138" s="10" t="n">
        <f aca="false">B138*396</f>
        <v>745.668</v>
      </c>
      <c r="F138" s="2" t="s">
        <v>334</v>
      </c>
      <c r="G138" s="11" t="n">
        <v>2019</v>
      </c>
      <c r="H138" s="12" t="n">
        <v>3640</v>
      </c>
      <c r="I138" s="13" t="s">
        <v>335</v>
      </c>
      <c r="J138" s="14" t="n">
        <v>538.9</v>
      </c>
      <c r="K138" s="15" t="n">
        <v>0.2188</v>
      </c>
    </row>
    <row r="139" customFormat="false" ht="15.75" hidden="false" customHeight="false" outlineLevel="0" collapsed="false">
      <c r="A139" s="8" t="s">
        <v>336</v>
      </c>
      <c r="B139" s="9" t="n">
        <v>1.933</v>
      </c>
      <c r="C139" s="10" t="n">
        <f aca="false">B139*396</f>
        <v>765.468</v>
      </c>
      <c r="F139" s="2" t="s">
        <v>337</v>
      </c>
      <c r="G139" s="3" t="n">
        <v>2013</v>
      </c>
      <c r="H139" s="4" t="n">
        <v>19047</v>
      </c>
      <c r="I139" s="5" t="s">
        <v>338</v>
      </c>
      <c r="J139" s="6" t="n">
        <v>655.7</v>
      </c>
      <c r="K139" s="7" t="n">
        <v>0.0372</v>
      </c>
    </row>
    <row r="140" customFormat="false" ht="15.75" hidden="false" customHeight="false" outlineLevel="0" collapsed="false">
      <c r="A140" s="8" t="s">
        <v>339</v>
      </c>
      <c r="B140" s="9" t="n">
        <v>1.935</v>
      </c>
      <c r="C140" s="10" t="n">
        <f aca="false">B140*396</f>
        <v>766.26</v>
      </c>
      <c r="F140" s="2" t="s">
        <v>340</v>
      </c>
      <c r="G140" s="11" t="n">
        <v>2019</v>
      </c>
      <c r="H140" s="12" t="n">
        <v>100000</v>
      </c>
      <c r="I140" s="13"/>
      <c r="J140" s="14" t="n">
        <v>43.7</v>
      </c>
      <c r="K140" s="11"/>
    </row>
    <row r="141" customFormat="false" ht="15.75" hidden="false" customHeight="false" outlineLevel="0" collapsed="false">
      <c r="A141" s="8" t="s">
        <v>341</v>
      </c>
      <c r="B141" s="9" t="n">
        <v>1.938</v>
      </c>
      <c r="C141" s="10" t="n">
        <f aca="false">B141*396</f>
        <v>767.448</v>
      </c>
      <c r="F141" s="2" t="s">
        <v>342</v>
      </c>
      <c r="G141" s="3" t="n">
        <v>2020</v>
      </c>
      <c r="H141" s="4" t="n">
        <v>4723</v>
      </c>
      <c r="I141" s="5" t="s">
        <v>343</v>
      </c>
      <c r="J141" s="6" t="n">
        <v>175.2</v>
      </c>
      <c r="K141" s="7" t="n">
        <v>0.3379</v>
      </c>
    </row>
    <row r="142" customFormat="false" ht="15.75" hidden="false" customHeight="false" outlineLevel="0" collapsed="false">
      <c r="A142" s="8" t="s">
        <v>344</v>
      </c>
      <c r="B142" s="9" t="n">
        <v>1.939</v>
      </c>
      <c r="C142" s="10" t="n">
        <f aca="false">B142*396</f>
        <v>767.844</v>
      </c>
      <c r="F142" s="2" t="s">
        <v>345</v>
      </c>
      <c r="G142" s="11" t="n">
        <v>2018</v>
      </c>
      <c r="H142" s="12" t="n">
        <v>6000</v>
      </c>
      <c r="I142" s="13"/>
      <c r="J142" s="14" t="n">
        <v>1.6</v>
      </c>
      <c r="K142" s="16" t="n">
        <v>-0.1266</v>
      </c>
    </row>
    <row r="143" customFormat="false" ht="15.75" hidden="false" customHeight="false" outlineLevel="0" collapsed="false">
      <c r="A143" s="8" t="s">
        <v>346</v>
      </c>
      <c r="B143" s="9" t="n">
        <v>1.94</v>
      </c>
      <c r="C143" s="10" t="n">
        <f aca="false">B143*396</f>
        <v>768.24</v>
      </c>
      <c r="F143" s="2" t="s">
        <v>347</v>
      </c>
      <c r="G143" s="3" t="n">
        <v>2019</v>
      </c>
      <c r="H143" s="4" t="n">
        <v>15000</v>
      </c>
      <c r="I143" s="5" t="s">
        <v>348</v>
      </c>
      <c r="J143" s="6" t="n">
        <v>463.1</v>
      </c>
      <c r="K143" s="17" t="n">
        <v>-0.1327</v>
      </c>
    </row>
    <row r="144" customFormat="false" ht="15.75" hidden="false" customHeight="false" outlineLevel="0" collapsed="false">
      <c r="A144" s="8" t="s">
        <v>349</v>
      </c>
      <c r="B144" s="9" t="n">
        <v>1.956</v>
      </c>
      <c r="C144" s="10" t="n">
        <f aca="false">B144*396</f>
        <v>774.576</v>
      </c>
      <c r="F144" s="2" t="s">
        <v>350</v>
      </c>
      <c r="G144" s="11" t="n">
        <v>2019</v>
      </c>
      <c r="H144" s="12" t="n">
        <v>634880</v>
      </c>
      <c r="I144" s="13" t="s">
        <v>351</v>
      </c>
      <c r="J144" s="14" t="n">
        <v>21.3</v>
      </c>
      <c r="K144" s="11"/>
    </row>
    <row r="145" customFormat="false" ht="15.75" hidden="false" customHeight="false" outlineLevel="0" collapsed="false">
      <c r="A145" s="8" t="s">
        <v>352</v>
      </c>
      <c r="B145" s="9" t="n">
        <v>1.957</v>
      </c>
      <c r="C145" s="10" t="n">
        <f aca="false">B145*396</f>
        <v>774.972</v>
      </c>
      <c r="F145" s="2" t="s">
        <v>353</v>
      </c>
      <c r="G145" s="3" t="n">
        <v>2020</v>
      </c>
      <c r="H145" s="4" t="n">
        <v>40000000</v>
      </c>
      <c r="I145" s="5" t="s">
        <v>354</v>
      </c>
      <c r="J145" s="3"/>
      <c r="K145" s="3"/>
    </row>
    <row r="146" customFormat="false" ht="15.75" hidden="false" customHeight="false" outlineLevel="0" collapsed="false">
      <c r="A146" s="8" t="s">
        <v>355</v>
      </c>
      <c r="B146" s="9" t="n">
        <v>1.97</v>
      </c>
      <c r="C146" s="10" t="n">
        <f aca="false">B146*396</f>
        <v>780.12</v>
      </c>
      <c r="F146" s="2" t="s">
        <v>356</v>
      </c>
      <c r="G146" s="11" t="n">
        <v>2020</v>
      </c>
      <c r="H146" s="12" t="n">
        <v>4420000</v>
      </c>
      <c r="I146" s="13" t="s">
        <v>357</v>
      </c>
      <c r="J146" s="14" t="n">
        <v>190.5</v>
      </c>
      <c r="K146" s="11"/>
    </row>
    <row r="147" customFormat="false" ht="15.75" hidden="false" customHeight="false" outlineLevel="0" collapsed="false">
      <c r="A147" s="8" t="s">
        <v>358</v>
      </c>
      <c r="B147" s="9" t="n">
        <v>1.976</v>
      </c>
      <c r="C147" s="10" t="n">
        <f aca="false">B147*396</f>
        <v>782.496</v>
      </c>
      <c r="F147" s="2" t="s">
        <v>359</v>
      </c>
      <c r="G147" s="3" t="n">
        <v>2019</v>
      </c>
      <c r="H147" s="4" t="n">
        <v>3500</v>
      </c>
      <c r="I147" s="5" t="s">
        <v>360</v>
      </c>
      <c r="J147" s="6" t="n">
        <v>242.2</v>
      </c>
      <c r="K147" s="17" t="n">
        <v>-0.0482</v>
      </c>
    </row>
    <row r="148" customFormat="false" ht="15.75" hidden="false" customHeight="false" outlineLevel="0" collapsed="false">
      <c r="A148" s="8" t="s">
        <v>361</v>
      </c>
      <c r="B148" s="9" t="n">
        <v>1.978</v>
      </c>
      <c r="C148" s="10" t="n">
        <f aca="false">B148*396</f>
        <v>783.288</v>
      </c>
      <c r="F148" s="2" t="s">
        <v>362</v>
      </c>
      <c r="G148" s="11" t="n">
        <v>2018</v>
      </c>
      <c r="H148" s="11" t="n">
        <v>1.7</v>
      </c>
      <c r="I148" s="13"/>
      <c r="J148" s="14" t="n">
        <v>0.2</v>
      </c>
    </row>
    <row r="149" customFormat="false" ht="15.75" hidden="false" customHeight="false" outlineLevel="0" collapsed="false">
      <c r="A149" s="8" t="s">
        <v>363</v>
      </c>
      <c r="B149" s="9" t="n">
        <v>1.98</v>
      </c>
      <c r="C149" s="10" t="n">
        <f aca="false">B149*396</f>
        <v>784.08</v>
      </c>
      <c r="F149" s="18"/>
    </row>
    <row r="150" customFormat="false" ht="15.75" hidden="false" customHeight="false" outlineLevel="0" collapsed="false">
      <c r="A150" s="8" t="s">
        <v>364</v>
      </c>
      <c r="B150" s="9" t="n">
        <v>1.987</v>
      </c>
      <c r="C150" s="10" t="n">
        <f aca="false">B150*396</f>
        <v>786.852</v>
      </c>
    </row>
    <row r="151" customFormat="false" ht="15.75" hidden="false" customHeight="false" outlineLevel="0" collapsed="false">
      <c r="A151" s="8" t="s">
        <v>365</v>
      </c>
      <c r="B151" s="9" t="n">
        <v>2</v>
      </c>
      <c r="C151" s="10" t="n">
        <f aca="false">B151*396</f>
        <v>792</v>
      </c>
    </row>
    <row r="152" customFormat="false" ht="15.75" hidden="false" customHeight="false" outlineLevel="0" collapsed="false">
      <c r="A152" s="8" t="s">
        <v>366</v>
      </c>
      <c r="B152" s="9" t="n">
        <v>2.015</v>
      </c>
      <c r="C152" s="10" t="n">
        <f aca="false">B152*396</f>
        <v>797.94</v>
      </c>
    </row>
    <row r="153" customFormat="false" ht="15.75" hidden="false" customHeight="false" outlineLevel="0" collapsed="false">
      <c r="A153" s="8" t="s">
        <v>367</v>
      </c>
      <c r="B153" s="9" t="n">
        <v>2.021</v>
      </c>
      <c r="C153" s="10" t="n">
        <f aca="false">B153*396</f>
        <v>800.316</v>
      </c>
    </row>
    <row r="154" customFormat="false" ht="15.75" hidden="false" customHeight="false" outlineLevel="0" collapsed="false">
      <c r="A154" s="8" t="s">
        <v>368</v>
      </c>
      <c r="B154" s="9" t="n">
        <v>2.028</v>
      </c>
      <c r="C154" s="10" t="n">
        <f aca="false">B154*396</f>
        <v>803.088</v>
      </c>
    </row>
    <row r="155" customFormat="false" ht="15.75" hidden="false" customHeight="false" outlineLevel="0" collapsed="false">
      <c r="A155" s="8" t="s">
        <v>369</v>
      </c>
      <c r="B155" s="9" t="n">
        <v>2.072</v>
      </c>
      <c r="C155" s="10" t="n">
        <f aca="false">B155*396</f>
        <v>820.512</v>
      </c>
    </row>
    <row r="156" customFormat="false" ht="15.75" hidden="false" customHeight="false" outlineLevel="0" collapsed="false">
      <c r="A156" s="8" t="s">
        <v>370</v>
      </c>
      <c r="B156" s="9" t="n">
        <v>2.087</v>
      </c>
      <c r="C156" s="10" t="n">
        <f aca="false">B156*396</f>
        <v>826.452</v>
      </c>
    </row>
    <row r="157" customFormat="false" ht="15.75" hidden="false" customHeight="false" outlineLevel="0" collapsed="false">
      <c r="A157" s="8" t="s">
        <v>371</v>
      </c>
      <c r="B157" s="9" t="n">
        <v>2.132</v>
      </c>
      <c r="C157" s="10" t="n">
        <f aca="false">B157*396</f>
        <v>844.272</v>
      </c>
    </row>
    <row r="158" customFormat="false" ht="15.75" hidden="false" customHeight="false" outlineLevel="0" collapsed="false">
      <c r="A158" s="8" t="s">
        <v>372</v>
      </c>
      <c r="B158" s="9" t="n">
        <v>2.193</v>
      </c>
      <c r="C158" s="10" t="n">
        <f aca="false">B158*396</f>
        <v>868.428</v>
      </c>
    </row>
    <row r="159" customFormat="false" ht="15.75" hidden="false" customHeight="false" outlineLevel="0" collapsed="false">
      <c r="A159" s="8" t="s">
        <v>373</v>
      </c>
      <c r="B159" s="9" t="n">
        <v>2.21</v>
      </c>
      <c r="C159" s="10" t="n">
        <f aca="false">B159*396</f>
        <v>875.16</v>
      </c>
    </row>
    <row r="160" customFormat="false" ht="15.75" hidden="false" customHeight="false" outlineLevel="0" collapsed="false">
      <c r="A160" s="8" t="s">
        <v>374</v>
      </c>
      <c r="B160" s="9" t="n">
        <v>2.24</v>
      </c>
      <c r="C160" s="10" t="n">
        <f aca="false">B160*396</f>
        <v>887.04</v>
      </c>
    </row>
    <row r="161" customFormat="false" ht="15.75" hidden="false" customHeight="false" outlineLevel="0" collapsed="false">
      <c r="A161" s="8" t="s">
        <v>375</v>
      </c>
      <c r="B161" s="9" t="n">
        <v>2.242</v>
      </c>
      <c r="C161" s="10" t="n">
        <f aca="false">B161*396</f>
        <v>887.832</v>
      </c>
    </row>
    <row r="162" customFormat="false" ht="15.75" hidden="false" customHeight="false" outlineLevel="0" collapsed="false">
      <c r="A162" s="8" t="s">
        <v>376</v>
      </c>
      <c r="B162" s="9" t="n">
        <v>2.243</v>
      </c>
      <c r="C162" s="10" t="n">
        <f aca="false">B162*396</f>
        <v>888.228</v>
      </c>
    </row>
    <row r="163" customFormat="false" ht="15.75" hidden="false" customHeight="false" outlineLevel="0" collapsed="false">
      <c r="A163" s="8" t="s">
        <v>377</v>
      </c>
      <c r="B163" s="9" t="n">
        <v>2.307</v>
      </c>
      <c r="C163" s="10" t="n">
        <f aca="false">B163*396</f>
        <v>913.572</v>
      </c>
    </row>
    <row r="164" customFormat="false" ht="15.75" hidden="false" customHeight="false" outlineLevel="0" collapsed="false">
      <c r="A164" s="8" t="s">
        <v>378</v>
      </c>
      <c r="B164" s="9" t="n">
        <v>2.336</v>
      </c>
      <c r="C164" s="10" t="n">
        <f aca="false">B164*396</f>
        <v>925.056</v>
      </c>
    </row>
    <row r="165" customFormat="false" ht="15.75" hidden="false" customHeight="false" outlineLevel="0" collapsed="false">
      <c r="A165" s="8" t="s">
        <v>379</v>
      </c>
      <c r="B165" s="9" t="n">
        <v>2.336</v>
      </c>
      <c r="C165" s="10" t="n">
        <f aca="false">B165*396</f>
        <v>925.056</v>
      </c>
    </row>
    <row r="166" customFormat="false" ht="15.75" hidden="false" customHeight="false" outlineLevel="0" collapsed="false">
      <c r="A166" s="8" t="s">
        <v>380</v>
      </c>
      <c r="B166" s="9" t="n">
        <v>2.338</v>
      </c>
      <c r="C166" s="10" t="n">
        <f aca="false">B166*396</f>
        <v>925.848</v>
      </c>
    </row>
    <row r="167" customFormat="false" ht="15.75" hidden="false" customHeight="false" outlineLevel="0" collapsed="false">
      <c r="A167" s="8" t="s">
        <v>381</v>
      </c>
      <c r="B167" s="9" t="n">
        <v>2.343</v>
      </c>
      <c r="C167" s="10" t="n">
        <f aca="false">B167*396</f>
        <v>927.828</v>
      </c>
    </row>
    <row r="168" customFormat="false" ht="15.75" hidden="false" customHeight="false" outlineLevel="0" collapsed="false">
      <c r="A168" s="8" t="s">
        <v>382</v>
      </c>
      <c r="B168" s="9" t="n">
        <v>2.475</v>
      </c>
      <c r="C168" s="10" t="n">
        <f aca="false">B168*396</f>
        <v>980.1</v>
      </c>
    </row>
    <row r="169" customFormat="false" ht="15.75" hidden="false" customHeight="false" outlineLevel="0" collapsed="false">
      <c r="A169" s="8" t="s">
        <v>383</v>
      </c>
      <c r="B169" s="9" t="n">
        <v>2.98</v>
      </c>
      <c r="C169" s="10" t="n">
        <f aca="false">B169*396</f>
        <v>1180.08</v>
      </c>
    </row>
  </sheetData>
  <hyperlinks>
    <hyperlink ref="F1" r:id="rId1" display="United States [+]"/>
    <hyperlink ref="A2" r:id="rId2" display="Venezuela"/>
    <hyperlink ref="F2" r:id="rId3" display="United Kingdom [+]"/>
    <hyperlink ref="A3" r:id="rId4" display="Libya"/>
    <hyperlink ref="F3" r:id="rId5" display="Germany [+]"/>
    <hyperlink ref="A4" r:id="rId6" display="Iran"/>
    <hyperlink ref="F4" r:id="rId7" display="France [+]"/>
    <hyperlink ref="A5" r:id="rId8" display="Algeria*"/>
    <hyperlink ref="F5" r:id="rId9" display="Japan [+]"/>
    <hyperlink ref="A6" r:id="rId10" display="Kuwait*"/>
    <hyperlink ref="F6" r:id="rId11" display="Spain [+]"/>
    <hyperlink ref="A7" r:id="rId12" display="Angola"/>
    <hyperlink ref="F7" r:id="rId13" display="Portugal [+]"/>
    <hyperlink ref="A8" r:id="rId14" display="Nigeria"/>
    <hyperlink ref="F8" r:id="rId15" display="Greece [+]"/>
    <hyperlink ref="A9" r:id="rId16" display="Turkmenistan"/>
    <hyperlink ref="F9" r:id="rId17" display="Ireland [+]"/>
    <hyperlink ref="A10" r:id="rId18" display="Kazakhstan"/>
    <hyperlink ref="F10" r:id="rId19" display="Andorra [+]"/>
    <hyperlink ref="A11" r:id="rId20" display="Malaysia*"/>
    <hyperlink ref="F11" r:id="rId21" display="Afghanistan [+]"/>
    <hyperlink ref="A12" r:id="rId22" display="Iraq"/>
    <hyperlink ref="F12" r:id="rId23" display="Albania [+]"/>
    <hyperlink ref="A13" r:id="rId24" display="Bahrain"/>
    <hyperlink ref="F13" r:id="rId25" display="Armenia [+]"/>
    <hyperlink ref="A14" r:id="rId26" display="Bolivia*"/>
    <hyperlink ref="F14" r:id="rId27" display="Angola [+]"/>
    <hyperlink ref="A15" r:id="rId28" display="Haiti"/>
    <hyperlink ref="F15" r:id="rId29" display="Argentina [+]"/>
    <hyperlink ref="A16" r:id="rId30" display="Egypt*"/>
    <hyperlink ref="F16" r:id="rId31" display="Australia [+]"/>
    <hyperlink ref="A17" r:id="rId32" display="Qatar*"/>
    <hyperlink ref="F17" r:id="rId33" display="Azerbaijan [+]"/>
    <hyperlink ref="A18" r:id="rId34" display="Colombia*"/>
    <hyperlink ref="F18" r:id="rId35" display="Bangladesh [+]"/>
    <hyperlink ref="A19" r:id="rId36" display="Azerbaijan"/>
    <hyperlink ref="F19" r:id="rId37" display="Belgium [+]"/>
    <hyperlink ref="A20" r:id="rId38" display="Saudi Arabia*"/>
    <hyperlink ref="F20" r:id="rId39" display="Burkina Faso [+]"/>
    <hyperlink ref="A21" r:id="rId40" display="Oman*"/>
    <hyperlink ref="F21" r:id="rId41" display="Bulgaria [+]"/>
    <hyperlink ref="A22" r:id="rId42" display="Ecuador*"/>
    <hyperlink ref="F22" r:id="rId43" display="Bahrain [+]"/>
    <hyperlink ref="A23" r:id="rId44" display="Tunisia"/>
    <hyperlink ref="F23" r:id="rId45" display="Burundi [+]"/>
    <hyperlink ref="A24" r:id="rId46" display="Kyrgyzstan*"/>
    <hyperlink ref="F24" r:id="rId47" display="Benin [+]"/>
    <hyperlink ref="A25" r:id="rId48" display="Russia*"/>
    <hyperlink ref="F25" r:id="rId49" display="Bolivia [+]"/>
    <hyperlink ref="A26" r:id="rId50" display="Ethiopia"/>
    <hyperlink ref="F26" r:id="rId51" display="Brazil [+]"/>
    <hyperlink ref="A27" r:id="rId52" display="Benin*"/>
    <hyperlink ref="F27" r:id="rId53" display="Bahamas [+]"/>
    <hyperlink ref="A28" r:id="rId54" display="Bangladesh"/>
    <hyperlink ref="F28" r:id="rId55" display="Bhutan [+]"/>
    <hyperlink ref="A29" r:id="rId56" display="Gabon"/>
    <hyperlink ref="F29" r:id="rId57" display="Botswana [+]"/>
    <hyperlink ref="A30" r:id="rId58" display="Pakistan*"/>
    <hyperlink ref="F30" r:id="rId59" display="Belarus [+]"/>
    <hyperlink ref="A31" r:id="rId60" display="Argentina*"/>
    <hyperlink ref="F31" r:id="rId61" display="Belize [+]"/>
    <hyperlink ref="A32" r:id="rId62" display="Belarus*"/>
    <hyperlink ref="F32" r:id="rId63" display="Canada [+]"/>
    <hyperlink ref="A33" r:id="rId64" display="Afghanistan"/>
    <hyperlink ref="F33" r:id="rId65" display="Democratic Republic of the Congo [+]"/>
    <hyperlink ref="A34" r:id="rId66" display="Trinidad &amp; Tobago"/>
    <hyperlink ref="F34" r:id="rId67" display="Switzerland [+]"/>
    <hyperlink ref="A35" r:id="rId68" display="Suriname*"/>
    <hyperlink ref="F35" r:id="rId69" display="Ivory Coast [+]"/>
    <hyperlink ref="A36" r:id="rId70" display="Cameroon*"/>
    <hyperlink ref="F36" r:id="rId71" display="Chile [+]"/>
    <hyperlink ref="A37" r:id="rId72" display="Taiwan*"/>
    <hyperlink ref="F37" r:id="rId73" display="Cameroon [+]"/>
    <hyperlink ref="A38" r:id="rId74" display="Burma*"/>
    <hyperlink ref="F38" r:id="rId75" display="China [+]"/>
    <hyperlink ref="A39" r:id="rId76" display="Syria"/>
    <hyperlink ref="F39" r:id="rId77" display="Colombia [+]"/>
    <hyperlink ref="A40" r:id="rId78" display="United Arab Emirates*"/>
    <hyperlink ref="F40" r:id="rId79" display="Costa Rica [+]"/>
    <hyperlink ref="A41" r:id="rId80" display="Maldives"/>
    <hyperlink ref="F41" r:id="rId81" display="Cuba [+]"/>
    <hyperlink ref="A42" r:id="rId82" display="Togo*"/>
    <hyperlink ref="F42" r:id="rId83" display="Cyprus [+]"/>
    <hyperlink ref="A43" r:id="rId84" display="Uzbekistan"/>
    <hyperlink ref="F43" r:id="rId85" display="Czechia [+]"/>
    <hyperlink ref="A44" r:id="rId86" display="Burkina Faso*"/>
    <hyperlink ref="F44" r:id="rId87" display="Dominican Republic [+]"/>
    <hyperlink ref="A45" r:id="rId88" display="Guatemala*"/>
    <hyperlink ref="F45" r:id="rId89" display="Algeria [+]"/>
    <hyperlink ref="A46" r:id="rId90" display="Vietnam*"/>
    <hyperlink ref="F46" r:id="rId91" display="Ecuador [+]"/>
    <hyperlink ref="A47" r:id="rId92" display="Brazil*"/>
    <hyperlink ref="F47" r:id="rId93" display="Estonia [+]"/>
    <hyperlink ref="A48" r:id="rId94" display="El Salvador*"/>
    <hyperlink ref="F48" r:id="rId95" display="Egypt [+]"/>
    <hyperlink ref="A49" r:id="rId96" display="Ivory Coast*"/>
    <hyperlink ref="F49" r:id="rId97" display="Ethiopia [+]"/>
    <hyperlink ref="A50" r:id="rId98" display="Mexico*"/>
    <hyperlink ref="F50" r:id="rId99" display="Fiji [+]"/>
    <hyperlink ref="A51" r:id="rId100" display="Indonesia*"/>
    <hyperlink ref="F51" r:id="rId101" display="Gabon [+]"/>
    <hyperlink ref="A52" r:id="rId102" display="USA*"/>
    <hyperlink ref="F52" r:id="rId103" display="Georgia [+]"/>
    <hyperlink ref="A53" r:id="rId104" display="Lebanon*"/>
    <hyperlink ref="F53" r:id="rId105" display="Ghana [+]"/>
    <hyperlink ref="A54" r:id="rId106" display="Grenada*"/>
    <hyperlink ref="F54" r:id="rId107" display="The Gambia [+]"/>
    <hyperlink ref="A55" r:id="rId108" display="Puerto Rico*"/>
    <hyperlink ref="F55" r:id="rId109" display="Equatorial Guinea [+]"/>
    <hyperlink ref="A56" r:id="rId110" display="Namibia*"/>
    <hyperlink ref="F56" r:id="rId111" display="Guatemala [+]"/>
    <hyperlink ref="A57" r:id="rId112" display="DR Congo"/>
    <hyperlink ref="F57" r:id="rId113" display="Guinea-Bissau [+]"/>
    <hyperlink ref="A58" r:id="rId114" display="Turkey*"/>
    <hyperlink ref="F58" r:id="rId115" display="Guyana [+]"/>
    <hyperlink ref="A59" r:id="rId116" display="Japan*"/>
    <hyperlink ref="F59" r:id="rId117" display="Hong Kong [+]"/>
    <hyperlink ref="A60" r:id="rId118" display="Cuba"/>
    <hyperlink ref="F60" r:id="rId119" display="Honduras [+]"/>
    <hyperlink ref="A61" r:id="rId120" display="Mali"/>
    <hyperlink ref="F61" r:id="rId121" display="Croatia [+]"/>
    <hyperlink ref="A62" r:id="rId122" display="Bhutan"/>
    <hyperlink ref="F62" r:id="rId123" display="Haiti [+]"/>
    <hyperlink ref="A63" r:id="rId124" display="Australia*"/>
    <hyperlink ref="F63" r:id="rId125" display="Hungary [+]"/>
    <hyperlink ref="A64" r:id="rId126" display="Liberia"/>
    <hyperlink ref="F64" r:id="rId127" display="Indonesia [+]"/>
    <hyperlink ref="A65" r:id="rId128" display="Kenya*"/>
    <hyperlink ref="F65" r:id="rId129" display="Israel [+]"/>
    <hyperlink ref="A66" r:id="rId130" display="Thailand*"/>
    <hyperlink ref="F66" r:id="rId131" display="India [+]"/>
    <hyperlink ref="A67" r:id="rId132" display="Guyana*"/>
    <hyperlink ref="F67" r:id="rId133" display="Iraq [+]"/>
    <hyperlink ref="A68" r:id="rId134" display="India*"/>
    <hyperlink ref="F68" r:id="rId135" display="Iran [+]"/>
    <hyperlink ref="A69" r:id="rId136" display="Dominica"/>
    <hyperlink ref="F69" r:id="rId137" display="Jamaica [+]"/>
    <hyperlink ref="A70" r:id="rId138" display="China*"/>
    <hyperlink ref="F70" r:id="rId139" display="Jordan [+]"/>
    <hyperlink ref="A71" r:id="rId140" display="Ukraine*"/>
    <hyperlink ref="F71" r:id="rId141" display="Kenya [+]"/>
    <hyperlink ref="A72" r:id="rId142" display="Mozambique*"/>
    <hyperlink ref="F72" r:id="rId143" display="Kyrgyzstan [+]"/>
    <hyperlink ref="A73" r:id="rId144" display="Nicaragua*"/>
    <hyperlink ref="F73" r:id="rId145" display="Cambodia [+]"/>
    <hyperlink ref="A74" r:id="rId146" display="Guinea"/>
    <hyperlink ref="F74" r:id="rId147" display="Comoros [+]"/>
    <hyperlink ref="A75" r:id="rId148" display="Botswana"/>
    <hyperlink ref="F75" r:id="rId149" display="South Korea [+]"/>
    <hyperlink ref="A76" r:id="rId150" display="Malta*"/>
    <hyperlink ref="F76" r:id="rId151" display="Kuwait [+]"/>
    <hyperlink ref="A77" r:id="rId152" display="Panama*"/>
    <hyperlink ref="F77" r:id="rId153" display="Kazakhstan [+]"/>
    <hyperlink ref="A78" r:id="rId154" display="Senegal"/>
    <hyperlink ref="F78" r:id="rId155" display="Laos [+]"/>
    <hyperlink ref="A79" r:id="rId156" display="Ghana*"/>
    <hyperlink ref="F79" r:id="rId157" display="Lebanon [+]"/>
    <hyperlink ref="A80" r:id="rId158" display="Madagascar*"/>
    <hyperlink ref="F80" r:id="rId159" display="Sri Lanka [+]"/>
    <hyperlink ref="A81" r:id="rId160" display="Rwanda*"/>
    <hyperlink ref="F81" r:id="rId161" display="Lesotho [+]"/>
    <hyperlink ref="A82" r:id="rId162" display="Dominican Republic*"/>
    <hyperlink ref="F82" r:id="rId163" display="Lithuania [+]"/>
    <hyperlink ref="A83" r:id="rId164" display="Nepal*"/>
    <hyperlink ref="F83" r:id="rId165" display="Luxembourg [+]"/>
    <hyperlink ref="A84" r:id="rId166" display="Cambodia*"/>
    <hyperlink ref="F84" r:id="rId167" display="Latvia [+]"/>
    <hyperlink ref="A85" r:id="rId168" display="Sudan"/>
    <hyperlink ref="F85" r:id="rId169" display="Libya [+]"/>
    <hyperlink ref="A86" r:id="rId170" display="Moldova*"/>
    <hyperlink ref="F86" r:id="rId171" display="Morocco [+]"/>
    <hyperlink ref="A87" r:id="rId172" display="Swaziland"/>
    <hyperlink ref="F87" r:id="rId173" display="Moldova [+]"/>
    <hyperlink ref="A88" r:id="rId174" display="Philippines*"/>
    <hyperlink ref="F88" r:id="rId175" display="Montenegro [+]"/>
    <hyperlink ref="A89" r:id="rId176" display="Paraguay"/>
    <hyperlink ref="F89" r:id="rId177" display="Madagascar [+]"/>
    <hyperlink ref="A90" r:id="rId178" display="Sierra Leone*"/>
    <hyperlink ref="F90" r:id="rId179" display="North Macedonia [+]"/>
    <hyperlink ref="A91" r:id="rId180" display="Chile*"/>
    <hyperlink ref="F91" r:id="rId181" display="Mali [+]"/>
    <hyperlink ref="A92" r:id="rId182" display="Lesotho*"/>
    <hyperlink ref="F92" r:id="rId183" display="Mongolia [+]"/>
    <hyperlink ref="A93" r:id="rId184" display="Georgia*"/>
    <hyperlink ref="F93" r:id="rId185" display="Mauritania [+]"/>
    <hyperlink ref="A94" r:id="rId186" display="Saint Lucia*"/>
    <hyperlink ref="F94" r:id="rId187" display="Malta [+]"/>
    <hyperlink ref="A95" r:id="rId188" display="Tanzania*"/>
    <hyperlink ref="F95" r:id="rId189" display="Mauritius [+]"/>
    <hyperlink ref="A96" r:id="rId190" display="Honduras*"/>
    <hyperlink ref="F96" r:id="rId191" display="Maldives [+]"/>
    <hyperlink ref="A97" r:id="rId192" display="Montenegro*"/>
    <hyperlink ref="F97" r:id="rId193" display="Malawi [+]"/>
    <hyperlink ref="A98" r:id="rId194" display="Sri Lanka*"/>
    <hyperlink ref="F98" r:id="rId195" display="Mexico [+]"/>
    <hyperlink ref="A99" r:id="rId196" display="Costa Rica*"/>
    <hyperlink ref="F99" r:id="rId197" display="Malaysia [+]"/>
    <hyperlink ref="A100" r:id="rId198" display="South Korea*"/>
    <hyperlink ref="F100" r:id="rId199" display="Mozambique [+]"/>
    <hyperlink ref="A101" r:id="rId200" display="Cape Verde*"/>
    <hyperlink ref="F101" r:id="rId201" display="Niger [+]"/>
    <hyperlink ref="A102" r:id="rId202" display="Canada*"/>
    <hyperlink ref="F102" r:id="rId203" display="Nigeria [+]"/>
    <hyperlink ref="A103" r:id="rId204" display="Slovenia*"/>
    <hyperlink ref="F103" r:id="rId205" display="Nicaragua [+]"/>
    <hyperlink ref="A104" r:id="rId206" display="Northern Macedonia*"/>
    <hyperlink ref="F104" r:id="rId207" display="Netherlands [+]"/>
    <hyperlink ref="A105" r:id="rId208" display="Poland*"/>
    <hyperlink ref="F105" r:id="rId209" display="Nepal [+]"/>
    <hyperlink ref="A106" r:id="rId210" display="Burundi"/>
    <hyperlink ref="F106" r:id="rId211" display="New Zealand [+]"/>
    <hyperlink ref="A107" r:id="rId212" display="South Africa*"/>
    <hyperlink ref="F107" r:id="rId213" display="Oman [+]"/>
    <hyperlink ref="A108" r:id="rId214" display="Mongolia"/>
    <hyperlink ref="F108" r:id="rId215" display="Panama [+]"/>
    <hyperlink ref="A109" r:id="rId216" display="Morocco"/>
    <hyperlink ref="F109" r:id="rId217" display="Peru [+]"/>
    <hyperlink ref="A110" r:id="rId218" display="Peru*"/>
    <hyperlink ref="F110" r:id="rId219" display="Papua New Guinea [+]"/>
    <hyperlink ref="A111" r:id="rId220" display="Uganda"/>
    <hyperlink ref="F111" r:id="rId221" display="Philippines [+]"/>
    <hyperlink ref="A112" r:id="rId222" display="Zambia*"/>
    <hyperlink ref="F112" r:id="rId223" display="Pakistan [+]"/>
    <hyperlink ref="A113" r:id="rId224" display="Bosnia &amp; Herz.*"/>
    <hyperlink ref="F113" r:id="rId225" display="Poland [+]"/>
    <hyperlink ref="A114" r:id="rId226" display="Curacao*"/>
    <hyperlink ref="F114" r:id="rId227" display="State of Palestine [+]"/>
    <hyperlink ref="A115" r:id="rId228" display="Mauritius*"/>
    <hyperlink ref="F115" r:id="rId229" display="Paraguay [+]"/>
    <hyperlink ref="A116" r:id="rId230" display="Serbia*"/>
    <hyperlink ref="F116" r:id="rId231" display="Romania [+]"/>
    <hyperlink ref="A117" r:id="rId232" display="Fiji*"/>
    <hyperlink ref="F117" r:id="rId233" display="Serbia [+]"/>
    <hyperlink ref="A118" r:id="rId234" display="Liechtenstein"/>
    <hyperlink ref="F118" r:id="rId235" display="Russia [+]"/>
    <hyperlink ref="A119" r:id="rId236" display="Jamaica*"/>
    <hyperlink ref="F119" r:id="rId237" display="Rwanda [+]"/>
    <hyperlink ref="A120" r:id="rId238" display="Bulgaria*"/>
    <hyperlink ref="F120" r:id="rId239" display="Saudi Arabia [+]"/>
    <hyperlink ref="A121" r:id="rId240" display="San Marino"/>
    <hyperlink ref="F121" r:id="rId241" display="Solomon Islands [+]"/>
    <hyperlink ref="A122" r:id="rId242" display="Romania*"/>
    <hyperlink ref="F122" r:id="rId243" display="Sudan [+]"/>
    <hyperlink ref="A123" r:id="rId244" display="Croatia*"/>
    <hyperlink ref="F123" r:id="rId245" display="Slovenia [+]"/>
    <hyperlink ref="A124" r:id="rId246" display="Hungary*"/>
    <hyperlink ref="F124" r:id="rId247" display="Slovakia [+]"/>
    <hyperlink ref="A125" r:id="rId248" display="Luxembourg*"/>
    <hyperlink ref="F125" r:id="rId249" display="Sierra Leone [+]"/>
    <hyperlink ref="A126" r:id="rId250" display="Germany*"/>
    <hyperlink ref="F126" r:id="rId251" display="San Marino [+]"/>
    <hyperlink ref="A127" r:id="rId252" display="Andorra*"/>
    <hyperlink ref="F127" r:id="rId253" display="Senegal [+]"/>
    <hyperlink ref="A128" r:id="rId254" display="Cyprus*"/>
    <hyperlink ref="F128" r:id="rId255" display="El Salvador [+]"/>
    <hyperlink ref="A129" r:id="rId256" display="Wallis and Futuna"/>
    <hyperlink ref="F129" r:id="rId257" display="Syria [+]"/>
    <hyperlink ref="A130" r:id="rId258" display="New Zealand*"/>
    <hyperlink ref="F130" r:id="rId259" display="Swaziland [+]"/>
    <hyperlink ref="A131" r:id="rId260" display="Albania"/>
    <hyperlink ref="F131" r:id="rId261" display="Chad [+]"/>
    <hyperlink ref="A132" r:id="rId262" display="Jordan*"/>
    <hyperlink ref="F132" r:id="rId263" display="Togo [+]"/>
    <hyperlink ref="A133" r:id="rId264" display="Bahamas"/>
    <hyperlink ref="F133" r:id="rId265" display="Thailand [+]"/>
    <hyperlink ref="A134" r:id="rId266" display="France*"/>
    <hyperlink ref="F134" r:id="rId267" display="Tajikistan [+]"/>
    <hyperlink ref="A135" r:id="rId268" display="Lithuania*"/>
    <hyperlink ref="F135" r:id="rId269" display="Timor-Leste [+]"/>
    <hyperlink ref="A136" r:id="rId270" display="Aruba*"/>
    <hyperlink ref="F136" r:id="rId271" display="Tunisia [+]"/>
    <hyperlink ref="A137" r:id="rId272" display="Czech Republic*"/>
    <hyperlink ref="F137" r:id="rId273" display="Turkey [+]"/>
    <hyperlink ref="A138" r:id="rId274" display="Slovakia*"/>
    <hyperlink ref="F138" r:id="rId275" display="Trinidad and Tobago [+]"/>
    <hyperlink ref="A139" r:id="rId276" display="Italy*"/>
    <hyperlink ref="F139" r:id="rId277" display="Taiwan [+]"/>
    <hyperlink ref="A140" r:id="rId278" display="Spain*"/>
    <hyperlink ref="F140" r:id="rId279" display="Tanzania [+]"/>
    <hyperlink ref="A141" r:id="rId280" display="Portugal*"/>
    <hyperlink ref="F141" r:id="rId281" display="Ukraine [+]"/>
    <hyperlink ref="A142" r:id="rId282" display="Mayotte*"/>
    <hyperlink ref="F142" r:id="rId283" display="Uganda [+]"/>
    <hyperlink ref="A143" r:id="rId284" display="Latvia*"/>
    <hyperlink ref="F143" r:id="rId285" display="Uruguay [+]"/>
    <hyperlink ref="A144" r:id="rId286" display="Malawi*"/>
    <hyperlink ref="F144" r:id="rId287" display="Uzbekistan [+]"/>
    <hyperlink ref="A145" r:id="rId288" display="Belgium*"/>
    <hyperlink ref="F145" r:id="rId289" display="Venezuela [+]"/>
    <hyperlink ref="A146" r:id="rId290" display="Sweden*"/>
    <hyperlink ref="F146" r:id="rId291" display="Vietnam [+]"/>
    <hyperlink ref="A147" r:id="rId292" display="Seychelles"/>
    <hyperlink ref="F147" r:id="rId293" display="South Africa [+]"/>
    <hyperlink ref="A148" r:id="rId294" display="Cayman Islands*"/>
    <hyperlink ref="F148" r:id="rId295" display="Zambia [+]"/>
    <hyperlink ref="A149" r:id="rId296" display="Laos*"/>
    <hyperlink ref="A150" r:id="rId297" display="Uruguay*"/>
    <hyperlink ref="A151" r:id="rId298" display="Estonia*"/>
    <hyperlink ref="A152" r:id="rId299" display="Austria*"/>
    <hyperlink ref="A153" r:id="rId300" display="Israel*"/>
    <hyperlink ref="A154" r:id="rId301" display="Singapore*"/>
    <hyperlink ref="A155" r:id="rId302" display="Ireland*"/>
    <hyperlink ref="A156" r:id="rId303" display="Monaco"/>
    <hyperlink ref="A157" r:id="rId304" display="Zimbabwe*"/>
    <hyperlink ref="A158" r:id="rId305" display="Netherlands*"/>
    <hyperlink ref="A159" r:id="rId306" display="Greece*"/>
    <hyperlink ref="A160" r:id="rId307" display="United Kingdom*"/>
    <hyperlink ref="A161" r:id="rId308" display="Denmark*"/>
    <hyperlink ref="A162" r:id="rId309" display="Finland*"/>
    <hyperlink ref="A163" r:id="rId310" display="Belize*"/>
    <hyperlink ref="A164" r:id="rId311" display="Norway*"/>
    <hyperlink ref="A165" r:id="rId312" display="Switzerland*"/>
    <hyperlink ref="A166" r:id="rId313" display="Barbados*"/>
    <hyperlink ref="A167" r:id="rId314" display="Central African Rep."/>
    <hyperlink ref="A168" r:id="rId315" display="Iceland*"/>
    <hyperlink ref="A169" r:id="rId316" display="Hong Kong*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2.640625" defaultRowHeight="15.75" zeroHeight="false" outlineLevelRow="0" outlineLevelCol="0"/>
  <cols>
    <col collapsed="false" customWidth="true" hidden="false" outlineLevel="0" max="11" min="11" style="0" width="16.49"/>
    <col collapsed="false" customWidth="true" hidden="false" outlineLevel="0" max="14" min="14" style="0" width="16.87"/>
  </cols>
  <sheetData>
    <row r="1" customFormat="false" ht="15.75" hidden="false" customHeight="false" outlineLevel="0" collapsed="false">
      <c r="A1" s="19" t="s">
        <v>0</v>
      </c>
      <c r="B1" s="20" t="s">
        <v>1</v>
      </c>
      <c r="C1" s="20" t="s">
        <v>384</v>
      </c>
      <c r="D1" s="19" t="s">
        <v>385</v>
      </c>
      <c r="E1" s="19" t="s">
        <v>386</v>
      </c>
      <c r="F1" s="19" t="s">
        <v>387</v>
      </c>
      <c r="G1" s="19" t="s">
        <v>388</v>
      </c>
      <c r="H1" s="21" t="s">
        <v>389</v>
      </c>
      <c r="I1" s="19" t="s">
        <v>0</v>
      </c>
      <c r="K1" s="1" t="s">
        <v>390</v>
      </c>
      <c r="L1" s="1" t="s">
        <v>391</v>
      </c>
      <c r="M1" s="1" t="s">
        <v>392</v>
      </c>
      <c r="N1" s="1" t="s">
        <v>393</v>
      </c>
    </row>
    <row r="2" customFormat="false" ht="15.75" hidden="false" customHeight="false" outlineLevel="0" collapsed="false">
      <c r="A2" s="22" t="s">
        <v>394</v>
      </c>
      <c r="B2" s="20" t="n">
        <v>0.97</v>
      </c>
      <c r="C2" s="23" t="n">
        <f aca="false">$L$4*B2</f>
        <v>22.5717046979866</v>
      </c>
      <c r="D2" s="24" t="n">
        <v>2022</v>
      </c>
      <c r="E2" s="25" t="n">
        <v>45540</v>
      </c>
      <c r="F2" s="26" t="s">
        <v>4</v>
      </c>
      <c r="G2" s="27" t="n">
        <v>351.5</v>
      </c>
      <c r="H2" s="28" t="n">
        <f aca="false">C2/G2</f>
        <v>0.0642153760966901</v>
      </c>
      <c r="I2" s="22" t="s">
        <v>394</v>
      </c>
      <c r="K2" s="1" t="s">
        <v>395</v>
      </c>
      <c r="L2" s="1" t="n">
        <f aca="false">7.88*2*22</f>
        <v>346.72</v>
      </c>
      <c r="M2" s="1" t="n">
        <f aca="false">7.88*2*22</f>
        <v>346.72</v>
      </c>
      <c r="N2" s="1" t="n">
        <f aca="false">7.88*2*22</f>
        <v>346.72</v>
      </c>
    </row>
    <row r="3" customFormat="false" ht="15.75" hidden="false" customHeight="false" outlineLevel="0" collapsed="false">
      <c r="A3" s="22" t="s">
        <v>396</v>
      </c>
      <c r="B3" s="20" t="n">
        <v>1.277</v>
      </c>
      <c r="C3" s="23" t="n">
        <f aca="false">$L$4*B3</f>
        <v>29.715532885906</v>
      </c>
      <c r="D3" s="24" t="n">
        <v>2021</v>
      </c>
      <c r="E3" s="25" t="n">
        <v>3307.2</v>
      </c>
      <c r="F3" s="26" t="s">
        <v>4</v>
      </c>
      <c r="G3" s="27" t="n">
        <v>2497.6</v>
      </c>
      <c r="H3" s="28" t="n">
        <f aca="false">C3/G3</f>
        <v>0.0118976348838509</v>
      </c>
      <c r="I3" s="22" t="s">
        <v>396</v>
      </c>
      <c r="K3" s="1" t="s">
        <v>397</v>
      </c>
      <c r="L3" s="1" t="n">
        <v>14.9</v>
      </c>
      <c r="M3" s="1" t="n">
        <v>13.3</v>
      </c>
      <c r="N3" s="1" t="n">
        <v>7.3</v>
      </c>
    </row>
    <row r="4" customFormat="false" ht="15.75" hidden="false" customHeight="false" outlineLevel="0" collapsed="false">
      <c r="A4" s="22" t="s">
        <v>398</v>
      </c>
      <c r="B4" s="20" t="n">
        <v>1.957</v>
      </c>
      <c r="C4" s="23" t="n">
        <f aca="false">$L$4*B4</f>
        <v>45.5389959731544</v>
      </c>
      <c r="D4" s="24" t="n">
        <v>2022</v>
      </c>
      <c r="E4" s="25" t="n">
        <v>1842.3</v>
      </c>
      <c r="F4" s="26" t="s">
        <v>13</v>
      </c>
      <c r="G4" s="27" t="n">
        <v>1878.1</v>
      </c>
      <c r="H4" s="28" t="n">
        <f aca="false">C4/G4</f>
        <v>0.0242473755248146</v>
      </c>
      <c r="I4" s="22" t="s">
        <v>398</v>
      </c>
      <c r="K4" s="1" t="s">
        <v>399</v>
      </c>
      <c r="L4" s="29" t="n">
        <f aca="false">L2/L3</f>
        <v>23.2697986577181</v>
      </c>
      <c r="M4" s="29" t="n">
        <f aca="false">M2/M3</f>
        <v>26.0691729323308</v>
      </c>
      <c r="N4" s="29" t="n">
        <f aca="false">N2/N3</f>
        <v>47.4958904109589</v>
      </c>
    </row>
    <row r="5" customFormat="false" ht="15.75" hidden="false" customHeight="false" outlineLevel="0" collapsed="false">
      <c r="A5" s="22" t="s">
        <v>400</v>
      </c>
      <c r="B5" s="20" t="n">
        <v>0.544</v>
      </c>
      <c r="C5" s="23" t="n">
        <f aca="false">$L$4*B5</f>
        <v>12.6587704697987</v>
      </c>
      <c r="D5" s="24" t="n">
        <v>2022</v>
      </c>
      <c r="E5" s="24"/>
      <c r="F5" s="26" t="s">
        <v>70</v>
      </c>
      <c r="G5" s="27" t="n">
        <v>314</v>
      </c>
      <c r="H5" s="28" t="n">
        <f aca="false">C5/G5</f>
        <v>0.0403145556363015</v>
      </c>
      <c r="I5" s="22" t="s">
        <v>400</v>
      </c>
    </row>
    <row r="6" customFormat="false" ht="15.75" hidden="false" customHeight="false" outlineLevel="0" collapsed="false">
      <c r="A6" s="22" t="s">
        <v>401</v>
      </c>
      <c r="B6" s="20" t="n">
        <v>1.136</v>
      </c>
      <c r="C6" s="23" t="n">
        <f aca="false">$L$4*B6</f>
        <v>26.4344912751678</v>
      </c>
      <c r="D6" s="24" t="n">
        <v>2022</v>
      </c>
      <c r="E6" s="25" t="n">
        <v>1212</v>
      </c>
      <c r="F6" s="26" t="s">
        <v>73</v>
      </c>
      <c r="G6" s="27" t="n">
        <f aca="false">E6/5.18</f>
        <v>233.976834</v>
      </c>
      <c r="H6" s="28" t="n">
        <f aca="false">C6/G6</f>
        <v>0.112979096362881</v>
      </c>
      <c r="I6" s="22" t="s">
        <v>401</v>
      </c>
    </row>
    <row r="7" customFormat="false" ht="15.75" hidden="false" customHeight="false" outlineLevel="0" collapsed="false">
      <c r="A7" s="22" t="s">
        <v>402</v>
      </c>
      <c r="B7" s="20" t="n">
        <v>1.559</v>
      </c>
      <c r="C7" s="23" t="n">
        <f aca="false">$L$4*B7</f>
        <v>36.2776161073825</v>
      </c>
      <c r="D7" s="24" t="n">
        <v>2020</v>
      </c>
      <c r="E7" s="25" t="n">
        <v>2367.7</v>
      </c>
      <c r="F7" s="26" t="s">
        <v>4</v>
      </c>
      <c r="G7" s="27" t="n">
        <v>1550.9</v>
      </c>
      <c r="H7" s="28" t="n">
        <f aca="false">C7/G7</f>
        <v>0.0233913315541831</v>
      </c>
      <c r="I7" s="22" t="s">
        <v>402</v>
      </c>
    </row>
    <row r="8" customFormat="false" ht="15.75" hidden="false" customHeight="false" outlineLevel="0" collapsed="false">
      <c r="A8" s="22" t="s">
        <v>403</v>
      </c>
      <c r="B8" s="20" t="n">
        <v>1.453</v>
      </c>
      <c r="C8" s="23" t="n">
        <f aca="false">$L$4*B8</f>
        <v>33.8110174496644</v>
      </c>
      <c r="D8" s="24" t="n">
        <v>2021</v>
      </c>
      <c r="E8" s="25" t="n">
        <v>334250</v>
      </c>
      <c r="F8" s="26" t="s">
        <v>4</v>
      </c>
      <c r="G8" s="27" t="n">
        <v>470</v>
      </c>
      <c r="H8" s="28" t="n">
        <f aca="false">C8/G8</f>
        <v>0.071938334999286</v>
      </c>
      <c r="I8" s="22" t="s">
        <v>403</v>
      </c>
      <c r="K8" s="1" t="s">
        <v>389</v>
      </c>
      <c r="L8" s="1" t="s">
        <v>404</v>
      </c>
      <c r="M8" s="1" t="s">
        <v>0</v>
      </c>
    </row>
    <row r="9" customFormat="false" ht="15.75" hidden="false" customHeight="false" outlineLevel="0" collapsed="false">
      <c r="A9" s="22" t="s">
        <v>405</v>
      </c>
      <c r="B9" s="20" t="n">
        <v>1.354</v>
      </c>
      <c r="C9" s="23" t="n">
        <f aca="false">$L$4*B9</f>
        <v>31.5073073825503</v>
      </c>
      <c r="D9" s="24" t="n">
        <v>2020</v>
      </c>
      <c r="E9" s="25" t="n">
        <v>2200</v>
      </c>
      <c r="F9" s="26" t="s">
        <v>20</v>
      </c>
      <c r="G9" s="27" t="n">
        <v>318.8</v>
      </c>
      <c r="H9" s="28" t="n">
        <f aca="false">C9/G9</f>
        <v>0.0988309516391165</v>
      </c>
      <c r="I9" s="22" t="s">
        <v>405</v>
      </c>
      <c r="K9" s="1" t="s">
        <v>406</v>
      </c>
      <c r="L9" s="30" t="n">
        <f aca="false">LARGE(H2:H32,1)</f>
        <v>0.219526402431303</v>
      </c>
      <c r="M9" s="10" t="str">
        <f aca="false">VLOOKUP(L9,$H$1:$I$32,2,FALSE())</f>
        <v>India</v>
      </c>
    </row>
    <row r="10" customFormat="false" ht="15.75" hidden="false" customHeight="false" outlineLevel="0" collapsed="false">
      <c r="A10" s="22" t="s">
        <v>407</v>
      </c>
      <c r="B10" s="20" t="n">
        <v>0.583</v>
      </c>
      <c r="C10" s="23" t="n">
        <f aca="false">$L$4*B10</f>
        <v>13.5662926174497</v>
      </c>
      <c r="D10" s="24" t="n">
        <v>2021</v>
      </c>
      <c r="E10" s="25" t="n">
        <v>908526</v>
      </c>
      <c r="F10" s="26" t="s">
        <v>4</v>
      </c>
      <c r="G10" s="27" t="n">
        <v>264.7</v>
      </c>
      <c r="H10" s="28" t="n">
        <f aca="false">C10/G10</f>
        <v>0.051251577700981</v>
      </c>
      <c r="I10" s="22" t="s">
        <v>407</v>
      </c>
      <c r="K10" s="1" t="s">
        <v>408</v>
      </c>
      <c r="L10" s="30" t="n">
        <f aca="false">SMALL(H2:H32,1)</f>
        <v>0.0118976348838509</v>
      </c>
      <c r="M10" s="10" t="str">
        <f aca="false">VLOOKUP(L10,$H$1:$I$32,2,FALSE())</f>
        <v>Australia</v>
      </c>
    </row>
    <row r="11" customFormat="false" ht="15.75" hidden="false" customHeight="false" outlineLevel="0" collapsed="false">
      <c r="A11" s="22" t="s">
        <v>409</v>
      </c>
      <c r="B11" s="20" t="n">
        <v>0.634</v>
      </c>
      <c r="C11" s="23" t="n">
        <f aca="false">$L$4*B11</f>
        <v>14.7530523489933</v>
      </c>
      <c r="D11" s="24" t="n">
        <v>2022</v>
      </c>
      <c r="E11" s="24"/>
      <c r="F11" s="26" t="s">
        <v>4</v>
      </c>
      <c r="G11" s="27" t="n">
        <v>425</v>
      </c>
      <c r="H11" s="28" t="n">
        <f aca="false">C11/G11</f>
        <v>0.0347130643505724</v>
      </c>
      <c r="I11" s="22" t="s">
        <v>409</v>
      </c>
      <c r="K11" s="1" t="s">
        <v>410</v>
      </c>
      <c r="L11" s="1" t="s">
        <v>404</v>
      </c>
      <c r="M11" s="1" t="s">
        <v>0</v>
      </c>
    </row>
    <row r="12" customFormat="false" ht="15.75" hidden="false" customHeight="false" outlineLevel="0" collapsed="false">
      <c r="A12" s="22" t="s">
        <v>411</v>
      </c>
      <c r="B12" s="20" t="n">
        <v>1.855</v>
      </c>
      <c r="C12" s="23" t="n">
        <f aca="false">$L$4*B12</f>
        <v>43.1654765100671</v>
      </c>
      <c r="D12" s="24" t="n">
        <v>2022</v>
      </c>
      <c r="E12" s="25" t="n">
        <v>1645.6</v>
      </c>
      <c r="F12" s="26" t="s">
        <v>13</v>
      </c>
      <c r="G12" s="27" t="n">
        <v>1815.7</v>
      </c>
      <c r="H12" s="28" t="n">
        <f aca="false">C12/G12</f>
        <v>0.0237734628573372</v>
      </c>
      <c r="I12" s="22" t="s">
        <v>411</v>
      </c>
      <c r="K12" s="1" t="s">
        <v>406</v>
      </c>
      <c r="L12" s="31" t="n">
        <f aca="false">LARGE(B2:B32,1)</f>
        <v>2.98</v>
      </c>
      <c r="M12" s="10" t="str">
        <f aca="false">VLOOKUP(L12,$B$2:$I$32,8,FALSE())</f>
        <v>Hong Kong</v>
      </c>
    </row>
    <row r="13" customFormat="false" ht="15.75" hidden="false" customHeight="false" outlineLevel="0" collapsed="false">
      <c r="A13" s="22" t="s">
        <v>412</v>
      </c>
      <c r="B13" s="20" t="n">
        <v>1.778</v>
      </c>
      <c r="C13" s="23" t="n">
        <f aca="false">$L$4*B13</f>
        <v>41.3737020134228</v>
      </c>
      <c r="D13" s="24" t="n">
        <v>2022</v>
      </c>
      <c r="E13" s="25" t="n">
        <v>1744</v>
      </c>
      <c r="F13" s="26" t="s">
        <v>13</v>
      </c>
      <c r="G13" s="27" t="n">
        <v>1835.9</v>
      </c>
      <c r="H13" s="28" t="n">
        <f aca="false">C13/G13</f>
        <v>0.0225359235325578</v>
      </c>
      <c r="I13" s="22" t="s">
        <v>412</v>
      </c>
      <c r="K13" s="1" t="s">
        <v>408</v>
      </c>
      <c r="L13" s="31" t="n">
        <f aca="false">SMALL(B2:B32,1)</f>
        <v>0.022</v>
      </c>
      <c r="M13" s="10" t="str">
        <f aca="false">VLOOKUP(L13,$B$2:$I$32,8,FALSE())</f>
        <v>Venezuela</v>
      </c>
    </row>
    <row r="14" customFormat="false" ht="15.75" hidden="false" customHeight="false" outlineLevel="0" collapsed="false">
      <c r="A14" s="22" t="s">
        <v>413</v>
      </c>
      <c r="B14" s="20" t="n">
        <v>2.21</v>
      </c>
      <c r="C14" s="23" t="n">
        <f aca="false">$L$4*B14</f>
        <v>51.426255033557</v>
      </c>
      <c r="D14" s="24" t="n">
        <v>2022</v>
      </c>
      <c r="E14" s="24" t="n">
        <v>831.8</v>
      </c>
      <c r="F14" s="26" t="s">
        <v>13</v>
      </c>
      <c r="G14" s="27" t="n">
        <v>876.1</v>
      </c>
      <c r="H14" s="28" t="n">
        <f aca="false">C14/G14</f>
        <v>0.0586990697791999</v>
      </c>
      <c r="I14" s="22" t="s">
        <v>413</v>
      </c>
      <c r="K14" s="1" t="s">
        <v>388</v>
      </c>
    </row>
    <row r="15" customFormat="false" ht="15.75" hidden="false" customHeight="false" outlineLevel="0" collapsed="false">
      <c r="A15" s="22" t="s">
        <v>414</v>
      </c>
      <c r="B15" s="20" t="n">
        <v>2.98</v>
      </c>
      <c r="C15" s="23" t="n">
        <f aca="false">$L$4*B15</f>
        <v>69.344</v>
      </c>
      <c r="D15" s="24" t="n">
        <v>2016</v>
      </c>
      <c r="E15" s="25" t="n">
        <v>6191.9</v>
      </c>
      <c r="F15" s="26" t="s">
        <v>4</v>
      </c>
      <c r="G15" s="27" t="n">
        <v>797.7</v>
      </c>
      <c r="H15" s="28" t="n">
        <f aca="false">C15/G15</f>
        <v>0.0869299235301492</v>
      </c>
      <c r="I15" s="22" t="s">
        <v>414</v>
      </c>
      <c r="K15" s="1" t="s">
        <v>406</v>
      </c>
      <c r="L15" s="32" t="n">
        <f aca="false">LARGE(G2:G32,1)</f>
        <v>2497.6</v>
      </c>
      <c r="M15" s="10" t="str">
        <f aca="false">VLOOKUP(L15,$G$2:$I$32,3,FALSE())</f>
        <v>Australia</v>
      </c>
    </row>
    <row r="16" customFormat="false" ht="15.75" hidden="false" customHeight="false" outlineLevel="0" collapsed="false">
      <c r="A16" s="22" t="s">
        <v>415</v>
      </c>
      <c r="B16" s="20" t="n">
        <v>1.32</v>
      </c>
      <c r="C16" s="23" t="n">
        <f aca="false">$L$4*B16</f>
        <v>30.7161342281879</v>
      </c>
      <c r="D16" s="24" t="n">
        <v>2022</v>
      </c>
      <c r="E16" s="25"/>
      <c r="F16" s="26"/>
      <c r="G16" s="27" t="n">
        <f aca="false">6.36*22</f>
        <v>139.92</v>
      </c>
      <c r="H16" s="28" t="n">
        <f aca="false">C16/G16</f>
        <v>0.219526402431303</v>
      </c>
      <c r="I16" s="22" t="s">
        <v>415</v>
      </c>
      <c r="K16" s="1" t="s">
        <v>408</v>
      </c>
      <c r="L16" s="32" t="n">
        <f aca="false">SMALL(G2:G32,1)</f>
        <v>21.50170648</v>
      </c>
      <c r="M16" s="10" t="str">
        <f aca="false">VLOOKUP(L16,$G$2:$I$32,3,FALSE())</f>
        <v>Venezuela</v>
      </c>
    </row>
    <row r="17" customFormat="false" ht="15.75" hidden="false" customHeight="false" outlineLevel="0" collapsed="false">
      <c r="A17" s="22" t="s">
        <v>416</v>
      </c>
      <c r="B17" s="20" t="n">
        <v>2.021</v>
      </c>
      <c r="C17" s="23" t="n">
        <f aca="false">$L$4*B17</f>
        <v>47.0282630872483</v>
      </c>
      <c r="D17" s="24" t="n">
        <v>2021</v>
      </c>
      <c r="E17" s="25" t="n">
        <v>5300</v>
      </c>
      <c r="F17" s="26" t="s">
        <v>166</v>
      </c>
      <c r="G17" s="27" t="n">
        <v>1644.9</v>
      </c>
      <c r="H17" s="28" t="n">
        <f aca="false">C17/G17</f>
        <v>0.0285903477945458</v>
      </c>
      <c r="I17" s="22" t="s">
        <v>416</v>
      </c>
    </row>
    <row r="18" customFormat="false" ht="15.75" hidden="false" customHeight="false" outlineLevel="0" collapsed="false">
      <c r="A18" s="22" t="s">
        <v>417</v>
      </c>
      <c r="B18" s="20" t="n">
        <v>1.933</v>
      </c>
      <c r="C18" s="23" t="n">
        <f aca="false">$L$4*B18</f>
        <v>44.9805208053691</v>
      </c>
      <c r="D18" s="24" t="n">
        <v>2022</v>
      </c>
      <c r="E18" s="25" t="n">
        <v>1158</v>
      </c>
      <c r="F18" s="26" t="s">
        <v>13</v>
      </c>
      <c r="G18" s="27" t="n">
        <f aca="false">E18*(E14/G14)</f>
        <v>1099.445725</v>
      </c>
      <c r="H18" s="28" t="n">
        <f aca="false">C18/G18</f>
        <v>0.0409119975480091</v>
      </c>
      <c r="I18" s="22" t="s">
        <v>417</v>
      </c>
    </row>
    <row r="19" customFormat="false" ht="15.75" hidden="false" customHeight="false" outlineLevel="0" collapsed="false">
      <c r="A19" s="22" t="s">
        <v>418</v>
      </c>
      <c r="B19" s="20" t="n">
        <v>1.258</v>
      </c>
      <c r="C19" s="23" t="n">
        <f aca="false">$L$4*B19</f>
        <v>29.2734067114094</v>
      </c>
      <c r="D19" s="24" t="n">
        <v>2020</v>
      </c>
      <c r="E19" s="25" t="n">
        <v>156173.3</v>
      </c>
      <c r="F19" s="26" t="s">
        <v>20</v>
      </c>
      <c r="G19" s="27" t="n">
        <v>1349.8</v>
      </c>
      <c r="H19" s="28" t="n">
        <f aca="false">C19/G19</f>
        <v>0.0216872178925836</v>
      </c>
      <c r="I19" s="22" t="s">
        <v>418</v>
      </c>
    </row>
    <row r="20" customFormat="false" ht="15.75" hidden="false" customHeight="false" outlineLevel="0" collapsed="false">
      <c r="A20" s="22" t="s">
        <v>419</v>
      </c>
      <c r="B20" s="20" t="n">
        <v>1.164</v>
      </c>
      <c r="C20" s="23" t="n">
        <f aca="false">$L$4*B20</f>
        <v>27.0860456375839</v>
      </c>
      <c r="D20" s="24" t="n">
        <v>2021</v>
      </c>
      <c r="E20" s="25" t="n">
        <v>4310</v>
      </c>
      <c r="F20" s="26" t="s">
        <v>4</v>
      </c>
      <c r="G20" s="27" t="n">
        <v>216.7</v>
      </c>
      <c r="H20" s="28" t="n">
        <f aca="false">C20/G20</f>
        <v>0.124993288590604</v>
      </c>
      <c r="I20" s="22" t="s">
        <v>419</v>
      </c>
    </row>
    <row r="21" customFormat="false" ht="15.75" hidden="false" customHeight="false" outlineLevel="0" collapsed="false">
      <c r="A21" s="22" t="s">
        <v>420</v>
      </c>
      <c r="B21" s="20" t="n">
        <v>1.813</v>
      </c>
      <c r="C21" s="23" t="n">
        <f aca="false">$L$4*B21</f>
        <v>42.1881449664429</v>
      </c>
      <c r="D21" s="24" t="n">
        <v>2021</v>
      </c>
      <c r="E21" s="25" t="n">
        <v>3419</v>
      </c>
      <c r="F21" s="26" t="s">
        <v>4</v>
      </c>
      <c r="G21" s="27" t="n">
        <v>2459.6</v>
      </c>
      <c r="H21" s="28" t="n">
        <f aca="false">C21/G21</f>
        <v>0.0171524414402516</v>
      </c>
      <c r="I21" s="22" t="s">
        <v>420</v>
      </c>
    </row>
    <row r="22" customFormat="false" ht="15.75" hidden="false" customHeight="false" outlineLevel="0" collapsed="false">
      <c r="A22" s="22" t="s">
        <v>220</v>
      </c>
      <c r="B22" s="20" t="n">
        <v>1.452</v>
      </c>
      <c r="C22" s="23" t="n">
        <f aca="false">$L$4*B22</f>
        <v>33.7877476510067</v>
      </c>
      <c r="D22" s="24" t="n">
        <v>2019</v>
      </c>
      <c r="E22" s="25" t="n">
        <v>2192839</v>
      </c>
      <c r="F22" s="26" t="s">
        <v>283</v>
      </c>
      <c r="G22" s="27" t="n">
        <v>367.9</v>
      </c>
      <c r="H22" s="28" t="n">
        <f aca="false">C22/G22</f>
        <v>0.0918394880429647</v>
      </c>
      <c r="I22" s="22" t="s">
        <v>220</v>
      </c>
    </row>
    <row r="23" customFormat="false" ht="15.75" hidden="false" customHeight="false" outlineLevel="0" collapsed="false">
      <c r="A23" s="22" t="s">
        <v>421</v>
      </c>
      <c r="B23" s="20" t="n">
        <v>1.622</v>
      </c>
      <c r="C23" s="23" t="n">
        <f aca="false">$L$4*B23</f>
        <v>37.7436134228188</v>
      </c>
      <c r="D23" s="24" t="n">
        <v>2022</v>
      </c>
      <c r="E23" s="24" t="n">
        <v>930</v>
      </c>
      <c r="F23" s="26" t="s">
        <v>269</v>
      </c>
      <c r="G23" s="27" t="n">
        <f aca="false">E23*0.26</f>
        <v>241.8</v>
      </c>
      <c r="H23" s="28" t="n">
        <f aca="false">C23/G23</f>
        <v>0.156094348316041</v>
      </c>
      <c r="I23" s="22" t="s">
        <v>421</v>
      </c>
    </row>
    <row r="24" customFormat="false" ht="15.75" hidden="false" customHeight="false" outlineLevel="0" collapsed="false">
      <c r="A24" s="22" t="s">
        <v>422</v>
      </c>
      <c r="B24" s="20" t="n">
        <v>1.938</v>
      </c>
      <c r="C24" s="23" t="n">
        <f aca="false">$L$4*B24</f>
        <v>45.0968697986577</v>
      </c>
      <c r="D24" s="24" t="n">
        <v>2022</v>
      </c>
      <c r="E24" s="24" t="n">
        <v>822.5</v>
      </c>
      <c r="F24" s="26" t="s">
        <v>13</v>
      </c>
      <c r="G24" s="27" t="n">
        <v>931.6</v>
      </c>
      <c r="H24" s="28" t="n">
        <f aca="false">C24/G24</f>
        <v>0.0484079753098516</v>
      </c>
      <c r="I24" s="22" t="s">
        <v>422</v>
      </c>
    </row>
    <row r="25" customFormat="false" ht="15.75" hidden="false" customHeight="false" outlineLevel="0" collapsed="false">
      <c r="A25" s="22" t="s">
        <v>423</v>
      </c>
      <c r="B25" s="20" t="n">
        <v>0.82</v>
      </c>
      <c r="C25" s="23" t="n">
        <f aca="false">$L$4*B25</f>
        <v>19.0812348993289</v>
      </c>
      <c r="D25" s="24" t="n">
        <v>2022</v>
      </c>
      <c r="E25" s="25" t="n">
        <v>13890</v>
      </c>
      <c r="F25" s="26" t="s">
        <v>292</v>
      </c>
      <c r="G25" s="27" t="n">
        <v>233</v>
      </c>
      <c r="H25" s="28" t="n">
        <f aca="false">C25/G25</f>
        <v>0.081893712014287</v>
      </c>
      <c r="I25" s="22" t="s">
        <v>423</v>
      </c>
    </row>
    <row r="26" customFormat="false" ht="15.75" hidden="false" customHeight="false" outlineLevel="0" collapsed="false">
      <c r="A26" s="22" t="s">
        <v>424</v>
      </c>
      <c r="B26" s="20" t="n">
        <v>1.598</v>
      </c>
      <c r="C26" s="23" t="n">
        <f aca="false">$L$4*B26</f>
        <v>37.1851382550336</v>
      </c>
      <c r="D26" s="24" t="n">
        <v>2019</v>
      </c>
      <c r="E26" s="25" t="n">
        <v>3500</v>
      </c>
      <c r="F26" s="26" t="s">
        <v>360</v>
      </c>
      <c r="G26" s="27" t="n">
        <v>242.2</v>
      </c>
      <c r="H26" s="28" t="n">
        <f aca="false">C26/G26</f>
        <v>0.153530711209883</v>
      </c>
      <c r="I26" s="22" t="s">
        <v>424</v>
      </c>
    </row>
    <row r="27" customFormat="false" ht="15.75" hidden="false" customHeight="false" outlineLevel="0" collapsed="false">
      <c r="A27" s="22" t="s">
        <v>425</v>
      </c>
      <c r="B27" s="20" t="n">
        <v>1.531</v>
      </c>
      <c r="C27" s="23" t="n">
        <f aca="false">$L$4*B27</f>
        <v>35.6260617449664</v>
      </c>
      <c r="D27" s="24" t="n">
        <v>2021</v>
      </c>
      <c r="E27" s="25" t="n">
        <v>1822480</v>
      </c>
      <c r="F27" s="26" t="s">
        <v>191</v>
      </c>
      <c r="G27" s="27" t="n">
        <v>1646.9</v>
      </c>
      <c r="H27" s="28" t="n">
        <f aca="false">C27/G27</f>
        <v>0.0216321948782357</v>
      </c>
      <c r="I27" s="22" t="s">
        <v>425</v>
      </c>
    </row>
    <row r="28" customFormat="false" ht="15.75" hidden="false" customHeight="false" outlineLevel="0" collapsed="false">
      <c r="A28" s="22" t="s">
        <v>426</v>
      </c>
      <c r="B28" s="20" t="n">
        <v>1.935</v>
      </c>
      <c r="C28" s="23" t="n">
        <f aca="false">$L$4*B28</f>
        <v>45.0270604026846</v>
      </c>
      <c r="D28" s="24" t="n">
        <v>2022</v>
      </c>
      <c r="E28" s="25" t="n">
        <v>1166.7</v>
      </c>
      <c r="F28" s="26" t="s">
        <v>13</v>
      </c>
      <c r="G28" s="27" t="n">
        <v>1321.4</v>
      </c>
      <c r="H28" s="28" t="n">
        <f aca="false">C28/G28</f>
        <v>0.0340752689591982</v>
      </c>
      <c r="I28" s="22" t="s">
        <v>426</v>
      </c>
    </row>
    <row r="29" customFormat="false" ht="15.75" hidden="false" customHeight="false" outlineLevel="0" collapsed="false">
      <c r="A29" s="22" t="s">
        <v>427</v>
      </c>
      <c r="B29" s="20" t="n">
        <v>2.24</v>
      </c>
      <c r="C29" s="23" t="n">
        <f aca="false">$L$4*B29</f>
        <v>52.1243489932886</v>
      </c>
      <c r="D29" s="24" t="n">
        <v>2021</v>
      </c>
      <c r="E29" s="25" t="n">
        <v>1536.2</v>
      </c>
      <c r="F29" s="26" t="s">
        <v>9</v>
      </c>
      <c r="G29" s="27" t="n">
        <v>2087.2</v>
      </c>
      <c r="H29" s="28" t="n">
        <f aca="false">C29/G29</f>
        <v>0.0249733370033004</v>
      </c>
      <c r="I29" s="22" t="s">
        <v>427</v>
      </c>
    </row>
    <row r="30" customFormat="false" ht="12.8" hidden="false" customHeight="false" outlineLevel="0" collapsed="false">
      <c r="A30" s="22" t="s">
        <v>428</v>
      </c>
      <c r="B30" s="20" t="n">
        <v>1.987</v>
      </c>
      <c r="C30" s="23" t="n">
        <f aca="false">$L$4*B30</f>
        <v>46.2370899328859</v>
      </c>
      <c r="D30" s="24" t="n">
        <v>2022</v>
      </c>
      <c r="E30" s="25" t="n">
        <v>15000</v>
      </c>
      <c r="F30" s="26" t="s">
        <v>348</v>
      </c>
      <c r="G30" s="27" t="n">
        <v>463.1</v>
      </c>
      <c r="H30" s="28" t="n">
        <f aca="false">C30/G31</f>
        <v>0.0367924643374599</v>
      </c>
      <c r="I30" s="22" t="s">
        <v>428</v>
      </c>
    </row>
    <row r="31" customFormat="false" ht="12.8" hidden="false" customHeight="false" outlineLevel="0" collapsed="false">
      <c r="A31" s="22" t="s">
        <v>429</v>
      </c>
      <c r="B31" s="20" t="n">
        <v>1.18</v>
      </c>
      <c r="C31" s="23" t="n">
        <f aca="false">$L$4*B31</f>
        <v>27.4583624161074</v>
      </c>
      <c r="D31" s="24" t="n">
        <v>2019</v>
      </c>
      <c r="E31" s="25" t="n">
        <v>1256.7</v>
      </c>
      <c r="F31" s="26" t="s">
        <v>4</v>
      </c>
      <c r="G31" s="27" t="n">
        <v>1256.7</v>
      </c>
      <c r="H31" s="28" t="n">
        <f aca="false">C31/G30</f>
        <v>0.0592925122351703</v>
      </c>
      <c r="I31" s="22" t="s">
        <v>429</v>
      </c>
    </row>
    <row r="32" customFormat="false" ht="15.75" hidden="false" customHeight="false" outlineLevel="0" collapsed="false">
      <c r="A32" s="22" t="s">
        <v>7</v>
      </c>
      <c r="B32" s="20" t="n">
        <v>0.022</v>
      </c>
      <c r="C32" s="23" t="n">
        <f aca="false">$L$4*B32</f>
        <v>0.511935570469799</v>
      </c>
      <c r="D32" s="24" t="n">
        <v>2022</v>
      </c>
      <c r="E32" s="25" t="n">
        <v>126</v>
      </c>
      <c r="F32" s="26" t="s">
        <v>354</v>
      </c>
      <c r="G32" s="27" t="n">
        <f aca="false">E32/5.86</f>
        <v>21.50170648</v>
      </c>
      <c r="H32" s="28" t="n">
        <f aca="false">C32/G32</f>
        <v>0.0238090670127034</v>
      </c>
      <c r="I32" s="22" t="s">
        <v>7</v>
      </c>
    </row>
    <row r="33" customFormat="false" ht="15.75" hidden="false" customHeight="false" outlineLevel="0" collapsed="false">
      <c r="B33" s="31"/>
      <c r="C33" s="31"/>
      <c r="F33" s="33"/>
    </row>
    <row r="34" customFormat="false" ht="13.8" hidden="false" customHeight="false" outlineLevel="0" collapsed="false">
      <c r="B34" s="31"/>
      <c r="C34" s="31"/>
    </row>
    <row r="35" customFormat="false" ht="15.75" hidden="false" customHeight="false" outlineLevel="0" collapsed="false">
      <c r="B35" s="31"/>
      <c r="C35" s="31"/>
      <c r="F35" s="33"/>
    </row>
    <row r="36" customFormat="false" ht="15.75" hidden="false" customHeight="false" outlineLevel="0" collapsed="false">
      <c r="B36" s="31"/>
      <c r="C36" s="31"/>
      <c r="F36" s="33"/>
    </row>
    <row r="37" customFormat="false" ht="15.75" hidden="false" customHeight="false" outlineLevel="0" collapsed="false">
      <c r="B37" s="31"/>
      <c r="C37" s="31"/>
      <c r="F37" s="33"/>
    </row>
    <row r="38" customFormat="false" ht="15.75" hidden="false" customHeight="false" outlineLevel="0" collapsed="false">
      <c r="B38" s="31"/>
      <c r="C38" s="31"/>
      <c r="F38" s="33"/>
    </row>
    <row r="39" customFormat="false" ht="15.75" hidden="false" customHeight="false" outlineLevel="0" collapsed="false">
      <c r="B39" s="31"/>
      <c r="C39" s="31"/>
      <c r="F39" s="33"/>
    </row>
    <row r="40" customFormat="false" ht="15.75" hidden="false" customHeight="false" outlineLevel="0" collapsed="false">
      <c r="B40" s="31"/>
      <c r="C40" s="31"/>
      <c r="F40" s="33"/>
    </row>
    <row r="41" customFormat="false" ht="15.75" hidden="false" customHeight="false" outlineLevel="0" collapsed="false">
      <c r="B41" s="31"/>
      <c r="C41" s="31"/>
      <c r="F41" s="33"/>
    </row>
    <row r="42" customFormat="false" ht="15.75" hidden="false" customHeight="false" outlineLevel="0" collapsed="false">
      <c r="B42" s="31"/>
      <c r="C42" s="31"/>
      <c r="F42" s="33"/>
    </row>
    <row r="43" customFormat="false" ht="15.75" hidden="false" customHeight="false" outlineLevel="0" collapsed="false">
      <c r="B43" s="31"/>
      <c r="C43" s="31"/>
      <c r="F43" s="33"/>
    </row>
    <row r="44" customFormat="false" ht="15.75" hidden="false" customHeight="false" outlineLevel="0" collapsed="false">
      <c r="B44" s="31"/>
      <c r="C44" s="31"/>
      <c r="F44" s="33"/>
    </row>
    <row r="45" customFormat="false" ht="15.75" hidden="false" customHeight="false" outlineLevel="0" collapsed="false">
      <c r="B45" s="31"/>
      <c r="C45" s="31"/>
      <c r="F45" s="33"/>
    </row>
    <row r="46" customFormat="false" ht="15.75" hidden="false" customHeight="false" outlineLevel="0" collapsed="false">
      <c r="B46" s="31"/>
      <c r="C46" s="31"/>
      <c r="F46" s="33"/>
    </row>
    <row r="47" customFormat="false" ht="15.75" hidden="false" customHeight="false" outlineLevel="0" collapsed="false">
      <c r="B47" s="31"/>
      <c r="C47" s="31"/>
      <c r="F47" s="33"/>
    </row>
    <row r="48" customFormat="false" ht="15.75" hidden="false" customHeight="false" outlineLevel="0" collapsed="false">
      <c r="B48" s="31"/>
      <c r="C48" s="31"/>
      <c r="F48" s="33"/>
    </row>
    <row r="49" customFormat="false" ht="15.75" hidden="false" customHeight="false" outlineLevel="0" collapsed="false">
      <c r="B49" s="31"/>
      <c r="C49" s="31"/>
      <c r="F49" s="33"/>
    </row>
    <row r="50" customFormat="false" ht="15.75" hidden="false" customHeight="false" outlineLevel="0" collapsed="false">
      <c r="B50" s="31"/>
      <c r="C50" s="31"/>
      <c r="F50" s="33"/>
    </row>
    <row r="51" customFormat="false" ht="15.75" hidden="false" customHeight="false" outlineLevel="0" collapsed="false">
      <c r="B51" s="31"/>
      <c r="C51" s="31"/>
      <c r="F51" s="33"/>
    </row>
    <row r="52" customFormat="false" ht="15.75" hidden="false" customHeight="false" outlineLevel="0" collapsed="false">
      <c r="B52" s="31"/>
      <c r="C52" s="31"/>
      <c r="F52" s="33"/>
    </row>
    <row r="53" customFormat="false" ht="15.75" hidden="false" customHeight="false" outlineLevel="0" collapsed="false">
      <c r="B53" s="31"/>
      <c r="C53" s="31"/>
      <c r="F53" s="33"/>
    </row>
    <row r="54" customFormat="false" ht="15.75" hidden="false" customHeight="false" outlineLevel="0" collapsed="false">
      <c r="B54" s="31"/>
      <c r="C54" s="31"/>
      <c r="F54" s="33"/>
    </row>
    <row r="55" customFormat="false" ht="15.75" hidden="false" customHeight="false" outlineLevel="0" collapsed="false">
      <c r="B55" s="31"/>
      <c r="C55" s="31"/>
      <c r="F55" s="33"/>
    </row>
    <row r="56" customFormat="false" ht="15.75" hidden="false" customHeight="false" outlineLevel="0" collapsed="false">
      <c r="B56" s="31"/>
      <c r="C56" s="31"/>
      <c r="F56" s="33"/>
    </row>
    <row r="57" customFormat="false" ht="15.75" hidden="false" customHeight="false" outlineLevel="0" collapsed="false">
      <c r="B57" s="31"/>
      <c r="C57" s="31"/>
      <c r="F57" s="33"/>
    </row>
    <row r="58" customFormat="false" ht="15.75" hidden="false" customHeight="false" outlineLevel="0" collapsed="false">
      <c r="B58" s="31"/>
      <c r="C58" s="31"/>
      <c r="F58" s="33"/>
    </row>
    <row r="59" customFormat="false" ht="15.75" hidden="false" customHeight="false" outlineLevel="0" collapsed="false">
      <c r="B59" s="31"/>
      <c r="C59" s="31"/>
      <c r="F59" s="33"/>
    </row>
    <row r="60" customFormat="false" ht="15.75" hidden="false" customHeight="false" outlineLevel="0" collapsed="false">
      <c r="B60" s="31"/>
      <c r="C60" s="31"/>
      <c r="F60" s="33"/>
    </row>
    <row r="61" customFormat="false" ht="15.75" hidden="false" customHeight="false" outlineLevel="0" collapsed="false">
      <c r="B61" s="31"/>
      <c r="C61" s="31"/>
      <c r="F61" s="33"/>
    </row>
    <row r="62" customFormat="false" ht="15.75" hidden="false" customHeight="false" outlineLevel="0" collapsed="false">
      <c r="B62" s="31"/>
      <c r="C62" s="31"/>
      <c r="F62" s="33"/>
    </row>
    <row r="63" customFormat="false" ht="15.75" hidden="false" customHeight="false" outlineLevel="0" collapsed="false">
      <c r="B63" s="31"/>
      <c r="C63" s="31"/>
      <c r="F63" s="33"/>
    </row>
    <row r="64" customFormat="false" ht="15.75" hidden="false" customHeight="false" outlineLevel="0" collapsed="false">
      <c r="B64" s="31"/>
      <c r="C64" s="31"/>
      <c r="F64" s="33"/>
    </row>
    <row r="65" customFormat="false" ht="15.75" hidden="false" customHeight="false" outlineLevel="0" collapsed="false">
      <c r="B65" s="31"/>
      <c r="C65" s="31"/>
      <c r="F65" s="33"/>
    </row>
    <row r="66" customFormat="false" ht="15.75" hidden="false" customHeight="false" outlineLevel="0" collapsed="false">
      <c r="B66" s="31"/>
      <c r="C66" s="31"/>
      <c r="F66" s="33"/>
    </row>
    <row r="67" customFormat="false" ht="15.75" hidden="false" customHeight="false" outlineLevel="0" collapsed="false">
      <c r="B67" s="31"/>
      <c r="C67" s="31"/>
      <c r="F67" s="33"/>
    </row>
    <row r="68" customFormat="false" ht="15.75" hidden="false" customHeight="false" outlineLevel="0" collapsed="false">
      <c r="B68" s="31"/>
      <c r="C68" s="31"/>
      <c r="F68" s="33"/>
    </row>
    <row r="69" customFormat="false" ht="15.75" hidden="false" customHeight="false" outlineLevel="0" collapsed="false">
      <c r="B69" s="31"/>
      <c r="C69" s="31"/>
      <c r="F69" s="33"/>
    </row>
    <row r="70" customFormat="false" ht="15.75" hidden="false" customHeight="false" outlineLevel="0" collapsed="false">
      <c r="B70" s="31"/>
      <c r="C70" s="31"/>
      <c r="F70" s="33"/>
    </row>
    <row r="71" customFormat="false" ht="15.75" hidden="false" customHeight="false" outlineLevel="0" collapsed="false">
      <c r="B71" s="31"/>
      <c r="C71" s="31"/>
      <c r="F71" s="33"/>
    </row>
    <row r="72" customFormat="false" ht="15.75" hidden="false" customHeight="false" outlineLevel="0" collapsed="false">
      <c r="B72" s="31"/>
      <c r="C72" s="31"/>
      <c r="F72" s="33"/>
    </row>
    <row r="73" customFormat="false" ht="15.75" hidden="false" customHeight="false" outlineLevel="0" collapsed="false">
      <c r="B73" s="31"/>
      <c r="C73" s="31"/>
      <c r="F73" s="33"/>
    </row>
    <row r="74" customFormat="false" ht="15.75" hidden="false" customHeight="false" outlineLevel="0" collapsed="false">
      <c r="B74" s="31"/>
      <c r="C74" s="31"/>
      <c r="F74" s="33"/>
    </row>
    <row r="75" customFormat="false" ht="15.75" hidden="false" customHeight="false" outlineLevel="0" collapsed="false">
      <c r="B75" s="31"/>
      <c r="C75" s="31"/>
      <c r="F75" s="33"/>
    </row>
    <row r="76" customFormat="false" ht="15.75" hidden="false" customHeight="false" outlineLevel="0" collapsed="false">
      <c r="B76" s="31"/>
      <c r="C76" s="31"/>
      <c r="F76" s="33"/>
    </row>
    <row r="77" customFormat="false" ht="15.75" hidden="false" customHeight="false" outlineLevel="0" collapsed="false">
      <c r="B77" s="31"/>
      <c r="C77" s="31"/>
      <c r="F77" s="33"/>
    </row>
    <row r="78" customFormat="false" ht="15.75" hidden="false" customHeight="false" outlineLevel="0" collapsed="false">
      <c r="B78" s="31"/>
      <c r="C78" s="31"/>
      <c r="F78" s="33"/>
    </row>
    <row r="79" customFormat="false" ht="15.75" hidden="false" customHeight="false" outlineLevel="0" collapsed="false">
      <c r="B79" s="31"/>
      <c r="C79" s="31"/>
      <c r="F79" s="33"/>
    </row>
    <row r="80" customFormat="false" ht="15.75" hidden="false" customHeight="false" outlineLevel="0" collapsed="false">
      <c r="B80" s="31"/>
      <c r="C80" s="31"/>
      <c r="F80" s="33"/>
    </row>
    <row r="81" customFormat="false" ht="15.75" hidden="false" customHeight="false" outlineLevel="0" collapsed="false">
      <c r="B81" s="31"/>
      <c r="C81" s="31"/>
      <c r="F81" s="33"/>
    </row>
    <row r="82" customFormat="false" ht="15.75" hidden="false" customHeight="false" outlineLevel="0" collapsed="false">
      <c r="B82" s="31"/>
      <c r="C82" s="31"/>
      <c r="F82" s="33"/>
    </row>
    <row r="83" customFormat="false" ht="15.75" hidden="false" customHeight="false" outlineLevel="0" collapsed="false">
      <c r="B83" s="31"/>
      <c r="C83" s="31"/>
      <c r="F83" s="33"/>
    </row>
    <row r="84" customFormat="false" ht="15.75" hidden="false" customHeight="false" outlineLevel="0" collapsed="false">
      <c r="B84" s="31"/>
      <c r="C84" s="31"/>
      <c r="F84" s="33"/>
    </row>
    <row r="85" customFormat="false" ht="15.75" hidden="false" customHeight="false" outlineLevel="0" collapsed="false">
      <c r="B85" s="31"/>
      <c r="C85" s="31"/>
      <c r="F85" s="33"/>
    </row>
    <row r="86" customFormat="false" ht="15.75" hidden="false" customHeight="false" outlineLevel="0" collapsed="false">
      <c r="B86" s="31"/>
      <c r="C86" s="31"/>
      <c r="F86" s="33"/>
    </row>
    <row r="87" customFormat="false" ht="15.75" hidden="false" customHeight="false" outlineLevel="0" collapsed="false">
      <c r="B87" s="31"/>
      <c r="C87" s="31"/>
      <c r="F87" s="33"/>
    </row>
    <row r="88" customFormat="false" ht="15.75" hidden="false" customHeight="false" outlineLevel="0" collapsed="false">
      <c r="B88" s="31"/>
      <c r="C88" s="31"/>
      <c r="F88" s="33"/>
    </row>
    <row r="89" customFormat="false" ht="15.75" hidden="false" customHeight="false" outlineLevel="0" collapsed="false">
      <c r="B89" s="31"/>
      <c r="C89" s="31"/>
      <c r="F89" s="33"/>
    </row>
    <row r="90" customFormat="false" ht="15.75" hidden="false" customHeight="false" outlineLevel="0" collapsed="false">
      <c r="B90" s="31"/>
      <c r="C90" s="31"/>
      <c r="F90" s="33"/>
    </row>
    <row r="91" customFormat="false" ht="15.75" hidden="false" customHeight="false" outlineLevel="0" collapsed="false">
      <c r="B91" s="31"/>
      <c r="C91" s="31"/>
      <c r="F91" s="33"/>
    </row>
    <row r="92" customFormat="false" ht="15.75" hidden="false" customHeight="false" outlineLevel="0" collapsed="false">
      <c r="B92" s="31"/>
      <c r="C92" s="31"/>
      <c r="F92" s="33"/>
    </row>
    <row r="93" customFormat="false" ht="15.75" hidden="false" customHeight="false" outlineLevel="0" collapsed="false">
      <c r="B93" s="31"/>
      <c r="C93" s="31"/>
      <c r="F93" s="33"/>
    </row>
    <row r="94" customFormat="false" ht="15.75" hidden="false" customHeight="false" outlineLevel="0" collapsed="false">
      <c r="B94" s="31"/>
      <c r="C94" s="31"/>
      <c r="F94" s="33"/>
    </row>
    <row r="95" customFormat="false" ht="15.75" hidden="false" customHeight="false" outlineLevel="0" collapsed="false">
      <c r="B95" s="31"/>
      <c r="C95" s="31"/>
      <c r="F95" s="33"/>
    </row>
    <row r="96" customFormat="false" ht="15.75" hidden="false" customHeight="false" outlineLevel="0" collapsed="false">
      <c r="B96" s="31"/>
      <c r="C96" s="31"/>
      <c r="F96" s="33"/>
    </row>
    <row r="97" customFormat="false" ht="15.75" hidden="false" customHeight="false" outlineLevel="0" collapsed="false">
      <c r="B97" s="31"/>
      <c r="C97" s="31"/>
      <c r="F97" s="33"/>
    </row>
    <row r="98" customFormat="false" ht="15.75" hidden="false" customHeight="false" outlineLevel="0" collapsed="false">
      <c r="B98" s="31"/>
      <c r="C98" s="31"/>
      <c r="F98" s="33"/>
    </row>
    <row r="99" customFormat="false" ht="15.75" hidden="false" customHeight="false" outlineLevel="0" collapsed="false">
      <c r="B99" s="31"/>
      <c r="C99" s="31"/>
      <c r="F99" s="33"/>
    </row>
    <row r="100" customFormat="false" ht="15.75" hidden="false" customHeight="false" outlineLevel="0" collapsed="false">
      <c r="B100" s="31"/>
      <c r="C100" s="31"/>
      <c r="F100" s="33"/>
    </row>
    <row r="101" customFormat="false" ht="15.75" hidden="false" customHeight="false" outlineLevel="0" collapsed="false">
      <c r="B101" s="31"/>
      <c r="C101" s="31"/>
      <c r="F101" s="33"/>
    </row>
    <row r="102" customFormat="false" ht="15.75" hidden="false" customHeight="false" outlineLevel="0" collapsed="false">
      <c r="B102" s="31"/>
      <c r="C102" s="31"/>
      <c r="F102" s="33"/>
    </row>
    <row r="103" customFormat="false" ht="15.75" hidden="false" customHeight="false" outlineLevel="0" collapsed="false">
      <c r="B103" s="31"/>
      <c r="C103" s="31"/>
      <c r="F103" s="33"/>
    </row>
    <row r="104" customFormat="false" ht="15.75" hidden="false" customHeight="false" outlineLevel="0" collapsed="false">
      <c r="B104" s="31"/>
      <c r="C104" s="31"/>
      <c r="F104" s="33"/>
    </row>
    <row r="105" customFormat="false" ht="15.75" hidden="false" customHeight="false" outlineLevel="0" collapsed="false">
      <c r="B105" s="31"/>
      <c r="C105" s="31"/>
      <c r="F105" s="33"/>
    </row>
    <row r="106" customFormat="false" ht="15.75" hidden="false" customHeight="false" outlineLevel="0" collapsed="false">
      <c r="B106" s="31"/>
      <c r="C106" s="31"/>
      <c r="F106" s="33"/>
    </row>
    <row r="107" customFormat="false" ht="15.75" hidden="false" customHeight="false" outlineLevel="0" collapsed="false">
      <c r="B107" s="31"/>
      <c r="C107" s="31"/>
      <c r="F107" s="33"/>
    </row>
    <row r="108" customFormat="false" ht="15.75" hidden="false" customHeight="false" outlineLevel="0" collapsed="false">
      <c r="B108" s="31"/>
      <c r="C108" s="31"/>
      <c r="F108" s="33"/>
    </row>
    <row r="109" customFormat="false" ht="15.75" hidden="false" customHeight="false" outlineLevel="0" collapsed="false">
      <c r="B109" s="31"/>
      <c r="C109" s="31"/>
      <c r="F109" s="33"/>
    </row>
    <row r="110" customFormat="false" ht="15.75" hidden="false" customHeight="false" outlineLevel="0" collapsed="false">
      <c r="B110" s="31"/>
      <c r="C110" s="31"/>
      <c r="F110" s="33"/>
    </row>
    <row r="111" customFormat="false" ht="15.75" hidden="false" customHeight="false" outlineLevel="0" collapsed="false">
      <c r="B111" s="31"/>
      <c r="C111" s="31"/>
      <c r="F111" s="33"/>
    </row>
    <row r="112" customFormat="false" ht="15.75" hidden="false" customHeight="false" outlineLevel="0" collapsed="false">
      <c r="B112" s="31"/>
      <c r="C112" s="31"/>
      <c r="F112" s="33"/>
    </row>
    <row r="113" customFormat="false" ht="15.75" hidden="false" customHeight="false" outlineLevel="0" collapsed="false">
      <c r="B113" s="31"/>
      <c r="C113" s="31"/>
      <c r="F113" s="33"/>
    </row>
    <row r="114" customFormat="false" ht="15.75" hidden="false" customHeight="false" outlineLevel="0" collapsed="false">
      <c r="B114" s="31"/>
      <c r="C114" s="31"/>
      <c r="F114" s="33"/>
    </row>
    <row r="115" customFormat="false" ht="15.75" hidden="false" customHeight="false" outlineLevel="0" collapsed="false">
      <c r="B115" s="31"/>
      <c r="C115" s="31"/>
      <c r="F115" s="33"/>
    </row>
    <row r="116" customFormat="false" ht="15.75" hidden="false" customHeight="false" outlineLevel="0" collapsed="false">
      <c r="B116" s="31"/>
      <c r="C116" s="31"/>
      <c r="F116" s="33"/>
    </row>
    <row r="117" customFormat="false" ht="15.75" hidden="false" customHeight="false" outlineLevel="0" collapsed="false">
      <c r="B117" s="31"/>
      <c r="C117" s="31"/>
      <c r="F117" s="33"/>
    </row>
    <row r="118" customFormat="false" ht="15.75" hidden="false" customHeight="false" outlineLevel="0" collapsed="false">
      <c r="B118" s="31"/>
      <c r="C118" s="31"/>
      <c r="F118" s="33"/>
    </row>
    <row r="119" customFormat="false" ht="15.75" hidden="false" customHeight="false" outlineLevel="0" collapsed="false">
      <c r="B119" s="31"/>
      <c r="C119" s="31"/>
      <c r="F119" s="33"/>
    </row>
    <row r="120" customFormat="false" ht="15.75" hidden="false" customHeight="false" outlineLevel="0" collapsed="false">
      <c r="B120" s="31"/>
      <c r="C120" s="31"/>
      <c r="F120" s="33"/>
    </row>
    <row r="121" customFormat="false" ht="15.75" hidden="false" customHeight="false" outlineLevel="0" collapsed="false">
      <c r="B121" s="31"/>
      <c r="C121" s="31"/>
      <c r="F121" s="33"/>
    </row>
    <row r="122" customFormat="false" ht="15.75" hidden="false" customHeight="false" outlineLevel="0" collapsed="false">
      <c r="B122" s="31"/>
      <c r="C122" s="31"/>
      <c r="F122" s="33"/>
    </row>
    <row r="123" customFormat="false" ht="15.75" hidden="false" customHeight="false" outlineLevel="0" collapsed="false">
      <c r="B123" s="31"/>
      <c r="C123" s="31"/>
      <c r="F123" s="33"/>
    </row>
    <row r="124" customFormat="false" ht="15.75" hidden="false" customHeight="false" outlineLevel="0" collapsed="false">
      <c r="B124" s="31"/>
      <c r="C124" s="31"/>
      <c r="F124" s="33"/>
    </row>
    <row r="125" customFormat="false" ht="15.75" hidden="false" customHeight="false" outlineLevel="0" collapsed="false">
      <c r="B125" s="31"/>
      <c r="C125" s="31"/>
      <c r="F125" s="33"/>
    </row>
    <row r="126" customFormat="false" ht="15.75" hidden="false" customHeight="false" outlineLevel="0" collapsed="false">
      <c r="B126" s="31"/>
      <c r="C126" s="31"/>
      <c r="F126" s="33"/>
    </row>
    <row r="127" customFormat="false" ht="15.75" hidden="false" customHeight="false" outlineLevel="0" collapsed="false">
      <c r="B127" s="31"/>
      <c r="C127" s="31"/>
      <c r="F127" s="33"/>
    </row>
    <row r="128" customFormat="false" ht="15.75" hidden="false" customHeight="false" outlineLevel="0" collapsed="false">
      <c r="B128" s="31"/>
      <c r="C128" s="31"/>
      <c r="F128" s="33"/>
    </row>
    <row r="129" customFormat="false" ht="15.75" hidden="false" customHeight="false" outlineLevel="0" collapsed="false">
      <c r="B129" s="31"/>
      <c r="C129" s="31"/>
      <c r="F129" s="33"/>
    </row>
    <row r="130" customFormat="false" ht="15.75" hidden="false" customHeight="false" outlineLevel="0" collapsed="false">
      <c r="B130" s="31"/>
      <c r="C130" s="31"/>
      <c r="F130" s="33"/>
    </row>
    <row r="131" customFormat="false" ht="15.75" hidden="false" customHeight="false" outlineLevel="0" collapsed="false">
      <c r="B131" s="31"/>
      <c r="C131" s="31"/>
      <c r="F131" s="33"/>
    </row>
    <row r="132" customFormat="false" ht="15.75" hidden="false" customHeight="false" outlineLevel="0" collapsed="false">
      <c r="B132" s="31"/>
      <c r="C132" s="31"/>
      <c r="F132" s="33"/>
    </row>
    <row r="133" customFormat="false" ht="15.75" hidden="false" customHeight="false" outlineLevel="0" collapsed="false">
      <c r="B133" s="31"/>
      <c r="C133" s="31"/>
      <c r="F133" s="33"/>
    </row>
    <row r="134" customFormat="false" ht="15.75" hidden="false" customHeight="false" outlineLevel="0" collapsed="false">
      <c r="B134" s="31"/>
      <c r="C134" s="31"/>
      <c r="F134" s="33"/>
    </row>
    <row r="135" customFormat="false" ht="15.75" hidden="false" customHeight="false" outlineLevel="0" collapsed="false">
      <c r="B135" s="31"/>
      <c r="C135" s="31"/>
      <c r="F135" s="33"/>
    </row>
    <row r="136" customFormat="false" ht="15.75" hidden="false" customHeight="false" outlineLevel="0" collapsed="false">
      <c r="B136" s="31"/>
      <c r="C136" s="31"/>
      <c r="F136" s="33"/>
    </row>
    <row r="137" customFormat="false" ht="15.75" hidden="false" customHeight="false" outlineLevel="0" collapsed="false">
      <c r="B137" s="31"/>
      <c r="C137" s="31"/>
      <c r="F137" s="33"/>
    </row>
    <row r="138" customFormat="false" ht="15.75" hidden="false" customHeight="false" outlineLevel="0" collapsed="false">
      <c r="B138" s="31"/>
      <c r="C138" s="31"/>
      <c r="F138" s="33"/>
    </row>
    <row r="139" customFormat="false" ht="15.75" hidden="false" customHeight="false" outlineLevel="0" collapsed="false">
      <c r="B139" s="31"/>
      <c r="C139" s="31"/>
      <c r="F139" s="33"/>
    </row>
    <row r="140" customFormat="false" ht="15.75" hidden="false" customHeight="false" outlineLevel="0" collapsed="false">
      <c r="B140" s="31"/>
      <c r="C140" s="31"/>
      <c r="F140" s="33"/>
    </row>
    <row r="141" customFormat="false" ht="15.75" hidden="false" customHeight="false" outlineLevel="0" collapsed="false">
      <c r="B141" s="31"/>
      <c r="C141" s="31"/>
      <c r="F141" s="33"/>
    </row>
    <row r="142" customFormat="false" ht="15.75" hidden="false" customHeight="false" outlineLevel="0" collapsed="false">
      <c r="B142" s="31"/>
      <c r="C142" s="31"/>
      <c r="F142" s="33"/>
    </row>
    <row r="143" customFormat="false" ht="15.75" hidden="false" customHeight="false" outlineLevel="0" collapsed="false">
      <c r="B143" s="31"/>
      <c r="C143" s="31"/>
      <c r="F143" s="33"/>
    </row>
    <row r="144" customFormat="false" ht="15.75" hidden="false" customHeight="false" outlineLevel="0" collapsed="false">
      <c r="B144" s="31"/>
      <c r="C144" s="31"/>
      <c r="F144" s="33"/>
    </row>
    <row r="145" customFormat="false" ht="15.75" hidden="false" customHeight="false" outlineLevel="0" collapsed="false">
      <c r="B145" s="31"/>
      <c r="C145" s="31"/>
      <c r="F145" s="33"/>
    </row>
    <row r="146" customFormat="false" ht="15.75" hidden="false" customHeight="false" outlineLevel="0" collapsed="false">
      <c r="B146" s="31"/>
      <c r="C146" s="31"/>
      <c r="F146" s="33"/>
    </row>
    <row r="147" customFormat="false" ht="15.75" hidden="false" customHeight="false" outlineLevel="0" collapsed="false">
      <c r="B147" s="31"/>
      <c r="C147" s="31"/>
      <c r="F147" s="33"/>
    </row>
    <row r="148" customFormat="false" ht="15.75" hidden="false" customHeight="false" outlineLevel="0" collapsed="false">
      <c r="B148" s="31"/>
      <c r="C148" s="31"/>
      <c r="F148" s="33"/>
    </row>
    <row r="149" customFormat="false" ht="15.75" hidden="false" customHeight="false" outlineLevel="0" collapsed="false">
      <c r="B149" s="31"/>
      <c r="C149" s="31"/>
      <c r="F149" s="33"/>
    </row>
    <row r="150" customFormat="false" ht="15.75" hidden="false" customHeight="false" outlineLevel="0" collapsed="false">
      <c r="B150" s="31"/>
      <c r="C150" s="31"/>
      <c r="F150" s="33"/>
    </row>
    <row r="151" customFormat="false" ht="15.75" hidden="false" customHeight="false" outlineLevel="0" collapsed="false">
      <c r="B151" s="31"/>
      <c r="C151" s="31"/>
      <c r="F151" s="33"/>
    </row>
    <row r="152" customFormat="false" ht="15.75" hidden="false" customHeight="false" outlineLevel="0" collapsed="false">
      <c r="B152" s="31"/>
      <c r="C152" s="31"/>
      <c r="F152" s="33"/>
    </row>
    <row r="153" customFormat="false" ht="15.75" hidden="false" customHeight="false" outlineLevel="0" collapsed="false">
      <c r="B153" s="31"/>
      <c r="C153" s="31"/>
      <c r="F153" s="33"/>
    </row>
    <row r="154" customFormat="false" ht="15.75" hidden="false" customHeight="false" outlineLevel="0" collapsed="false">
      <c r="B154" s="31"/>
      <c r="C154" s="31"/>
      <c r="F154" s="33"/>
    </row>
    <row r="155" customFormat="false" ht="15.75" hidden="false" customHeight="false" outlineLevel="0" collapsed="false">
      <c r="B155" s="31"/>
      <c r="C155" s="31"/>
      <c r="F155" s="33"/>
    </row>
    <row r="156" customFormat="false" ht="15.75" hidden="false" customHeight="false" outlineLevel="0" collapsed="false">
      <c r="B156" s="31"/>
      <c r="C156" s="31"/>
      <c r="F156" s="33"/>
    </row>
    <row r="157" customFormat="false" ht="15.75" hidden="false" customHeight="false" outlineLevel="0" collapsed="false">
      <c r="B157" s="31"/>
      <c r="C157" s="31"/>
      <c r="F157" s="33"/>
    </row>
    <row r="158" customFormat="false" ht="15.75" hidden="false" customHeight="false" outlineLevel="0" collapsed="false">
      <c r="B158" s="31"/>
      <c r="C158" s="31"/>
      <c r="F158" s="33"/>
    </row>
    <row r="159" customFormat="false" ht="15.75" hidden="false" customHeight="false" outlineLevel="0" collapsed="false">
      <c r="B159" s="31"/>
      <c r="C159" s="31"/>
      <c r="F159" s="33"/>
    </row>
    <row r="160" customFormat="false" ht="15.75" hidden="false" customHeight="false" outlineLevel="0" collapsed="false">
      <c r="B160" s="31"/>
      <c r="C160" s="31"/>
      <c r="F160" s="33"/>
    </row>
    <row r="161" customFormat="false" ht="15.75" hidden="false" customHeight="false" outlineLevel="0" collapsed="false">
      <c r="B161" s="31"/>
      <c r="C161" s="31"/>
      <c r="F161" s="33"/>
    </row>
    <row r="162" customFormat="false" ht="15.75" hidden="false" customHeight="false" outlineLevel="0" collapsed="false">
      <c r="B162" s="31"/>
      <c r="C162" s="31"/>
      <c r="F162" s="33"/>
    </row>
    <row r="163" customFormat="false" ht="15.75" hidden="false" customHeight="false" outlineLevel="0" collapsed="false">
      <c r="B163" s="31"/>
      <c r="C163" s="31"/>
      <c r="F163" s="33"/>
    </row>
    <row r="164" customFormat="false" ht="15.75" hidden="false" customHeight="false" outlineLevel="0" collapsed="false">
      <c r="B164" s="31"/>
      <c r="C164" s="31"/>
      <c r="F164" s="33"/>
    </row>
    <row r="165" customFormat="false" ht="15.75" hidden="false" customHeight="false" outlineLevel="0" collapsed="false">
      <c r="B165" s="31"/>
      <c r="C165" s="31"/>
      <c r="F165" s="33"/>
    </row>
    <row r="166" customFormat="false" ht="15.75" hidden="false" customHeight="false" outlineLevel="0" collapsed="false">
      <c r="B166" s="31"/>
      <c r="C166" s="31"/>
      <c r="F166" s="33"/>
    </row>
    <row r="167" customFormat="false" ht="15.75" hidden="false" customHeight="false" outlineLevel="0" collapsed="false">
      <c r="B167" s="31"/>
      <c r="C167" s="31"/>
      <c r="F167" s="33"/>
    </row>
    <row r="168" customFormat="false" ht="15.75" hidden="false" customHeight="false" outlineLevel="0" collapsed="false">
      <c r="B168" s="31"/>
      <c r="C168" s="31"/>
      <c r="F168" s="33"/>
    </row>
    <row r="169" customFormat="false" ht="15.75" hidden="false" customHeight="false" outlineLevel="0" collapsed="false">
      <c r="B169" s="31"/>
      <c r="C169" s="31"/>
      <c r="F169" s="33"/>
    </row>
    <row r="170" customFormat="false" ht="15.75" hidden="false" customHeight="false" outlineLevel="0" collapsed="false">
      <c r="B170" s="31"/>
      <c r="C170" s="31"/>
      <c r="F170" s="33"/>
    </row>
    <row r="171" customFormat="false" ht="15.75" hidden="false" customHeight="false" outlineLevel="0" collapsed="false">
      <c r="B171" s="31"/>
      <c r="C171" s="31"/>
      <c r="F171" s="33"/>
    </row>
    <row r="172" customFormat="false" ht="15.75" hidden="false" customHeight="false" outlineLevel="0" collapsed="false">
      <c r="B172" s="31"/>
      <c r="C172" s="31"/>
      <c r="F172" s="33"/>
    </row>
    <row r="173" customFormat="false" ht="15.75" hidden="false" customHeight="false" outlineLevel="0" collapsed="false">
      <c r="B173" s="31"/>
      <c r="C173" s="31"/>
      <c r="F173" s="33"/>
    </row>
    <row r="174" customFormat="false" ht="15.75" hidden="false" customHeight="false" outlineLevel="0" collapsed="false">
      <c r="B174" s="31"/>
      <c r="C174" s="31"/>
      <c r="F174" s="33"/>
    </row>
    <row r="175" customFormat="false" ht="15.75" hidden="false" customHeight="false" outlineLevel="0" collapsed="false">
      <c r="B175" s="31"/>
      <c r="C175" s="31"/>
      <c r="F175" s="33"/>
    </row>
    <row r="176" customFormat="false" ht="15.75" hidden="false" customHeight="false" outlineLevel="0" collapsed="false">
      <c r="B176" s="31"/>
      <c r="C176" s="31"/>
      <c r="F176" s="33"/>
    </row>
    <row r="177" customFormat="false" ht="15.75" hidden="false" customHeight="false" outlineLevel="0" collapsed="false">
      <c r="B177" s="31"/>
      <c r="C177" s="31"/>
      <c r="F177" s="33"/>
    </row>
    <row r="178" customFormat="false" ht="15.75" hidden="false" customHeight="false" outlineLevel="0" collapsed="false">
      <c r="B178" s="31"/>
      <c r="C178" s="31"/>
      <c r="F178" s="33"/>
    </row>
    <row r="179" customFormat="false" ht="15.75" hidden="false" customHeight="false" outlineLevel="0" collapsed="false">
      <c r="B179" s="31"/>
      <c r="C179" s="31"/>
      <c r="F179" s="33"/>
    </row>
    <row r="180" customFormat="false" ht="15.75" hidden="false" customHeight="false" outlineLevel="0" collapsed="false">
      <c r="B180" s="31"/>
      <c r="C180" s="31"/>
      <c r="F180" s="33"/>
    </row>
    <row r="181" customFormat="false" ht="15.75" hidden="false" customHeight="false" outlineLevel="0" collapsed="false">
      <c r="B181" s="31"/>
      <c r="C181" s="31"/>
      <c r="F181" s="33"/>
    </row>
    <row r="182" customFormat="false" ht="15.75" hidden="false" customHeight="false" outlineLevel="0" collapsed="false">
      <c r="B182" s="31"/>
      <c r="C182" s="31"/>
      <c r="F182" s="33"/>
    </row>
    <row r="183" customFormat="false" ht="15.75" hidden="false" customHeight="false" outlineLevel="0" collapsed="false">
      <c r="B183" s="31"/>
      <c r="C183" s="31"/>
      <c r="F183" s="33"/>
    </row>
    <row r="184" customFormat="false" ht="15.75" hidden="false" customHeight="false" outlineLevel="0" collapsed="false">
      <c r="B184" s="31"/>
      <c r="C184" s="31"/>
      <c r="F184" s="33"/>
    </row>
    <row r="185" customFormat="false" ht="15.75" hidden="false" customHeight="false" outlineLevel="0" collapsed="false">
      <c r="B185" s="31"/>
      <c r="C185" s="31"/>
      <c r="F185" s="33"/>
    </row>
    <row r="186" customFormat="false" ht="15.75" hidden="false" customHeight="false" outlineLevel="0" collapsed="false">
      <c r="B186" s="31"/>
      <c r="C186" s="31"/>
      <c r="F186" s="33"/>
    </row>
    <row r="187" customFormat="false" ht="15.75" hidden="false" customHeight="false" outlineLevel="0" collapsed="false">
      <c r="B187" s="31"/>
      <c r="C187" s="31"/>
      <c r="F187" s="33"/>
    </row>
    <row r="188" customFormat="false" ht="15.75" hidden="false" customHeight="false" outlineLevel="0" collapsed="false">
      <c r="B188" s="31"/>
      <c r="C188" s="31"/>
      <c r="F188" s="33"/>
    </row>
    <row r="189" customFormat="false" ht="15.75" hidden="false" customHeight="false" outlineLevel="0" collapsed="false">
      <c r="B189" s="31"/>
      <c r="C189" s="31"/>
      <c r="F189" s="33"/>
    </row>
    <row r="190" customFormat="false" ht="15.75" hidden="false" customHeight="false" outlineLevel="0" collapsed="false">
      <c r="B190" s="31"/>
      <c r="C190" s="31"/>
      <c r="F190" s="33"/>
    </row>
    <row r="191" customFormat="false" ht="15.75" hidden="false" customHeight="false" outlineLevel="0" collapsed="false">
      <c r="B191" s="31"/>
      <c r="C191" s="31"/>
      <c r="F191" s="33"/>
    </row>
    <row r="192" customFormat="false" ht="15.75" hidden="false" customHeight="false" outlineLevel="0" collapsed="false">
      <c r="B192" s="31"/>
      <c r="C192" s="31"/>
      <c r="F192" s="33"/>
    </row>
    <row r="193" customFormat="false" ht="15.75" hidden="false" customHeight="false" outlineLevel="0" collapsed="false">
      <c r="B193" s="31"/>
      <c r="C193" s="31"/>
      <c r="F193" s="33"/>
    </row>
    <row r="194" customFormat="false" ht="15.75" hidden="false" customHeight="false" outlineLevel="0" collapsed="false">
      <c r="B194" s="31"/>
      <c r="C194" s="31"/>
      <c r="F194" s="33"/>
    </row>
    <row r="195" customFormat="false" ht="15.75" hidden="false" customHeight="false" outlineLevel="0" collapsed="false">
      <c r="B195" s="31"/>
      <c r="C195" s="31"/>
      <c r="F195" s="33"/>
    </row>
    <row r="196" customFormat="false" ht="15.75" hidden="false" customHeight="false" outlineLevel="0" collapsed="false">
      <c r="B196" s="31"/>
      <c r="C196" s="31"/>
      <c r="F196" s="33"/>
    </row>
    <row r="197" customFormat="false" ht="15.75" hidden="false" customHeight="false" outlineLevel="0" collapsed="false">
      <c r="B197" s="31"/>
      <c r="C197" s="31"/>
      <c r="F197" s="33"/>
    </row>
    <row r="198" customFormat="false" ht="15.75" hidden="false" customHeight="false" outlineLevel="0" collapsed="false">
      <c r="B198" s="31"/>
      <c r="C198" s="31"/>
      <c r="F198" s="33"/>
    </row>
    <row r="199" customFormat="false" ht="15.75" hidden="false" customHeight="false" outlineLevel="0" collapsed="false">
      <c r="B199" s="31"/>
      <c r="C199" s="31"/>
      <c r="F199" s="33"/>
    </row>
    <row r="200" customFormat="false" ht="15.75" hidden="false" customHeight="false" outlineLevel="0" collapsed="false">
      <c r="B200" s="31"/>
      <c r="C200" s="31"/>
      <c r="F200" s="33"/>
    </row>
    <row r="201" customFormat="false" ht="15.75" hidden="false" customHeight="false" outlineLevel="0" collapsed="false">
      <c r="B201" s="31"/>
      <c r="C201" s="31"/>
      <c r="F201" s="33"/>
    </row>
    <row r="202" customFormat="false" ht="15.75" hidden="false" customHeight="false" outlineLevel="0" collapsed="false">
      <c r="B202" s="31"/>
      <c r="C202" s="31"/>
      <c r="F202" s="33"/>
    </row>
    <row r="203" customFormat="false" ht="15.75" hidden="false" customHeight="false" outlineLevel="0" collapsed="false">
      <c r="B203" s="31"/>
      <c r="C203" s="31"/>
      <c r="F203" s="33"/>
    </row>
    <row r="204" customFormat="false" ht="15.75" hidden="false" customHeight="false" outlineLevel="0" collapsed="false">
      <c r="B204" s="31"/>
      <c r="C204" s="31"/>
      <c r="F204" s="33"/>
    </row>
    <row r="205" customFormat="false" ht="15.75" hidden="false" customHeight="false" outlineLevel="0" collapsed="false">
      <c r="B205" s="31"/>
      <c r="C205" s="31"/>
      <c r="F205" s="33"/>
    </row>
    <row r="206" customFormat="false" ht="15.75" hidden="false" customHeight="false" outlineLevel="0" collapsed="false">
      <c r="B206" s="31"/>
      <c r="C206" s="31"/>
      <c r="F206" s="33"/>
    </row>
    <row r="207" customFormat="false" ht="15.75" hidden="false" customHeight="false" outlineLevel="0" collapsed="false">
      <c r="B207" s="31"/>
      <c r="C207" s="31"/>
      <c r="F207" s="33"/>
    </row>
    <row r="208" customFormat="false" ht="15.75" hidden="false" customHeight="false" outlineLevel="0" collapsed="false">
      <c r="B208" s="31"/>
      <c r="C208" s="31"/>
      <c r="F208" s="33"/>
    </row>
    <row r="209" customFormat="false" ht="15.75" hidden="false" customHeight="false" outlineLevel="0" collapsed="false">
      <c r="B209" s="31"/>
      <c r="C209" s="31"/>
      <c r="F209" s="33"/>
    </row>
    <row r="210" customFormat="false" ht="15.75" hidden="false" customHeight="false" outlineLevel="0" collapsed="false">
      <c r="B210" s="31"/>
      <c r="C210" s="31"/>
      <c r="F210" s="33"/>
    </row>
    <row r="211" customFormat="false" ht="15.75" hidden="false" customHeight="false" outlineLevel="0" collapsed="false">
      <c r="B211" s="31"/>
      <c r="C211" s="31"/>
      <c r="F211" s="33"/>
    </row>
    <row r="212" customFormat="false" ht="15.75" hidden="false" customHeight="false" outlineLevel="0" collapsed="false">
      <c r="B212" s="31"/>
      <c r="C212" s="31"/>
      <c r="F212" s="33"/>
    </row>
    <row r="213" customFormat="false" ht="15.75" hidden="false" customHeight="false" outlineLevel="0" collapsed="false">
      <c r="B213" s="31"/>
      <c r="C213" s="31"/>
      <c r="F213" s="33"/>
    </row>
    <row r="214" customFormat="false" ht="15.75" hidden="false" customHeight="false" outlineLevel="0" collapsed="false">
      <c r="B214" s="31"/>
      <c r="C214" s="31"/>
      <c r="F214" s="33"/>
    </row>
    <row r="215" customFormat="false" ht="15.75" hidden="false" customHeight="false" outlineLevel="0" collapsed="false">
      <c r="B215" s="31"/>
      <c r="C215" s="31"/>
      <c r="F215" s="33"/>
    </row>
    <row r="216" customFormat="false" ht="15.75" hidden="false" customHeight="false" outlineLevel="0" collapsed="false">
      <c r="B216" s="31"/>
      <c r="C216" s="31"/>
      <c r="F216" s="33"/>
    </row>
    <row r="217" customFormat="false" ht="15.75" hidden="false" customHeight="false" outlineLevel="0" collapsed="false">
      <c r="B217" s="31"/>
      <c r="C217" s="31"/>
      <c r="F217" s="33"/>
    </row>
    <row r="218" customFormat="false" ht="15.75" hidden="false" customHeight="false" outlineLevel="0" collapsed="false">
      <c r="B218" s="31"/>
      <c r="C218" s="31"/>
      <c r="F218" s="33"/>
    </row>
    <row r="219" customFormat="false" ht="15.75" hidden="false" customHeight="false" outlineLevel="0" collapsed="false">
      <c r="B219" s="31"/>
      <c r="C219" s="31"/>
      <c r="F219" s="33"/>
    </row>
    <row r="220" customFormat="false" ht="15.75" hidden="false" customHeight="false" outlineLevel="0" collapsed="false">
      <c r="B220" s="31"/>
      <c r="C220" s="31"/>
      <c r="F220" s="33"/>
    </row>
    <row r="221" customFormat="false" ht="15.75" hidden="false" customHeight="false" outlineLevel="0" collapsed="false">
      <c r="B221" s="31"/>
      <c r="C221" s="31"/>
      <c r="F221" s="33"/>
    </row>
    <row r="222" customFormat="false" ht="15.75" hidden="false" customHeight="false" outlineLevel="0" collapsed="false">
      <c r="B222" s="31"/>
      <c r="C222" s="31"/>
      <c r="F222" s="33"/>
    </row>
    <row r="223" customFormat="false" ht="15.75" hidden="false" customHeight="false" outlineLevel="0" collapsed="false">
      <c r="B223" s="31"/>
      <c r="C223" s="31"/>
      <c r="F223" s="33"/>
    </row>
    <row r="224" customFormat="false" ht="15.75" hidden="false" customHeight="false" outlineLevel="0" collapsed="false">
      <c r="B224" s="31"/>
      <c r="C224" s="31"/>
      <c r="F224" s="33"/>
    </row>
    <row r="225" customFormat="false" ht="15.75" hidden="false" customHeight="false" outlineLevel="0" collapsed="false">
      <c r="B225" s="31"/>
      <c r="C225" s="31"/>
      <c r="F225" s="33"/>
    </row>
    <row r="226" customFormat="false" ht="15.75" hidden="false" customHeight="false" outlineLevel="0" collapsed="false">
      <c r="B226" s="31"/>
      <c r="C226" s="31"/>
      <c r="F226" s="33"/>
    </row>
    <row r="227" customFormat="false" ht="15.75" hidden="false" customHeight="false" outlineLevel="0" collapsed="false">
      <c r="B227" s="31"/>
      <c r="C227" s="31"/>
      <c r="F227" s="33"/>
    </row>
    <row r="228" customFormat="false" ht="15.75" hidden="false" customHeight="false" outlineLevel="0" collapsed="false">
      <c r="B228" s="31"/>
      <c r="C228" s="31"/>
      <c r="F228" s="33"/>
    </row>
    <row r="229" customFormat="false" ht="15.75" hidden="false" customHeight="false" outlineLevel="0" collapsed="false">
      <c r="B229" s="31"/>
      <c r="C229" s="31"/>
      <c r="F229" s="33"/>
    </row>
    <row r="230" customFormat="false" ht="15.75" hidden="false" customHeight="false" outlineLevel="0" collapsed="false">
      <c r="B230" s="31"/>
      <c r="C230" s="31"/>
      <c r="F230" s="33"/>
    </row>
    <row r="231" customFormat="false" ht="15.75" hidden="false" customHeight="false" outlineLevel="0" collapsed="false">
      <c r="B231" s="31"/>
      <c r="C231" s="31"/>
      <c r="F231" s="33"/>
    </row>
    <row r="232" customFormat="false" ht="15.75" hidden="false" customHeight="false" outlineLevel="0" collapsed="false">
      <c r="B232" s="31"/>
      <c r="C232" s="31"/>
      <c r="F232" s="33"/>
    </row>
    <row r="233" customFormat="false" ht="15.75" hidden="false" customHeight="false" outlineLevel="0" collapsed="false">
      <c r="B233" s="31"/>
      <c r="C233" s="31"/>
      <c r="F233" s="33"/>
    </row>
    <row r="234" customFormat="false" ht="15.75" hidden="false" customHeight="false" outlineLevel="0" collapsed="false">
      <c r="B234" s="31"/>
      <c r="C234" s="31"/>
      <c r="F234" s="33"/>
    </row>
    <row r="235" customFormat="false" ht="15.75" hidden="false" customHeight="false" outlineLevel="0" collapsed="false">
      <c r="B235" s="31"/>
      <c r="C235" s="31"/>
      <c r="F235" s="33"/>
    </row>
    <row r="236" customFormat="false" ht="15.75" hidden="false" customHeight="false" outlineLevel="0" collapsed="false">
      <c r="B236" s="31"/>
      <c r="C236" s="31"/>
      <c r="F236" s="33"/>
    </row>
    <row r="237" customFormat="false" ht="15.75" hidden="false" customHeight="false" outlineLevel="0" collapsed="false">
      <c r="B237" s="31"/>
      <c r="C237" s="31"/>
      <c r="F237" s="33"/>
    </row>
    <row r="238" customFormat="false" ht="15.75" hidden="false" customHeight="false" outlineLevel="0" collapsed="false">
      <c r="B238" s="31"/>
      <c r="C238" s="31"/>
      <c r="F238" s="33"/>
    </row>
    <row r="239" customFormat="false" ht="15.75" hidden="false" customHeight="false" outlineLevel="0" collapsed="false">
      <c r="B239" s="31"/>
      <c r="C239" s="31"/>
      <c r="F239" s="33"/>
    </row>
    <row r="240" customFormat="false" ht="15.75" hidden="false" customHeight="false" outlineLevel="0" collapsed="false">
      <c r="B240" s="31"/>
      <c r="C240" s="31"/>
      <c r="F240" s="33"/>
    </row>
    <row r="241" customFormat="false" ht="15.75" hidden="false" customHeight="false" outlineLevel="0" collapsed="false">
      <c r="B241" s="31"/>
      <c r="C241" s="31"/>
      <c r="F241" s="33"/>
    </row>
    <row r="242" customFormat="false" ht="15.75" hidden="false" customHeight="false" outlineLevel="0" collapsed="false">
      <c r="B242" s="31"/>
      <c r="C242" s="31"/>
      <c r="F242" s="33"/>
    </row>
    <row r="243" customFormat="false" ht="15.75" hidden="false" customHeight="false" outlineLevel="0" collapsed="false">
      <c r="B243" s="31"/>
      <c r="C243" s="31"/>
      <c r="F243" s="33"/>
    </row>
    <row r="244" customFormat="false" ht="15.75" hidden="false" customHeight="false" outlineLevel="0" collapsed="false">
      <c r="B244" s="31"/>
      <c r="C244" s="31"/>
      <c r="F244" s="33"/>
    </row>
    <row r="245" customFormat="false" ht="15.75" hidden="false" customHeight="false" outlineLevel="0" collapsed="false">
      <c r="B245" s="31"/>
      <c r="C245" s="31"/>
      <c r="F245" s="33"/>
    </row>
    <row r="246" customFormat="false" ht="15.75" hidden="false" customHeight="false" outlineLevel="0" collapsed="false">
      <c r="B246" s="31"/>
      <c r="C246" s="31"/>
      <c r="F246" s="33"/>
    </row>
    <row r="247" customFormat="false" ht="15.75" hidden="false" customHeight="false" outlineLevel="0" collapsed="false">
      <c r="B247" s="31"/>
      <c r="C247" s="31"/>
      <c r="F247" s="33"/>
    </row>
    <row r="248" customFormat="false" ht="15.75" hidden="false" customHeight="false" outlineLevel="0" collapsed="false">
      <c r="B248" s="31"/>
      <c r="C248" s="31"/>
      <c r="F248" s="33"/>
    </row>
    <row r="249" customFormat="false" ht="15.75" hidden="false" customHeight="false" outlineLevel="0" collapsed="false">
      <c r="B249" s="31"/>
      <c r="C249" s="31"/>
      <c r="F249" s="33"/>
    </row>
    <row r="250" customFormat="false" ht="15.75" hidden="false" customHeight="false" outlineLevel="0" collapsed="false">
      <c r="B250" s="31"/>
      <c r="C250" s="31"/>
      <c r="F250" s="33"/>
    </row>
    <row r="251" customFormat="false" ht="15.75" hidden="false" customHeight="false" outlineLevel="0" collapsed="false">
      <c r="B251" s="31"/>
      <c r="C251" s="31"/>
      <c r="F251" s="33"/>
    </row>
    <row r="252" customFormat="false" ht="15.75" hidden="false" customHeight="false" outlineLevel="0" collapsed="false">
      <c r="B252" s="31"/>
      <c r="C252" s="31"/>
      <c r="F252" s="33"/>
    </row>
    <row r="253" customFormat="false" ht="15.75" hidden="false" customHeight="false" outlineLevel="0" collapsed="false">
      <c r="B253" s="31"/>
      <c r="C253" s="31"/>
      <c r="F253" s="33"/>
    </row>
    <row r="254" customFormat="false" ht="15.75" hidden="false" customHeight="false" outlineLevel="0" collapsed="false">
      <c r="B254" s="31"/>
      <c r="C254" s="31"/>
      <c r="F254" s="33"/>
    </row>
    <row r="255" customFormat="false" ht="15.75" hidden="false" customHeight="false" outlineLevel="0" collapsed="false">
      <c r="B255" s="31"/>
      <c r="C255" s="31"/>
      <c r="F255" s="33"/>
    </row>
    <row r="256" customFormat="false" ht="15.75" hidden="false" customHeight="false" outlineLevel="0" collapsed="false">
      <c r="B256" s="31"/>
      <c r="C256" s="31"/>
      <c r="F256" s="33"/>
    </row>
    <row r="257" customFormat="false" ht="15.75" hidden="false" customHeight="false" outlineLevel="0" collapsed="false">
      <c r="B257" s="31"/>
      <c r="C257" s="31"/>
      <c r="F257" s="33"/>
    </row>
    <row r="258" customFormat="false" ht="15.75" hidden="false" customHeight="false" outlineLevel="0" collapsed="false">
      <c r="B258" s="31"/>
      <c r="C258" s="31"/>
      <c r="F258" s="33"/>
    </row>
    <row r="259" customFormat="false" ht="15.75" hidden="false" customHeight="false" outlineLevel="0" collapsed="false">
      <c r="B259" s="31"/>
      <c r="C259" s="31"/>
      <c r="F259" s="33"/>
    </row>
    <row r="260" customFormat="false" ht="15.75" hidden="false" customHeight="false" outlineLevel="0" collapsed="false">
      <c r="B260" s="31"/>
      <c r="C260" s="31"/>
      <c r="F260" s="33"/>
    </row>
    <row r="261" customFormat="false" ht="15.75" hidden="false" customHeight="false" outlineLevel="0" collapsed="false">
      <c r="B261" s="31"/>
      <c r="C261" s="31"/>
      <c r="F261" s="33"/>
    </row>
    <row r="262" customFormat="false" ht="15.75" hidden="false" customHeight="false" outlineLevel="0" collapsed="false">
      <c r="B262" s="31"/>
      <c r="C262" s="31"/>
      <c r="F262" s="33"/>
    </row>
    <row r="263" customFormat="false" ht="15.75" hidden="false" customHeight="false" outlineLevel="0" collapsed="false">
      <c r="B263" s="31"/>
      <c r="C263" s="31"/>
      <c r="F263" s="33"/>
    </row>
    <row r="264" customFormat="false" ht="15.75" hidden="false" customHeight="false" outlineLevel="0" collapsed="false">
      <c r="B264" s="31"/>
      <c r="C264" s="31"/>
      <c r="F264" s="33"/>
    </row>
    <row r="265" customFormat="false" ht="15.75" hidden="false" customHeight="false" outlineLevel="0" collapsed="false">
      <c r="B265" s="31"/>
      <c r="C265" s="31"/>
      <c r="F265" s="33"/>
    </row>
    <row r="266" customFormat="false" ht="15.75" hidden="false" customHeight="false" outlineLevel="0" collapsed="false">
      <c r="B266" s="31"/>
      <c r="C266" s="31"/>
      <c r="F266" s="33"/>
    </row>
    <row r="267" customFormat="false" ht="15.75" hidden="false" customHeight="false" outlineLevel="0" collapsed="false">
      <c r="B267" s="31"/>
      <c r="C267" s="31"/>
      <c r="F267" s="33"/>
    </row>
    <row r="268" customFormat="false" ht="15.75" hidden="false" customHeight="false" outlineLevel="0" collapsed="false">
      <c r="B268" s="31"/>
      <c r="C268" s="31"/>
      <c r="F268" s="33"/>
    </row>
    <row r="269" customFormat="false" ht="15.75" hidden="false" customHeight="false" outlineLevel="0" collapsed="false">
      <c r="B269" s="31"/>
      <c r="C269" s="31"/>
      <c r="F269" s="33"/>
    </row>
    <row r="270" customFormat="false" ht="15.75" hidden="false" customHeight="false" outlineLevel="0" collapsed="false">
      <c r="B270" s="31"/>
      <c r="C270" s="31"/>
      <c r="F270" s="33"/>
    </row>
    <row r="271" customFormat="false" ht="15.75" hidden="false" customHeight="false" outlineLevel="0" collapsed="false">
      <c r="B271" s="31"/>
      <c r="C271" s="31"/>
      <c r="F271" s="33"/>
    </row>
    <row r="272" customFormat="false" ht="15.75" hidden="false" customHeight="false" outlineLevel="0" collapsed="false">
      <c r="B272" s="31"/>
      <c r="C272" s="31"/>
      <c r="F272" s="33"/>
    </row>
    <row r="273" customFormat="false" ht="15.75" hidden="false" customHeight="false" outlineLevel="0" collapsed="false">
      <c r="B273" s="31"/>
      <c r="C273" s="31"/>
      <c r="F273" s="33"/>
    </row>
    <row r="274" customFormat="false" ht="15.75" hidden="false" customHeight="false" outlineLevel="0" collapsed="false">
      <c r="B274" s="31"/>
      <c r="C274" s="31"/>
      <c r="F274" s="33"/>
    </row>
    <row r="275" customFormat="false" ht="15.75" hidden="false" customHeight="false" outlineLevel="0" collapsed="false">
      <c r="B275" s="31"/>
      <c r="C275" s="31"/>
      <c r="F275" s="33"/>
    </row>
    <row r="276" customFormat="false" ht="15.75" hidden="false" customHeight="false" outlineLevel="0" collapsed="false">
      <c r="B276" s="31"/>
      <c r="C276" s="31"/>
      <c r="F276" s="33"/>
    </row>
    <row r="277" customFormat="false" ht="15.75" hidden="false" customHeight="false" outlineLevel="0" collapsed="false">
      <c r="B277" s="31"/>
      <c r="C277" s="31"/>
      <c r="F277" s="33"/>
    </row>
    <row r="278" customFormat="false" ht="15.75" hidden="false" customHeight="false" outlineLevel="0" collapsed="false">
      <c r="B278" s="31"/>
      <c r="C278" s="31"/>
      <c r="F278" s="33"/>
    </row>
    <row r="279" customFormat="false" ht="15.75" hidden="false" customHeight="false" outlineLevel="0" collapsed="false">
      <c r="B279" s="31"/>
      <c r="C279" s="31"/>
      <c r="F279" s="33"/>
    </row>
    <row r="280" customFormat="false" ht="15.75" hidden="false" customHeight="false" outlineLevel="0" collapsed="false">
      <c r="B280" s="31"/>
      <c r="C280" s="31"/>
      <c r="F280" s="33"/>
    </row>
    <row r="281" customFormat="false" ht="15.75" hidden="false" customHeight="false" outlineLevel="0" collapsed="false">
      <c r="B281" s="31"/>
      <c r="C281" s="31"/>
      <c r="F281" s="33"/>
    </row>
    <row r="282" customFormat="false" ht="15.75" hidden="false" customHeight="false" outlineLevel="0" collapsed="false">
      <c r="B282" s="31"/>
      <c r="C282" s="31"/>
      <c r="F282" s="33"/>
    </row>
    <row r="283" customFormat="false" ht="15.75" hidden="false" customHeight="false" outlineLevel="0" collapsed="false">
      <c r="B283" s="31"/>
      <c r="C283" s="31"/>
      <c r="F283" s="33"/>
    </row>
    <row r="284" customFormat="false" ht="15.75" hidden="false" customHeight="false" outlineLevel="0" collapsed="false">
      <c r="B284" s="31"/>
      <c r="C284" s="31"/>
      <c r="F284" s="33"/>
    </row>
    <row r="285" customFormat="false" ht="15.75" hidden="false" customHeight="false" outlineLevel="0" collapsed="false">
      <c r="B285" s="31"/>
      <c r="C285" s="31"/>
      <c r="F285" s="33"/>
    </row>
    <row r="286" customFormat="false" ht="15.75" hidden="false" customHeight="false" outlineLevel="0" collapsed="false">
      <c r="B286" s="31"/>
      <c r="C286" s="31"/>
      <c r="F286" s="33"/>
    </row>
    <row r="287" customFormat="false" ht="15.75" hidden="false" customHeight="false" outlineLevel="0" collapsed="false">
      <c r="B287" s="31"/>
      <c r="C287" s="31"/>
      <c r="F287" s="33"/>
    </row>
    <row r="288" customFormat="false" ht="15.75" hidden="false" customHeight="false" outlineLevel="0" collapsed="false">
      <c r="B288" s="31"/>
      <c r="C288" s="31"/>
      <c r="F288" s="33"/>
    </row>
    <row r="289" customFormat="false" ht="15.75" hidden="false" customHeight="false" outlineLevel="0" collapsed="false">
      <c r="B289" s="31"/>
      <c r="C289" s="31"/>
      <c r="F289" s="33"/>
    </row>
    <row r="290" customFormat="false" ht="15.75" hidden="false" customHeight="false" outlineLevel="0" collapsed="false">
      <c r="B290" s="31"/>
      <c r="C290" s="31"/>
      <c r="F290" s="33"/>
    </row>
    <row r="291" customFormat="false" ht="15.75" hidden="false" customHeight="false" outlineLevel="0" collapsed="false">
      <c r="B291" s="31"/>
      <c r="C291" s="31"/>
      <c r="F291" s="33"/>
    </row>
    <row r="292" customFormat="false" ht="15.75" hidden="false" customHeight="false" outlineLevel="0" collapsed="false">
      <c r="B292" s="31"/>
      <c r="C292" s="31"/>
      <c r="F292" s="33"/>
    </row>
    <row r="293" customFormat="false" ht="15.75" hidden="false" customHeight="false" outlineLevel="0" collapsed="false">
      <c r="B293" s="31"/>
      <c r="C293" s="31"/>
      <c r="F293" s="33"/>
    </row>
    <row r="294" customFormat="false" ht="15.75" hidden="false" customHeight="false" outlineLevel="0" collapsed="false">
      <c r="B294" s="31"/>
      <c r="C294" s="31"/>
      <c r="F294" s="33"/>
    </row>
    <row r="295" customFormat="false" ht="15.75" hidden="false" customHeight="false" outlineLevel="0" collapsed="false">
      <c r="B295" s="31"/>
      <c r="C295" s="31"/>
      <c r="F295" s="33"/>
    </row>
    <row r="296" customFormat="false" ht="15.75" hidden="false" customHeight="false" outlineLevel="0" collapsed="false">
      <c r="B296" s="31"/>
      <c r="C296" s="31"/>
      <c r="F296" s="33"/>
    </row>
    <row r="297" customFormat="false" ht="15.75" hidden="false" customHeight="false" outlineLevel="0" collapsed="false">
      <c r="B297" s="31"/>
      <c r="C297" s="31"/>
      <c r="F297" s="33"/>
    </row>
    <row r="298" customFormat="false" ht="15.75" hidden="false" customHeight="false" outlineLevel="0" collapsed="false">
      <c r="B298" s="31"/>
      <c r="C298" s="31"/>
      <c r="F298" s="33"/>
    </row>
    <row r="299" customFormat="false" ht="15.75" hidden="false" customHeight="false" outlineLevel="0" collapsed="false">
      <c r="B299" s="31"/>
      <c r="C299" s="31"/>
      <c r="F299" s="33"/>
    </row>
    <row r="300" customFormat="false" ht="15.75" hidden="false" customHeight="false" outlineLevel="0" collapsed="false">
      <c r="B300" s="31"/>
      <c r="C300" s="31"/>
      <c r="F300" s="33"/>
    </row>
    <row r="301" customFormat="false" ht="15.75" hidden="false" customHeight="false" outlineLevel="0" collapsed="false">
      <c r="B301" s="31"/>
      <c r="C301" s="31"/>
      <c r="F301" s="33"/>
    </row>
    <row r="302" customFormat="false" ht="15.75" hidden="false" customHeight="false" outlineLevel="0" collapsed="false">
      <c r="B302" s="31"/>
      <c r="C302" s="31"/>
      <c r="F302" s="33"/>
    </row>
    <row r="303" customFormat="false" ht="15.75" hidden="false" customHeight="false" outlineLevel="0" collapsed="false">
      <c r="B303" s="31"/>
      <c r="C303" s="31"/>
      <c r="F303" s="33"/>
    </row>
    <row r="304" customFormat="false" ht="15.75" hidden="false" customHeight="false" outlineLevel="0" collapsed="false">
      <c r="B304" s="31"/>
      <c r="C304" s="31"/>
      <c r="F304" s="33"/>
    </row>
    <row r="305" customFormat="false" ht="15.75" hidden="false" customHeight="false" outlineLevel="0" collapsed="false">
      <c r="B305" s="31"/>
      <c r="C305" s="31"/>
      <c r="F305" s="33"/>
    </row>
    <row r="306" customFormat="false" ht="15.75" hidden="false" customHeight="false" outlineLevel="0" collapsed="false">
      <c r="B306" s="31"/>
      <c r="C306" s="31"/>
      <c r="F306" s="33"/>
    </row>
    <row r="307" customFormat="false" ht="15.75" hidden="false" customHeight="false" outlineLevel="0" collapsed="false">
      <c r="B307" s="31"/>
      <c r="C307" s="31"/>
      <c r="F307" s="33"/>
    </row>
    <row r="308" customFormat="false" ht="15.75" hidden="false" customHeight="false" outlineLevel="0" collapsed="false">
      <c r="B308" s="31"/>
      <c r="C308" s="31"/>
      <c r="F308" s="33"/>
    </row>
    <row r="309" customFormat="false" ht="15.75" hidden="false" customHeight="false" outlineLevel="0" collapsed="false">
      <c r="B309" s="31"/>
      <c r="C309" s="31"/>
      <c r="F309" s="33"/>
    </row>
    <row r="310" customFormat="false" ht="15.75" hidden="false" customHeight="false" outlineLevel="0" collapsed="false">
      <c r="B310" s="31"/>
      <c r="C310" s="31"/>
      <c r="F310" s="33"/>
    </row>
    <row r="311" customFormat="false" ht="15.75" hidden="false" customHeight="false" outlineLevel="0" collapsed="false">
      <c r="B311" s="31"/>
      <c r="C311" s="31"/>
      <c r="F311" s="33"/>
    </row>
    <row r="312" customFormat="false" ht="15.75" hidden="false" customHeight="false" outlineLevel="0" collapsed="false">
      <c r="B312" s="31"/>
      <c r="C312" s="31"/>
      <c r="F312" s="33"/>
    </row>
    <row r="313" customFormat="false" ht="15.75" hidden="false" customHeight="false" outlineLevel="0" collapsed="false">
      <c r="B313" s="31"/>
      <c r="C313" s="31"/>
      <c r="F313" s="33"/>
    </row>
    <row r="314" customFormat="false" ht="15.75" hidden="false" customHeight="false" outlineLevel="0" collapsed="false">
      <c r="B314" s="31"/>
      <c r="C314" s="31"/>
      <c r="F314" s="33"/>
    </row>
    <row r="315" customFormat="false" ht="15.75" hidden="false" customHeight="false" outlineLevel="0" collapsed="false">
      <c r="B315" s="31"/>
      <c r="C315" s="31"/>
      <c r="F315" s="33"/>
    </row>
    <row r="316" customFormat="false" ht="15.75" hidden="false" customHeight="false" outlineLevel="0" collapsed="false">
      <c r="B316" s="31"/>
      <c r="C316" s="31"/>
      <c r="F316" s="33"/>
    </row>
    <row r="317" customFormat="false" ht="15.75" hidden="false" customHeight="false" outlineLevel="0" collapsed="false">
      <c r="B317" s="31"/>
      <c r="C317" s="31"/>
      <c r="F317" s="33"/>
    </row>
    <row r="318" customFormat="false" ht="15.75" hidden="false" customHeight="false" outlineLevel="0" collapsed="false">
      <c r="B318" s="31"/>
      <c r="C318" s="31"/>
      <c r="F318" s="33"/>
    </row>
    <row r="319" customFormat="false" ht="15.75" hidden="false" customHeight="false" outlineLevel="0" collapsed="false">
      <c r="B319" s="31"/>
      <c r="C319" s="31"/>
      <c r="F319" s="33"/>
    </row>
    <row r="320" customFormat="false" ht="15.75" hidden="false" customHeight="false" outlineLevel="0" collapsed="false">
      <c r="B320" s="31"/>
      <c r="C320" s="31"/>
      <c r="F320" s="33"/>
    </row>
    <row r="321" customFormat="false" ht="15.75" hidden="false" customHeight="false" outlineLevel="0" collapsed="false">
      <c r="B321" s="31"/>
      <c r="C321" s="31"/>
      <c r="F321" s="33"/>
    </row>
    <row r="322" customFormat="false" ht="15.75" hidden="false" customHeight="false" outlineLevel="0" collapsed="false">
      <c r="B322" s="31"/>
      <c r="C322" s="31"/>
      <c r="F322" s="33"/>
    </row>
    <row r="323" customFormat="false" ht="15.75" hidden="false" customHeight="false" outlineLevel="0" collapsed="false">
      <c r="B323" s="31"/>
      <c r="C323" s="31"/>
      <c r="F323" s="33"/>
    </row>
    <row r="324" customFormat="false" ht="15.75" hidden="false" customHeight="false" outlineLevel="0" collapsed="false">
      <c r="B324" s="31"/>
      <c r="C324" s="31"/>
      <c r="F324" s="33"/>
    </row>
    <row r="325" customFormat="false" ht="15.75" hidden="false" customHeight="false" outlineLevel="0" collapsed="false">
      <c r="B325" s="31"/>
      <c r="C325" s="31"/>
      <c r="F325" s="33"/>
    </row>
    <row r="326" customFormat="false" ht="15.75" hidden="false" customHeight="false" outlineLevel="0" collapsed="false">
      <c r="B326" s="31"/>
      <c r="C326" s="31"/>
      <c r="F326" s="33"/>
    </row>
    <row r="327" customFormat="false" ht="15.75" hidden="false" customHeight="false" outlineLevel="0" collapsed="false">
      <c r="B327" s="31"/>
      <c r="C327" s="31"/>
      <c r="F327" s="33"/>
    </row>
    <row r="328" customFormat="false" ht="15.75" hidden="false" customHeight="false" outlineLevel="0" collapsed="false">
      <c r="B328" s="31"/>
      <c r="C328" s="31"/>
      <c r="F328" s="33"/>
    </row>
    <row r="329" customFormat="false" ht="15.75" hidden="false" customHeight="false" outlineLevel="0" collapsed="false">
      <c r="B329" s="31"/>
      <c r="C329" s="31"/>
      <c r="F329" s="33"/>
    </row>
    <row r="330" customFormat="false" ht="15.75" hidden="false" customHeight="false" outlineLevel="0" collapsed="false">
      <c r="B330" s="31"/>
      <c r="C330" s="31"/>
      <c r="F330" s="33"/>
    </row>
    <row r="331" customFormat="false" ht="15.75" hidden="false" customHeight="false" outlineLevel="0" collapsed="false">
      <c r="B331" s="31"/>
      <c r="C331" s="31"/>
      <c r="F331" s="33"/>
    </row>
    <row r="332" customFormat="false" ht="15.75" hidden="false" customHeight="false" outlineLevel="0" collapsed="false">
      <c r="B332" s="31"/>
      <c r="C332" s="31"/>
      <c r="F332" s="33"/>
    </row>
    <row r="333" customFormat="false" ht="15.75" hidden="false" customHeight="false" outlineLevel="0" collapsed="false">
      <c r="B333" s="31"/>
      <c r="C333" s="31"/>
      <c r="F333" s="33"/>
    </row>
    <row r="334" customFormat="false" ht="15.75" hidden="false" customHeight="false" outlineLevel="0" collapsed="false">
      <c r="B334" s="31"/>
      <c r="C334" s="31"/>
      <c r="F334" s="33"/>
    </row>
    <row r="335" customFormat="false" ht="15.75" hidden="false" customHeight="false" outlineLevel="0" collapsed="false">
      <c r="B335" s="31"/>
      <c r="C335" s="31"/>
      <c r="F335" s="33"/>
    </row>
    <row r="336" customFormat="false" ht="15.75" hidden="false" customHeight="false" outlineLevel="0" collapsed="false">
      <c r="B336" s="31"/>
      <c r="C336" s="31"/>
      <c r="F336" s="33"/>
    </row>
    <row r="337" customFormat="false" ht="15.75" hidden="false" customHeight="false" outlineLevel="0" collapsed="false">
      <c r="B337" s="31"/>
      <c r="C337" s="31"/>
      <c r="F337" s="33"/>
    </row>
    <row r="338" customFormat="false" ht="15.75" hidden="false" customHeight="false" outlineLevel="0" collapsed="false">
      <c r="B338" s="31"/>
      <c r="C338" s="31"/>
      <c r="F338" s="33"/>
    </row>
    <row r="339" customFormat="false" ht="15.75" hidden="false" customHeight="false" outlineLevel="0" collapsed="false">
      <c r="B339" s="31"/>
      <c r="C339" s="31"/>
      <c r="F339" s="33"/>
    </row>
    <row r="340" customFormat="false" ht="15.75" hidden="false" customHeight="false" outlineLevel="0" collapsed="false">
      <c r="B340" s="31"/>
      <c r="C340" s="31"/>
      <c r="F340" s="33"/>
    </row>
    <row r="341" customFormat="false" ht="15.75" hidden="false" customHeight="false" outlineLevel="0" collapsed="false">
      <c r="B341" s="31"/>
      <c r="C341" s="31"/>
      <c r="F341" s="33"/>
    </row>
    <row r="342" customFormat="false" ht="15.75" hidden="false" customHeight="false" outlineLevel="0" collapsed="false">
      <c r="B342" s="31"/>
      <c r="C342" s="31"/>
      <c r="F342" s="33"/>
    </row>
    <row r="343" customFormat="false" ht="15.75" hidden="false" customHeight="false" outlineLevel="0" collapsed="false">
      <c r="B343" s="31"/>
      <c r="C343" s="31"/>
      <c r="F343" s="33"/>
    </row>
    <row r="344" customFormat="false" ht="15.75" hidden="false" customHeight="false" outlineLevel="0" collapsed="false">
      <c r="B344" s="31"/>
      <c r="C344" s="31"/>
      <c r="F344" s="33"/>
    </row>
    <row r="345" customFormat="false" ht="15.75" hidden="false" customHeight="false" outlineLevel="0" collapsed="false">
      <c r="B345" s="31"/>
      <c r="C345" s="31"/>
      <c r="F345" s="33"/>
    </row>
    <row r="346" customFormat="false" ht="15.75" hidden="false" customHeight="false" outlineLevel="0" collapsed="false">
      <c r="B346" s="31"/>
      <c r="C346" s="31"/>
      <c r="F346" s="33"/>
    </row>
    <row r="347" customFormat="false" ht="15.75" hidden="false" customHeight="false" outlineLevel="0" collapsed="false">
      <c r="B347" s="31"/>
      <c r="C347" s="31"/>
      <c r="F347" s="33"/>
    </row>
    <row r="348" customFormat="false" ht="15.75" hidden="false" customHeight="false" outlineLevel="0" collapsed="false">
      <c r="B348" s="31"/>
      <c r="C348" s="31"/>
      <c r="F348" s="33"/>
    </row>
    <row r="349" customFormat="false" ht="15.75" hidden="false" customHeight="false" outlineLevel="0" collapsed="false">
      <c r="B349" s="31"/>
      <c r="C349" s="31"/>
      <c r="F349" s="33"/>
    </row>
    <row r="350" customFormat="false" ht="15.75" hidden="false" customHeight="false" outlineLevel="0" collapsed="false">
      <c r="B350" s="31"/>
      <c r="C350" s="31"/>
      <c r="F350" s="33"/>
    </row>
    <row r="351" customFormat="false" ht="15.75" hidden="false" customHeight="false" outlineLevel="0" collapsed="false">
      <c r="B351" s="31"/>
      <c r="C351" s="31"/>
      <c r="F351" s="33"/>
    </row>
    <row r="352" customFormat="false" ht="15.75" hidden="false" customHeight="false" outlineLevel="0" collapsed="false">
      <c r="B352" s="31"/>
      <c r="C352" s="31"/>
      <c r="F352" s="33"/>
    </row>
    <row r="353" customFormat="false" ht="15.75" hidden="false" customHeight="false" outlineLevel="0" collapsed="false">
      <c r="B353" s="31"/>
      <c r="C353" s="31"/>
      <c r="F353" s="33"/>
    </row>
    <row r="354" customFormat="false" ht="15.75" hidden="false" customHeight="false" outlineLevel="0" collapsed="false">
      <c r="B354" s="31"/>
      <c r="C354" s="31"/>
      <c r="F354" s="33"/>
    </row>
    <row r="355" customFormat="false" ht="15.75" hidden="false" customHeight="false" outlineLevel="0" collapsed="false">
      <c r="B355" s="31"/>
      <c r="C355" s="31"/>
      <c r="F355" s="33"/>
    </row>
    <row r="356" customFormat="false" ht="15.75" hidden="false" customHeight="false" outlineLevel="0" collapsed="false">
      <c r="B356" s="31"/>
      <c r="C356" s="31"/>
      <c r="F356" s="33"/>
    </row>
    <row r="357" customFormat="false" ht="15.75" hidden="false" customHeight="false" outlineLevel="0" collapsed="false">
      <c r="B357" s="31"/>
      <c r="C357" s="31"/>
      <c r="F357" s="33"/>
    </row>
    <row r="358" customFormat="false" ht="15.75" hidden="false" customHeight="false" outlineLevel="0" collapsed="false">
      <c r="B358" s="31"/>
      <c r="C358" s="31"/>
      <c r="F358" s="33"/>
    </row>
    <row r="359" customFormat="false" ht="15.75" hidden="false" customHeight="false" outlineLevel="0" collapsed="false">
      <c r="B359" s="31"/>
      <c r="C359" s="31"/>
      <c r="F359" s="33"/>
    </row>
    <row r="360" customFormat="false" ht="15.75" hidden="false" customHeight="false" outlineLevel="0" collapsed="false">
      <c r="B360" s="31"/>
      <c r="C360" s="31"/>
      <c r="F360" s="33"/>
    </row>
    <row r="361" customFormat="false" ht="15.75" hidden="false" customHeight="false" outlineLevel="0" collapsed="false">
      <c r="B361" s="31"/>
      <c r="C361" s="31"/>
      <c r="F361" s="33"/>
    </row>
    <row r="362" customFormat="false" ht="15.75" hidden="false" customHeight="false" outlineLevel="0" collapsed="false">
      <c r="B362" s="31"/>
      <c r="C362" s="31"/>
      <c r="F362" s="33"/>
    </row>
    <row r="363" customFormat="false" ht="15.75" hidden="false" customHeight="false" outlineLevel="0" collapsed="false">
      <c r="B363" s="31"/>
      <c r="C363" s="31"/>
      <c r="F363" s="33"/>
    </row>
    <row r="364" customFormat="false" ht="15.75" hidden="false" customHeight="false" outlineLevel="0" collapsed="false">
      <c r="B364" s="31"/>
      <c r="C364" s="31"/>
      <c r="F364" s="33"/>
    </row>
    <row r="365" customFormat="false" ht="15.75" hidden="false" customHeight="false" outlineLevel="0" collapsed="false">
      <c r="B365" s="31"/>
      <c r="C365" s="31"/>
      <c r="F365" s="33"/>
    </row>
    <row r="366" customFormat="false" ht="15.75" hidden="false" customHeight="false" outlineLevel="0" collapsed="false">
      <c r="B366" s="31"/>
      <c r="C366" s="31"/>
      <c r="F366" s="33"/>
    </row>
    <row r="367" customFormat="false" ht="15.75" hidden="false" customHeight="false" outlineLevel="0" collapsed="false">
      <c r="B367" s="31"/>
      <c r="C367" s="31"/>
      <c r="F367" s="33"/>
    </row>
    <row r="368" customFormat="false" ht="15.75" hidden="false" customHeight="false" outlineLevel="0" collapsed="false">
      <c r="B368" s="31"/>
      <c r="C368" s="31"/>
      <c r="F368" s="33"/>
    </row>
    <row r="369" customFormat="false" ht="15.75" hidden="false" customHeight="false" outlineLevel="0" collapsed="false">
      <c r="B369" s="31"/>
      <c r="C369" s="31"/>
      <c r="F369" s="33"/>
    </row>
    <row r="370" customFormat="false" ht="15.75" hidden="false" customHeight="false" outlineLevel="0" collapsed="false">
      <c r="B370" s="31"/>
      <c r="C370" s="31"/>
      <c r="F370" s="33"/>
    </row>
    <row r="371" customFormat="false" ht="15.75" hidden="false" customHeight="false" outlineLevel="0" collapsed="false">
      <c r="B371" s="31"/>
      <c r="C371" s="31"/>
      <c r="F371" s="33"/>
    </row>
    <row r="372" customFormat="false" ht="15.75" hidden="false" customHeight="false" outlineLevel="0" collapsed="false">
      <c r="B372" s="31"/>
      <c r="C372" s="31"/>
      <c r="F372" s="33"/>
    </row>
    <row r="373" customFormat="false" ht="15.75" hidden="false" customHeight="false" outlineLevel="0" collapsed="false">
      <c r="B373" s="31"/>
      <c r="C373" s="31"/>
      <c r="F373" s="33"/>
    </row>
    <row r="374" customFormat="false" ht="15.75" hidden="false" customHeight="false" outlineLevel="0" collapsed="false">
      <c r="B374" s="31"/>
      <c r="C374" s="31"/>
      <c r="F374" s="33"/>
    </row>
    <row r="375" customFormat="false" ht="15.75" hidden="false" customHeight="false" outlineLevel="0" collapsed="false">
      <c r="B375" s="31"/>
      <c r="C375" s="31"/>
      <c r="F375" s="33"/>
    </row>
    <row r="376" customFormat="false" ht="15.75" hidden="false" customHeight="false" outlineLevel="0" collapsed="false">
      <c r="B376" s="31"/>
      <c r="C376" s="31"/>
      <c r="F376" s="33"/>
    </row>
    <row r="377" customFormat="false" ht="15.75" hidden="false" customHeight="false" outlineLevel="0" collapsed="false">
      <c r="B377" s="31"/>
      <c r="C377" s="31"/>
      <c r="F377" s="33"/>
    </row>
    <row r="378" customFormat="false" ht="15.75" hidden="false" customHeight="false" outlineLevel="0" collapsed="false">
      <c r="B378" s="31"/>
      <c r="C378" s="31"/>
      <c r="F378" s="33"/>
    </row>
    <row r="379" customFormat="false" ht="15.75" hidden="false" customHeight="false" outlineLevel="0" collapsed="false">
      <c r="B379" s="31"/>
      <c r="C379" s="31"/>
      <c r="F379" s="33"/>
    </row>
    <row r="380" customFormat="false" ht="15.75" hidden="false" customHeight="false" outlineLevel="0" collapsed="false">
      <c r="B380" s="31"/>
      <c r="C380" s="31"/>
      <c r="F380" s="33"/>
    </row>
    <row r="381" customFormat="false" ht="15.75" hidden="false" customHeight="false" outlineLevel="0" collapsed="false">
      <c r="B381" s="31"/>
      <c r="C381" s="31"/>
      <c r="F381" s="33"/>
    </row>
    <row r="382" customFormat="false" ht="15.75" hidden="false" customHeight="false" outlineLevel="0" collapsed="false">
      <c r="B382" s="31"/>
      <c r="C382" s="31"/>
      <c r="F382" s="33"/>
    </row>
    <row r="383" customFormat="false" ht="15.75" hidden="false" customHeight="false" outlineLevel="0" collapsed="false">
      <c r="B383" s="31"/>
      <c r="C383" s="31"/>
      <c r="F383" s="33"/>
    </row>
    <row r="384" customFormat="false" ht="15.75" hidden="false" customHeight="false" outlineLevel="0" collapsed="false">
      <c r="B384" s="31"/>
      <c r="C384" s="31"/>
      <c r="F384" s="33"/>
    </row>
    <row r="385" customFormat="false" ht="15.75" hidden="false" customHeight="false" outlineLevel="0" collapsed="false">
      <c r="B385" s="31"/>
      <c r="C385" s="31"/>
      <c r="F385" s="33"/>
    </row>
    <row r="386" customFormat="false" ht="15.75" hidden="false" customHeight="false" outlineLevel="0" collapsed="false">
      <c r="B386" s="31"/>
      <c r="C386" s="31"/>
      <c r="F386" s="33"/>
    </row>
    <row r="387" customFormat="false" ht="15.75" hidden="false" customHeight="false" outlineLevel="0" collapsed="false">
      <c r="B387" s="31"/>
      <c r="C387" s="31"/>
      <c r="F387" s="33"/>
    </row>
    <row r="388" customFormat="false" ht="15.75" hidden="false" customHeight="false" outlineLevel="0" collapsed="false">
      <c r="B388" s="31"/>
      <c r="C388" s="31"/>
      <c r="F388" s="33"/>
    </row>
    <row r="389" customFormat="false" ht="15.75" hidden="false" customHeight="false" outlineLevel="0" collapsed="false">
      <c r="B389" s="31"/>
      <c r="C389" s="31"/>
      <c r="F389" s="33"/>
    </row>
    <row r="390" customFormat="false" ht="15.75" hidden="false" customHeight="false" outlineLevel="0" collapsed="false">
      <c r="B390" s="31"/>
      <c r="C390" s="31"/>
      <c r="F390" s="33"/>
    </row>
    <row r="391" customFormat="false" ht="15.75" hidden="false" customHeight="false" outlineLevel="0" collapsed="false">
      <c r="B391" s="31"/>
      <c r="C391" s="31"/>
      <c r="F391" s="33"/>
    </row>
    <row r="392" customFormat="false" ht="15.75" hidden="false" customHeight="false" outlineLevel="0" collapsed="false">
      <c r="B392" s="31"/>
      <c r="C392" s="31"/>
      <c r="F392" s="33"/>
    </row>
    <row r="393" customFormat="false" ht="15.75" hidden="false" customHeight="false" outlineLevel="0" collapsed="false">
      <c r="B393" s="31"/>
      <c r="C393" s="31"/>
      <c r="F393" s="33"/>
    </row>
    <row r="394" customFormat="false" ht="15.75" hidden="false" customHeight="false" outlineLevel="0" collapsed="false">
      <c r="B394" s="31"/>
      <c r="C394" s="31"/>
      <c r="F394" s="33"/>
    </row>
    <row r="395" customFormat="false" ht="15.75" hidden="false" customHeight="false" outlineLevel="0" collapsed="false">
      <c r="B395" s="31"/>
      <c r="C395" s="31"/>
      <c r="F395" s="33"/>
    </row>
    <row r="396" customFormat="false" ht="15.75" hidden="false" customHeight="false" outlineLevel="0" collapsed="false">
      <c r="B396" s="31"/>
      <c r="C396" s="31"/>
      <c r="F396" s="33"/>
    </row>
    <row r="397" customFormat="false" ht="15.75" hidden="false" customHeight="false" outlineLevel="0" collapsed="false">
      <c r="B397" s="31"/>
      <c r="C397" s="31"/>
      <c r="F397" s="33"/>
    </row>
    <row r="398" customFormat="false" ht="15.75" hidden="false" customHeight="false" outlineLevel="0" collapsed="false">
      <c r="B398" s="31"/>
      <c r="C398" s="31"/>
      <c r="F398" s="33"/>
    </row>
    <row r="399" customFormat="false" ht="15.75" hidden="false" customHeight="false" outlineLevel="0" collapsed="false">
      <c r="B399" s="31"/>
      <c r="C399" s="31"/>
      <c r="F399" s="33"/>
    </row>
    <row r="400" customFormat="false" ht="15.75" hidden="false" customHeight="false" outlineLevel="0" collapsed="false">
      <c r="B400" s="31"/>
      <c r="C400" s="31"/>
      <c r="F400" s="33"/>
    </row>
    <row r="401" customFormat="false" ht="15.75" hidden="false" customHeight="false" outlineLevel="0" collapsed="false">
      <c r="B401" s="31"/>
      <c r="C401" s="31"/>
      <c r="F401" s="33"/>
    </row>
    <row r="402" customFormat="false" ht="15.75" hidden="false" customHeight="false" outlineLevel="0" collapsed="false">
      <c r="B402" s="31"/>
      <c r="C402" s="31"/>
      <c r="F402" s="33"/>
    </row>
    <row r="403" customFormat="false" ht="15.75" hidden="false" customHeight="false" outlineLevel="0" collapsed="false">
      <c r="B403" s="31"/>
      <c r="C403" s="31"/>
      <c r="F403" s="33"/>
    </row>
    <row r="404" customFormat="false" ht="15.75" hidden="false" customHeight="false" outlineLevel="0" collapsed="false">
      <c r="B404" s="31"/>
      <c r="C404" s="31"/>
      <c r="F404" s="33"/>
    </row>
    <row r="405" customFormat="false" ht="15.75" hidden="false" customHeight="false" outlineLevel="0" collapsed="false">
      <c r="B405" s="31"/>
      <c r="C405" s="31"/>
      <c r="F405" s="33"/>
    </row>
    <row r="406" customFormat="false" ht="15.75" hidden="false" customHeight="false" outlineLevel="0" collapsed="false">
      <c r="B406" s="31"/>
      <c r="C406" s="31"/>
      <c r="F406" s="33"/>
    </row>
    <row r="407" customFormat="false" ht="15.75" hidden="false" customHeight="false" outlineLevel="0" collapsed="false">
      <c r="B407" s="31"/>
      <c r="C407" s="31"/>
      <c r="F407" s="33"/>
    </row>
    <row r="408" customFormat="false" ht="15.75" hidden="false" customHeight="false" outlineLevel="0" collapsed="false">
      <c r="B408" s="31"/>
      <c r="C408" s="31"/>
      <c r="F408" s="33"/>
    </row>
    <row r="409" customFormat="false" ht="15.75" hidden="false" customHeight="false" outlineLevel="0" collapsed="false">
      <c r="B409" s="31"/>
      <c r="C409" s="31"/>
      <c r="F409" s="33"/>
    </row>
    <row r="410" customFormat="false" ht="15.75" hidden="false" customHeight="false" outlineLevel="0" collapsed="false">
      <c r="B410" s="31"/>
      <c r="C410" s="31"/>
      <c r="F410" s="33"/>
    </row>
    <row r="411" customFormat="false" ht="15.75" hidden="false" customHeight="false" outlineLevel="0" collapsed="false">
      <c r="B411" s="31"/>
      <c r="C411" s="31"/>
      <c r="F411" s="33"/>
    </row>
    <row r="412" customFormat="false" ht="15.75" hidden="false" customHeight="false" outlineLevel="0" collapsed="false">
      <c r="B412" s="31"/>
      <c r="C412" s="31"/>
      <c r="F412" s="33"/>
    </row>
    <row r="413" customFormat="false" ht="15.75" hidden="false" customHeight="false" outlineLevel="0" collapsed="false">
      <c r="B413" s="31"/>
      <c r="C413" s="31"/>
      <c r="F413" s="33"/>
    </row>
    <row r="414" customFormat="false" ht="15.75" hidden="false" customHeight="false" outlineLevel="0" collapsed="false">
      <c r="B414" s="31"/>
      <c r="C414" s="31"/>
      <c r="F414" s="33"/>
    </row>
    <row r="415" customFormat="false" ht="15.75" hidden="false" customHeight="false" outlineLevel="0" collapsed="false">
      <c r="B415" s="31"/>
      <c r="C415" s="31"/>
      <c r="F415" s="33"/>
    </row>
    <row r="416" customFormat="false" ht="15.75" hidden="false" customHeight="false" outlineLevel="0" collapsed="false">
      <c r="B416" s="31"/>
      <c r="C416" s="31"/>
      <c r="F416" s="33"/>
    </row>
    <row r="417" customFormat="false" ht="15.75" hidden="false" customHeight="false" outlineLevel="0" collapsed="false">
      <c r="B417" s="31"/>
      <c r="C417" s="31"/>
      <c r="F417" s="33"/>
    </row>
    <row r="418" customFormat="false" ht="15.75" hidden="false" customHeight="false" outlineLevel="0" collapsed="false">
      <c r="B418" s="31"/>
      <c r="C418" s="31"/>
      <c r="F418" s="33"/>
    </row>
    <row r="419" customFormat="false" ht="15.75" hidden="false" customHeight="false" outlineLevel="0" collapsed="false">
      <c r="B419" s="31"/>
      <c r="C419" s="31"/>
      <c r="F419" s="33"/>
    </row>
    <row r="420" customFormat="false" ht="15.75" hidden="false" customHeight="false" outlineLevel="0" collapsed="false">
      <c r="B420" s="31"/>
      <c r="C420" s="31"/>
      <c r="F420" s="33"/>
    </row>
    <row r="421" customFormat="false" ht="15.75" hidden="false" customHeight="false" outlineLevel="0" collapsed="false">
      <c r="B421" s="31"/>
      <c r="C421" s="31"/>
      <c r="F421" s="33"/>
    </row>
    <row r="422" customFormat="false" ht="15.75" hidden="false" customHeight="false" outlineLevel="0" collapsed="false">
      <c r="B422" s="31"/>
      <c r="C422" s="31"/>
      <c r="F422" s="33"/>
    </row>
    <row r="423" customFormat="false" ht="15.75" hidden="false" customHeight="false" outlineLevel="0" collapsed="false">
      <c r="B423" s="31"/>
      <c r="C423" s="31"/>
      <c r="F423" s="33"/>
    </row>
    <row r="424" customFormat="false" ht="15.75" hidden="false" customHeight="false" outlineLevel="0" collapsed="false">
      <c r="B424" s="31"/>
      <c r="C424" s="31"/>
      <c r="F424" s="33"/>
    </row>
    <row r="425" customFormat="false" ht="15.75" hidden="false" customHeight="false" outlineLevel="0" collapsed="false">
      <c r="B425" s="31"/>
      <c r="C425" s="31"/>
      <c r="F425" s="33"/>
    </row>
    <row r="426" customFormat="false" ht="15.75" hidden="false" customHeight="false" outlineLevel="0" collapsed="false">
      <c r="B426" s="31"/>
      <c r="C426" s="31"/>
      <c r="F426" s="33"/>
    </row>
    <row r="427" customFormat="false" ht="15.75" hidden="false" customHeight="false" outlineLevel="0" collapsed="false">
      <c r="B427" s="31"/>
      <c r="C427" s="31"/>
      <c r="F427" s="33"/>
    </row>
    <row r="428" customFormat="false" ht="15.75" hidden="false" customHeight="false" outlineLevel="0" collapsed="false">
      <c r="B428" s="31"/>
      <c r="C428" s="31"/>
      <c r="F428" s="33"/>
    </row>
    <row r="429" customFormat="false" ht="15.75" hidden="false" customHeight="false" outlineLevel="0" collapsed="false">
      <c r="B429" s="31"/>
      <c r="C429" s="31"/>
      <c r="F429" s="33"/>
    </row>
    <row r="430" customFormat="false" ht="15.75" hidden="false" customHeight="false" outlineLevel="0" collapsed="false">
      <c r="B430" s="31"/>
      <c r="C430" s="31"/>
      <c r="F430" s="33"/>
    </row>
    <row r="431" customFormat="false" ht="15.75" hidden="false" customHeight="false" outlineLevel="0" collapsed="false">
      <c r="B431" s="31"/>
      <c r="C431" s="31"/>
      <c r="F431" s="33"/>
    </row>
    <row r="432" customFormat="false" ht="15.75" hidden="false" customHeight="false" outlineLevel="0" collapsed="false">
      <c r="B432" s="31"/>
      <c r="C432" s="31"/>
      <c r="F432" s="33"/>
    </row>
    <row r="433" customFormat="false" ht="15.75" hidden="false" customHeight="false" outlineLevel="0" collapsed="false">
      <c r="B433" s="31"/>
      <c r="C433" s="31"/>
      <c r="F433" s="33"/>
    </row>
    <row r="434" customFormat="false" ht="15.75" hidden="false" customHeight="false" outlineLevel="0" collapsed="false">
      <c r="B434" s="31"/>
      <c r="C434" s="31"/>
      <c r="F434" s="33"/>
    </row>
    <row r="435" customFormat="false" ht="15.75" hidden="false" customHeight="false" outlineLevel="0" collapsed="false">
      <c r="B435" s="31"/>
      <c r="C435" s="31"/>
      <c r="F435" s="33"/>
    </row>
    <row r="436" customFormat="false" ht="15.75" hidden="false" customHeight="false" outlineLevel="0" collapsed="false">
      <c r="B436" s="31"/>
      <c r="C436" s="31"/>
      <c r="F436" s="33"/>
    </row>
    <row r="437" customFormat="false" ht="15.75" hidden="false" customHeight="false" outlineLevel="0" collapsed="false">
      <c r="B437" s="31"/>
      <c r="C437" s="31"/>
      <c r="F437" s="33"/>
    </row>
    <row r="438" customFormat="false" ht="15.75" hidden="false" customHeight="false" outlineLevel="0" collapsed="false">
      <c r="B438" s="31"/>
      <c r="C438" s="31"/>
      <c r="F438" s="33"/>
    </row>
    <row r="439" customFormat="false" ht="15.75" hidden="false" customHeight="false" outlineLevel="0" collapsed="false">
      <c r="B439" s="31"/>
      <c r="C439" s="31"/>
      <c r="F439" s="33"/>
    </row>
    <row r="440" customFormat="false" ht="15.75" hidden="false" customHeight="false" outlineLevel="0" collapsed="false">
      <c r="B440" s="31"/>
      <c r="C440" s="31"/>
      <c r="F440" s="33"/>
    </row>
    <row r="441" customFormat="false" ht="15.75" hidden="false" customHeight="false" outlineLevel="0" collapsed="false">
      <c r="B441" s="31"/>
      <c r="C441" s="31"/>
      <c r="F441" s="33"/>
    </row>
    <row r="442" customFormat="false" ht="15.75" hidden="false" customHeight="false" outlineLevel="0" collapsed="false">
      <c r="B442" s="31"/>
      <c r="C442" s="31"/>
      <c r="F442" s="33"/>
    </row>
    <row r="443" customFormat="false" ht="15.75" hidden="false" customHeight="false" outlineLevel="0" collapsed="false">
      <c r="B443" s="31"/>
      <c r="C443" s="31"/>
      <c r="F443" s="33"/>
    </row>
    <row r="444" customFormat="false" ht="15.75" hidden="false" customHeight="false" outlineLevel="0" collapsed="false">
      <c r="B444" s="31"/>
      <c r="C444" s="31"/>
      <c r="F444" s="33"/>
    </row>
    <row r="445" customFormat="false" ht="15.75" hidden="false" customHeight="false" outlineLevel="0" collapsed="false">
      <c r="B445" s="31"/>
      <c r="C445" s="31"/>
      <c r="F445" s="33"/>
    </row>
    <row r="446" customFormat="false" ht="15.75" hidden="false" customHeight="false" outlineLevel="0" collapsed="false">
      <c r="B446" s="31"/>
      <c r="C446" s="31"/>
      <c r="F446" s="33"/>
    </row>
    <row r="447" customFormat="false" ht="15.75" hidden="false" customHeight="false" outlineLevel="0" collapsed="false">
      <c r="B447" s="31"/>
      <c r="C447" s="31"/>
      <c r="F447" s="33"/>
    </row>
    <row r="448" customFormat="false" ht="15.75" hidden="false" customHeight="false" outlineLevel="0" collapsed="false">
      <c r="B448" s="31"/>
      <c r="C448" s="31"/>
      <c r="F448" s="33"/>
    </row>
    <row r="449" customFormat="false" ht="15.75" hidden="false" customHeight="false" outlineLevel="0" collapsed="false">
      <c r="B449" s="31"/>
      <c r="C449" s="31"/>
      <c r="F449" s="33"/>
    </row>
    <row r="450" customFormat="false" ht="15.75" hidden="false" customHeight="false" outlineLevel="0" collapsed="false">
      <c r="B450" s="31"/>
      <c r="C450" s="31"/>
      <c r="F450" s="33"/>
    </row>
    <row r="451" customFormat="false" ht="15.75" hidden="false" customHeight="false" outlineLevel="0" collapsed="false">
      <c r="B451" s="31"/>
      <c r="C451" s="31"/>
      <c r="F451" s="33"/>
    </row>
    <row r="452" customFormat="false" ht="15.75" hidden="false" customHeight="false" outlineLevel="0" collapsed="false">
      <c r="B452" s="31"/>
      <c r="C452" s="31"/>
      <c r="F452" s="33"/>
    </row>
    <row r="453" customFormat="false" ht="15.75" hidden="false" customHeight="false" outlineLevel="0" collapsed="false">
      <c r="B453" s="31"/>
      <c r="C453" s="31"/>
      <c r="F453" s="33"/>
    </row>
    <row r="454" customFormat="false" ht="15.75" hidden="false" customHeight="false" outlineLevel="0" collapsed="false">
      <c r="B454" s="31"/>
      <c r="C454" s="31"/>
      <c r="F454" s="33"/>
    </row>
    <row r="455" customFormat="false" ht="15.75" hidden="false" customHeight="false" outlineLevel="0" collapsed="false">
      <c r="B455" s="31"/>
      <c r="C455" s="31"/>
      <c r="F455" s="33"/>
    </row>
    <row r="456" customFormat="false" ht="15.75" hidden="false" customHeight="false" outlineLevel="0" collapsed="false">
      <c r="B456" s="31"/>
      <c r="C456" s="31"/>
      <c r="F456" s="33"/>
    </row>
    <row r="457" customFormat="false" ht="15.75" hidden="false" customHeight="false" outlineLevel="0" collapsed="false">
      <c r="B457" s="31"/>
      <c r="C457" s="31"/>
      <c r="F457" s="33"/>
    </row>
    <row r="458" customFormat="false" ht="15.75" hidden="false" customHeight="false" outlineLevel="0" collapsed="false">
      <c r="B458" s="31"/>
      <c r="C458" s="31"/>
      <c r="F458" s="33"/>
    </row>
    <row r="459" customFormat="false" ht="15.75" hidden="false" customHeight="false" outlineLevel="0" collapsed="false">
      <c r="B459" s="31"/>
      <c r="C459" s="31"/>
      <c r="F459" s="33"/>
    </row>
    <row r="460" customFormat="false" ht="15.75" hidden="false" customHeight="false" outlineLevel="0" collapsed="false">
      <c r="B460" s="31"/>
      <c r="C460" s="31"/>
      <c r="F460" s="33"/>
    </row>
    <row r="461" customFormat="false" ht="15.75" hidden="false" customHeight="false" outlineLevel="0" collapsed="false">
      <c r="B461" s="31"/>
      <c r="C461" s="31"/>
      <c r="F461" s="33"/>
    </row>
    <row r="462" customFormat="false" ht="15.75" hidden="false" customHeight="false" outlineLevel="0" collapsed="false">
      <c r="B462" s="31"/>
      <c r="C462" s="31"/>
      <c r="F462" s="33"/>
    </row>
    <row r="463" customFormat="false" ht="15.75" hidden="false" customHeight="false" outlineLevel="0" collapsed="false">
      <c r="B463" s="31"/>
      <c r="C463" s="31"/>
      <c r="F463" s="33"/>
    </row>
    <row r="464" customFormat="false" ht="15.75" hidden="false" customHeight="false" outlineLevel="0" collapsed="false">
      <c r="B464" s="31"/>
      <c r="C464" s="31"/>
      <c r="F464" s="33"/>
    </row>
    <row r="465" customFormat="false" ht="15.75" hidden="false" customHeight="false" outlineLevel="0" collapsed="false">
      <c r="B465" s="31"/>
      <c r="C465" s="31"/>
      <c r="F465" s="33"/>
    </row>
    <row r="466" customFormat="false" ht="15.75" hidden="false" customHeight="false" outlineLevel="0" collapsed="false">
      <c r="B466" s="31"/>
      <c r="C466" s="31"/>
      <c r="F466" s="33"/>
    </row>
    <row r="467" customFormat="false" ht="15.75" hidden="false" customHeight="false" outlineLevel="0" collapsed="false">
      <c r="B467" s="31"/>
      <c r="C467" s="31"/>
      <c r="F467" s="33"/>
    </row>
    <row r="468" customFormat="false" ht="15.75" hidden="false" customHeight="false" outlineLevel="0" collapsed="false">
      <c r="B468" s="31"/>
      <c r="C468" s="31"/>
      <c r="F468" s="33"/>
    </row>
    <row r="469" customFormat="false" ht="15.75" hidden="false" customHeight="false" outlineLevel="0" collapsed="false">
      <c r="B469" s="31"/>
      <c r="C469" s="31"/>
      <c r="F469" s="33"/>
    </row>
    <row r="470" customFormat="false" ht="15.75" hidden="false" customHeight="false" outlineLevel="0" collapsed="false">
      <c r="B470" s="31"/>
      <c r="C470" s="31"/>
      <c r="F470" s="33"/>
    </row>
    <row r="471" customFormat="false" ht="15.75" hidden="false" customHeight="false" outlineLevel="0" collapsed="false">
      <c r="B471" s="31"/>
      <c r="C471" s="31"/>
      <c r="F471" s="33"/>
    </row>
    <row r="472" customFormat="false" ht="15.75" hidden="false" customHeight="false" outlineLevel="0" collapsed="false">
      <c r="B472" s="31"/>
      <c r="C472" s="31"/>
      <c r="F472" s="33"/>
    </row>
    <row r="473" customFormat="false" ht="15.75" hidden="false" customHeight="false" outlineLevel="0" collapsed="false">
      <c r="B473" s="31"/>
      <c r="C473" s="31"/>
      <c r="F473" s="33"/>
    </row>
    <row r="474" customFormat="false" ht="15.75" hidden="false" customHeight="false" outlineLevel="0" collapsed="false">
      <c r="B474" s="31"/>
      <c r="C474" s="31"/>
      <c r="F474" s="33"/>
    </row>
    <row r="475" customFormat="false" ht="15.75" hidden="false" customHeight="false" outlineLevel="0" collapsed="false">
      <c r="B475" s="31"/>
      <c r="C475" s="31"/>
      <c r="F475" s="33"/>
    </row>
    <row r="476" customFormat="false" ht="15.75" hidden="false" customHeight="false" outlineLevel="0" collapsed="false">
      <c r="B476" s="31"/>
      <c r="C476" s="31"/>
      <c r="F476" s="33"/>
    </row>
    <row r="477" customFormat="false" ht="15.75" hidden="false" customHeight="false" outlineLevel="0" collapsed="false">
      <c r="B477" s="31"/>
      <c r="C477" s="31"/>
      <c r="F477" s="33"/>
    </row>
    <row r="478" customFormat="false" ht="15.75" hidden="false" customHeight="false" outlineLevel="0" collapsed="false">
      <c r="B478" s="31"/>
      <c r="C478" s="31"/>
      <c r="F478" s="33"/>
    </row>
    <row r="479" customFormat="false" ht="15.75" hidden="false" customHeight="false" outlineLevel="0" collapsed="false">
      <c r="B479" s="31"/>
      <c r="C479" s="31"/>
      <c r="F479" s="33"/>
    </row>
    <row r="480" customFormat="false" ht="15.75" hidden="false" customHeight="false" outlineLevel="0" collapsed="false">
      <c r="B480" s="31"/>
      <c r="C480" s="31"/>
      <c r="F480" s="33"/>
    </row>
    <row r="481" customFormat="false" ht="15.75" hidden="false" customHeight="false" outlineLevel="0" collapsed="false">
      <c r="B481" s="31"/>
      <c r="C481" s="31"/>
      <c r="F481" s="33"/>
    </row>
    <row r="482" customFormat="false" ht="15.75" hidden="false" customHeight="false" outlineLevel="0" collapsed="false">
      <c r="B482" s="31"/>
      <c r="C482" s="31"/>
      <c r="F482" s="33"/>
    </row>
    <row r="483" customFormat="false" ht="15.75" hidden="false" customHeight="false" outlineLevel="0" collapsed="false">
      <c r="B483" s="31"/>
      <c r="C483" s="31"/>
      <c r="F483" s="33"/>
    </row>
    <row r="484" customFormat="false" ht="15.75" hidden="false" customHeight="false" outlineLevel="0" collapsed="false">
      <c r="B484" s="31"/>
      <c r="C484" s="31"/>
      <c r="F484" s="33"/>
    </row>
    <row r="485" customFormat="false" ht="15.75" hidden="false" customHeight="false" outlineLevel="0" collapsed="false">
      <c r="B485" s="31"/>
      <c r="C485" s="31"/>
      <c r="F485" s="33"/>
    </row>
    <row r="486" customFormat="false" ht="15.75" hidden="false" customHeight="false" outlineLevel="0" collapsed="false">
      <c r="B486" s="31"/>
      <c r="C486" s="31"/>
      <c r="F486" s="33"/>
    </row>
    <row r="487" customFormat="false" ht="15.75" hidden="false" customHeight="false" outlineLevel="0" collapsed="false">
      <c r="B487" s="31"/>
      <c r="C487" s="31"/>
      <c r="F487" s="33"/>
    </row>
    <row r="488" customFormat="false" ht="15.75" hidden="false" customHeight="false" outlineLevel="0" collapsed="false">
      <c r="B488" s="31"/>
      <c r="C488" s="31"/>
      <c r="F488" s="33"/>
    </row>
    <row r="489" customFormat="false" ht="15.75" hidden="false" customHeight="false" outlineLevel="0" collapsed="false">
      <c r="B489" s="31"/>
      <c r="C489" s="31"/>
      <c r="F489" s="33"/>
    </row>
    <row r="490" customFormat="false" ht="15.75" hidden="false" customHeight="false" outlineLevel="0" collapsed="false">
      <c r="B490" s="31"/>
      <c r="C490" s="31"/>
      <c r="F490" s="33"/>
    </row>
    <row r="491" customFormat="false" ht="15.75" hidden="false" customHeight="false" outlineLevel="0" collapsed="false">
      <c r="B491" s="31"/>
      <c r="C491" s="31"/>
      <c r="F491" s="33"/>
    </row>
    <row r="492" customFormat="false" ht="15.75" hidden="false" customHeight="false" outlineLevel="0" collapsed="false">
      <c r="B492" s="31"/>
      <c r="C492" s="31"/>
      <c r="F492" s="33"/>
    </row>
    <row r="493" customFormat="false" ht="15.75" hidden="false" customHeight="false" outlineLevel="0" collapsed="false">
      <c r="B493" s="31"/>
      <c r="C493" s="31"/>
      <c r="F493" s="33"/>
    </row>
    <row r="494" customFormat="false" ht="15.75" hidden="false" customHeight="false" outlineLevel="0" collapsed="false">
      <c r="B494" s="31"/>
      <c r="C494" s="31"/>
      <c r="F494" s="33"/>
    </row>
    <row r="495" customFormat="false" ht="15.75" hidden="false" customHeight="false" outlineLevel="0" collapsed="false">
      <c r="B495" s="31"/>
      <c r="C495" s="31"/>
      <c r="F495" s="33"/>
    </row>
    <row r="496" customFormat="false" ht="15.75" hidden="false" customHeight="false" outlineLevel="0" collapsed="false">
      <c r="B496" s="31"/>
      <c r="C496" s="31"/>
      <c r="F496" s="33"/>
    </row>
    <row r="497" customFormat="false" ht="15.75" hidden="false" customHeight="false" outlineLevel="0" collapsed="false">
      <c r="B497" s="31"/>
      <c r="C497" s="31"/>
      <c r="F497" s="33"/>
    </row>
    <row r="498" customFormat="false" ht="15.75" hidden="false" customHeight="false" outlineLevel="0" collapsed="false">
      <c r="B498" s="31"/>
      <c r="C498" s="31"/>
      <c r="F498" s="33"/>
    </row>
    <row r="499" customFormat="false" ht="15.75" hidden="false" customHeight="false" outlineLevel="0" collapsed="false">
      <c r="B499" s="31"/>
      <c r="C499" s="31"/>
      <c r="F499" s="33"/>
    </row>
    <row r="500" customFormat="false" ht="15.75" hidden="false" customHeight="false" outlineLevel="0" collapsed="false">
      <c r="B500" s="31"/>
      <c r="C500" s="31"/>
      <c r="F500" s="33"/>
    </row>
    <row r="501" customFormat="false" ht="15.75" hidden="false" customHeight="false" outlineLevel="0" collapsed="false">
      <c r="B501" s="31"/>
      <c r="C501" s="31"/>
      <c r="F501" s="33"/>
    </row>
    <row r="502" customFormat="false" ht="15.75" hidden="false" customHeight="false" outlineLevel="0" collapsed="false">
      <c r="B502" s="31"/>
      <c r="C502" s="31"/>
      <c r="F502" s="33"/>
    </row>
    <row r="503" customFormat="false" ht="15.75" hidden="false" customHeight="false" outlineLevel="0" collapsed="false">
      <c r="B503" s="31"/>
      <c r="C503" s="31"/>
      <c r="F503" s="33"/>
    </row>
    <row r="504" customFormat="false" ht="15.75" hidden="false" customHeight="false" outlineLevel="0" collapsed="false">
      <c r="B504" s="31"/>
      <c r="C504" s="31"/>
      <c r="F504" s="33"/>
    </row>
    <row r="505" customFormat="false" ht="15.75" hidden="false" customHeight="false" outlineLevel="0" collapsed="false">
      <c r="B505" s="31"/>
      <c r="C505" s="31"/>
      <c r="F505" s="33"/>
    </row>
    <row r="506" customFormat="false" ht="15.75" hidden="false" customHeight="false" outlineLevel="0" collapsed="false">
      <c r="B506" s="31"/>
      <c r="C506" s="31"/>
      <c r="F506" s="33"/>
    </row>
    <row r="507" customFormat="false" ht="15.75" hidden="false" customHeight="false" outlineLevel="0" collapsed="false">
      <c r="B507" s="31"/>
      <c r="C507" s="31"/>
      <c r="F507" s="33"/>
    </row>
    <row r="508" customFormat="false" ht="15.75" hidden="false" customHeight="false" outlineLevel="0" collapsed="false">
      <c r="B508" s="31"/>
      <c r="C508" s="31"/>
      <c r="F508" s="33"/>
    </row>
    <row r="509" customFormat="false" ht="15.75" hidden="false" customHeight="false" outlineLevel="0" collapsed="false">
      <c r="B509" s="31"/>
      <c r="C509" s="31"/>
      <c r="F509" s="33"/>
    </row>
    <row r="510" customFormat="false" ht="15.75" hidden="false" customHeight="false" outlineLevel="0" collapsed="false">
      <c r="B510" s="31"/>
      <c r="C510" s="31"/>
      <c r="F510" s="33"/>
    </row>
    <row r="511" customFormat="false" ht="15.75" hidden="false" customHeight="false" outlineLevel="0" collapsed="false">
      <c r="B511" s="31"/>
      <c r="C511" s="31"/>
      <c r="F511" s="33"/>
    </row>
    <row r="512" customFormat="false" ht="15.75" hidden="false" customHeight="false" outlineLevel="0" collapsed="false">
      <c r="B512" s="31"/>
      <c r="C512" s="31"/>
      <c r="F512" s="33"/>
    </row>
    <row r="513" customFormat="false" ht="15.75" hidden="false" customHeight="false" outlineLevel="0" collapsed="false">
      <c r="B513" s="31"/>
      <c r="C513" s="31"/>
      <c r="F513" s="33"/>
    </row>
    <row r="514" customFormat="false" ht="15.75" hidden="false" customHeight="false" outlineLevel="0" collapsed="false">
      <c r="B514" s="31"/>
      <c r="C514" s="31"/>
      <c r="F514" s="33"/>
    </row>
    <row r="515" customFormat="false" ht="15.75" hidden="false" customHeight="false" outlineLevel="0" collapsed="false">
      <c r="B515" s="31"/>
      <c r="C515" s="31"/>
      <c r="F515" s="33"/>
    </row>
    <row r="516" customFormat="false" ht="15.75" hidden="false" customHeight="false" outlineLevel="0" collapsed="false">
      <c r="B516" s="31"/>
      <c r="C516" s="31"/>
      <c r="F516" s="33"/>
    </row>
    <row r="517" customFormat="false" ht="15.75" hidden="false" customHeight="false" outlineLevel="0" collapsed="false">
      <c r="B517" s="31"/>
      <c r="C517" s="31"/>
      <c r="F517" s="33"/>
    </row>
    <row r="518" customFormat="false" ht="15.75" hidden="false" customHeight="false" outlineLevel="0" collapsed="false">
      <c r="B518" s="31"/>
      <c r="C518" s="31"/>
      <c r="F518" s="33"/>
    </row>
    <row r="519" customFormat="false" ht="15.75" hidden="false" customHeight="false" outlineLevel="0" collapsed="false">
      <c r="B519" s="31"/>
      <c r="C519" s="31"/>
      <c r="F519" s="33"/>
    </row>
    <row r="520" customFormat="false" ht="15.75" hidden="false" customHeight="false" outlineLevel="0" collapsed="false">
      <c r="B520" s="31"/>
      <c r="C520" s="31"/>
      <c r="F520" s="33"/>
    </row>
    <row r="521" customFormat="false" ht="15.75" hidden="false" customHeight="false" outlineLevel="0" collapsed="false">
      <c r="B521" s="31"/>
      <c r="C521" s="31"/>
      <c r="F521" s="33"/>
    </row>
    <row r="522" customFormat="false" ht="15.75" hidden="false" customHeight="false" outlineLevel="0" collapsed="false">
      <c r="B522" s="31"/>
      <c r="C522" s="31"/>
      <c r="F522" s="33"/>
    </row>
    <row r="523" customFormat="false" ht="15.75" hidden="false" customHeight="false" outlineLevel="0" collapsed="false">
      <c r="B523" s="31"/>
      <c r="C523" s="31"/>
      <c r="F523" s="33"/>
    </row>
    <row r="524" customFormat="false" ht="15.75" hidden="false" customHeight="false" outlineLevel="0" collapsed="false">
      <c r="B524" s="31"/>
      <c r="C524" s="31"/>
      <c r="F524" s="33"/>
    </row>
    <row r="525" customFormat="false" ht="15.75" hidden="false" customHeight="false" outlineLevel="0" collapsed="false">
      <c r="B525" s="31"/>
      <c r="C525" s="31"/>
      <c r="F525" s="33"/>
    </row>
    <row r="526" customFormat="false" ht="15.75" hidden="false" customHeight="false" outlineLevel="0" collapsed="false">
      <c r="B526" s="31"/>
      <c r="C526" s="31"/>
      <c r="F526" s="33"/>
    </row>
    <row r="527" customFormat="false" ht="15.75" hidden="false" customHeight="false" outlineLevel="0" collapsed="false">
      <c r="B527" s="31"/>
      <c r="C527" s="31"/>
      <c r="F527" s="33"/>
    </row>
    <row r="528" customFormat="false" ht="15.75" hidden="false" customHeight="false" outlineLevel="0" collapsed="false">
      <c r="B528" s="31"/>
      <c r="C528" s="31"/>
      <c r="F528" s="33"/>
    </row>
    <row r="529" customFormat="false" ht="15.75" hidden="false" customHeight="false" outlineLevel="0" collapsed="false">
      <c r="B529" s="31"/>
      <c r="C529" s="31"/>
      <c r="F529" s="33"/>
    </row>
    <row r="530" customFormat="false" ht="15.75" hidden="false" customHeight="false" outlineLevel="0" collapsed="false">
      <c r="B530" s="31"/>
      <c r="C530" s="31"/>
      <c r="F530" s="33"/>
    </row>
    <row r="531" customFormat="false" ht="15.75" hidden="false" customHeight="false" outlineLevel="0" collapsed="false">
      <c r="B531" s="31"/>
      <c r="C531" s="31"/>
      <c r="F531" s="33"/>
    </row>
    <row r="532" customFormat="false" ht="15.75" hidden="false" customHeight="false" outlineLevel="0" collapsed="false">
      <c r="B532" s="31"/>
      <c r="C532" s="31"/>
      <c r="F532" s="33"/>
    </row>
    <row r="533" customFormat="false" ht="15.75" hidden="false" customHeight="false" outlineLevel="0" collapsed="false">
      <c r="B533" s="31"/>
      <c r="C533" s="31"/>
      <c r="F533" s="33"/>
    </row>
    <row r="534" customFormat="false" ht="15.75" hidden="false" customHeight="false" outlineLevel="0" collapsed="false">
      <c r="B534" s="31"/>
      <c r="C534" s="31"/>
      <c r="F534" s="33"/>
    </row>
    <row r="535" customFormat="false" ht="15.75" hidden="false" customHeight="false" outlineLevel="0" collapsed="false">
      <c r="B535" s="31"/>
      <c r="C535" s="31"/>
      <c r="F535" s="33"/>
    </row>
    <row r="536" customFormat="false" ht="15.75" hidden="false" customHeight="false" outlineLevel="0" collapsed="false">
      <c r="B536" s="31"/>
      <c r="C536" s="31"/>
      <c r="F536" s="33"/>
    </row>
    <row r="537" customFormat="false" ht="15.75" hidden="false" customHeight="false" outlineLevel="0" collapsed="false">
      <c r="B537" s="31"/>
      <c r="C537" s="31"/>
      <c r="F537" s="33"/>
    </row>
    <row r="538" customFormat="false" ht="15.75" hidden="false" customHeight="false" outlineLevel="0" collapsed="false">
      <c r="B538" s="31"/>
      <c r="C538" s="31"/>
      <c r="F538" s="33"/>
    </row>
    <row r="539" customFormat="false" ht="15.75" hidden="false" customHeight="false" outlineLevel="0" collapsed="false">
      <c r="B539" s="31"/>
      <c r="C539" s="31"/>
      <c r="F539" s="33"/>
    </row>
    <row r="540" customFormat="false" ht="15.75" hidden="false" customHeight="false" outlineLevel="0" collapsed="false">
      <c r="B540" s="31"/>
      <c r="C540" s="31"/>
      <c r="F540" s="33"/>
    </row>
    <row r="541" customFormat="false" ht="15.75" hidden="false" customHeight="false" outlineLevel="0" collapsed="false">
      <c r="B541" s="31"/>
      <c r="C541" s="31"/>
      <c r="F541" s="33"/>
    </row>
    <row r="542" customFormat="false" ht="15.75" hidden="false" customHeight="false" outlineLevel="0" collapsed="false">
      <c r="B542" s="31"/>
      <c r="C542" s="31"/>
      <c r="F542" s="33"/>
    </row>
    <row r="543" customFormat="false" ht="15.75" hidden="false" customHeight="false" outlineLevel="0" collapsed="false">
      <c r="B543" s="31"/>
      <c r="C543" s="31"/>
      <c r="F543" s="33"/>
    </row>
    <row r="544" customFormat="false" ht="15.75" hidden="false" customHeight="false" outlineLevel="0" collapsed="false">
      <c r="B544" s="31"/>
      <c r="C544" s="31"/>
      <c r="F544" s="33"/>
    </row>
    <row r="545" customFormat="false" ht="15.75" hidden="false" customHeight="false" outlineLevel="0" collapsed="false">
      <c r="B545" s="31"/>
      <c r="C545" s="31"/>
      <c r="F545" s="33"/>
    </row>
    <row r="546" customFormat="false" ht="15.75" hidden="false" customHeight="false" outlineLevel="0" collapsed="false">
      <c r="B546" s="31"/>
      <c r="C546" s="31"/>
      <c r="F546" s="33"/>
    </row>
    <row r="547" customFormat="false" ht="15.75" hidden="false" customHeight="false" outlineLevel="0" collapsed="false">
      <c r="B547" s="31"/>
      <c r="C547" s="31"/>
      <c r="F547" s="33"/>
    </row>
    <row r="548" customFormat="false" ht="15.75" hidden="false" customHeight="false" outlineLevel="0" collapsed="false">
      <c r="B548" s="31"/>
      <c r="C548" s="31"/>
      <c r="F548" s="33"/>
    </row>
    <row r="549" customFormat="false" ht="15.75" hidden="false" customHeight="false" outlineLevel="0" collapsed="false">
      <c r="B549" s="31"/>
      <c r="C549" s="31"/>
      <c r="F549" s="33"/>
    </row>
    <row r="550" customFormat="false" ht="15.75" hidden="false" customHeight="false" outlineLevel="0" collapsed="false">
      <c r="B550" s="31"/>
      <c r="C550" s="31"/>
      <c r="F550" s="33"/>
    </row>
    <row r="551" customFormat="false" ht="15.75" hidden="false" customHeight="false" outlineLevel="0" collapsed="false">
      <c r="B551" s="31"/>
      <c r="C551" s="31"/>
      <c r="F551" s="33"/>
    </row>
    <row r="552" customFormat="false" ht="15.75" hidden="false" customHeight="false" outlineLevel="0" collapsed="false">
      <c r="B552" s="31"/>
      <c r="C552" s="31"/>
      <c r="F552" s="33"/>
    </row>
    <row r="553" customFormat="false" ht="15.75" hidden="false" customHeight="false" outlineLevel="0" collapsed="false">
      <c r="B553" s="31"/>
      <c r="C553" s="31"/>
      <c r="F553" s="33"/>
    </row>
    <row r="554" customFormat="false" ht="15.75" hidden="false" customHeight="false" outlineLevel="0" collapsed="false">
      <c r="B554" s="31"/>
      <c r="C554" s="31"/>
      <c r="F554" s="33"/>
    </row>
    <row r="555" customFormat="false" ht="15.75" hidden="false" customHeight="false" outlineLevel="0" collapsed="false">
      <c r="B555" s="31"/>
      <c r="C555" s="31"/>
      <c r="F555" s="33"/>
    </row>
    <row r="556" customFormat="false" ht="15.75" hidden="false" customHeight="false" outlineLevel="0" collapsed="false">
      <c r="B556" s="31"/>
      <c r="C556" s="31"/>
      <c r="F556" s="33"/>
    </row>
    <row r="557" customFormat="false" ht="15.75" hidden="false" customHeight="false" outlineLevel="0" collapsed="false">
      <c r="B557" s="31"/>
      <c r="C557" s="31"/>
      <c r="F557" s="33"/>
    </row>
    <row r="558" customFormat="false" ht="15.75" hidden="false" customHeight="false" outlineLevel="0" collapsed="false">
      <c r="B558" s="31"/>
      <c r="C558" s="31"/>
      <c r="F558" s="33"/>
    </row>
    <row r="559" customFormat="false" ht="15.75" hidden="false" customHeight="false" outlineLevel="0" collapsed="false">
      <c r="B559" s="31"/>
      <c r="C559" s="31"/>
      <c r="F559" s="33"/>
    </row>
    <row r="560" customFormat="false" ht="15.75" hidden="false" customHeight="false" outlineLevel="0" collapsed="false">
      <c r="B560" s="31"/>
      <c r="C560" s="31"/>
      <c r="F560" s="33"/>
    </row>
    <row r="561" customFormat="false" ht="15.75" hidden="false" customHeight="false" outlineLevel="0" collapsed="false">
      <c r="B561" s="31"/>
      <c r="C561" s="31"/>
      <c r="F561" s="33"/>
    </row>
    <row r="562" customFormat="false" ht="15.75" hidden="false" customHeight="false" outlineLevel="0" collapsed="false">
      <c r="B562" s="31"/>
      <c r="C562" s="31"/>
      <c r="F562" s="33"/>
    </row>
    <row r="563" customFormat="false" ht="15.75" hidden="false" customHeight="false" outlineLevel="0" collapsed="false">
      <c r="B563" s="31"/>
      <c r="C563" s="31"/>
      <c r="F563" s="33"/>
    </row>
    <row r="564" customFormat="false" ht="15.75" hidden="false" customHeight="false" outlineLevel="0" collapsed="false">
      <c r="B564" s="31"/>
      <c r="C564" s="31"/>
      <c r="F564" s="33"/>
    </row>
    <row r="565" customFormat="false" ht="15.75" hidden="false" customHeight="false" outlineLevel="0" collapsed="false">
      <c r="B565" s="31"/>
      <c r="C565" s="31"/>
      <c r="F565" s="33"/>
    </row>
    <row r="566" customFormat="false" ht="15.75" hidden="false" customHeight="false" outlineLevel="0" collapsed="false">
      <c r="B566" s="31"/>
      <c r="C566" s="31"/>
      <c r="F566" s="33"/>
    </row>
    <row r="567" customFormat="false" ht="15.75" hidden="false" customHeight="false" outlineLevel="0" collapsed="false">
      <c r="B567" s="31"/>
      <c r="C567" s="31"/>
      <c r="F567" s="33"/>
    </row>
    <row r="568" customFormat="false" ht="15.75" hidden="false" customHeight="false" outlineLevel="0" collapsed="false">
      <c r="B568" s="31"/>
      <c r="C568" s="31"/>
      <c r="F568" s="33"/>
    </row>
    <row r="569" customFormat="false" ht="15.75" hidden="false" customHeight="false" outlineLevel="0" collapsed="false">
      <c r="B569" s="31"/>
      <c r="C569" s="31"/>
      <c r="F569" s="33"/>
    </row>
    <row r="570" customFormat="false" ht="15.75" hidden="false" customHeight="false" outlineLevel="0" collapsed="false">
      <c r="B570" s="31"/>
      <c r="C570" s="31"/>
      <c r="F570" s="33"/>
    </row>
    <row r="571" customFormat="false" ht="15.75" hidden="false" customHeight="false" outlineLevel="0" collapsed="false">
      <c r="B571" s="31"/>
      <c r="C571" s="31"/>
      <c r="F571" s="33"/>
    </row>
    <row r="572" customFormat="false" ht="15.75" hidden="false" customHeight="false" outlineLevel="0" collapsed="false">
      <c r="B572" s="31"/>
      <c r="C572" s="31"/>
      <c r="F572" s="33"/>
    </row>
    <row r="573" customFormat="false" ht="15.75" hidden="false" customHeight="false" outlineLevel="0" collapsed="false">
      <c r="B573" s="31"/>
      <c r="C573" s="31"/>
      <c r="F573" s="33"/>
    </row>
    <row r="574" customFormat="false" ht="15.75" hidden="false" customHeight="false" outlineLevel="0" collapsed="false">
      <c r="B574" s="31"/>
      <c r="C574" s="31"/>
      <c r="F574" s="33"/>
    </row>
    <row r="575" customFormat="false" ht="15.75" hidden="false" customHeight="false" outlineLevel="0" collapsed="false">
      <c r="B575" s="31"/>
      <c r="C575" s="31"/>
      <c r="F575" s="33"/>
    </row>
    <row r="576" customFormat="false" ht="15.75" hidden="false" customHeight="false" outlineLevel="0" collapsed="false">
      <c r="B576" s="31"/>
      <c r="C576" s="31"/>
      <c r="F576" s="33"/>
    </row>
    <row r="577" customFormat="false" ht="15.75" hidden="false" customHeight="false" outlineLevel="0" collapsed="false">
      <c r="B577" s="31"/>
      <c r="C577" s="31"/>
      <c r="F577" s="33"/>
    </row>
    <row r="578" customFormat="false" ht="15.75" hidden="false" customHeight="false" outlineLevel="0" collapsed="false">
      <c r="B578" s="31"/>
      <c r="C578" s="31"/>
      <c r="F578" s="33"/>
    </row>
    <row r="579" customFormat="false" ht="15.75" hidden="false" customHeight="false" outlineLevel="0" collapsed="false">
      <c r="B579" s="31"/>
      <c r="C579" s="31"/>
      <c r="F579" s="33"/>
    </row>
    <row r="580" customFormat="false" ht="15.75" hidden="false" customHeight="false" outlineLevel="0" collapsed="false">
      <c r="B580" s="31"/>
      <c r="C580" s="31"/>
      <c r="F580" s="33"/>
    </row>
    <row r="581" customFormat="false" ht="15.75" hidden="false" customHeight="false" outlineLevel="0" collapsed="false">
      <c r="B581" s="31"/>
      <c r="C581" s="31"/>
      <c r="F581" s="33"/>
    </row>
    <row r="582" customFormat="false" ht="15.75" hidden="false" customHeight="false" outlineLevel="0" collapsed="false">
      <c r="B582" s="31"/>
      <c r="C582" s="31"/>
      <c r="F582" s="33"/>
    </row>
    <row r="583" customFormat="false" ht="15.75" hidden="false" customHeight="false" outlineLevel="0" collapsed="false">
      <c r="B583" s="31"/>
      <c r="C583" s="31"/>
      <c r="F583" s="33"/>
    </row>
    <row r="584" customFormat="false" ht="15.75" hidden="false" customHeight="false" outlineLevel="0" collapsed="false">
      <c r="B584" s="31"/>
      <c r="C584" s="31"/>
      <c r="F584" s="33"/>
    </row>
    <row r="585" customFormat="false" ht="15.75" hidden="false" customHeight="false" outlineLevel="0" collapsed="false">
      <c r="B585" s="31"/>
      <c r="C585" s="31"/>
      <c r="F585" s="33"/>
    </row>
    <row r="586" customFormat="false" ht="15.75" hidden="false" customHeight="false" outlineLevel="0" collapsed="false">
      <c r="B586" s="31"/>
      <c r="C586" s="31"/>
      <c r="F586" s="33"/>
    </row>
    <row r="587" customFormat="false" ht="15.75" hidden="false" customHeight="false" outlineLevel="0" collapsed="false">
      <c r="B587" s="31"/>
      <c r="C587" s="31"/>
      <c r="F587" s="33"/>
    </row>
    <row r="588" customFormat="false" ht="15.75" hidden="false" customHeight="false" outlineLevel="0" collapsed="false">
      <c r="B588" s="31"/>
      <c r="C588" s="31"/>
      <c r="F588" s="33"/>
    </row>
    <row r="589" customFormat="false" ht="15.75" hidden="false" customHeight="false" outlineLevel="0" collapsed="false">
      <c r="B589" s="31"/>
      <c r="C589" s="31"/>
      <c r="F589" s="33"/>
    </row>
    <row r="590" customFormat="false" ht="15.75" hidden="false" customHeight="false" outlineLevel="0" collapsed="false">
      <c r="B590" s="31"/>
      <c r="C590" s="31"/>
      <c r="F590" s="33"/>
    </row>
    <row r="591" customFormat="false" ht="15.75" hidden="false" customHeight="false" outlineLevel="0" collapsed="false">
      <c r="B591" s="31"/>
      <c r="C591" s="31"/>
      <c r="F591" s="33"/>
    </row>
    <row r="592" customFormat="false" ht="15.75" hidden="false" customHeight="false" outlineLevel="0" collapsed="false">
      <c r="B592" s="31"/>
      <c r="C592" s="31"/>
      <c r="F592" s="33"/>
    </row>
    <row r="593" customFormat="false" ht="15.75" hidden="false" customHeight="false" outlineLevel="0" collapsed="false">
      <c r="B593" s="31"/>
      <c r="C593" s="31"/>
      <c r="F593" s="33"/>
    </row>
    <row r="594" customFormat="false" ht="15.75" hidden="false" customHeight="false" outlineLevel="0" collapsed="false">
      <c r="B594" s="31"/>
      <c r="C594" s="31"/>
      <c r="F594" s="33"/>
    </row>
    <row r="595" customFormat="false" ht="15.75" hidden="false" customHeight="false" outlineLevel="0" collapsed="false">
      <c r="B595" s="31"/>
      <c r="C595" s="31"/>
      <c r="F595" s="33"/>
    </row>
    <row r="596" customFormat="false" ht="15.75" hidden="false" customHeight="false" outlineLevel="0" collapsed="false">
      <c r="B596" s="31"/>
      <c r="C596" s="31"/>
      <c r="F596" s="33"/>
    </row>
    <row r="597" customFormat="false" ht="15.75" hidden="false" customHeight="false" outlineLevel="0" collapsed="false">
      <c r="B597" s="31"/>
      <c r="C597" s="31"/>
      <c r="F597" s="33"/>
    </row>
    <row r="598" customFormat="false" ht="15.75" hidden="false" customHeight="false" outlineLevel="0" collapsed="false">
      <c r="B598" s="31"/>
      <c r="C598" s="31"/>
      <c r="F598" s="33"/>
    </row>
    <row r="599" customFormat="false" ht="15.75" hidden="false" customHeight="false" outlineLevel="0" collapsed="false">
      <c r="B599" s="31"/>
      <c r="C599" s="31"/>
      <c r="F599" s="33"/>
    </row>
    <row r="600" customFormat="false" ht="15.75" hidden="false" customHeight="false" outlineLevel="0" collapsed="false">
      <c r="B600" s="31"/>
      <c r="C600" s="31"/>
      <c r="F600" s="33"/>
    </row>
    <row r="601" customFormat="false" ht="15.75" hidden="false" customHeight="false" outlineLevel="0" collapsed="false">
      <c r="B601" s="31"/>
      <c r="C601" s="31"/>
      <c r="F601" s="33"/>
    </row>
    <row r="602" customFormat="false" ht="15.75" hidden="false" customHeight="false" outlineLevel="0" collapsed="false">
      <c r="B602" s="31"/>
      <c r="C602" s="31"/>
      <c r="F602" s="33"/>
    </row>
    <row r="603" customFormat="false" ht="15.75" hidden="false" customHeight="false" outlineLevel="0" collapsed="false">
      <c r="B603" s="31"/>
      <c r="C603" s="31"/>
      <c r="F603" s="33"/>
    </row>
    <row r="604" customFormat="false" ht="15.75" hidden="false" customHeight="false" outlineLevel="0" collapsed="false">
      <c r="B604" s="31"/>
      <c r="C604" s="31"/>
      <c r="F604" s="33"/>
    </row>
    <row r="605" customFormat="false" ht="15.75" hidden="false" customHeight="false" outlineLevel="0" collapsed="false">
      <c r="B605" s="31"/>
      <c r="C605" s="31"/>
      <c r="F605" s="33"/>
    </row>
    <row r="606" customFormat="false" ht="15.75" hidden="false" customHeight="false" outlineLevel="0" collapsed="false">
      <c r="B606" s="31"/>
      <c r="C606" s="31"/>
      <c r="F606" s="33"/>
    </row>
    <row r="607" customFormat="false" ht="15.75" hidden="false" customHeight="false" outlineLevel="0" collapsed="false">
      <c r="B607" s="31"/>
      <c r="C607" s="31"/>
      <c r="F607" s="33"/>
    </row>
    <row r="608" customFormat="false" ht="15.75" hidden="false" customHeight="false" outlineLevel="0" collapsed="false">
      <c r="B608" s="31"/>
      <c r="C608" s="31"/>
      <c r="F608" s="33"/>
    </row>
    <row r="609" customFormat="false" ht="15.75" hidden="false" customHeight="false" outlineLevel="0" collapsed="false">
      <c r="B609" s="31"/>
      <c r="C609" s="31"/>
      <c r="F609" s="33"/>
    </row>
    <row r="610" customFormat="false" ht="15.75" hidden="false" customHeight="false" outlineLevel="0" collapsed="false">
      <c r="B610" s="31"/>
      <c r="C610" s="31"/>
      <c r="F610" s="33"/>
    </row>
    <row r="611" customFormat="false" ht="15.75" hidden="false" customHeight="false" outlineLevel="0" collapsed="false">
      <c r="B611" s="31"/>
      <c r="C611" s="31"/>
      <c r="F611" s="33"/>
    </row>
    <row r="612" customFormat="false" ht="15.75" hidden="false" customHeight="false" outlineLevel="0" collapsed="false">
      <c r="B612" s="31"/>
      <c r="C612" s="31"/>
      <c r="F612" s="33"/>
    </row>
    <row r="613" customFormat="false" ht="15.75" hidden="false" customHeight="false" outlineLevel="0" collapsed="false">
      <c r="B613" s="31"/>
      <c r="C613" s="31"/>
      <c r="F613" s="33"/>
    </row>
    <row r="614" customFormat="false" ht="15.75" hidden="false" customHeight="false" outlineLevel="0" collapsed="false">
      <c r="B614" s="31"/>
      <c r="C614" s="31"/>
      <c r="F614" s="33"/>
    </row>
    <row r="615" customFormat="false" ht="15.75" hidden="false" customHeight="false" outlineLevel="0" collapsed="false">
      <c r="B615" s="31"/>
      <c r="C615" s="31"/>
      <c r="F615" s="33"/>
    </row>
    <row r="616" customFormat="false" ht="15.75" hidden="false" customHeight="false" outlineLevel="0" collapsed="false">
      <c r="B616" s="31"/>
      <c r="C616" s="31"/>
      <c r="F616" s="33"/>
    </row>
    <row r="617" customFormat="false" ht="15.75" hidden="false" customHeight="false" outlineLevel="0" collapsed="false">
      <c r="B617" s="31"/>
      <c r="C617" s="31"/>
      <c r="F617" s="33"/>
    </row>
    <row r="618" customFormat="false" ht="15.75" hidden="false" customHeight="false" outlineLevel="0" collapsed="false">
      <c r="B618" s="31"/>
      <c r="C618" s="31"/>
      <c r="F618" s="33"/>
    </row>
    <row r="619" customFormat="false" ht="15.75" hidden="false" customHeight="false" outlineLevel="0" collapsed="false">
      <c r="B619" s="31"/>
      <c r="C619" s="31"/>
      <c r="F619" s="33"/>
    </row>
    <row r="620" customFormat="false" ht="15.75" hidden="false" customHeight="false" outlineLevel="0" collapsed="false">
      <c r="B620" s="31"/>
      <c r="C620" s="31"/>
      <c r="F620" s="33"/>
    </row>
    <row r="621" customFormat="false" ht="15.75" hidden="false" customHeight="false" outlineLevel="0" collapsed="false">
      <c r="B621" s="31"/>
      <c r="C621" s="31"/>
      <c r="F621" s="33"/>
    </row>
    <row r="622" customFormat="false" ht="15.75" hidden="false" customHeight="false" outlineLevel="0" collapsed="false">
      <c r="B622" s="31"/>
      <c r="C622" s="31"/>
      <c r="F622" s="33"/>
    </row>
    <row r="623" customFormat="false" ht="15.75" hidden="false" customHeight="false" outlineLevel="0" collapsed="false">
      <c r="B623" s="31"/>
      <c r="C623" s="31"/>
      <c r="F623" s="33"/>
    </row>
    <row r="624" customFormat="false" ht="15.75" hidden="false" customHeight="false" outlineLevel="0" collapsed="false">
      <c r="B624" s="31"/>
      <c r="C624" s="31"/>
      <c r="F624" s="33"/>
    </row>
    <row r="625" customFormat="false" ht="15.75" hidden="false" customHeight="false" outlineLevel="0" collapsed="false">
      <c r="B625" s="31"/>
      <c r="C625" s="31"/>
      <c r="F625" s="33"/>
    </row>
    <row r="626" customFormat="false" ht="15.75" hidden="false" customHeight="false" outlineLevel="0" collapsed="false">
      <c r="B626" s="31"/>
      <c r="C626" s="31"/>
      <c r="F626" s="33"/>
    </row>
    <row r="627" customFormat="false" ht="15.75" hidden="false" customHeight="false" outlineLevel="0" collapsed="false">
      <c r="B627" s="31"/>
      <c r="C627" s="31"/>
      <c r="F627" s="33"/>
    </row>
    <row r="628" customFormat="false" ht="15.75" hidden="false" customHeight="false" outlineLevel="0" collapsed="false">
      <c r="B628" s="31"/>
      <c r="C628" s="31"/>
      <c r="F628" s="33"/>
    </row>
    <row r="629" customFormat="false" ht="15.75" hidden="false" customHeight="false" outlineLevel="0" collapsed="false">
      <c r="B629" s="31"/>
      <c r="C629" s="31"/>
      <c r="F629" s="33"/>
    </row>
    <row r="630" customFormat="false" ht="15.75" hidden="false" customHeight="false" outlineLevel="0" collapsed="false">
      <c r="B630" s="31"/>
      <c r="C630" s="31"/>
      <c r="F630" s="33"/>
    </row>
    <row r="631" customFormat="false" ht="15.75" hidden="false" customHeight="false" outlineLevel="0" collapsed="false">
      <c r="B631" s="31"/>
      <c r="C631" s="31"/>
      <c r="F631" s="33"/>
    </row>
    <row r="632" customFormat="false" ht="15.75" hidden="false" customHeight="false" outlineLevel="0" collapsed="false">
      <c r="B632" s="31"/>
      <c r="C632" s="31"/>
      <c r="F632" s="33"/>
    </row>
    <row r="633" customFormat="false" ht="15.75" hidden="false" customHeight="false" outlineLevel="0" collapsed="false">
      <c r="B633" s="31"/>
      <c r="C633" s="31"/>
      <c r="F633" s="33"/>
    </row>
    <row r="634" customFormat="false" ht="15.75" hidden="false" customHeight="false" outlineLevel="0" collapsed="false">
      <c r="B634" s="31"/>
      <c r="C634" s="31"/>
      <c r="F634" s="33"/>
    </row>
    <row r="635" customFormat="false" ht="15.75" hidden="false" customHeight="false" outlineLevel="0" collapsed="false">
      <c r="B635" s="31"/>
      <c r="C635" s="31"/>
      <c r="F635" s="33"/>
    </row>
    <row r="636" customFormat="false" ht="15.75" hidden="false" customHeight="false" outlineLevel="0" collapsed="false">
      <c r="B636" s="31"/>
      <c r="C636" s="31"/>
      <c r="F636" s="33"/>
    </row>
    <row r="637" customFormat="false" ht="15.75" hidden="false" customHeight="false" outlineLevel="0" collapsed="false">
      <c r="B637" s="31"/>
      <c r="C637" s="31"/>
      <c r="F637" s="33"/>
    </row>
    <row r="638" customFormat="false" ht="15.75" hidden="false" customHeight="false" outlineLevel="0" collapsed="false">
      <c r="B638" s="31"/>
      <c r="C638" s="31"/>
      <c r="F638" s="33"/>
    </row>
    <row r="639" customFormat="false" ht="15.75" hidden="false" customHeight="false" outlineLevel="0" collapsed="false">
      <c r="B639" s="31"/>
      <c r="C639" s="31"/>
      <c r="F639" s="33"/>
    </row>
    <row r="640" customFormat="false" ht="15.75" hidden="false" customHeight="false" outlineLevel="0" collapsed="false">
      <c r="B640" s="31"/>
      <c r="C640" s="31"/>
      <c r="F640" s="33"/>
    </row>
    <row r="641" customFormat="false" ht="15.75" hidden="false" customHeight="false" outlineLevel="0" collapsed="false">
      <c r="B641" s="31"/>
      <c r="C641" s="31"/>
      <c r="F641" s="33"/>
    </row>
    <row r="642" customFormat="false" ht="15.75" hidden="false" customHeight="false" outlineLevel="0" collapsed="false">
      <c r="B642" s="31"/>
      <c r="C642" s="31"/>
      <c r="F642" s="33"/>
    </row>
    <row r="643" customFormat="false" ht="15.75" hidden="false" customHeight="false" outlineLevel="0" collapsed="false">
      <c r="B643" s="31"/>
      <c r="C643" s="31"/>
      <c r="F643" s="33"/>
    </row>
    <row r="644" customFormat="false" ht="15.75" hidden="false" customHeight="false" outlineLevel="0" collapsed="false">
      <c r="B644" s="31"/>
      <c r="C644" s="31"/>
      <c r="F644" s="33"/>
    </row>
    <row r="645" customFormat="false" ht="15.75" hidden="false" customHeight="false" outlineLevel="0" collapsed="false">
      <c r="B645" s="31"/>
      <c r="C645" s="31"/>
      <c r="F645" s="33"/>
    </row>
    <row r="646" customFormat="false" ht="15.75" hidden="false" customHeight="false" outlineLevel="0" collapsed="false">
      <c r="B646" s="31"/>
      <c r="C646" s="31"/>
      <c r="F646" s="33"/>
    </row>
    <row r="647" customFormat="false" ht="15.75" hidden="false" customHeight="false" outlineLevel="0" collapsed="false">
      <c r="B647" s="31"/>
      <c r="C647" s="31"/>
      <c r="F647" s="33"/>
    </row>
    <row r="648" customFormat="false" ht="15.75" hidden="false" customHeight="false" outlineLevel="0" collapsed="false">
      <c r="B648" s="31"/>
      <c r="C648" s="31"/>
      <c r="F648" s="33"/>
    </row>
    <row r="649" customFormat="false" ht="15.75" hidden="false" customHeight="false" outlineLevel="0" collapsed="false">
      <c r="B649" s="31"/>
      <c r="C649" s="31"/>
      <c r="F649" s="33"/>
    </row>
    <row r="650" customFormat="false" ht="15.75" hidden="false" customHeight="false" outlineLevel="0" collapsed="false">
      <c r="B650" s="31"/>
      <c r="C650" s="31"/>
      <c r="F650" s="33"/>
    </row>
    <row r="651" customFormat="false" ht="15.75" hidden="false" customHeight="false" outlineLevel="0" collapsed="false">
      <c r="B651" s="31"/>
      <c r="C651" s="31"/>
      <c r="F651" s="33"/>
    </row>
    <row r="652" customFormat="false" ht="15.75" hidden="false" customHeight="false" outlineLevel="0" collapsed="false">
      <c r="B652" s="31"/>
      <c r="C652" s="31"/>
      <c r="F652" s="33"/>
    </row>
    <row r="653" customFormat="false" ht="15.75" hidden="false" customHeight="false" outlineLevel="0" collapsed="false">
      <c r="B653" s="31"/>
      <c r="C653" s="31"/>
      <c r="F653" s="33"/>
    </row>
    <row r="654" customFormat="false" ht="15.75" hidden="false" customHeight="false" outlineLevel="0" collapsed="false">
      <c r="B654" s="31"/>
      <c r="C654" s="31"/>
      <c r="F654" s="33"/>
    </row>
    <row r="655" customFormat="false" ht="15.75" hidden="false" customHeight="false" outlineLevel="0" collapsed="false">
      <c r="B655" s="31"/>
      <c r="C655" s="31"/>
      <c r="F655" s="33"/>
    </row>
    <row r="656" customFormat="false" ht="15.75" hidden="false" customHeight="false" outlineLevel="0" collapsed="false">
      <c r="B656" s="31"/>
      <c r="C656" s="31"/>
      <c r="F656" s="33"/>
    </row>
    <row r="657" customFormat="false" ht="15.75" hidden="false" customHeight="false" outlineLevel="0" collapsed="false">
      <c r="B657" s="31"/>
      <c r="C657" s="31"/>
      <c r="F657" s="33"/>
    </row>
    <row r="658" customFormat="false" ht="15.75" hidden="false" customHeight="false" outlineLevel="0" collapsed="false">
      <c r="B658" s="31"/>
      <c r="C658" s="31"/>
      <c r="F658" s="33"/>
    </row>
    <row r="659" customFormat="false" ht="15.75" hidden="false" customHeight="false" outlineLevel="0" collapsed="false">
      <c r="B659" s="31"/>
      <c r="C659" s="31"/>
      <c r="F659" s="33"/>
    </row>
    <row r="660" customFormat="false" ht="15.75" hidden="false" customHeight="false" outlineLevel="0" collapsed="false">
      <c r="B660" s="31"/>
      <c r="C660" s="31"/>
      <c r="F660" s="33"/>
    </row>
    <row r="661" customFormat="false" ht="15.75" hidden="false" customHeight="false" outlineLevel="0" collapsed="false">
      <c r="B661" s="31"/>
      <c r="C661" s="31"/>
      <c r="F661" s="33"/>
    </row>
    <row r="662" customFormat="false" ht="15.75" hidden="false" customHeight="false" outlineLevel="0" collapsed="false">
      <c r="B662" s="31"/>
      <c r="C662" s="31"/>
      <c r="F662" s="33"/>
    </row>
    <row r="663" customFormat="false" ht="15.75" hidden="false" customHeight="false" outlineLevel="0" collapsed="false">
      <c r="B663" s="31"/>
      <c r="C663" s="31"/>
      <c r="F663" s="33"/>
    </row>
    <row r="664" customFormat="false" ht="15.75" hidden="false" customHeight="false" outlineLevel="0" collapsed="false">
      <c r="B664" s="31"/>
      <c r="C664" s="31"/>
      <c r="F664" s="33"/>
    </row>
    <row r="665" customFormat="false" ht="15.75" hidden="false" customHeight="false" outlineLevel="0" collapsed="false">
      <c r="B665" s="31"/>
      <c r="C665" s="31"/>
      <c r="F665" s="33"/>
    </row>
    <row r="666" customFormat="false" ht="15.75" hidden="false" customHeight="false" outlineLevel="0" collapsed="false">
      <c r="B666" s="31"/>
      <c r="C666" s="31"/>
      <c r="F666" s="33"/>
    </row>
    <row r="667" customFormat="false" ht="15.75" hidden="false" customHeight="false" outlineLevel="0" collapsed="false">
      <c r="B667" s="31"/>
      <c r="C667" s="31"/>
      <c r="F667" s="33"/>
    </row>
    <row r="668" customFormat="false" ht="15.75" hidden="false" customHeight="false" outlineLevel="0" collapsed="false">
      <c r="B668" s="31"/>
      <c r="C668" s="31"/>
      <c r="F668" s="33"/>
    </row>
    <row r="669" customFormat="false" ht="15.75" hidden="false" customHeight="false" outlineLevel="0" collapsed="false">
      <c r="B669" s="31"/>
      <c r="C669" s="31"/>
      <c r="F669" s="33"/>
    </row>
    <row r="670" customFormat="false" ht="15.75" hidden="false" customHeight="false" outlineLevel="0" collapsed="false">
      <c r="B670" s="31"/>
      <c r="C670" s="31"/>
      <c r="F670" s="33"/>
    </row>
    <row r="671" customFormat="false" ht="15.75" hidden="false" customHeight="false" outlineLevel="0" collapsed="false">
      <c r="B671" s="31"/>
      <c r="C671" s="31"/>
      <c r="F671" s="33"/>
    </row>
    <row r="672" customFormat="false" ht="15.75" hidden="false" customHeight="false" outlineLevel="0" collapsed="false">
      <c r="B672" s="31"/>
      <c r="C672" s="31"/>
      <c r="F672" s="33"/>
    </row>
    <row r="673" customFormat="false" ht="15.75" hidden="false" customHeight="false" outlineLevel="0" collapsed="false">
      <c r="B673" s="31"/>
      <c r="C673" s="31"/>
      <c r="F673" s="33"/>
    </row>
    <row r="674" customFormat="false" ht="15.75" hidden="false" customHeight="false" outlineLevel="0" collapsed="false">
      <c r="B674" s="31"/>
      <c r="C674" s="31"/>
      <c r="F674" s="33"/>
    </row>
    <row r="675" customFormat="false" ht="15.75" hidden="false" customHeight="false" outlineLevel="0" collapsed="false">
      <c r="B675" s="31"/>
      <c r="C675" s="31"/>
      <c r="F675" s="33"/>
    </row>
    <row r="676" customFormat="false" ht="15.75" hidden="false" customHeight="false" outlineLevel="0" collapsed="false">
      <c r="B676" s="31"/>
      <c r="C676" s="31"/>
      <c r="F676" s="33"/>
    </row>
    <row r="677" customFormat="false" ht="15.75" hidden="false" customHeight="false" outlineLevel="0" collapsed="false">
      <c r="B677" s="31"/>
      <c r="C677" s="31"/>
      <c r="F677" s="33"/>
    </row>
    <row r="678" customFormat="false" ht="15.75" hidden="false" customHeight="false" outlineLevel="0" collapsed="false">
      <c r="B678" s="31"/>
      <c r="C678" s="31"/>
      <c r="F678" s="33"/>
    </row>
    <row r="679" customFormat="false" ht="15.75" hidden="false" customHeight="false" outlineLevel="0" collapsed="false">
      <c r="B679" s="31"/>
      <c r="C679" s="31"/>
      <c r="F679" s="33"/>
    </row>
    <row r="680" customFormat="false" ht="15.75" hidden="false" customHeight="false" outlineLevel="0" collapsed="false">
      <c r="B680" s="31"/>
      <c r="C680" s="31"/>
      <c r="F680" s="33"/>
    </row>
    <row r="681" customFormat="false" ht="15.75" hidden="false" customHeight="false" outlineLevel="0" collapsed="false">
      <c r="B681" s="31"/>
      <c r="C681" s="31"/>
      <c r="F681" s="33"/>
    </row>
    <row r="682" customFormat="false" ht="15.75" hidden="false" customHeight="false" outlineLevel="0" collapsed="false">
      <c r="B682" s="31"/>
      <c r="C682" s="31"/>
      <c r="F682" s="33"/>
    </row>
    <row r="683" customFormat="false" ht="15.75" hidden="false" customHeight="false" outlineLevel="0" collapsed="false">
      <c r="B683" s="31"/>
      <c r="C683" s="31"/>
      <c r="F683" s="33"/>
    </row>
    <row r="684" customFormat="false" ht="15.75" hidden="false" customHeight="false" outlineLevel="0" collapsed="false">
      <c r="B684" s="31"/>
      <c r="C684" s="31"/>
      <c r="F684" s="33"/>
    </row>
    <row r="685" customFormat="false" ht="15.75" hidden="false" customHeight="false" outlineLevel="0" collapsed="false">
      <c r="B685" s="31"/>
      <c r="C685" s="31"/>
      <c r="F685" s="33"/>
    </row>
    <row r="686" customFormat="false" ht="15.75" hidden="false" customHeight="false" outlineLevel="0" collapsed="false">
      <c r="B686" s="31"/>
      <c r="C686" s="31"/>
      <c r="F686" s="33"/>
    </row>
    <row r="687" customFormat="false" ht="15.75" hidden="false" customHeight="false" outlineLevel="0" collapsed="false">
      <c r="B687" s="31"/>
      <c r="C687" s="31"/>
      <c r="F687" s="33"/>
    </row>
    <row r="688" customFormat="false" ht="15.75" hidden="false" customHeight="false" outlineLevel="0" collapsed="false">
      <c r="B688" s="31"/>
      <c r="C688" s="31"/>
      <c r="F688" s="33"/>
    </row>
    <row r="689" customFormat="false" ht="15.75" hidden="false" customHeight="false" outlineLevel="0" collapsed="false">
      <c r="B689" s="31"/>
      <c r="C689" s="31"/>
      <c r="F689" s="33"/>
    </row>
    <row r="690" customFormat="false" ht="15.75" hidden="false" customHeight="false" outlineLevel="0" collapsed="false">
      <c r="B690" s="31"/>
      <c r="C690" s="31"/>
      <c r="F690" s="33"/>
    </row>
    <row r="691" customFormat="false" ht="15.75" hidden="false" customHeight="false" outlineLevel="0" collapsed="false">
      <c r="B691" s="31"/>
      <c r="C691" s="31"/>
      <c r="F691" s="33"/>
    </row>
    <row r="692" customFormat="false" ht="15.75" hidden="false" customHeight="false" outlineLevel="0" collapsed="false">
      <c r="B692" s="31"/>
      <c r="C692" s="31"/>
      <c r="F692" s="33"/>
    </row>
    <row r="693" customFormat="false" ht="15.75" hidden="false" customHeight="false" outlineLevel="0" collapsed="false">
      <c r="B693" s="31"/>
      <c r="C693" s="31"/>
      <c r="F693" s="33"/>
    </row>
    <row r="694" customFormat="false" ht="15.75" hidden="false" customHeight="false" outlineLevel="0" collapsed="false">
      <c r="B694" s="31"/>
      <c r="C694" s="31"/>
      <c r="F694" s="33"/>
    </row>
    <row r="695" customFormat="false" ht="15.75" hidden="false" customHeight="false" outlineLevel="0" collapsed="false">
      <c r="B695" s="31"/>
      <c r="C695" s="31"/>
      <c r="F695" s="33"/>
    </row>
    <row r="696" customFormat="false" ht="15.75" hidden="false" customHeight="false" outlineLevel="0" collapsed="false">
      <c r="B696" s="31"/>
      <c r="C696" s="31"/>
      <c r="F696" s="33"/>
    </row>
    <row r="697" customFormat="false" ht="15.75" hidden="false" customHeight="false" outlineLevel="0" collapsed="false">
      <c r="B697" s="31"/>
      <c r="C697" s="31"/>
      <c r="F697" s="33"/>
    </row>
    <row r="698" customFormat="false" ht="15.75" hidden="false" customHeight="false" outlineLevel="0" collapsed="false">
      <c r="B698" s="31"/>
      <c r="C698" s="31"/>
      <c r="F698" s="33"/>
    </row>
    <row r="699" customFormat="false" ht="15.75" hidden="false" customHeight="false" outlineLevel="0" collapsed="false">
      <c r="B699" s="31"/>
      <c r="C699" s="31"/>
      <c r="F699" s="33"/>
    </row>
    <row r="700" customFormat="false" ht="15.75" hidden="false" customHeight="false" outlineLevel="0" collapsed="false">
      <c r="B700" s="31"/>
      <c r="C700" s="31"/>
      <c r="F700" s="33"/>
    </row>
    <row r="701" customFormat="false" ht="15.75" hidden="false" customHeight="false" outlineLevel="0" collapsed="false">
      <c r="B701" s="31"/>
      <c r="C701" s="31"/>
      <c r="F701" s="33"/>
    </row>
    <row r="702" customFormat="false" ht="15.75" hidden="false" customHeight="false" outlineLevel="0" collapsed="false">
      <c r="B702" s="31"/>
      <c r="C702" s="31"/>
      <c r="F702" s="33"/>
    </row>
    <row r="703" customFormat="false" ht="15.75" hidden="false" customHeight="false" outlineLevel="0" collapsed="false">
      <c r="B703" s="31"/>
      <c r="C703" s="31"/>
      <c r="F703" s="33"/>
    </row>
    <row r="704" customFormat="false" ht="15.75" hidden="false" customHeight="false" outlineLevel="0" collapsed="false">
      <c r="B704" s="31"/>
      <c r="C704" s="31"/>
      <c r="F704" s="33"/>
    </row>
    <row r="705" customFormat="false" ht="15.75" hidden="false" customHeight="false" outlineLevel="0" collapsed="false">
      <c r="B705" s="31"/>
      <c r="C705" s="31"/>
      <c r="F705" s="33"/>
    </row>
    <row r="706" customFormat="false" ht="15.75" hidden="false" customHeight="false" outlineLevel="0" collapsed="false">
      <c r="B706" s="31"/>
      <c r="C706" s="31"/>
      <c r="F706" s="33"/>
    </row>
    <row r="707" customFormat="false" ht="15.75" hidden="false" customHeight="false" outlineLevel="0" collapsed="false">
      <c r="B707" s="31"/>
      <c r="C707" s="31"/>
      <c r="F707" s="33"/>
    </row>
    <row r="708" customFormat="false" ht="15.75" hidden="false" customHeight="false" outlineLevel="0" collapsed="false">
      <c r="B708" s="31"/>
      <c r="C708" s="31"/>
      <c r="F708" s="33"/>
    </row>
    <row r="709" customFormat="false" ht="15.75" hidden="false" customHeight="false" outlineLevel="0" collapsed="false">
      <c r="B709" s="31"/>
      <c r="C709" s="31"/>
      <c r="F709" s="33"/>
    </row>
    <row r="710" customFormat="false" ht="15.75" hidden="false" customHeight="false" outlineLevel="0" collapsed="false">
      <c r="B710" s="31"/>
      <c r="C710" s="31"/>
      <c r="F710" s="33"/>
    </row>
    <row r="711" customFormat="false" ht="15.75" hidden="false" customHeight="false" outlineLevel="0" collapsed="false">
      <c r="B711" s="31"/>
      <c r="C711" s="31"/>
      <c r="F711" s="33"/>
    </row>
    <row r="712" customFormat="false" ht="15.75" hidden="false" customHeight="false" outlineLevel="0" collapsed="false">
      <c r="B712" s="31"/>
      <c r="C712" s="31"/>
      <c r="F712" s="33"/>
    </row>
    <row r="713" customFormat="false" ht="15.75" hidden="false" customHeight="false" outlineLevel="0" collapsed="false">
      <c r="B713" s="31"/>
      <c r="C713" s="31"/>
      <c r="F713" s="33"/>
    </row>
    <row r="714" customFormat="false" ht="15.75" hidden="false" customHeight="false" outlineLevel="0" collapsed="false">
      <c r="B714" s="31"/>
      <c r="C714" s="31"/>
      <c r="F714" s="33"/>
    </row>
    <row r="715" customFormat="false" ht="15.75" hidden="false" customHeight="false" outlineLevel="0" collapsed="false">
      <c r="B715" s="31"/>
      <c r="C715" s="31"/>
      <c r="F715" s="33"/>
    </row>
    <row r="716" customFormat="false" ht="15.75" hidden="false" customHeight="false" outlineLevel="0" collapsed="false">
      <c r="B716" s="31"/>
      <c r="C716" s="31"/>
      <c r="F716" s="33"/>
    </row>
    <row r="717" customFormat="false" ht="15.75" hidden="false" customHeight="false" outlineLevel="0" collapsed="false">
      <c r="B717" s="31"/>
      <c r="C717" s="31"/>
      <c r="F717" s="33"/>
    </row>
    <row r="718" customFormat="false" ht="15.75" hidden="false" customHeight="false" outlineLevel="0" collapsed="false">
      <c r="B718" s="31"/>
      <c r="C718" s="31"/>
      <c r="F718" s="33"/>
    </row>
    <row r="719" customFormat="false" ht="15.75" hidden="false" customHeight="false" outlineLevel="0" collapsed="false">
      <c r="B719" s="31"/>
      <c r="C719" s="31"/>
      <c r="F719" s="33"/>
    </row>
    <row r="720" customFormat="false" ht="15.75" hidden="false" customHeight="false" outlineLevel="0" collapsed="false">
      <c r="B720" s="31"/>
      <c r="C720" s="31"/>
      <c r="F720" s="33"/>
    </row>
    <row r="721" customFormat="false" ht="15.75" hidden="false" customHeight="false" outlineLevel="0" collapsed="false">
      <c r="B721" s="31"/>
      <c r="C721" s="31"/>
      <c r="F721" s="33"/>
    </row>
    <row r="722" customFormat="false" ht="15.75" hidden="false" customHeight="false" outlineLevel="0" collapsed="false">
      <c r="B722" s="31"/>
      <c r="C722" s="31"/>
      <c r="F722" s="33"/>
    </row>
    <row r="723" customFormat="false" ht="15.75" hidden="false" customHeight="false" outlineLevel="0" collapsed="false">
      <c r="B723" s="31"/>
      <c r="C723" s="31"/>
      <c r="F723" s="33"/>
    </row>
    <row r="724" customFormat="false" ht="15.75" hidden="false" customHeight="false" outlineLevel="0" collapsed="false">
      <c r="B724" s="31"/>
      <c r="C724" s="31"/>
      <c r="F724" s="33"/>
    </row>
    <row r="725" customFormat="false" ht="15.75" hidden="false" customHeight="false" outlineLevel="0" collapsed="false">
      <c r="B725" s="31"/>
      <c r="C725" s="31"/>
      <c r="F725" s="33"/>
    </row>
    <row r="726" customFormat="false" ht="15.75" hidden="false" customHeight="false" outlineLevel="0" collapsed="false">
      <c r="B726" s="31"/>
      <c r="C726" s="31"/>
      <c r="F726" s="33"/>
    </row>
    <row r="727" customFormat="false" ht="15.75" hidden="false" customHeight="false" outlineLevel="0" collapsed="false">
      <c r="B727" s="31"/>
      <c r="C727" s="31"/>
      <c r="F727" s="33"/>
    </row>
    <row r="728" customFormat="false" ht="15.75" hidden="false" customHeight="false" outlineLevel="0" collapsed="false">
      <c r="B728" s="31"/>
      <c r="C728" s="31"/>
      <c r="F728" s="33"/>
    </row>
    <row r="729" customFormat="false" ht="15.75" hidden="false" customHeight="false" outlineLevel="0" collapsed="false">
      <c r="B729" s="31"/>
      <c r="C729" s="31"/>
      <c r="F729" s="33"/>
    </row>
    <row r="730" customFormat="false" ht="15.75" hidden="false" customHeight="false" outlineLevel="0" collapsed="false">
      <c r="B730" s="31"/>
      <c r="C730" s="31"/>
      <c r="F730" s="33"/>
    </row>
    <row r="731" customFormat="false" ht="15.75" hidden="false" customHeight="false" outlineLevel="0" collapsed="false">
      <c r="B731" s="31"/>
      <c r="C731" s="31"/>
      <c r="F731" s="33"/>
    </row>
    <row r="732" customFormat="false" ht="15.75" hidden="false" customHeight="false" outlineLevel="0" collapsed="false">
      <c r="B732" s="31"/>
      <c r="C732" s="31"/>
      <c r="F732" s="33"/>
    </row>
    <row r="733" customFormat="false" ht="15.75" hidden="false" customHeight="false" outlineLevel="0" collapsed="false">
      <c r="B733" s="31"/>
      <c r="C733" s="31"/>
      <c r="F733" s="33"/>
    </row>
    <row r="734" customFormat="false" ht="15.75" hidden="false" customHeight="false" outlineLevel="0" collapsed="false">
      <c r="B734" s="31"/>
      <c r="C734" s="31"/>
      <c r="F734" s="33"/>
    </row>
    <row r="735" customFormat="false" ht="15.75" hidden="false" customHeight="false" outlineLevel="0" collapsed="false">
      <c r="B735" s="31"/>
      <c r="C735" s="31"/>
      <c r="F735" s="33"/>
    </row>
    <row r="736" customFormat="false" ht="15.75" hidden="false" customHeight="false" outlineLevel="0" collapsed="false">
      <c r="B736" s="31"/>
      <c r="C736" s="31"/>
      <c r="F736" s="33"/>
    </row>
    <row r="737" customFormat="false" ht="15.75" hidden="false" customHeight="false" outlineLevel="0" collapsed="false">
      <c r="B737" s="31"/>
      <c r="C737" s="31"/>
      <c r="F737" s="33"/>
    </row>
    <row r="738" customFormat="false" ht="15.75" hidden="false" customHeight="false" outlineLevel="0" collapsed="false">
      <c r="B738" s="31"/>
      <c r="C738" s="31"/>
      <c r="F738" s="33"/>
    </row>
    <row r="739" customFormat="false" ht="15.75" hidden="false" customHeight="false" outlineLevel="0" collapsed="false">
      <c r="B739" s="31"/>
      <c r="C739" s="31"/>
      <c r="F739" s="33"/>
    </row>
    <row r="740" customFormat="false" ht="15.75" hidden="false" customHeight="false" outlineLevel="0" collapsed="false">
      <c r="B740" s="31"/>
      <c r="C740" s="31"/>
      <c r="F740" s="33"/>
    </row>
    <row r="741" customFormat="false" ht="15.75" hidden="false" customHeight="false" outlineLevel="0" collapsed="false">
      <c r="B741" s="31"/>
      <c r="C741" s="31"/>
      <c r="F741" s="33"/>
    </row>
    <row r="742" customFormat="false" ht="15.75" hidden="false" customHeight="false" outlineLevel="0" collapsed="false">
      <c r="B742" s="31"/>
      <c r="C742" s="31"/>
      <c r="F742" s="33"/>
    </row>
    <row r="743" customFormat="false" ht="15.75" hidden="false" customHeight="false" outlineLevel="0" collapsed="false">
      <c r="B743" s="31"/>
      <c r="C743" s="31"/>
      <c r="F743" s="33"/>
    </row>
    <row r="744" customFormat="false" ht="15.75" hidden="false" customHeight="false" outlineLevel="0" collapsed="false">
      <c r="B744" s="31"/>
      <c r="C744" s="31"/>
      <c r="F744" s="33"/>
    </row>
    <row r="745" customFormat="false" ht="15.75" hidden="false" customHeight="false" outlineLevel="0" collapsed="false">
      <c r="B745" s="31"/>
      <c r="C745" s="31"/>
      <c r="F745" s="33"/>
    </row>
    <row r="746" customFormat="false" ht="15.75" hidden="false" customHeight="false" outlineLevel="0" collapsed="false">
      <c r="B746" s="31"/>
      <c r="C746" s="31"/>
      <c r="F746" s="33"/>
    </row>
    <row r="747" customFormat="false" ht="15.75" hidden="false" customHeight="false" outlineLevel="0" collapsed="false">
      <c r="B747" s="31"/>
      <c r="C747" s="31"/>
      <c r="F747" s="33"/>
    </row>
    <row r="748" customFormat="false" ht="15.75" hidden="false" customHeight="false" outlineLevel="0" collapsed="false">
      <c r="B748" s="31"/>
      <c r="C748" s="31"/>
      <c r="F748" s="33"/>
    </row>
    <row r="749" customFormat="false" ht="15.75" hidden="false" customHeight="false" outlineLevel="0" collapsed="false">
      <c r="B749" s="31"/>
      <c r="C749" s="31"/>
      <c r="F749" s="33"/>
    </row>
    <row r="750" customFormat="false" ht="15.75" hidden="false" customHeight="false" outlineLevel="0" collapsed="false">
      <c r="B750" s="31"/>
      <c r="C750" s="31"/>
      <c r="F750" s="33"/>
    </row>
    <row r="751" customFormat="false" ht="15.75" hidden="false" customHeight="false" outlineLevel="0" collapsed="false">
      <c r="B751" s="31"/>
      <c r="C751" s="31"/>
      <c r="F751" s="33"/>
    </row>
    <row r="752" customFormat="false" ht="15.75" hidden="false" customHeight="false" outlineLevel="0" collapsed="false">
      <c r="B752" s="31"/>
      <c r="C752" s="31"/>
      <c r="F752" s="33"/>
    </row>
    <row r="753" customFormat="false" ht="15.75" hidden="false" customHeight="false" outlineLevel="0" collapsed="false">
      <c r="B753" s="31"/>
      <c r="C753" s="31"/>
      <c r="F753" s="33"/>
    </row>
    <row r="754" customFormat="false" ht="15.75" hidden="false" customHeight="false" outlineLevel="0" collapsed="false">
      <c r="B754" s="31"/>
      <c r="C754" s="31"/>
      <c r="F754" s="33"/>
    </row>
    <row r="755" customFormat="false" ht="15.75" hidden="false" customHeight="false" outlineLevel="0" collapsed="false">
      <c r="B755" s="31"/>
      <c r="C755" s="31"/>
      <c r="F755" s="33"/>
    </row>
    <row r="756" customFormat="false" ht="15.75" hidden="false" customHeight="false" outlineLevel="0" collapsed="false">
      <c r="B756" s="31"/>
      <c r="C756" s="31"/>
      <c r="F756" s="33"/>
    </row>
    <row r="757" customFormat="false" ht="15.75" hidden="false" customHeight="false" outlineLevel="0" collapsed="false">
      <c r="B757" s="31"/>
      <c r="C757" s="31"/>
      <c r="F757" s="33"/>
    </row>
    <row r="758" customFormat="false" ht="15.75" hidden="false" customHeight="false" outlineLevel="0" collapsed="false">
      <c r="B758" s="31"/>
      <c r="C758" s="31"/>
      <c r="F758" s="33"/>
    </row>
    <row r="759" customFormat="false" ht="15.75" hidden="false" customHeight="false" outlineLevel="0" collapsed="false">
      <c r="B759" s="31"/>
      <c r="C759" s="31"/>
      <c r="F759" s="33"/>
    </row>
    <row r="760" customFormat="false" ht="15.75" hidden="false" customHeight="false" outlineLevel="0" collapsed="false">
      <c r="B760" s="31"/>
      <c r="C760" s="31"/>
      <c r="F760" s="33"/>
    </row>
    <row r="761" customFormat="false" ht="15.75" hidden="false" customHeight="false" outlineLevel="0" collapsed="false">
      <c r="B761" s="31"/>
      <c r="C761" s="31"/>
      <c r="F761" s="33"/>
    </row>
    <row r="762" customFormat="false" ht="15.75" hidden="false" customHeight="false" outlineLevel="0" collapsed="false">
      <c r="B762" s="31"/>
      <c r="C762" s="31"/>
      <c r="F762" s="33"/>
    </row>
    <row r="763" customFormat="false" ht="15.75" hidden="false" customHeight="false" outlineLevel="0" collapsed="false">
      <c r="B763" s="31"/>
      <c r="C763" s="31"/>
      <c r="F763" s="33"/>
    </row>
    <row r="764" customFormat="false" ht="15.75" hidden="false" customHeight="false" outlineLevel="0" collapsed="false">
      <c r="B764" s="31"/>
      <c r="C764" s="31"/>
      <c r="F764" s="33"/>
    </row>
    <row r="765" customFormat="false" ht="15.75" hidden="false" customHeight="false" outlineLevel="0" collapsed="false">
      <c r="B765" s="31"/>
      <c r="C765" s="31"/>
      <c r="F765" s="33"/>
    </row>
    <row r="766" customFormat="false" ht="15.75" hidden="false" customHeight="false" outlineLevel="0" collapsed="false">
      <c r="B766" s="31"/>
      <c r="C766" s="31"/>
      <c r="F766" s="33"/>
    </row>
    <row r="767" customFormat="false" ht="15.75" hidden="false" customHeight="false" outlineLevel="0" collapsed="false">
      <c r="B767" s="31"/>
      <c r="C767" s="31"/>
      <c r="F767" s="33"/>
    </row>
    <row r="768" customFormat="false" ht="15.75" hidden="false" customHeight="false" outlineLevel="0" collapsed="false">
      <c r="B768" s="31"/>
      <c r="C768" s="31"/>
      <c r="F768" s="33"/>
    </row>
    <row r="769" customFormat="false" ht="15.75" hidden="false" customHeight="false" outlineLevel="0" collapsed="false">
      <c r="B769" s="31"/>
      <c r="C769" s="31"/>
      <c r="F769" s="33"/>
    </row>
    <row r="770" customFormat="false" ht="15.75" hidden="false" customHeight="false" outlineLevel="0" collapsed="false">
      <c r="B770" s="31"/>
      <c r="C770" s="31"/>
      <c r="F770" s="33"/>
    </row>
    <row r="771" customFormat="false" ht="15.75" hidden="false" customHeight="false" outlineLevel="0" collapsed="false">
      <c r="B771" s="31"/>
      <c r="C771" s="31"/>
      <c r="F771" s="33"/>
    </row>
    <row r="772" customFormat="false" ht="15.75" hidden="false" customHeight="false" outlineLevel="0" collapsed="false">
      <c r="B772" s="31"/>
      <c r="C772" s="31"/>
      <c r="F772" s="33"/>
    </row>
    <row r="773" customFormat="false" ht="15.75" hidden="false" customHeight="false" outlineLevel="0" collapsed="false">
      <c r="B773" s="31"/>
      <c r="C773" s="31"/>
      <c r="F773" s="33"/>
    </row>
    <row r="774" customFormat="false" ht="15.75" hidden="false" customHeight="false" outlineLevel="0" collapsed="false">
      <c r="B774" s="31"/>
      <c r="C774" s="31"/>
      <c r="F774" s="33"/>
    </row>
    <row r="775" customFormat="false" ht="15.75" hidden="false" customHeight="false" outlineLevel="0" collapsed="false">
      <c r="B775" s="31"/>
      <c r="C775" s="31"/>
      <c r="F775" s="33"/>
    </row>
    <row r="776" customFormat="false" ht="15.75" hidden="false" customHeight="false" outlineLevel="0" collapsed="false">
      <c r="B776" s="31"/>
      <c r="C776" s="31"/>
      <c r="F776" s="33"/>
    </row>
    <row r="777" customFormat="false" ht="15.75" hidden="false" customHeight="false" outlineLevel="0" collapsed="false">
      <c r="B777" s="31"/>
      <c r="C777" s="31"/>
      <c r="F777" s="33"/>
    </row>
    <row r="778" customFormat="false" ht="15.75" hidden="false" customHeight="false" outlineLevel="0" collapsed="false">
      <c r="B778" s="31"/>
      <c r="C778" s="31"/>
      <c r="F778" s="33"/>
    </row>
    <row r="779" customFormat="false" ht="15.75" hidden="false" customHeight="false" outlineLevel="0" collapsed="false">
      <c r="B779" s="31"/>
      <c r="C779" s="31"/>
      <c r="F779" s="33"/>
    </row>
    <row r="780" customFormat="false" ht="15.75" hidden="false" customHeight="false" outlineLevel="0" collapsed="false">
      <c r="B780" s="31"/>
      <c r="C780" s="31"/>
      <c r="F780" s="33"/>
    </row>
    <row r="781" customFormat="false" ht="15.75" hidden="false" customHeight="false" outlineLevel="0" collapsed="false">
      <c r="B781" s="31"/>
      <c r="C781" s="31"/>
      <c r="F781" s="33"/>
    </row>
    <row r="782" customFormat="false" ht="15.75" hidden="false" customHeight="false" outlineLevel="0" collapsed="false">
      <c r="B782" s="31"/>
      <c r="C782" s="31"/>
      <c r="F782" s="33"/>
    </row>
    <row r="783" customFormat="false" ht="15.75" hidden="false" customHeight="false" outlineLevel="0" collapsed="false">
      <c r="B783" s="31"/>
      <c r="C783" s="31"/>
      <c r="F783" s="33"/>
    </row>
    <row r="784" customFormat="false" ht="15.75" hidden="false" customHeight="false" outlineLevel="0" collapsed="false">
      <c r="B784" s="31"/>
      <c r="C784" s="31"/>
      <c r="F784" s="33"/>
    </row>
    <row r="785" customFormat="false" ht="15.75" hidden="false" customHeight="false" outlineLevel="0" collapsed="false">
      <c r="B785" s="31"/>
      <c r="C785" s="31"/>
      <c r="F785" s="33"/>
    </row>
    <row r="786" customFormat="false" ht="15.75" hidden="false" customHeight="false" outlineLevel="0" collapsed="false">
      <c r="B786" s="31"/>
      <c r="C786" s="31"/>
      <c r="F786" s="33"/>
    </row>
    <row r="787" customFormat="false" ht="15.75" hidden="false" customHeight="false" outlineLevel="0" collapsed="false">
      <c r="B787" s="31"/>
      <c r="C787" s="31"/>
      <c r="F787" s="33"/>
    </row>
    <row r="788" customFormat="false" ht="15.75" hidden="false" customHeight="false" outlineLevel="0" collapsed="false">
      <c r="B788" s="31"/>
      <c r="C788" s="31"/>
      <c r="F788" s="33"/>
    </row>
    <row r="789" customFormat="false" ht="15.75" hidden="false" customHeight="false" outlineLevel="0" collapsed="false">
      <c r="B789" s="31"/>
      <c r="C789" s="31"/>
      <c r="F789" s="33"/>
    </row>
    <row r="790" customFormat="false" ht="15.75" hidden="false" customHeight="false" outlineLevel="0" collapsed="false">
      <c r="B790" s="31"/>
      <c r="C790" s="31"/>
      <c r="F790" s="33"/>
    </row>
    <row r="791" customFormat="false" ht="15.75" hidden="false" customHeight="false" outlineLevel="0" collapsed="false">
      <c r="B791" s="31"/>
      <c r="C791" s="31"/>
      <c r="F791" s="33"/>
    </row>
    <row r="792" customFormat="false" ht="15.75" hidden="false" customHeight="false" outlineLevel="0" collapsed="false">
      <c r="B792" s="31"/>
      <c r="C792" s="31"/>
      <c r="F792" s="33"/>
    </row>
    <row r="793" customFormat="false" ht="15.75" hidden="false" customHeight="false" outlineLevel="0" collapsed="false">
      <c r="B793" s="31"/>
      <c r="C793" s="31"/>
      <c r="F793" s="33"/>
    </row>
    <row r="794" customFormat="false" ht="15.75" hidden="false" customHeight="false" outlineLevel="0" collapsed="false">
      <c r="B794" s="31"/>
      <c r="C794" s="31"/>
    </row>
    <row r="795" customFormat="false" ht="15.75" hidden="false" customHeight="false" outlineLevel="0" collapsed="false">
      <c r="B795" s="31"/>
      <c r="C795" s="31"/>
    </row>
    <row r="796" customFormat="false" ht="15.75" hidden="false" customHeight="false" outlineLevel="0" collapsed="false">
      <c r="B796" s="31"/>
      <c r="C796" s="31"/>
    </row>
    <row r="797" customFormat="false" ht="15.75" hidden="false" customHeight="false" outlineLevel="0" collapsed="false">
      <c r="B797" s="31"/>
      <c r="C797" s="31"/>
    </row>
    <row r="798" customFormat="false" ht="15.75" hidden="false" customHeight="false" outlineLevel="0" collapsed="false">
      <c r="B798" s="31"/>
      <c r="C798" s="31"/>
    </row>
    <row r="799" customFormat="false" ht="15.75" hidden="false" customHeight="false" outlineLevel="0" collapsed="false">
      <c r="B799" s="31"/>
      <c r="C799" s="31"/>
    </row>
    <row r="800" customFormat="false" ht="15.75" hidden="false" customHeight="false" outlineLevel="0" collapsed="false">
      <c r="B800" s="31"/>
      <c r="C800" s="31"/>
    </row>
    <row r="801" customFormat="false" ht="15.75" hidden="false" customHeight="false" outlineLevel="0" collapsed="false">
      <c r="B801" s="31"/>
      <c r="C801" s="31"/>
    </row>
    <row r="802" customFormat="false" ht="15.75" hidden="false" customHeight="false" outlineLevel="0" collapsed="false">
      <c r="B802" s="31"/>
      <c r="C802" s="31"/>
    </row>
    <row r="803" customFormat="false" ht="15.75" hidden="false" customHeight="false" outlineLevel="0" collapsed="false">
      <c r="B803" s="31"/>
      <c r="C803" s="31"/>
    </row>
    <row r="804" customFormat="false" ht="15.75" hidden="false" customHeight="false" outlineLevel="0" collapsed="false">
      <c r="B804" s="31"/>
      <c r="C804" s="31"/>
    </row>
    <row r="805" customFormat="false" ht="15.75" hidden="false" customHeight="false" outlineLevel="0" collapsed="false">
      <c r="B805" s="31"/>
      <c r="C805" s="31"/>
    </row>
    <row r="806" customFormat="false" ht="15.75" hidden="false" customHeight="false" outlineLevel="0" collapsed="false">
      <c r="B806" s="31"/>
      <c r="C806" s="31"/>
    </row>
    <row r="807" customFormat="false" ht="15.75" hidden="false" customHeight="false" outlineLevel="0" collapsed="false">
      <c r="B807" s="31"/>
      <c r="C807" s="31"/>
    </row>
    <row r="808" customFormat="false" ht="15.75" hidden="false" customHeight="false" outlineLevel="0" collapsed="false">
      <c r="B808" s="31"/>
      <c r="C808" s="31"/>
    </row>
    <row r="809" customFormat="false" ht="15.75" hidden="false" customHeight="false" outlineLevel="0" collapsed="false">
      <c r="B809" s="31"/>
      <c r="C809" s="31"/>
    </row>
    <row r="810" customFormat="false" ht="15.75" hidden="false" customHeight="false" outlineLevel="0" collapsed="false">
      <c r="B810" s="31"/>
      <c r="C810" s="31"/>
    </row>
    <row r="811" customFormat="false" ht="15.75" hidden="false" customHeight="false" outlineLevel="0" collapsed="false">
      <c r="B811" s="31"/>
      <c r="C811" s="31"/>
    </row>
    <row r="812" customFormat="false" ht="15.75" hidden="false" customHeight="false" outlineLevel="0" collapsed="false">
      <c r="B812" s="31"/>
      <c r="C812" s="31"/>
    </row>
    <row r="813" customFormat="false" ht="15.75" hidden="false" customHeight="false" outlineLevel="0" collapsed="false">
      <c r="B813" s="31"/>
      <c r="C813" s="31"/>
    </row>
    <row r="814" customFormat="false" ht="15.75" hidden="false" customHeight="false" outlineLevel="0" collapsed="false">
      <c r="B814" s="31"/>
      <c r="C814" s="31"/>
    </row>
    <row r="815" customFormat="false" ht="15.75" hidden="false" customHeight="false" outlineLevel="0" collapsed="false">
      <c r="B815" s="31"/>
      <c r="C815" s="31"/>
    </row>
    <row r="816" customFormat="false" ht="15.75" hidden="false" customHeight="false" outlineLevel="0" collapsed="false">
      <c r="B816" s="31"/>
      <c r="C816" s="31"/>
    </row>
    <row r="817" customFormat="false" ht="15.75" hidden="false" customHeight="false" outlineLevel="0" collapsed="false">
      <c r="B817" s="31"/>
      <c r="C817" s="31"/>
    </row>
    <row r="818" customFormat="false" ht="15.75" hidden="false" customHeight="false" outlineLevel="0" collapsed="false">
      <c r="B818" s="31"/>
      <c r="C818" s="31"/>
    </row>
    <row r="819" customFormat="false" ht="15.75" hidden="false" customHeight="false" outlineLevel="0" collapsed="false">
      <c r="B819" s="31"/>
      <c r="C819" s="31"/>
    </row>
    <row r="820" customFormat="false" ht="15.75" hidden="false" customHeight="false" outlineLevel="0" collapsed="false">
      <c r="B820" s="31"/>
      <c r="C820" s="31"/>
    </row>
    <row r="821" customFormat="false" ht="15.75" hidden="false" customHeight="false" outlineLevel="0" collapsed="false">
      <c r="B821" s="31"/>
      <c r="C821" s="31"/>
    </row>
    <row r="822" customFormat="false" ht="15.75" hidden="false" customHeight="false" outlineLevel="0" collapsed="false">
      <c r="B822" s="31"/>
      <c r="C822" s="31"/>
    </row>
    <row r="823" customFormat="false" ht="15.75" hidden="false" customHeight="false" outlineLevel="0" collapsed="false">
      <c r="B823" s="31"/>
      <c r="C823" s="31"/>
    </row>
    <row r="824" customFormat="false" ht="15.75" hidden="false" customHeight="false" outlineLevel="0" collapsed="false">
      <c r="B824" s="31"/>
      <c r="C824" s="31"/>
    </row>
    <row r="825" customFormat="false" ht="15.75" hidden="false" customHeight="false" outlineLevel="0" collapsed="false">
      <c r="B825" s="31"/>
      <c r="C825" s="31"/>
    </row>
    <row r="826" customFormat="false" ht="15.75" hidden="false" customHeight="false" outlineLevel="0" collapsed="false">
      <c r="B826" s="31"/>
      <c r="C826" s="31"/>
    </row>
    <row r="827" customFormat="false" ht="15.75" hidden="false" customHeight="false" outlineLevel="0" collapsed="false">
      <c r="B827" s="31"/>
      <c r="C827" s="31"/>
    </row>
    <row r="828" customFormat="false" ht="15.75" hidden="false" customHeight="false" outlineLevel="0" collapsed="false">
      <c r="B828" s="31"/>
      <c r="C828" s="31"/>
    </row>
    <row r="829" customFormat="false" ht="15.75" hidden="false" customHeight="false" outlineLevel="0" collapsed="false">
      <c r="B829" s="31"/>
      <c r="C829" s="31"/>
    </row>
    <row r="830" customFormat="false" ht="15.75" hidden="false" customHeight="false" outlineLevel="0" collapsed="false">
      <c r="B830" s="31"/>
      <c r="C830" s="31"/>
    </row>
    <row r="831" customFormat="false" ht="15.75" hidden="false" customHeight="false" outlineLevel="0" collapsed="false">
      <c r="B831" s="31"/>
      <c r="C831" s="31"/>
    </row>
    <row r="832" customFormat="false" ht="15.75" hidden="false" customHeight="false" outlineLevel="0" collapsed="false">
      <c r="B832" s="31"/>
      <c r="C832" s="31"/>
    </row>
    <row r="833" customFormat="false" ht="15.75" hidden="false" customHeight="false" outlineLevel="0" collapsed="false">
      <c r="B833" s="31"/>
      <c r="C833" s="31"/>
    </row>
    <row r="834" customFormat="false" ht="15.75" hidden="false" customHeight="false" outlineLevel="0" collapsed="false">
      <c r="B834" s="31"/>
      <c r="C834" s="31"/>
    </row>
    <row r="835" customFormat="false" ht="15.75" hidden="false" customHeight="false" outlineLevel="0" collapsed="false">
      <c r="B835" s="31"/>
      <c r="C835" s="31"/>
    </row>
    <row r="836" customFormat="false" ht="15.75" hidden="false" customHeight="false" outlineLevel="0" collapsed="false">
      <c r="B836" s="31"/>
      <c r="C836" s="31"/>
    </row>
    <row r="837" customFormat="false" ht="15.75" hidden="false" customHeight="false" outlineLevel="0" collapsed="false">
      <c r="B837" s="31"/>
      <c r="C837" s="31"/>
    </row>
    <row r="838" customFormat="false" ht="15.75" hidden="false" customHeight="false" outlineLevel="0" collapsed="false">
      <c r="B838" s="31"/>
      <c r="C838" s="31"/>
    </row>
    <row r="839" customFormat="false" ht="15.75" hidden="false" customHeight="false" outlineLevel="0" collapsed="false">
      <c r="B839" s="31"/>
      <c r="C839" s="31"/>
    </row>
    <row r="840" customFormat="false" ht="15.75" hidden="false" customHeight="false" outlineLevel="0" collapsed="false">
      <c r="B840" s="31"/>
      <c r="C840" s="31"/>
    </row>
    <row r="841" customFormat="false" ht="15.75" hidden="false" customHeight="false" outlineLevel="0" collapsed="false">
      <c r="B841" s="31"/>
      <c r="C841" s="31"/>
    </row>
    <row r="842" customFormat="false" ht="15.75" hidden="false" customHeight="false" outlineLevel="0" collapsed="false">
      <c r="B842" s="31"/>
      <c r="C842" s="31"/>
    </row>
    <row r="843" customFormat="false" ht="15.75" hidden="false" customHeight="false" outlineLevel="0" collapsed="false">
      <c r="B843" s="31"/>
      <c r="C843" s="31"/>
    </row>
    <row r="844" customFormat="false" ht="15.75" hidden="false" customHeight="false" outlineLevel="0" collapsed="false">
      <c r="B844" s="31"/>
      <c r="C844" s="31"/>
    </row>
    <row r="845" customFormat="false" ht="15.75" hidden="false" customHeight="false" outlineLevel="0" collapsed="false">
      <c r="B845" s="31"/>
      <c r="C845" s="31"/>
    </row>
    <row r="846" customFormat="false" ht="15.75" hidden="false" customHeight="false" outlineLevel="0" collapsed="false">
      <c r="B846" s="31"/>
      <c r="C846" s="31"/>
    </row>
    <row r="847" customFormat="false" ht="15.75" hidden="false" customHeight="false" outlineLevel="0" collapsed="false">
      <c r="B847" s="31"/>
      <c r="C847" s="31"/>
    </row>
    <row r="848" customFormat="false" ht="15.75" hidden="false" customHeight="false" outlineLevel="0" collapsed="false">
      <c r="B848" s="31"/>
      <c r="C848" s="31"/>
    </row>
    <row r="849" customFormat="false" ht="15.75" hidden="false" customHeight="false" outlineLevel="0" collapsed="false">
      <c r="B849" s="31"/>
      <c r="C849" s="31"/>
    </row>
    <row r="850" customFormat="false" ht="15.75" hidden="false" customHeight="false" outlineLevel="0" collapsed="false">
      <c r="B850" s="31"/>
      <c r="C850" s="31"/>
    </row>
    <row r="851" customFormat="false" ht="15.75" hidden="false" customHeight="false" outlineLevel="0" collapsed="false">
      <c r="B851" s="31"/>
      <c r="C851" s="31"/>
    </row>
    <row r="852" customFormat="false" ht="15.75" hidden="false" customHeight="false" outlineLevel="0" collapsed="false">
      <c r="B852" s="31"/>
      <c r="C852" s="31"/>
    </row>
    <row r="853" customFormat="false" ht="15.75" hidden="false" customHeight="false" outlineLevel="0" collapsed="false">
      <c r="B853" s="31"/>
      <c r="C853" s="31"/>
    </row>
    <row r="854" customFormat="false" ht="15.75" hidden="false" customHeight="false" outlineLevel="0" collapsed="false">
      <c r="B854" s="31"/>
      <c r="C854" s="31"/>
    </row>
    <row r="855" customFormat="false" ht="15.75" hidden="false" customHeight="false" outlineLevel="0" collapsed="false">
      <c r="B855" s="31"/>
      <c r="C855" s="31"/>
    </row>
    <row r="856" customFormat="false" ht="15.75" hidden="false" customHeight="false" outlineLevel="0" collapsed="false">
      <c r="B856" s="31"/>
      <c r="C856" s="31"/>
    </row>
    <row r="857" customFormat="false" ht="15.75" hidden="false" customHeight="false" outlineLevel="0" collapsed="false">
      <c r="B857" s="31"/>
      <c r="C857" s="31"/>
    </row>
    <row r="858" customFormat="false" ht="15.75" hidden="false" customHeight="false" outlineLevel="0" collapsed="false">
      <c r="B858" s="31"/>
      <c r="C858" s="31"/>
    </row>
    <row r="859" customFormat="false" ht="15.75" hidden="false" customHeight="false" outlineLevel="0" collapsed="false">
      <c r="B859" s="31"/>
      <c r="C859" s="31"/>
    </row>
    <row r="860" customFormat="false" ht="15.75" hidden="false" customHeight="false" outlineLevel="0" collapsed="false">
      <c r="B860" s="31"/>
      <c r="C860" s="31"/>
    </row>
    <row r="861" customFormat="false" ht="15.75" hidden="false" customHeight="false" outlineLevel="0" collapsed="false">
      <c r="B861" s="31"/>
      <c r="C861" s="31"/>
    </row>
    <row r="862" customFormat="false" ht="15.75" hidden="false" customHeight="false" outlineLevel="0" collapsed="false">
      <c r="B862" s="31"/>
      <c r="C862" s="31"/>
    </row>
    <row r="863" customFormat="false" ht="15.75" hidden="false" customHeight="false" outlineLevel="0" collapsed="false">
      <c r="B863" s="31"/>
      <c r="C863" s="31"/>
    </row>
    <row r="864" customFormat="false" ht="15.75" hidden="false" customHeight="false" outlineLevel="0" collapsed="false">
      <c r="B864" s="31"/>
      <c r="C864" s="31"/>
    </row>
    <row r="865" customFormat="false" ht="15.75" hidden="false" customHeight="false" outlineLevel="0" collapsed="false">
      <c r="B865" s="31"/>
      <c r="C865" s="31"/>
    </row>
    <row r="866" customFormat="false" ht="15.75" hidden="false" customHeight="false" outlineLevel="0" collapsed="false">
      <c r="B866" s="31"/>
      <c r="C866" s="31"/>
    </row>
    <row r="867" customFormat="false" ht="15.75" hidden="false" customHeight="false" outlineLevel="0" collapsed="false">
      <c r="B867" s="31"/>
      <c r="C867" s="31"/>
    </row>
    <row r="868" customFormat="false" ht="15.75" hidden="false" customHeight="false" outlineLevel="0" collapsed="false">
      <c r="B868" s="31"/>
      <c r="C868" s="31"/>
    </row>
    <row r="869" customFormat="false" ht="15.75" hidden="false" customHeight="false" outlineLevel="0" collapsed="false">
      <c r="B869" s="31"/>
      <c r="C869" s="31"/>
    </row>
    <row r="870" customFormat="false" ht="15.75" hidden="false" customHeight="false" outlineLevel="0" collapsed="false">
      <c r="B870" s="31"/>
      <c r="C870" s="31"/>
    </row>
    <row r="871" customFormat="false" ht="15.75" hidden="false" customHeight="false" outlineLevel="0" collapsed="false">
      <c r="B871" s="31"/>
      <c r="C871" s="31"/>
    </row>
    <row r="872" customFormat="false" ht="15.75" hidden="false" customHeight="false" outlineLevel="0" collapsed="false">
      <c r="B872" s="31"/>
      <c r="C872" s="31"/>
    </row>
    <row r="873" customFormat="false" ht="15.75" hidden="false" customHeight="false" outlineLevel="0" collapsed="false">
      <c r="B873" s="31"/>
      <c r="C873" s="31"/>
    </row>
    <row r="874" customFormat="false" ht="15.75" hidden="false" customHeight="false" outlineLevel="0" collapsed="false">
      <c r="B874" s="31"/>
      <c r="C874" s="31"/>
    </row>
    <row r="875" customFormat="false" ht="15.75" hidden="false" customHeight="false" outlineLevel="0" collapsed="false">
      <c r="B875" s="31"/>
      <c r="C875" s="31"/>
    </row>
    <row r="876" customFormat="false" ht="15.75" hidden="false" customHeight="false" outlineLevel="0" collapsed="false">
      <c r="B876" s="31"/>
      <c r="C876" s="31"/>
    </row>
    <row r="877" customFormat="false" ht="15.75" hidden="false" customHeight="false" outlineLevel="0" collapsed="false">
      <c r="B877" s="31"/>
      <c r="C877" s="31"/>
    </row>
    <row r="878" customFormat="false" ht="15.75" hidden="false" customHeight="false" outlineLevel="0" collapsed="false">
      <c r="B878" s="31"/>
      <c r="C878" s="31"/>
    </row>
    <row r="879" customFormat="false" ht="15.75" hidden="false" customHeight="false" outlineLevel="0" collapsed="false">
      <c r="B879" s="31"/>
      <c r="C879" s="31"/>
    </row>
    <row r="880" customFormat="false" ht="15.75" hidden="false" customHeight="false" outlineLevel="0" collapsed="false">
      <c r="B880" s="31"/>
      <c r="C880" s="31"/>
    </row>
    <row r="881" customFormat="false" ht="15.75" hidden="false" customHeight="false" outlineLevel="0" collapsed="false">
      <c r="B881" s="31"/>
      <c r="C881" s="31"/>
    </row>
    <row r="882" customFormat="false" ht="15.75" hidden="false" customHeight="false" outlineLevel="0" collapsed="false">
      <c r="B882" s="31"/>
      <c r="C882" s="31"/>
    </row>
    <row r="883" customFormat="false" ht="15.75" hidden="false" customHeight="false" outlineLevel="0" collapsed="false">
      <c r="B883" s="31"/>
      <c r="C883" s="31"/>
    </row>
    <row r="884" customFormat="false" ht="15.75" hidden="false" customHeight="false" outlineLevel="0" collapsed="false">
      <c r="B884" s="31"/>
      <c r="C884" s="31"/>
    </row>
    <row r="885" customFormat="false" ht="15.75" hidden="false" customHeight="false" outlineLevel="0" collapsed="false">
      <c r="B885" s="31"/>
      <c r="C885" s="31"/>
    </row>
    <row r="886" customFormat="false" ht="15.75" hidden="false" customHeight="false" outlineLevel="0" collapsed="false">
      <c r="B886" s="31"/>
      <c r="C886" s="31"/>
    </row>
    <row r="887" customFormat="false" ht="15.75" hidden="false" customHeight="false" outlineLevel="0" collapsed="false">
      <c r="B887" s="31"/>
      <c r="C887" s="31"/>
    </row>
    <row r="888" customFormat="false" ht="15.75" hidden="false" customHeight="false" outlineLevel="0" collapsed="false">
      <c r="B888" s="31"/>
      <c r="C888" s="31"/>
    </row>
    <row r="889" customFormat="false" ht="15.75" hidden="false" customHeight="false" outlineLevel="0" collapsed="false">
      <c r="B889" s="31"/>
      <c r="C889" s="31"/>
    </row>
    <row r="890" customFormat="false" ht="15.75" hidden="false" customHeight="false" outlineLevel="0" collapsed="false">
      <c r="B890" s="31"/>
      <c r="C890" s="31"/>
    </row>
    <row r="891" customFormat="false" ht="15.75" hidden="false" customHeight="false" outlineLevel="0" collapsed="false">
      <c r="B891" s="31"/>
      <c r="C891" s="31"/>
    </row>
    <row r="892" customFormat="false" ht="15.75" hidden="false" customHeight="false" outlineLevel="0" collapsed="false">
      <c r="B892" s="31"/>
      <c r="C892" s="31"/>
    </row>
    <row r="893" customFormat="false" ht="15.75" hidden="false" customHeight="false" outlineLevel="0" collapsed="false">
      <c r="B893" s="31"/>
      <c r="C893" s="31"/>
    </row>
    <row r="894" customFormat="false" ht="15.75" hidden="false" customHeight="false" outlineLevel="0" collapsed="false">
      <c r="B894" s="31"/>
      <c r="C894" s="31"/>
    </row>
    <row r="895" customFormat="false" ht="15.75" hidden="false" customHeight="false" outlineLevel="0" collapsed="false">
      <c r="B895" s="31"/>
      <c r="C895" s="31"/>
    </row>
    <row r="896" customFormat="false" ht="15.75" hidden="false" customHeight="false" outlineLevel="0" collapsed="false">
      <c r="B896" s="31"/>
      <c r="C896" s="31"/>
    </row>
    <row r="897" customFormat="false" ht="15.75" hidden="false" customHeight="false" outlineLevel="0" collapsed="false">
      <c r="B897" s="31"/>
      <c r="C897" s="31"/>
    </row>
    <row r="898" customFormat="false" ht="15.75" hidden="false" customHeight="false" outlineLevel="0" collapsed="false">
      <c r="B898" s="31"/>
      <c r="C898" s="31"/>
    </row>
    <row r="899" customFormat="false" ht="15.75" hidden="false" customHeight="false" outlineLevel="0" collapsed="false">
      <c r="B899" s="31"/>
      <c r="C899" s="31"/>
    </row>
    <row r="900" customFormat="false" ht="15.75" hidden="false" customHeight="false" outlineLevel="0" collapsed="false">
      <c r="B900" s="31"/>
      <c r="C900" s="31"/>
    </row>
    <row r="901" customFormat="false" ht="15.75" hidden="false" customHeight="false" outlineLevel="0" collapsed="false">
      <c r="B901" s="31"/>
      <c r="C901" s="31"/>
    </row>
    <row r="902" customFormat="false" ht="15.75" hidden="false" customHeight="false" outlineLevel="0" collapsed="false">
      <c r="B902" s="31"/>
      <c r="C902" s="31"/>
    </row>
    <row r="903" customFormat="false" ht="15.75" hidden="false" customHeight="false" outlineLevel="0" collapsed="false">
      <c r="B903" s="31"/>
      <c r="C903" s="31"/>
    </row>
    <row r="904" customFormat="false" ht="15.75" hidden="false" customHeight="false" outlineLevel="0" collapsed="false">
      <c r="B904" s="31"/>
      <c r="C904" s="31"/>
    </row>
    <row r="905" customFormat="false" ht="15.75" hidden="false" customHeight="false" outlineLevel="0" collapsed="false">
      <c r="B905" s="31"/>
      <c r="C905" s="31"/>
    </row>
    <row r="906" customFormat="false" ht="15.75" hidden="false" customHeight="false" outlineLevel="0" collapsed="false">
      <c r="B906" s="31"/>
      <c r="C906" s="31"/>
    </row>
    <row r="907" customFormat="false" ht="15.75" hidden="false" customHeight="false" outlineLevel="0" collapsed="false">
      <c r="B907" s="31"/>
      <c r="C907" s="31"/>
    </row>
    <row r="908" customFormat="false" ht="15.75" hidden="false" customHeight="false" outlineLevel="0" collapsed="false">
      <c r="B908" s="31"/>
      <c r="C908" s="31"/>
    </row>
    <row r="909" customFormat="false" ht="15.75" hidden="false" customHeight="false" outlineLevel="0" collapsed="false">
      <c r="B909" s="31"/>
      <c r="C909" s="31"/>
    </row>
    <row r="910" customFormat="false" ht="15.75" hidden="false" customHeight="false" outlineLevel="0" collapsed="false">
      <c r="B910" s="31"/>
      <c r="C910" s="31"/>
    </row>
    <row r="911" customFormat="false" ht="15.75" hidden="false" customHeight="false" outlineLevel="0" collapsed="false">
      <c r="B911" s="31"/>
      <c r="C911" s="31"/>
    </row>
    <row r="912" customFormat="false" ht="15.75" hidden="false" customHeight="false" outlineLevel="0" collapsed="false">
      <c r="B912" s="31"/>
      <c r="C912" s="31"/>
    </row>
    <row r="913" customFormat="false" ht="15.75" hidden="false" customHeight="false" outlineLevel="0" collapsed="false">
      <c r="B913" s="31"/>
      <c r="C913" s="31"/>
    </row>
    <row r="914" customFormat="false" ht="15.75" hidden="false" customHeight="false" outlineLevel="0" collapsed="false">
      <c r="B914" s="31"/>
      <c r="C914" s="31"/>
    </row>
    <row r="915" customFormat="false" ht="15.75" hidden="false" customHeight="false" outlineLevel="0" collapsed="false">
      <c r="B915" s="31"/>
      <c r="C915" s="31"/>
    </row>
    <row r="916" customFormat="false" ht="15.75" hidden="false" customHeight="false" outlineLevel="0" collapsed="false">
      <c r="B916" s="31"/>
      <c r="C916" s="31"/>
    </row>
    <row r="917" customFormat="false" ht="15.75" hidden="false" customHeight="false" outlineLevel="0" collapsed="false">
      <c r="B917" s="31"/>
      <c r="C917" s="31"/>
    </row>
    <row r="918" customFormat="false" ht="15.75" hidden="false" customHeight="false" outlineLevel="0" collapsed="false">
      <c r="B918" s="31"/>
      <c r="C918" s="31"/>
    </row>
    <row r="919" customFormat="false" ht="15.75" hidden="false" customHeight="false" outlineLevel="0" collapsed="false">
      <c r="B919" s="31"/>
      <c r="C919" s="31"/>
    </row>
    <row r="920" customFormat="false" ht="15.75" hidden="false" customHeight="false" outlineLevel="0" collapsed="false">
      <c r="B920" s="31"/>
      <c r="C920" s="31"/>
    </row>
    <row r="921" customFormat="false" ht="15.75" hidden="false" customHeight="false" outlineLevel="0" collapsed="false">
      <c r="B921" s="31"/>
      <c r="C921" s="31"/>
    </row>
    <row r="922" customFormat="false" ht="15.75" hidden="false" customHeight="false" outlineLevel="0" collapsed="false">
      <c r="B922" s="31"/>
      <c r="C922" s="31"/>
    </row>
    <row r="923" customFormat="false" ht="15.75" hidden="false" customHeight="false" outlineLevel="0" collapsed="false">
      <c r="B923" s="31"/>
      <c r="C923" s="31"/>
    </row>
    <row r="924" customFormat="false" ht="15.75" hidden="false" customHeight="false" outlineLevel="0" collapsed="false">
      <c r="B924" s="31"/>
      <c r="C924" s="31"/>
    </row>
    <row r="925" customFormat="false" ht="15.75" hidden="false" customHeight="false" outlineLevel="0" collapsed="false">
      <c r="B925" s="31"/>
      <c r="C925" s="31"/>
    </row>
    <row r="926" customFormat="false" ht="15.75" hidden="false" customHeight="false" outlineLevel="0" collapsed="false">
      <c r="B926" s="31"/>
      <c r="C926" s="31"/>
    </row>
    <row r="927" customFormat="false" ht="15.75" hidden="false" customHeight="false" outlineLevel="0" collapsed="false">
      <c r="B927" s="31"/>
      <c r="C927" s="31"/>
    </row>
    <row r="928" customFormat="false" ht="15.75" hidden="false" customHeight="false" outlineLevel="0" collapsed="false">
      <c r="B928" s="31"/>
      <c r="C928" s="31"/>
    </row>
    <row r="929" customFormat="false" ht="15.75" hidden="false" customHeight="false" outlineLevel="0" collapsed="false">
      <c r="B929" s="31"/>
      <c r="C929" s="31"/>
    </row>
    <row r="930" customFormat="false" ht="15.75" hidden="false" customHeight="false" outlineLevel="0" collapsed="false">
      <c r="B930" s="31"/>
      <c r="C930" s="31"/>
    </row>
    <row r="931" customFormat="false" ht="15.75" hidden="false" customHeight="false" outlineLevel="0" collapsed="false">
      <c r="B931" s="31"/>
      <c r="C931" s="31"/>
    </row>
    <row r="932" customFormat="false" ht="15.75" hidden="false" customHeight="false" outlineLevel="0" collapsed="false">
      <c r="B932" s="31"/>
      <c r="C932" s="31"/>
    </row>
    <row r="933" customFormat="false" ht="15.75" hidden="false" customHeight="false" outlineLevel="0" collapsed="false">
      <c r="B933" s="31"/>
      <c r="C933" s="31"/>
    </row>
    <row r="934" customFormat="false" ht="15.75" hidden="false" customHeight="false" outlineLevel="0" collapsed="false">
      <c r="B934" s="31"/>
      <c r="C934" s="31"/>
    </row>
    <row r="935" customFormat="false" ht="15.75" hidden="false" customHeight="false" outlineLevel="0" collapsed="false">
      <c r="B935" s="31"/>
      <c r="C935" s="31"/>
    </row>
    <row r="936" customFormat="false" ht="15.75" hidden="false" customHeight="false" outlineLevel="0" collapsed="false">
      <c r="B936" s="31"/>
      <c r="C936" s="31"/>
    </row>
    <row r="937" customFormat="false" ht="15.75" hidden="false" customHeight="false" outlineLevel="0" collapsed="false">
      <c r="B937" s="31"/>
      <c r="C937" s="31"/>
    </row>
    <row r="938" customFormat="false" ht="15.75" hidden="false" customHeight="false" outlineLevel="0" collapsed="false">
      <c r="B938" s="31"/>
      <c r="C938" s="31"/>
    </row>
    <row r="939" customFormat="false" ht="15.75" hidden="false" customHeight="false" outlineLevel="0" collapsed="false">
      <c r="B939" s="31"/>
      <c r="C939" s="31"/>
    </row>
    <row r="940" customFormat="false" ht="15.75" hidden="false" customHeight="false" outlineLevel="0" collapsed="false">
      <c r="B940" s="31"/>
      <c r="C940" s="31"/>
    </row>
    <row r="941" customFormat="false" ht="15.75" hidden="false" customHeight="false" outlineLevel="0" collapsed="false">
      <c r="B941" s="31"/>
      <c r="C941" s="31"/>
    </row>
    <row r="942" customFormat="false" ht="15.75" hidden="false" customHeight="false" outlineLevel="0" collapsed="false">
      <c r="B942" s="31"/>
      <c r="C942" s="31"/>
    </row>
    <row r="943" customFormat="false" ht="15.75" hidden="false" customHeight="false" outlineLevel="0" collapsed="false">
      <c r="B943" s="31"/>
      <c r="C943" s="31"/>
    </row>
    <row r="944" customFormat="false" ht="15.75" hidden="false" customHeight="false" outlineLevel="0" collapsed="false">
      <c r="B944" s="31"/>
      <c r="C944" s="31"/>
    </row>
    <row r="945" customFormat="false" ht="15.75" hidden="false" customHeight="false" outlineLevel="0" collapsed="false">
      <c r="B945" s="31"/>
      <c r="C945" s="31"/>
    </row>
    <row r="946" customFormat="false" ht="15.75" hidden="false" customHeight="false" outlineLevel="0" collapsed="false">
      <c r="B946" s="31"/>
      <c r="C946" s="31"/>
    </row>
    <row r="947" customFormat="false" ht="15.75" hidden="false" customHeight="false" outlineLevel="0" collapsed="false">
      <c r="B947" s="31"/>
      <c r="C947" s="31"/>
    </row>
    <row r="948" customFormat="false" ht="15.75" hidden="false" customHeight="false" outlineLevel="0" collapsed="false">
      <c r="B948" s="31"/>
      <c r="C948" s="31"/>
    </row>
    <row r="949" customFormat="false" ht="15.75" hidden="false" customHeight="false" outlineLevel="0" collapsed="false">
      <c r="B949" s="31"/>
      <c r="C949" s="31"/>
    </row>
    <row r="950" customFormat="false" ht="15.75" hidden="false" customHeight="false" outlineLevel="0" collapsed="false">
      <c r="B950" s="31"/>
      <c r="C950" s="31"/>
    </row>
    <row r="951" customFormat="false" ht="15.75" hidden="false" customHeight="false" outlineLevel="0" collapsed="false">
      <c r="B951" s="31"/>
      <c r="C951" s="31"/>
    </row>
    <row r="952" customFormat="false" ht="15.75" hidden="false" customHeight="false" outlineLevel="0" collapsed="false">
      <c r="B952" s="31"/>
      <c r="C952" s="31"/>
    </row>
    <row r="953" customFormat="false" ht="15.75" hidden="false" customHeight="false" outlineLevel="0" collapsed="false">
      <c r="B953" s="31"/>
      <c r="C953" s="31"/>
    </row>
    <row r="954" customFormat="false" ht="15.75" hidden="false" customHeight="false" outlineLevel="0" collapsed="false">
      <c r="B954" s="31"/>
      <c r="C954" s="31"/>
    </row>
    <row r="955" customFormat="false" ht="15.75" hidden="false" customHeight="false" outlineLevel="0" collapsed="false">
      <c r="B955" s="31"/>
      <c r="C955" s="31"/>
    </row>
    <row r="956" customFormat="false" ht="15.75" hidden="false" customHeight="false" outlineLevel="0" collapsed="false">
      <c r="B956" s="31"/>
      <c r="C956" s="31"/>
    </row>
    <row r="957" customFormat="false" ht="15.75" hidden="false" customHeight="false" outlineLevel="0" collapsed="false">
      <c r="B957" s="31"/>
      <c r="C957" s="31"/>
    </row>
    <row r="958" customFormat="false" ht="15.75" hidden="false" customHeight="false" outlineLevel="0" collapsed="false">
      <c r="B958" s="31"/>
      <c r="C958" s="31"/>
    </row>
    <row r="959" customFormat="false" ht="15.75" hidden="false" customHeight="false" outlineLevel="0" collapsed="false">
      <c r="B959" s="31"/>
      <c r="C959" s="31"/>
    </row>
    <row r="960" customFormat="false" ht="15.75" hidden="false" customHeight="false" outlineLevel="0" collapsed="false">
      <c r="B960" s="31"/>
      <c r="C960" s="31"/>
    </row>
    <row r="961" customFormat="false" ht="15.75" hidden="false" customHeight="false" outlineLevel="0" collapsed="false">
      <c r="B961" s="31"/>
      <c r="C961" s="31"/>
    </row>
    <row r="962" customFormat="false" ht="15.75" hidden="false" customHeight="false" outlineLevel="0" collapsed="false">
      <c r="B962" s="31"/>
      <c r="C962" s="31"/>
    </row>
    <row r="963" customFormat="false" ht="15.75" hidden="false" customHeight="false" outlineLevel="0" collapsed="false">
      <c r="B963" s="31"/>
      <c r="C963" s="31"/>
    </row>
    <row r="964" customFormat="false" ht="15.75" hidden="false" customHeight="false" outlineLevel="0" collapsed="false">
      <c r="B964" s="31"/>
      <c r="C964" s="31"/>
    </row>
    <row r="965" customFormat="false" ht="15.75" hidden="false" customHeight="false" outlineLevel="0" collapsed="false">
      <c r="B965" s="31"/>
      <c r="C965" s="31"/>
    </row>
    <row r="966" customFormat="false" ht="15.75" hidden="false" customHeight="false" outlineLevel="0" collapsed="false">
      <c r="B966" s="31"/>
      <c r="C966" s="31"/>
    </row>
    <row r="967" customFormat="false" ht="15.75" hidden="false" customHeight="false" outlineLevel="0" collapsed="false">
      <c r="B967" s="31"/>
      <c r="C967" s="31"/>
    </row>
    <row r="968" customFormat="false" ht="15.75" hidden="false" customHeight="false" outlineLevel="0" collapsed="false">
      <c r="B968" s="31"/>
      <c r="C968" s="31"/>
    </row>
    <row r="969" customFormat="false" ht="15.75" hidden="false" customHeight="false" outlineLevel="0" collapsed="false">
      <c r="B969" s="31"/>
      <c r="C969" s="31"/>
    </row>
    <row r="970" customFormat="false" ht="15.75" hidden="false" customHeight="false" outlineLevel="0" collapsed="false">
      <c r="B970" s="31"/>
      <c r="C970" s="31"/>
    </row>
    <row r="971" customFormat="false" ht="15.75" hidden="false" customHeight="false" outlineLevel="0" collapsed="false">
      <c r="B971" s="31"/>
      <c r="C971" s="31"/>
    </row>
    <row r="972" customFormat="false" ht="15.75" hidden="false" customHeight="false" outlineLevel="0" collapsed="false">
      <c r="B972" s="31"/>
      <c r="C972" s="31"/>
    </row>
    <row r="973" customFormat="false" ht="15.75" hidden="false" customHeight="false" outlineLevel="0" collapsed="false">
      <c r="B973" s="31"/>
      <c r="C973" s="31"/>
    </row>
    <row r="974" customFormat="false" ht="15.75" hidden="false" customHeight="false" outlineLevel="0" collapsed="false">
      <c r="B974" s="31"/>
      <c r="C974" s="31"/>
    </row>
    <row r="975" customFormat="false" ht="15.75" hidden="false" customHeight="false" outlineLevel="0" collapsed="false">
      <c r="B975" s="31"/>
      <c r="C975" s="31"/>
    </row>
    <row r="976" customFormat="false" ht="15.75" hidden="false" customHeight="false" outlineLevel="0" collapsed="false">
      <c r="B976" s="31"/>
      <c r="C976" s="31"/>
    </row>
    <row r="977" customFormat="false" ht="15.75" hidden="false" customHeight="false" outlineLevel="0" collapsed="false">
      <c r="B977" s="31"/>
      <c r="C977" s="31"/>
    </row>
    <row r="978" customFormat="false" ht="15.75" hidden="false" customHeight="false" outlineLevel="0" collapsed="false">
      <c r="B978" s="31"/>
      <c r="C978" s="31"/>
    </row>
    <row r="979" customFormat="false" ht="15.75" hidden="false" customHeight="false" outlineLevel="0" collapsed="false">
      <c r="B979" s="31"/>
      <c r="C979" s="31"/>
    </row>
    <row r="980" customFormat="false" ht="15.75" hidden="false" customHeight="false" outlineLevel="0" collapsed="false">
      <c r="B980" s="31"/>
      <c r="C980" s="31"/>
    </row>
    <row r="981" customFormat="false" ht="15.75" hidden="false" customHeight="false" outlineLevel="0" collapsed="false">
      <c r="B981" s="31"/>
      <c r="C981" s="31"/>
    </row>
    <row r="982" customFormat="false" ht="15.75" hidden="false" customHeight="false" outlineLevel="0" collapsed="false">
      <c r="B982" s="31"/>
      <c r="C982" s="31"/>
    </row>
    <row r="983" customFormat="false" ht="15.75" hidden="false" customHeight="false" outlineLevel="0" collapsed="false">
      <c r="B983" s="31"/>
      <c r="C983" s="31"/>
    </row>
    <row r="984" customFormat="false" ht="15.75" hidden="false" customHeight="false" outlineLevel="0" collapsed="false">
      <c r="B984" s="31"/>
      <c r="C984" s="31"/>
    </row>
    <row r="985" customFormat="false" ht="15.75" hidden="false" customHeight="false" outlineLevel="0" collapsed="false">
      <c r="B985" s="31"/>
      <c r="C985" s="31"/>
    </row>
    <row r="986" customFormat="false" ht="15.75" hidden="false" customHeight="false" outlineLevel="0" collapsed="false">
      <c r="B986" s="31"/>
      <c r="C986" s="31"/>
    </row>
    <row r="987" customFormat="false" ht="15.75" hidden="false" customHeight="false" outlineLevel="0" collapsed="false">
      <c r="B987" s="31"/>
      <c r="C987" s="31"/>
    </row>
    <row r="988" customFormat="false" ht="15.75" hidden="false" customHeight="false" outlineLevel="0" collapsed="false">
      <c r="B988" s="31"/>
      <c r="C988" s="31"/>
    </row>
    <row r="989" customFormat="false" ht="15.75" hidden="false" customHeight="false" outlineLevel="0" collapsed="false">
      <c r="B989" s="31"/>
      <c r="C989" s="31"/>
    </row>
    <row r="990" customFormat="false" ht="15.75" hidden="false" customHeight="false" outlineLevel="0" collapsed="false">
      <c r="B990" s="31"/>
      <c r="C990" s="31"/>
    </row>
    <row r="991" customFormat="false" ht="15.75" hidden="false" customHeight="false" outlineLevel="0" collapsed="false">
      <c r="B991" s="31"/>
      <c r="C991" s="31"/>
    </row>
    <row r="992" customFormat="false" ht="15.75" hidden="false" customHeight="false" outlineLevel="0" collapsed="false">
      <c r="B992" s="31"/>
      <c r="C992" s="31"/>
    </row>
    <row r="993" customFormat="false" ht="15.75" hidden="false" customHeight="false" outlineLevel="0" collapsed="false">
      <c r="B993" s="31"/>
      <c r="C993" s="31"/>
    </row>
    <row r="994" customFormat="false" ht="15.75" hidden="false" customHeight="false" outlineLevel="0" collapsed="false">
      <c r="B994" s="31"/>
      <c r="C994" s="31"/>
    </row>
    <row r="995" customFormat="false" ht="15.75" hidden="false" customHeight="false" outlineLevel="0" collapsed="false">
      <c r="B995" s="31"/>
      <c r="C995" s="31"/>
    </row>
    <row r="996" customFormat="false" ht="15.75" hidden="false" customHeight="false" outlineLevel="0" collapsed="false">
      <c r="B996" s="31"/>
      <c r="C996" s="31"/>
    </row>
    <row r="997" customFormat="false" ht="15.75" hidden="false" customHeight="false" outlineLevel="0" collapsed="false">
      <c r="B997" s="31"/>
      <c r="C997" s="31"/>
    </row>
    <row r="998" customFormat="false" ht="15.75" hidden="false" customHeight="false" outlineLevel="0" collapsed="false">
      <c r="B998" s="31"/>
      <c r="C998" s="31"/>
    </row>
    <row r="999" customFormat="false" ht="15.75" hidden="false" customHeight="false" outlineLevel="0" collapsed="false">
      <c r="B999" s="31"/>
      <c r="C999" s="31"/>
    </row>
    <row r="1000" customFormat="false" ht="15.75" hidden="false" customHeight="false" outlineLevel="0" collapsed="false">
      <c r="B1000" s="31"/>
      <c r="C1000" s="31"/>
    </row>
    <row r="1001" customFormat="false" ht="15.75" hidden="false" customHeight="false" outlineLevel="0" collapsed="false">
      <c r="B1001" s="31"/>
      <c r="C1001" s="3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15.63"/>
    <col collapsed="false" customWidth="true" hidden="false" outlineLevel="0" max="5" min="5" style="0" width="27.76"/>
    <col collapsed="false" customWidth="true" hidden="false" outlineLevel="0" max="6" min="6" style="0" width="17.13"/>
    <col collapsed="false" customWidth="true" hidden="false" outlineLevel="0" max="7" min="7" style="0" width="19.25"/>
    <col collapsed="false" customWidth="true" hidden="false" outlineLevel="0" max="8" min="8" style="0" width="20.76"/>
    <col collapsed="false" customWidth="true" hidden="false" outlineLevel="0" max="9" min="9" style="0" width="20.5"/>
    <col collapsed="false" customWidth="true" hidden="false" outlineLevel="0" max="10" min="10" style="0" width="20.76"/>
    <col collapsed="false" customWidth="true" hidden="false" outlineLevel="0" max="11" min="11" style="0" width="21.37"/>
    <col collapsed="false" customWidth="true" hidden="false" outlineLevel="0" max="12" min="12" style="0" width="23.13"/>
    <col collapsed="false" customWidth="true" hidden="false" outlineLevel="0" max="13" min="13" style="0" width="22.75"/>
    <col collapsed="false" customWidth="true" hidden="false" outlineLevel="0" max="14" min="14" style="0" width="24.26"/>
    <col collapsed="false" customWidth="true" hidden="false" outlineLevel="0" max="15" min="15" style="0" width="23.88"/>
    <col collapsed="false" customWidth="true" hidden="false" outlineLevel="0" max="16" min="16" style="0" width="24.26"/>
    <col collapsed="false" customWidth="true" hidden="false" outlineLevel="0" max="17" min="17" style="0" width="26.51"/>
  </cols>
  <sheetData>
    <row r="1" customFormat="false" ht="15.75" hidden="false" customHeight="false" outlineLevel="0" collapsed="false">
      <c r="A1" s="34" t="s">
        <v>430</v>
      </c>
      <c r="B1" s="34" t="s">
        <v>404</v>
      </c>
      <c r="C1" s="34" t="s">
        <v>431</v>
      </c>
      <c r="D1" s="34" t="s">
        <v>432</v>
      </c>
      <c r="E1" s="34" t="s">
        <v>433</v>
      </c>
      <c r="F1" s="34" t="s">
        <v>434</v>
      </c>
      <c r="G1" s="35" t="s">
        <v>435</v>
      </c>
      <c r="H1" s="35" t="s">
        <v>436</v>
      </c>
      <c r="I1" s="35" t="s">
        <v>437</v>
      </c>
      <c r="J1" s="35" t="s">
        <v>438</v>
      </c>
      <c r="K1" s="35" t="s">
        <v>439</v>
      </c>
      <c r="L1" s="35" t="s">
        <v>440</v>
      </c>
      <c r="M1" s="35" t="s">
        <v>441</v>
      </c>
      <c r="N1" s="35" t="s">
        <v>442</v>
      </c>
      <c r="O1" s="35" t="s">
        <v>443</v>
      </c>
      <c r="P1" s="35" t="s">
        <v>444</v>
      </c>
      <c r="Q1" s="35" t="s">
        <v>445</v>
      </c>
    </row>
    <row r="2" customFormat="false" ht="15.75" hidden="false" customHeight="false" outlineLevel="0" collapsed="false">
      <c r="A2" s="36" t="n">
        <v>2001.07</v>
      </c>
      <c r="B2" s="37" t="s">
        <v>446</v>
      </c>
      <c r="C2" s="38" t="n">
        <v>37073</v>
      </c>
      <c r="D2" s="34" t="s">
        <v>447</v>
      </c>
      <c r="E2" s="34" t="n">
        <v>18708</v>
      </c>
      <c r="F2" s="34" t="s">
        <v>448</v>
      </c>
      <c r="G2" s="35" t="n">
        <v>1.6814</v>
      </c>
      <c r="H2" s="35" t="n">
        <v>0.09923</v>
      </c>
      <c r="I2" s="35" t="n">
        <v>1.379</v>
      </c>
      <c r="J2" s="35" t="n">
        <v>2</v>
      </c>
      <c r="K2" s="35" t="n">
        <v>0.214</v>
      </c>
      <c r="L2" s="35" t="n">
        <v>0.059</v>
      </c>
      <c r="M2" s="35" t="n">
        <v>1.4673</v>
      </c>
      <c r="N2" s="35" t="n">
        <v>0.07636</v>
      </c>
      <c r="O2" s="35" t="n">
        <v>0.895</v>
      </c>
      <c r="P2" s="35" t="n">
        <v>1.791</v>
      </c>
      <c r="Q2" s="35" t="n">
        <v>0.052</v>
      </c>
    </row>
    <row r="3" customFormat="false" ht="15.75" hidden="false" customHeight="false" outlineLevel="0" collapsed="false">
      <c r="A3" s="39" t="n">
        <v>2001.08</v>
      </c>
      <c r="B3" s="40" t="s">
        <v>446</v>
      </c>
      <c r="C3" s="38" t="n">
        <v>37104</v>
      </c>
      <c r="D3" s="34" t="s">
        <v>447</v>
      </c>
      <c r="E3" s="34" t="n">
        <v>29950</v>
      </c>
      <c r="F3" s="34" t="s">
        <v>448</v>
      </c>
      <c r="G3" s="35" t="n">
        <v>1.711</v>
      </c>
      <c r="H3" s="35" t="n">
        <v>0.09171</v>
      </c>
      <c r="I3" s="35" t="n">
        <v>1.44</v>
      </c>
      <c r="J3" s="35" t="n">
        <v>2.38</v>
      </c>
      <c r="K3" s="35" t="n">
        <v>0.207</v>
      </c>
      <c r="L3" s="35" t="n">
        <v>0.054</v>
      </c>
      <c r="M3" s="35" t="n">
        <v>1.5042</v>
      </c>
      <c r="N3" s="35" t="n">
        <v>0.05155</v>
      </c>
      <c r="O3" s="35" t="n">
        <v>1.0233</v>
      </c>
      <c r="P3" s="35" t="n">
        <v>1.75</v>
      </c>
      <c r="Q3" s="35" t="n">
        <v>0.034</v>
      </c>
    </row>
    <row r="4" customFormat="false" ht="15.75" hidden="false" customHeight="false" outlineLevel="0" collapsed="false">
      <c r="A4" s="41" t="n">
        <v>2001.09</v>
      </c>
      <c r="B4" s="42" t="s">
        <v>446</v>
      </c>
      <c r="C4" s="38" t="n">
        <v>37135</v>
      </c>
      <c r="D4" s="34" t="s">
        <v>447</v>
      </c>
      <c r="E4" s="34" t="n">
        <v>34530</v>
      </c>
      <c r="F4" s="34" t="s">
        <v>448</v>
      </c>
      <c r="G4" s="35" t="n">
        <v>1.718</v>
      </c>
      <c r="H4" s="35" t="n">
        <v>0.10036</v>
      </c>
      <c r="I4" s="35" t="n">
        <v>1.43</v>
      </c>
      <c r="J4" s="35" t="n">
        <v>2.38</v>
      </c>
      <c r="K4" s="35" t="n">
        <v>0.214</v>
      </c>
      <c r="L4" s="35" t="n">
        <v>0.058</v>
      </c>
      <c r="M4" s="35" t="n">
        <v>1.5036</v>
      </c>
      <c r="N4" s="35" t="n">
        <v>0.0541</v>
      </c>
      <c r="O4" s="35" t="n">
        <v>1.0093</v>
      </c>
      <c r="P4" s="35" t="n">
        <v>1.821</v>
      </c>
      <c r="Q4" s="35" t="n">
        <v>0.036</v>
      </c>
    </row>
    <row r="5" customFormat="false" ht="15.75" hidden="false" customHeight="false" outlineLevel="0" collapsed="false">
      <c r="A5" s="39" t="n">
        <v>2001.1</v>
      </c>
      <c r="B5" s="40" t="s">
        <v>446</v>
      </c>
      <c r="C5" s="38" t="n">
        <v>37165</v>
      </c>
      <c r="D5" s="34" t="s">
        <v>447</v>
      </c>
      <c r="E5" s="34" t="n">
        <v>44072</v>
      </c>
      <c r="F5" s="34" t="s">
        <v>448</v>
      </c>
      <c r="G5" s="35" t="n">
        <v>1.7787</v>
      </c>
      <c r="H5" s="35" t="n">
        <v>0.10528</v>
      </c>
      <c r="I5" s="35" t="n">
        <v>1.41</v>
      </c>
      <c r="J5" s="35" t="n">
        <v>2.48</v>
      </c>
      <c r="K5" s="35" t="n">
        <v>0.242</v>
      </c>
      <c r="L5" s="35" t="n">
        <v>0.059</v>
      </c>
      <c r="M5" s="35" t="n">
        <v>1.537</v>
      </c>
      <c r="N5" s="35" t="n">
        <v>0.06235</v>
      </c>
      <c r="O5" s="35" t="n">
        <v>1.0232</v>
      </c>
      <c r="P5" s="35" t="n">
        <v>1.868</v>
      </c>
      <c r="Q5" s="35" t="n">
        <v>0.041</v>
      </c>
    </row>
    <row r="6" customFormat="false" ht="15.75" hidden="false" customHeight="false" outlineLevel="0" collapsed="false">
      <c r="A6" s="41" t="n">
        <v>2001.11</v>
      </c>
      <c r="B6" s="42" t="s">
        <v>446</v>
      </c>
      <c r="C6" s="38" t="n">
        <v>37196</v>
      </c>
      <c r="D6" s="34" t="s">
        <v>447</v>
      </c>
      <c r="E6" s="34" t="n">
        <v>36267</v>
      </c>
      <c r="F6" s="34" t="s">
        <v>448</v>
      </c>
      <c r="G6" s="35" t="n">
        <v>1.7802</v>
      </c>
      <c r="H6" s="35" t="n">
        <v>0.10553</v>
      </c>
      <c r="I6" s="35" t="n">
        <v>1.44</v>
      </c>
      <c r="J6" s="35" t="n">
        <v>2.45</v>
      </c>
      <c r="K6" s="35" t="n">
        <v>0.229</v>
      </c>
      <c r="L6" s="35" t="n">
        <v>0.059</v>
      </c>
      <c r="M6" s="35" t="n">
        <v>1.5516</v>
      </c>
      <c r="N6" s="35" t="n">
        <v>0.06063</v>
      </c>
      <c r="O6" s="35" t="n">
        <v>1.08</v>
      </c>
      <c r="P6" s="35" t="n">
        <v>1.91</v>
      </c>
      <c r="Q6" s="35" t="n">
        <v>0.039</v>
      </c>
    </row>
    <row r="7" customFormat="false" ht="15.75" hidden="false" customHeight="false" outlineLevel="0" collapsed="false">
      <c r="A7" s="39" t="n">
        <v>2001.12</v>
      </c>
      <c r="B7" s="40" t="s">
        <v>446</v>
      </c>
      <c r="C7" s="38" t="n">
        <v>37226</v>
      </c>
      <c r="D7" s="34" t="s">
        <v>447</v>
      </c>
      <c r="E7" s="34" t="n">
        <v>40362</v>
      </c>
      <c r="F7" s="34" t="s">
        <v>448</v>
      </c>
      <c r="G7" s="35" t="n">
        <v>1.7747</v>
      </c>
      <c r="H7" s="35" t="n">
        <v>0.10684</v>
      </c>
      <c r="I7" s="35" t="n">
        <v>1.38</v>
      </c>
      <c r="J7" s="35" t="n">
        <v>2.45</v>
      </c>
      <c r="K7" s="35" t="n">
        <v>0.229</v>
      </c>
      <c r="L7" s="35" t="n">
        <v>0.06</v>
      </c>
      <c r="M7" s="35" t="n">
        <v>1.5459</v>
      </c>
      <c r="N7" s="35" t="n">
        <v>0.0612</v>
      </c>
      <c r="O7" s="35" t="n">
        <v>1.071</v>
      </c>
      <c r="P7" s="35" t="n">
        <v>1.895</v>
      </c>
      <c r="Q7" s="35" t="n">
        <v>0.04</v>
      </c>
    </row>
    <row r="8" customFormat="false" ht="15.75" hidden="false" customHeight="false" outlineLevel="0" collapsed="false">
      <c r="A8" s="41" t="n">
        <v>2002.01</v>
      </c>
      <c r="B8" s="42" t="s">
        <v>446</v>
      </c>
      <c r="C8" s="38" t="n">
        <v>37257</v>
      </c>
      <c r="D8" s="34" t="s">
        <v>447</v>
      </c>
      <c r="E8" s="34" t="n">
        <v>43470</v>
      </c>
      <c r="F8" s="34" t="s">
        <v>448</v>
      </c>
      <c r="G8" s="35" t="n">
        <v>1.5875</v>
      </c>
      <c r="H8" s="35" t="n">
        <v>0.12356</v>
      </c>
      <c r="I8" s="35" t="n">
        <v>1.17</v>
      </c>
      <c r="J8" s="35" t="n">
        <v>2.45</v>
      </c>
      <c r="K8" s="35" t="n">
        <v>0.223</v>
      </c>
      <c r="L8" s="35" t="n">
        <v>0.078</v>
      </c>
      <c r="M8" s="35" t="n">
        <v>1.365</v>
      </c>
      <c r="N8" s="35" t="n">
        <v>0.09709</v>
      </c>
      <c r="O8" s="35" t="n">
        <v>0.69</v>
      </c>
      <c r="P8" s="35" t="n">
        <v>1.818</v>
      </c>
      <c r="Q8" s="35" t="n">
        <v>0.071</v>
      </c>
    </row>
    <row r="9" customFormat="false" ht="15.75" hidden="false" customHeight="false" outlineLevel="0" collapsed="false">
      <c r="A9" s="39" t="n">
        <v>2002.02</v>
      </c>
      <c r="B9" s="40" t="s">
        <v>446</v>
      </c>
      <c r="C9" s="38" t="n">
        <v>37288</v>
      </c>
      <c r="D9" s="34" t="s">
        <v>447</v>
      </c>
      <c r="E9" s="34" t="n">
        <v>38348</v>
      </c>
      <c r="F9" s="34" t="s">
        <v>448</v>
      </c>
      <c r="G9" s="35" t="n">
        <v>1.5088</v>
      </c>
      <c r="H9" s="35" t="n">
        <v>0.09988</v>
      </c>
      <c r="I9" s="35" t="n">
        <v>1.17</v>
      </c>
      <c r="J9" s="35" t="n">
        <v>2.45</v>
      </c>
      <c r="K9" s="35" t="n">
        <v>0.213</v>
      </c>
      <c r="L9" s="35" t="n">
        <v>0.066</v>
      </c>
      <c r="M9" s="35" t="n">
        <v>1.2955</v>
      </c>
      <c r="N9" s="35" t="n">
        <v>0.05271</v>
      </c>
      <c r="O9" s="35" t="n">
        <v>0.829</v>
      </c>
      <c r="P9" s="35" t="n">
        <v>1.6966</v>
      </c>
      <c r="Q9" s="35" t="n">
        <v>0.041</v>
      </c>
    </row>
    <row r="10" customFormat="false" ht="15.75" hidden="false" customHeight="false" outlineLevel="0" collapsed="false">
      <c r="A10" s="41" t="n">
        <v>2002.03</v>
      </c>
      <c r="B10" s="42" t="s">
        <v>446</v>
      </c>
      <c r="C10" s="38" t="n">
        <v>37316</v>
      </c>
      <c r="D10" s="34" t="s">
        <v>447</v>
      </c>
      <c r="E10" s="34" t="n">
        <v>38410</v>
      </c>
      <c r="F10" s="34" t="s">
        <v>448</v>
      </c>
      <c r="G10" s="35" t="n">
        <v>1.5739</v>
      </c>
      <c r="H10" s="35" t="n">
        <v>0.11451</v>
      </c>
      <c r="I10" s="35" t="n">
        <v>1.239</v>
      </c>
      <c r="J10" s="35" t="n">
        <v>2.45</v>
      </c>
      <c r="K10" s="35" t="n">
        <v>0.251</v>
      </c>
      <c r="L10" s="35" t="n">
        <v>0.073</v>
      </c>
      <c r="M10" s="35" t="n">
        <v>1.3231</v>
      </c>
      <c r="N10" s="35" t="n">
        <v>0.0658</v>
      </c>
      <c r="O10" s="35" t="n">
        <v>0.8331</v>
      </c>
      <c r="P10" s="35" t="n">
        <v>1.7739</v>
      </c>
      <c r="Q10" s="35" t="n">
        <v>0.05</v>
      </c>
    </row>
    <row r="11" customFormat="false" ht="15.75" hidden="false" customHeight="false" outlineLevel="0" collapsed="false">
      <c r="A11" s="39" t="n">
        <v>2002.04</v>
      </c>
      <c r="B11" s="40" t="s">
        <v>449</v>
      </c>
      <c r="C11" s="38" t="n">
        <v>37347</v>
      </c>
      <c r="D11" s="34" t="s">
        <v>447</v>
      </c>
      <c r="E11" s="34" t="n">
        <v>47414</v>
      </c>
      <c r="F11" s="34" t="s">
        <v>448</v>
      </c>
      <c r="G11" s="35" t="n">
        <v>1.7129</v>
      </c>
      <c r="H11" s="35" t="n">
        <v>0.11299</v>
      </c>
      <c r="I11" s="35" t="n">
        <v>1.36</v>
      </c>
      <c r="J11" s="35" t="n">
        <v>2.67</v>
      </c>
      <c r="K11" s="35" t="n">
        <v>0.266</v>
      </c>
      <c r="L11" s="35" t="n">
        <v>0.066</v>
      </c>
      <c r="M11" s="35" t="n">
        <v>1.4474</v>
      </c>
      <c r="N11" s="35" t="n">
        <v>0.07786</v>
      </c>
      <c r="O11" s="35" t="n">
        <v>0.8346</v>
      </c>
      <c r="P11" s="35" t="n">
        <v>1.8061</v>
      </c>
      <c r="Q11" s="35" t="n">
        <v>0.054</v>
      </c>
    </row>
    <row r="12" customFormat="false" ht="15.75" hidden="false" customHeight="false" outlineLevel="0" collapsed="false">
      <c r="A12" s="41" t="n">
        <v>2002.05</v>
      </c>
      <c r="B12" s="42" t="s">
        <v>449</v>
      </c>
      <c r="C12" s="38" t="n">
        <v>37377</v>
      </c>
      <c r="D12" s="34" t="s">
        <v>447</v>
      </c>
      <c r="E12" s="34" t="n">
        <v>49569</v>
      </c>
      <c r="F12" s="34" t="s">
        <v>448</v>
      </c>
      <c r="G12" s="35" t="n">
        <v>1.7219</v>
      </c>
      <c r="H12" s="35" t="n">
        <v>0.1055</v>
      </c>
      <c r="I12" s="35" t="n">
        <v>1.37</v>
      </c>
      <c r="J12" s="35" t="n">
        <v>2.67</v>
      </c>
      <c r="K12" s="35" t="n">
        <v>0.238</v>
      </c>
      <c r="L12" s="35" t="n">
        <v>0.061</v>
      </c>
      <c r="M12" s="35" t="n">
        <v>1.4836</v>
      </c>
      <c r="N12" s="35" t="n">
        <v>0.05869</v>
      </c>
      <c r="O12" s="35" t="n">
        <v>0.9724</v>
      </c>
      <c r="P12" s="35" t="n">
        <v>1.8061</v>
      </c>
      <c r="Q12" s="35" t="n">
        <v>0.04</v>
      </c>
    </row>
    <row r="13" customFormat="false" ht="15.75" hidden="false" customHeight="false" outlineLevel="0" collapsed="false">
      <c r="A13" s="39" t="n">
        <v>2002.06</v>
      </c>
      <c r="B13" s="40" t="s">
        <v>449</v>
      </c>
      <c r="C13" s="38" t="n">
        <v>37408</v>
      </c>
      <c r="D13" s="34" t="s">
        <v>447</v>
      </c>
      <c r="E13" s="34" t="n">
        <v>38863</v>
      </c>
      <c r="F13" s="34" t="s">
        <v>448</v>
      </c>
      <c r="G13" s="35" t="n">
        <v>1.7107</v>
      </c>
      <c r="H13" s="35" t="n">
        <v>0.10882</v>
      </c>
      <c r="I13" s="35" t="n">
        <v>1.369</v>
      </c>
      <c r="J13" s="35" t="n">
        <v>2.67</v>
      </c>
      <c r="K13" s="35" t="n">
        <v>0.236</v>
      </c>
      <c r="L13" s="35" t="n">
        <v>0.064</v>
      </c>
      <c r="M13" s="35" t="n">
        <v>1.4749</v>
      </c>
      <c r="N13" s="35" t="n">
        <v>0.05701</v>
      </c>
      <c r="O13" s="35" t="n">
        <v>0.9085</v>
      </c>
      <c r="P13" s="35" t="n">
        <v>1.8524</v>
      </c>
      <c r="Q13" s="35" t="n">
        <v>0.039</v>
      </c>
    </row>
    <row r="14" customFormat="false" ht="15.75" hidden="false" customHeight="false" outlineLevel="0" collapsed="false">
      <c r="A14" s="41" t="n">
        <v>2002.07</v>
      </c>
      <c r="B14" s="42" t="s">
        <v>449</v>
      </c>
      <c r="C14" s="38" t="n">
        <v>37438</v>
      </c>
      <c r="D14" s="34" t="s">
        <v>447</v>
      </c>
      <c r="E14" s="34" t="n">
        <v>57752</v>
      </c>
      <c r="F14" s="34" t="s">
        <v>448</v>
      </c>
      <c r="G14" s="35" t="n">
        <v>1.7668</v>
      </c>
      <c r="H14" s="35" t="n">
        <v>0.12366</v>
      </c>
      <c r="I14" s="35" t="n">
        <v>1.309</v>
      </c>
      <c r="J14" s="35" t="n">
        <v>2.67</v>
      </c>
      <c r="K14" s="35" t="n">
        <v>0.257</v>
      </c>
      <c r="L14" s="35" t="n">
        <v>0.07</v>
      </c>
      <c r="M14" s="35" t="n">
        <v>1.5099</v>
      </c>
      <c r="N14" s="35" t="n">
        <v>0.06938</v>
      </c>
      <c r="O14" s="35" t="n">
        <v>0.9344</v>
      </c>
      <c r="P14" s="35" t="n">
        <v>1.8838</v>
      </c>
      <c r="Q14" s="35" t="n">
        <v>0.046</v>
      </c>
    </row>
    <row r="15" customFormat="false" ht="15.75" hidden="false" customHeight="false" outlineLevel="0" collapsed="false">
      <c r="A15" s="39" t="n">
        <v>2002.08</v>
      </c>
      <c r="B15" s="40" t="s">
        <v>449</v>
      </c>
      <c r="C15" s="38" t="n">
        <v>37469</v>
      </c>
      <c r="D15" s="34" t="s">
        <v>447</v>
      </c>
      <c r="E15" s="34" t="n">
        <v>46852</v>
      </c>
      <c r="F15" s="34" t="s">
        <v>448</v>
      </c>
      <c r="G15" s="35" t="n">
        <v>1.7508</v>
      </c>
      <c r="H15" s="35" t="n">
        <v>0.11946</v>
      </c>
      <c r="I15" s="35" t="n">
        <v>1.39</v>
      </c>
      <c r="J15" s="35" t="n">
        <v>2.47</v>
      </c>
      <c r="K15" s="35" t="n">
        <v>0.239</v>
      </c>
      <c r="L15" s="35" t="n">
        <v>0.068</v>
      </c>
      <c r="M15" s="35" t="n">
        <v>1.5116</v>
      </c>
      <c r="N15" s="35" t="n">
        <v>0.06489</v>
      </c>
      <c r="O15" s="35" t="n">
        <v>0.9705</v>
      </c>
      <c r="P15" s="35" t="n">
        <v>1.8425</v>
      </c>
      <c r="Q15" s="35" t="n">
        <v>0.043</v>
      </c>
    </row>
    <row r="16" customFormat="false" ht="15.75" hidden="false" customHeight="false" outlineLevel="0" collapsed="false">
      <c r="A16" s="41" t="n">
        <v>2002.09</v>
      </c>
      <c r="B16" s="42" t="s">
        <v>449</v>
      </c>
      <c r="C16" s="38" t="n">
        <v>37500</v>
      </c>
      <c r="D16" s="34" t="s">
        <v>447</v>
      </c>
      <c r="E16" s="34" t="n">
        <v>39964</v>
      </c>
      <c r="F16" s="34" t="s">
        <v>448</v>
      </c>
      <c r="G16" s="35" t="n">
        <v>1.7424</v>
      </c>
      <c r="H16" s="35" t="n">
        <v>0.11826</v>
      </c>
      <c r="I16" s="35" t="n">
        <v>1.37</v>
      </c>
      <c r="J16" s="35" t="n">
        <v>2.45</v>
      </c>
      <c r="K16" s="35" t="n">
        <v>0.23</v>
      </c>
      <c r="L16" s="35" t="n">
        <v>0.068</v>
      </c>
      <c r="M16" s="35" t="n">
        <v>1.512</v>
      </c>
      <c r="N16" s="35" t="n">
        <v>0.06501</v>
      </c>
      <c r="O16" s="35" t="n">
        <v>0.962</v>
      </c>
      <c r="P16" s="35" t="n">
        <v>1.9609</v>
      </c>
      <c r="Q16" s="35" t="n">
        <v>0.043</v>
      </c>
    </row>
    <row r="17" customFormat="false" ht="15.75" hidden="false" customHeight="false" outlineLevel="0" collapsed="false">
      <c r="A17" s="39" t="n">
        <v>2002.1</v>
      </c>
      <c r="B17" s="40" t="s">
        <v>449</v>
      </c>
      <c r="C17" s="38" t="n">
        <v>37530</v>
      </c>
      <c r="D17" s="34" t="s">
        <v>447</v>
      </c>
      <c r="E17" s="34" t="n">
        <v>41545</v>
      </c>
      <c r="F17" s="34" t="s">
        <v>448</v>
      </c>
      <c r="G17" s="35" t="n">
        <v>1.761</v>
      </c>
      <c r="H17" s="35" t="n">
        <v>0.10918</v>
      </c>
      <c r="I17" s="35" t="n">
        <v>1.35</v>
      </c>
      <c r="J17" s="35" t="n">
        <v>2.45</v>
      </c>
      <c r="K17" s="35" t="n">
        <v>0.233</v>
      </c>
      <c r="L17" s="35" t="n">
        <v>0.062</v>
      </c>
      <c r="M17" s="35" t="n">
        <v>1.5276</v>
      </c>
      <c r="N17" s="35" t="n">
        <v>0.06536</v>
      </c>
      <c r="O17" s="35" t="n">
        <v>0.984</v>
      </c>
      <c r="P17" s="35" t="n">
        <v>1.84</v>
      </c>
      <c r="Q17" s="35" t="n">
        <v>0.043</v>
      </c>
    </row>
    <row r="18" customFormat="false" ht="15.75" hidden="false" customHeight="false" outlineLevel="0" collapsed="false">
      <c r="A18" s="41" t="n">
        <v>2002.11</v>
      </c>
      <c r="B18" s="42" t="s">
        <v>449</v>
      </c>
      <c r="C18" s="38" t="n">
        <v>37561</v>
      </c>
      <c r="D18" s="34" t="s">
        <v>447</v>
      </c>
      <c r="E18" s="34" t="n">
        <v>36226</v>
      </c>
      <c r="F18" s="34" t="s">
        <v>448</v>
      </c>
      <c r="G18" s="35" t="n">
        <v>1.9776</v>
      </c>
      <c r="H18" s="35" t="n">
        <v>0.11322</v>
      </c>
      <c r="I18" s="35" t="n">
        <v>1.49</v>
      </c>
      <c r="J18" s="35" t="n">
        <v>2.74</v>
      </c>
      <c r="K18" s="35" t="n">
        <v>0.299</v>
      </c>
      <c r="L18" s="35" t="n">
        <v>0.057</v>
      </c>
      <c r="M18" s="35" t="n">
        <v>1.6782</v>
      </c>
      <c r="N18" s="35" t="n">
        <v>0.10402</v>
      </c>
      <c r="O18" s="35" t="n">
        <v>1.0497</v>
      </c>
      <c r="P18" s="35" t="n">
        <v>2.4965</v>
      </c>
      <c r="Q18" s="35" t="n">
        <v>0.062</v>
      </c>
    </row>
    <row r="19" customFormat="false" ht="15.75" hidden="false" customHeight="false" outlineLevel="0" collapsed="false">
      <c r="A19" s="39" t="n">
        <v>2002.12</v>
      </c>
      <c r="B19" s="40" t="s">
        <v>449</v>
      </c>
      <c r="C19" s="38" t="n">
        <v>37591</v>
      </c>
      <c r="D19" s="34" t="s">
        <v>447</v>
      </c>
      <c r="E19" s="34" t="n">
        <v>44705</v>
      </c>
      <c r="F19" s="34" t="s">
        <v>448</v>
      </c>
      <c r="G19" s="35" t="n">
        <v>2.0005</v>
      </c>
      <c r="H19" s="35" t="n">
        <v>0.13996</v>
      </c>
      <c r="I19" s="35" t="n">
        <v>1.59</v>
      </c>
      <c r="J19" s="35" t="n">
        <v>2.95</v>
      </c>
      <c r="K19" s="35" t="n">
        <v>0.293</v>
      </c>
      <c r="L19" s="35" t="n">
        <v>0.07</v>
      </c>
      <c r="M19" s="35" t="n">
        <v>1.7076</v>
      </c>
      <c r="N19" s="35" t="n">
        <v>0.08068</v>
      </c>
      <c r="O19" s="35" t="n">
        <v>1.149</v>
      </c>
      <c r="P19" s="35" t="n">
        <v>2.2093</v>
      </c>
      <c r="Q19" s="35" t="n">
        <v>0.047</v>
      </c>
    </row>
    <row r="20" customFormat="false" ht="15.75" hidden="false" customHeight="false" outlineLevel="0" collapsed="false">
      <c r="A20" s="41" t="n">
        <v>2003.01</v>
      </c>
      <c r="B20" s="42" t="s">
        <v>449</v>
      </c>
      <c r="C20" s="38" t="n">
        <v>37622</v>
      </c>
      <c r="D20" s="34" t="s">
        <v>447</v>
      </c>
      <c r="E20" s="34" t="n">
        <v>36694</v>
      </c>
      <c r="F20" s="34" t="s">
        <v>448</v>
      </c>
      <c r="G20" s="35" t="n">
        <v>2.1599</v>
      </c>
      <c r="H20" s="35" t="n">
        <v>0.13609</v>
      </c>
      <c r="I20" s="35" t="n">
        <v>1.699</v>
      </c>
      <c r="J20" s="35" t="n">
        <v>2.95</v>
      </c>
      <c r="K20" s="35" t="n">
        <v>0.304</v>
      </c>
      <c r="L20" s="35" t="n">
        <v>0.063</v>
      </c>
      <c r="M20" s="35" t="n">
        <v>1.8558</v>
      </c>
      <c r="N20" s="35" t="n">
        <v>0.10202</v>
      </c>
      <c r="O20" s="35" t="n">
        <v>1.18</v>
      </c>
      <c r="P20" s="35" t="n">
        <v>2.3905</v>
      </c>
      <c r="Q20" s="35" t="n">
        <v>0.055</v>
      </c>
    </row>
    <row r="21" customFormat="false" ht="15.75" hidden="false" customHeight="false" outlineLevel="0" collapsed="false">
      <c r="A21" s="39" t="n">
        <v>2003.02</v>
      </c>
      <c r="B21" s="40" t="s">
        <v>449</v>
      </c>
      <c r="C21" s="38" t="n">
        <v>37653</v>
      </c>
      <c r="D21" s="34" t="s">
        <v>447</v>
      </c>
      <c r="E21" s="34" t="n">
        <v>36200</v>
      </c>
      <c r="F21" s="34" t="s">
        <v>448</v>
      </c>
      <c r="G21" s="35" t="n">
        <v>2.2233</v>
      </c>
      <c r="H21" s="35" t="n">
        <v>0.14309</v>
      </c>
      <c r="I21" s="35" t="n">
        <v>1.739</v>
      </c>
      <c r="J21" s="35" t="n">
        <v>2.95</v>
      </c>
      <c r="K21" s="35" t="n">
        <v>0.296</v>
      </c>
      <c r="L21" s="35" t="n">
        <v>0.064</v>
      </c>
      <c r="M21" s="35" t="n">
        <v>1.9269</v>
      </c>
      <c r="N21" s="35" t="n">
        <v>0.09883</v>
      </c>
      <c r="O21" s="35" t="n">
        <v>1.2608</v>
      </c>
      <c r="P21" s="35" t="n">
        <v>2.4822</v>
      </c>
      <c r="Q21" s="35" t="n">
        <v>0.051</v>
      </c>
    </row>
    <row r="22" customFormat="false" ht="15.75" hidden="false" customHeight="false" outlineLevel="0" collapsed="false">
      <c r="A22" s="41" t="n">
        <v>2003.03</v>
      </c>
      <c r="B22" s="42" t="s">
        <v>449</v>
      </c>
      <c r="C22" s="38" t="n">
        <v>37681</v>
      </c>
      <c r="D22" s="34" t="s">
        <v>447</v>
      </c>
      <c r="E22" s="34" t="n">
        <v>39311</v>
      </c>
      <c r="F22" s="34" t="s">
        <v>448</v>
      </c>
      <c r="G22" s="35" t="n">
        <v>2.2152</v>
      </c>
      <c r="H22" s="35" t="n">
        <v>0.14306</v>
      </c>
      <c r="I22" s="35" t="n">
        <v>1.79</v>
      </c>
      <c r="J22" s="35" t="n">
        <v>2.95</v>
      </c>
      <c r="K22" s="35" t="n">
        <v>0.268</v>
      </c>
      <c r="L22" s="35" t="n">
        <v>0.065</v>
      </c>
      <c r="M22" s="35" t="n">
        <v>1.9468</v>
      </c>
      <c r="N22" s="35" t="n">
        <v>0.08724</v>
      </c>
      <c r="O22" s="35" t="n">
        <v>1.31</v>
      </c>
      <c r="P22" s="35" t="n">
        <v>2.3942</v>
      </c>
      <c r="Q22" s="35" t="n">
        <v>0.045</v>
      </c>
    </row>
    <row r="23" customFormat="false" ht="15.75" hidden="false" customHeight="false" outlineLevel="0" collapsed="false">
      <c r="A23" s="39" t="n">
        <v>2003.04</v>
      </c>
      <c r="B23" s="40" t="s">
        <v>450</v>
      </c>
      <c r="C23" s="38" t="n">
        <v>37712</v>
      </c>
      <c r="D23" s="34" t="s">
        <v>447</v>
      </c>
      <c r="E23" s="34" t="n">
        <v>42127</v>
      </c>
      <c r="F23" s="34" t="s">
        <v>448</v>
      </c>
      <c r="G23" s="35" t="n">
        <v>2.195</v>
      </c>
      <c r="H23" s="35" t="n">
        <v>0.14887</v>
      </c>
      <c r="I23" s="35" t="n">
        <v>1.72</v>
      </c>
      <c r="J23" s="35" t="n">
        <v>2.95</v>
      </c>
      <c r="K23" s="35" t="n">
        <v>0.255</v>
      </c>
      <c r="L23" s="35" t="n">
        <v>0.068</v>
      </c>
      <c r="M23" s="35" t="n">
        <v>1.9405</v>
      </c>
      <c r="N23" s="35" t="n">
        <v>0.0849</v>
      </c>
      <c r="O23" s="35" t="n">
        <v>1.2621</v>
      </c>
      <c r="P23" s="35" t="n">
        <v>2.3503</v>
      </c>
      <c r="Q23" s="35" t="n">
        <v>0.044</v>
      </c>
    </row>
    <row r="24" customFormat="false" ht="15.75" hidden="false" customHeight="false" outlineLevel="0" collapsed="false">
      <c r="A24" s="41" t="n">
        <v>2003.05</v>
      </c>
      <c r="B24" s="42" t="s">
        <v>450</v>
      </c>
      <c r="C24" s="38" t="n">
        <v>37742</v>
      </c>
      <c r="D24" s="34" t="s">
        <v>447</v>
      </c>
      <c r="E24" s="34" t="n">
        <v>36221</v>
      </c>
      <c r="F24" s="34" t="s">
        <v>448</v>
      </c>
      <c r="G24" s="35" t="n">
        <v>2.1133</v>
      </c>
      <c r="H24" s="35" t="n">
        <v>0.13621</v>
      </c>
      <c r="I24" s="35" t="n">
        <v>1.749</v>
      </c>
      <c r="J24" s="35" t="n">
        <v>2.85</v>
      </c>
      <c r="K24" s="35" t="n">
        <v>0.245</v>
      </c>
      <c r="L24" s="35" t="n">
        <v>0.064</v>
      </c>
      <c r="M24" s="35" t="n">
        <v>1.8686</v>
      </c>
      <c r="N24" s="35" t="n">
        <v>0.07971</v>
      </c>
      <c r="O24" s="35" t="n">
        <v>1.2401</v>
      </c>
      <c r="P24" s="35" t="n">
        <v>2.3207</v>
      </c>
      <c r="Q24" s="35" t="n">
        <v>0.043</v>
      </c>
    </row>
    <row r="25" customFormat="false" ht="15.75" hidden="false" customHeight="false" outlineLevel="0" collapsed="false">
      <c r="A25" s="39" t="n">
        <v>2003.06</v>
      </c>
      <c r="B25" s="40" t="s">
        <v>450</v>
      </c>
      <c r="C25" s="38" t="n">
        <v>37773</v>
      </c>
      <c r="D25" s="34" t="s">
        <v>447</v>
      </c>
      <c r="E25" s="34" t="n">
        <v>40291</v>
      </c>
      <c r="F25" s="34" t="s">
        <v>448</v>
      </c>
      <c r="G25" s="35" t="n">
        <v>2.026</v>
      </c>
      <c r="H25" s="35" t="n">
        <v>0.1431</v>
      </c>
      <c r="I25" s="35" t="n">
        <v>1.669</v>
      </c>
      <c r="J25" s="35" t="n">
        <v>2.86</v>
      </c>
      <c r="K25" s="35" t="n">
        <v>0.238</v>
      </c>
      <c r="L25" s="35" t="n">
        <v>0.071</v>
      </c>
      <c r="M25" s="35" t="n">
        <v>1.788</v>
      </c>
      <c r="N25" s="35" t="n">
        <v>0.08454</v>
      </c>
      <c r="O25" s="35" t="n">
        <v>1.1529</v>
      </c>
      <c r="P25" s="35" t="n">
        <v>2.2271</v>
      </c>
      <c r="Q25" s="35" t="n">
        <v>0.047</v>
      </c>
    </row>
    <row r="26" customFormat="false" ht="15.75" hidden="false" customHeight="false" outlineLevel="0" collapsed="false">
      <c r="A26" s="41" t="n">
        <v>2003.07</v>
      </c>
      <c r="B26" s="42" t="s">
        <v>450</v>
      </c>
      <c r="C26" s="38" t="n">
        <v>37803</v>
      </c>
      <c r="D26" s="34" t="s">
        <v>447</v>
      </c>
      <c r="E26" s="34" t="n">
        <v>41828</v>
      </c>
      <c r="F26" s="34" t="s">
        <v>448</v>
      </c>
      <c r="G26" s="35" t="n">
        <v>1.9708</v>
      </c>
      <c r="H26" s="35" t="n">
        <v>0.13829</v>
      </c>
      <c r="I26" s="35" t="n">
        <v>1.62</v>
      </c>
      <c r="J26" s="35" t="n">
        <v>2.85</v>
      </c>
      <c r="K26" s="35" t="n">
        <v>0.237</v>
      </c>
      <c r="L26" s="35" t="n">
        <v>0.07</v>
      </c>
      <c r="M26" s="35" t="n">
        <v>1.734</v>
      </c>
      <c r="N26" s="35" t="n">
        <v>0.0786</v>
      </c>
      <c r="O26" s="35" t="n">
        <v>1.17</v>
      </c>
      <c r="P26" s="35" t="n">
        <v>2.27</v>
      </c>
      <c r="Q26" s="35" t="n">
        <v>0.045</v>
      </c>
    </row>
    <row r="27" customFormat="false" ht="15.75" hidden="false" customHeight="false" outlineLevel="0" collapsed="false">
      <c r="A27" s="39" t="n">
        <v>2003.08</v>
      </c>
      <c r="B27" s="40" t="s">
        <v>450</v>
      </c>
      <c r="C27" s="38" t="n">
        <v>37834</v>
      </c>
      <c r="D27" s="34" t="s">
        <v>447</v>
      </c>
      <c r="E27" s="34" t="n">
        <v>35935</v>
      </c>
      <c r="F27" s="34" t="s">
        <v>448</v>
      </c>
      <c r="G27" s="35" t="n">
        <v>1.9751</v>
      </c>
      <c r="H27" s="35" t="n">
        <v>0.13199</v>
      </c>
      <c r="I27" s="35" t="n">
        <v>1.63</v>
      </c>
      <c r="J27" s="35" t="n">
        <v>2.85</v>
      </c>
      <c r="K27" s="35" t="n">
        <v>0.24</v>
      </c>
      <c r="L27" s="35" t="n">
        <v>0.067</v>
      </c>
      <c r="M27" s="35" t="n">
        <v>1.735</v>
      </c>
      <c r="N27" s="35" t="n">
        <v>0.07669</v>
      </c>
      <c r="O27" s="35" t="n">
        <v>1.1575</v>
      </c>
      <c r="P27" s="35" t="n">
        <v>2.1372</v>
      </c>
      <c r="Q27" s="35" t="n">
        <v>0.044</v>
      </c>
    </row>
    <row r="28" customFormat="false" ht="15.75" hidden="false" customHeight="false" outlineLevel="0" collapsed="false">
      <c r="A28" s="41" t="n">
        <v>2003.09</v>
      </c>
      <c r="B28" s="42" t="s">
        <v>450</v>
      </c>
      <c r="C28" s="38" t="n">
        <v>37865</v>
      </c>
      <c r="D28" s="34" t="s">
        <v>447</v>
      </c>
      <c r="E28" s="34" t="n">
        <v>43291</v>
      </c>
      <c r="F28" s="34" t="s">
        <v>448</v>
      </c>
      <c r="G28" s="35" t="n">
        <v>2.0032</v>
      </c>
      <c r="H28" s="35" t="n">
        <v>0.12661</v>
      </c>
      <c r="I28" s="35" t="n">
        <v>1.64</v>
      </c>
      <c r="J28" s="35" t="n">
        <v>2.85</v>
      </c>
      <c r="K28" s="35" t="n">
        <v>0.247</v>
      </c>
      <c r="L28" s="35" t="n">
        <v>0.063</v>
      </c>
      <c r="M28" s="35" t="n">
        <v>1.7567</v>
      </c>
      <c r="N28" s="35" t="n">
        <v>0.07335</v>
      </c>
      <c r="O28" s="35" t="n">
        <v>1.1575</v>
      </c>
      <c r="P28" s="35" t="n">
        <v>2.22</v>
      </c>
      <c r="Q28" s="35" t="n">
        <v>0.042</v>
      </c>
    </row>
    <row r="29" customFormat="false" ht="15.75" hidden="false" customHeight="false" outlineLevel="0" collapsed="false">
      <c r="A29" s="39" t="n">
        <v>2003.1</v>
      </c>
      <c r="B29" s="40" t="s">
        <v>450</v>
      </c>
      <c r="C29" s="38" t="n">
        <v>37895</v>
      </c>
      <c r="D29" s="34" t="s">
        <v>447</v>
      </c>
      <c r="E29" s="34" t="n">
        <v>37608</v>
      </c>
      <c r="F29" s="34" t="s">
        <v>448</v>
      </c>
      <c r="G29" s="35" t="n">
        <v>1.9974</v>
      </c>
      <c r="H29" s="35" t="n">
        <v>0.1278</v>
      </c>
      <c r="I29" s="35" t="n">
        <v>1.62</v>
      </c>
      <c r="J29" s="35" t="n">
        <v>2.85</v>
      </c>
      <c r="K29" s="35" t="n">
        <v>0.243</v>
      </c>
      <c r="L29" s="35" t="n">
        <v>0.064</v>
      </c>
      <c r="M29" s="35" t="n">
        <v>1.7545</v>
      </c>
      <c r="N29" s="35" t="n">
        <v>0.0686</v>
      </c>
      <c r="O29" s="35" t="n">
        <v>1.19</v>
      </c>
      <c r="P29" s="35" t="n">
        <v>2.39</v>
      </c>
      <c r="Q29" s="35" t="n">
        <v>0.039</v>
      </c>
    </row>
    <row r="30" customFormat="false" ht="15.75" hidden="false" customHeight="false" outlineLevel="0" collapsed="false">
      <c r="A30" s="41" t="n">
        <v>2003.11</v>
      </c>
      <c r="B30" s="42" t="s">
        <v>450</v>
      </c>
      <c r="C30" s="38" t="n">
        <v>37926</v>
      </c>
      <c r="D30" s="34" t="s">
        <v>447</v>
      </c>
      <c r="E30" s="34" t="n">
        <v>35911</v>
      </c>
      <c r="F30" s="34" t="s">
        <v>448</v>
      </c>
      <c r="G30" s="35" t="n">
        <v>1.9931</v>
      </c>
      <c r="H30" s="35" t="n">
        <v>0.12801</v>
      </c>
      <c r="I30" s="35" t="n">
        <v>1.62</v>
      </c>
      <c r="J30" s="35" t="n">
        <v>2.85</v>
      </c>
      <c r="K30" s="35" t="n">
        <v>0.246</v>
      </c>
      <c r="L30" s="35" t="n">
        <v>0.064</v>
      </c>
      <c r="M30" s="35" t="n">
        <v>1.7469</v>
      </c>
      <c r="N30" s="35" t="n">
        <v>0.06855</v>
      </c>
      <c r="O30" s="35" t="n">
        <v>1.5096</v>
      </c>
      <c r="P30" s="35" t="n">
        <v>2.125</v>
      </c>
      <c r="Q30" s="35" t="n">
        <v>0.039</v>
      </c>
    </row>
    <row r="31" customFormat="false" ht="15.75" hidden="false" customHeight="false" outlineLevel="0" collapsed="false">
      <c r="A31" s="39" t="n">
        <v>2003.12</v>
      </c>
      <c r="B31" s="40" t="s">
        <v>450</v>
      </c>
      <c r="C31" s="38" t="n">
        <v>37956</v>
      </c>
      <c r="D31" s="34" t="s">
        <v>447</v>
      </c>
      <c r="E31" s="34" t="n">
        <v>44759</v>
      </c>
      <c r="F31" s="34" t="s">
        <v>448</v>
      </c>
      <c r="G31" s="35" t="n">
        <v>1.9984</v>
      </c>
      <c r="H31" s="35" t="n">
        <v>0.12498</v>
      </c>
      <c r="I31" s="35" t="n">
        <v>1.61</v>
      </c>
      <c r="J31" s="35" t="n">
        <v>2.85</v>
      </c>
      <c r="K31" s="35" t="n">
        <v>0.246</v>
      </c>
      <c r="L31" s="35" t="n">
        <v>0.063</v>
      </c>
      <c r="M31" s="35" t="n">
        <v>1.7529</v>
      </c>
      <c r="N31" s="35" t="n">
        <v>0.06972</v>
      </c>
      <c r="O31" s="35" t="n">
        <v>1.4509</v>
      </c>
      <c r="P31" s="35" t="n">
        <v>2.149</v>
      </c>
      <c r="Q31" s="35" t="n">
        <v>0.04</v>
      </c>
    </row>
    <row r="32" customFormat="false" ht="15.75" hidden="false" customHeight="false" outlineLevel="0" collapsed="false">
      <c r="A32" s="41" t="n">
        <v>2004.01</v>
      </c>
      <c r="B32" s="42" t="s">
        <v>450</v>
      </c>
      <c r="C32" s="38" t="n">
        <v>37987</v>
      </c>
      <c r="D32" s="34" t="s">
        <v>447</v>
      </c>
      <c r="E32" s="34" t="n">
        <v>35766</v>
      </c>
      <c r="F32" s="34" t="s">
        <v>448</v>
      </c>
      <c r="G32" s="35" t="n">
        <v>2.007</v>
      </c>
      <c r="H32" s="35" t="n">
        <v>0.12596</v>
      </c>
      <c r="I32" s="35" t="n">
        <v>1.61</v>
      </c>
      <c r="J32" s="35" t="n">
        <v>2.85</v>
      </c>
      <c r="K32" s="35" t="n">
        <v>0.246</v>
      </c>
      <c r="L32" s="35" t="n">
        <v>0.063</v>
      </c>
      <c r="M32" s="35" t="n">
        <v>1.7612</v>
      </c>
      <c r="N32" s="35" t="n">
        <v>0.06956</v>
      </c>
      <c r="O32" s="35" t="n">
        <v>1.52</v>
      </c>
      <c r="P32" s="35" t="n">
        <v>2.149</v>
      </c>
      <c r="Q32" s="35" t="n">
        <v>0.039</v>
      </c>
    </row>
    <row r="33" customFormat="false" ht="15.75" hidden="false" customHeight="false" outlineLevel="0" collapsed="false">
      <c r="A33" s="39" t="n">
        <v>2004.02</v>
      </c>
      <c r="B33" s="40" t="s">
        <v>450</v>
      </c>
      <c r="C33" s="38" t="n">
        <v>38018</v>
      </c>
      <c r="D33" s="34" t="s">
        <v>447</v>
      </c>
      <c r="E33" s="34" t="n">
        <v>35740</v>
      </c>
      <c r="F33" s="34" t="s">
        <v>448</v>
      </c>
      <c r="G33" s="35" t="n">
        <v>2.0025</v>
      </c>
      <c r="H33" s="35" t="n">
        <v>0.13052</v>
      </c>
      <c r="I33" s="35" t="n">
        <v>1.61</v>
      </c>
      <c r="J33" s="35" t="n">
        <v>2.85</v>
      </c>
      <c r="K33" s="35" t="n">
        <v>0.254</v>
      </c>
      <c r="L33" s="35" t="n">
        <v>0.065</v>
      </c>
      <c r="M33" s="35" t="n">
        <v>1.7488</v>
      </c>
      <c r="N33" s="35" t="n">
        <v>0.075</v>
      </c>
      <c r="O33" s="35" t="n">
        <v>1.49</v>
      </c>
      <c r="P33" s="35" t="n">
        <v>2.158</v>
      </c>
      <c r="Q33" s="35" t="n">
        <v>0.043</v>
      </c>
    </row>
    <row r="34" customFormat="false" ht="15.75" hidden="false" customHeight="false" outlineLevel="0" collapsed="false">
      <c r="A34" s="41" t="n">
        <v>2004.03</v>
      </c>
      <c r="B34" s="42" t="s">
        <v>450</v>
      </c>
      <c r="C34" s="38" t="n">
        <v>38047</v>
      </c>
      <c r="D34" s="34" t="s">
        <v>447</v>
      </c>
      <c r="E34" s="34" t="n">
        <v>44631</v>
      </c>
      <c r="F34" s="34" t="s">
        <v>448</v>
      </c>
      <c r="G34" s="35" t="n">
        <v>1.9813</v>
      </c>
      <c r="H34" s="35" t="n">
        <v>0.13863</v>
      </c>
      <c r="I34" s="35" t="n">
        <v>1.559</v>
      </c>
      <c r="J34" s="35" t="n">
        <v>2.85</v>
      </c>
      <c r="K34" s="35" t="n">
        <v>0.264</v>
      </c>
      <c r="L34" s="35" t="n">
        <v>0.07</v>
      </c>
      <c r="M34" s="35" t="n">
        <v>1.7174</v>
      </c>
      <c r="N34" s="35" t="n">
        <v>0.07957</v>
      </c>
      <c r="O34" s="35" t="n">
        <v>1.4</v>
      </c>
      <c r="P34" s="35" t="n">
        <v>2.3279</v>
      </c>
      <c r="Q34" s="35" t="n">
        <v>0.046</v>
      </c>
    </row>
    <row r="35" customFormat="false" ht="15.75" hidden="false" customHeight="false" outlineLevel="0" collapsed="false">
      <c r="A35" s="39" t="n">
        <v>2004.04</v>
      </c>
      <c r="B35" s="40" t="s">
        <v>450</v>
      </c>
      <c r="C35" s="38" t="n">
        <v>38078</v>
      </c>
      <c r="D35" s="34" t="s">
        <v>447</v>
      </c>
      <c r="E35" s="34" t="n">
        <v>35862</v>
      </c>
      <c r="F35" s="34" t="s">
        <v>448</v>
      </c>
      <c r="G35" s="35" t="n">
        <v>1.9715</v>
      </c>
      <c r="H35" s="35" t="n">
        <v>0.13982</v>
      </c>
      <c r="I35" s="35" t="n">
        <v>1.56</v>
      </c>
      <c r="J35" s="35" t="n">
        <v>2.85</v>
      </c>
      <c r="K35" s="35" t="n">
        <v>0.263</v>
      </c>
      <c r="L35" s="35" t="n">
        <v>0.071</v>
      </c>
      <c r="M35" s="35" t="n">
        <v>1.7085</v>
      </c>
      <c r="N35" s="35" t="n">
        <v>0.08033</v>
      </c>
      <c r="O35" s="35" t="n">
        <v>1.37</v>
      </c>
      <c r="P35" s="35" t="n">
        <v>2.1881</v>
      </c>
      <c r="Q35" s="35" t="n">
        <v>0.047</v>
      </c>
    </row>
    <row r="36" customFormat="false" ht="15.75" hidden="false" customHeight="false" outlineLevel="0" collapsed="false">
      <c r="A36" s="41" t="n">
        <v>2004.05</v>
      </c>
      <c r="B36" s="42" t="s">
        <v>451</v>
      </c>
      <c r="C36" s="38" t="n">
        <v>38108</v>
      </c>
      <c r="D36" s="34" t="s">
        <v>447</v>
      </c>
      <c r="E36" s="34" t="n">
        <v>43335</v>
      </c>
      <c r="F36" s="34" t="s">
        <v>448</v>
      </c>
      <c r="G36" s="35" t="n">
        <v>2.086</v>
      </c>
      <c r="H36" s="35" t="n">
        <v>0.143</v>
      </c>
      <c r="I36" s="35" t="n">
        <v>1.529</v>
      </c>
      <c r="J36" s="35" t="n">
        <v>2.85</v>
      </c>
      <c r="K36" s="35" t="n">
        <v>0.33</v>
      </c>
      <c r="L36" s="35" t="n">
        <v>0.069</v>
      </c>
      <c r="M36" s="35" t="n">
        <v>1.756</v>
      </c>
      <c r="N36" s="35" t="n">
        <v>0.08</v>
      </c>
      <c r="O36" s="35" t="n">
        <v>1.1456</v>
      </c>
      <c r="P36" s="35" t="n">
        <v>2.2137</v>
      </c>
      <c r="Q36" s="35" t="n">
        <v>0.046</v>
      </c>
    </row>
    <row r="37" customFormat="false" ht="15.75" hidden="false" customHeight="false" outlineLevel="0" collapsed="false">
      <c r="A37" s="39" t="n">
        <v>2004.06</v>
      </c>
      <c r="B37" s="40" t="s">
        <v>451</v>
      </c>
      <c r="C37" s="38" t="n">
        <v>38139</v>
      </c>
      <c r="D37" s="34" t="s">
        <v>447</v>
      </c>
      <c r="E37" s="34" t="n">
        <v>56676</v>
      </c>
      <c r="F37" s="34" t="s">
        <v>448</v>
      </c>
      <c r="G37" s="35" t="n">
        <v>2.157</v>
      </c>
      <c r="H37" s="35" t="n">
        <v>0.148</v>
      </c>
      <c r="I37" s="35" t="n">
        <v>1.56</v>
      </c>
      <c r="J37" s="35" t="n">
        <v>2.89</v>
      </c>
      <c r="K37" s="35" t="n">
        <v>0.347</v>
      </c>
      <c r="L37" s="35" t="n">
        <v>0.069</v>
      </c>
      <c r="M37" s="35" t="n">
        <v>1.81</v>
      </c>
      <c r="N37" s="35" t="n">
        <v>0.088</v>
      </c>
      <c r="O37" s="35" t="n">
        <v>1.17</v>
      </c>
      <c r="P37" s="35" t="n">
        <v>2.7345</v>
      </c>
      <c r="Q37" s="35" t="n">
        <v>0.049</v>
      </c>
    </row>
    <row r="38" customFormat="false" ht="15.75" hidden="false" customHeight="false" outlineLevel="0" collapsed="false">
      <c r="A38" s="41" t="n">
        <v>2004.07</v>
      </c>
      <c r="B38" s="42" t="s">
        <v>451</v>
      </c>
      <c r="C38" s="38" t="n">
        <v>38169</v>
      </c>
      <c r="D38" s="34" t="s">
        <v>447</v>
      </c>
      <c r="E38" s="34" t="n">
        <v>50174</v>
      </c>
      <c r="F38" s="34" t="s">
        <v>448</v>
      </c>
      <c r="G38" s="35" t="n">
        <v>2.203</v>
      </c>
      <c r="H38" s="35" t="n">
        <v>0.14</v>
      </c>
      <c r="I38" s="35" t="n">
        <v>1.59</v>
      </c>
      <c r="J38" s="35" t="n">
        <v>3</v>
      </c>
      <c r="K38" s="35" t="n">
        <v>0.341</v>
      </c>
      <c r="L38" s="35" t="n">
        <v>0.064</v>
      </c>
      <c r="M38" s="35" t="n">
        <v>1.862</v>
      </c>
      <c r="N38" s="35" t="n">
        <v>0.074</v>
      </c>
      <c r="O38" s="35" t="n">
        <v>1.477</v>
      </c>
      <c r="P38" s="35" t="n">
        <v>2.473</v>
      </c>
      <c r="Q38" s="35" t="n">
        <v>0.04</v>
      </c>
    </row>
    <row r="39" customFormat="false" ht="15.75" hidden="false" customHeight="false" outlineLevel="0" collapsed="false">
      <c r="A39" s="39" t="n">
        <v>2004.08</v>
      </c>
      <c r="B39" s="40" t="s">
        <v>451</v>
      </c>
      <c r="C39" s="38" t="n">
        <v>38200</v>
      </c>
      <c r="D39" s="34" t="s">
        <v>447</v>
      </c>
      <c r="E39" s="34" t="n">
        <v>60595</v>
      </c>
      <c r="F39" s="34" t="s">
        <v>448</v>
      </c>
      <c r="G39" s="35" t="n">
        <v>2.226</v>
      </c>
      <c r="H39" s="35" t="n">
        <v>0.139</v>
      </c>
      <c r="I39" s="35" t="n">
        <v>1.69</v>
      </c>
      <c r="J39" s="35" t="n">
        <v>3</v>
      </c>
      <c r="K39" s="35" t="n">
        <v>0.337</v>
      </c>
      <c r="L39" s="35" t="n">
        <v>0.062</v>
      </c>
      <c r="M39" s="35" t="n">
        <v>1.889</v>
      </c>
      <c r="N39" s="35" t="n">
        <v>0.075</v>
      </c>
      <c r="O39" s="35" t="n">
        <v>1.3251</v>
      </c>
      <c r="P39" s="35" t="n">
        <v>2.258</v>
      </c>
      <c r="Q39" s="35" t="n">
        <v>0.04</v>
      </c>
    </row>
    <row r="40" customFormat="false" ht="15.75" hidden="false" customHeight="false" outlineLevel="0" collapsed="false">
      <c r="A40" s="41" t="n">
        <v>2004.09</v>
      </c>
      <c r="B40" s="42" t="s">
        <v>451</v>
      </c>
      <c r="C40" s="38" t="n">
        <v>38231</v>
      </c>
      <c r="D40" s="34" t="s">
        <v>447</v>
      </c>
      <c r="E40" s="34" t="n">
        <v>52104</v>
      </c>
      <c r="F40" s="34" t="s">
        <v>448</v>
      </c>
      <c r="G40" s="35" t="n">
        <v>2.232</v>
      </c>
      <c r="H40" s="35" t="n">
        <v>0.143</v>
      </c>
      <c r="I40" s="35" t="n">
        <v>1.69</v>
      </c>
      <c r="J40" s="35" t="n">
        <v>3</v>
      </c>
      <c r="K40" s="35" t="n">
        <v>0.333</v>
      </c>
      <c r="L40" s="35" t="n">
        <v>0.064</v>
      </c>
      <c r="M40" s="35" t="n">
        <v>1.899</v>
      </c>
      <c r="N40" s="35" t="n">
        <v>0.076</v>
      </c>
      <c r="O40" s="35" t="n">
        <v>1.45</v>
      </c>
      <c r="P40" s="35" t="n">
        <v>2.279</v>
      </c>
      <c r="Q40" s="35" t="n">
        <v>0.04</v>
      </c>
    </row>
    <row r="41" customFormat="false" ht="15.75" hidden="false" customHeight="false" outlineLevel="0" collapsed="false">
      <c r="A41" s="39" t="n">
        <v>2004.1</v>
      </c>
      <c r="B41" s="40" t="s">
        <v>451</v>
      </c>
      <c r="C41" s="38" t="n">
        <v>38261</v>
      </c>
      <c r="D41" s="34" t="s">
        <v>447</v>
      </c>
      <c r="E41" s="34" t="n">
        <v>49917</v>
      </c>
      <c r="F41" s="34" t="s">
        <v>448</v>
      </c>
      <c r="G41" s="35" t="n">
        <v>2.262</v>
      </c>
      <c r="H41" s="35" t="n">
        <v>0.145</v>
      </c>
      <c r="I41" s="35" t="n">
        <v>1.69</v>
      </c>
      <c r="J41" s="35" t="n">
        <v>3.1</v>
      </c>
      <c r="K41" s="35" t="n">
        <v>0.339</v>
      </c>
      <c r="L41" s="35" t="n">
        <v>0.064</v>
      </c>
      <c r="M41" s="35" t="n">
        <v>1.923</v>
      </c>
      <c r="N41" s="35" t="n">
        <v>0.08</v>
      </c>
      <c r="O41" s="35" t="n">
        <v>1.475</v>
      </c>
      <c r="P41" s="35" t="n">
        <v>2.325</v>
      </c>
      <c r="Q41" s="35" t="n">
        <v>0.042</v>
      </c>
    </row>
    <row r="42" customFormat="false" ht="15.75" hidden="false" customHeight="false" outlineLevel="0" collapsed="false">
      <c r="A42" s="41" t="n">
        <v>2004.11</v>
      </c>
      <c r="B42" s="42" t="s">
        <v>451</v>
      </c>
      <c r="C42" s="38" t="n">
        <v>38292</v>
      </c>
      <c r="D42" s="34" t="s">
        <v>447</v>
      </c>
      <c r="E42" s="34" t="n">
        <v>59375</v>
      </c>
      <c r="F42" s="34" t="s">
        <v>448</v>
      </c>
      <c r="G42" s="35" t="n">
        <v>2.214</v>
      </c>
      <c r="H42" s="35" t="n">
        <v>0.148</v>
      </c>
      <c r="I42" s="35" t="n">
        <v>1.709</v>
      </c>
      <c r="J42" s="35" t="n">
        <v>3.1</v>
      </c>
      <c r="K42" s="35" t="n">
        <v>0.276</v>
      </c>
      <c r="L42" s="35" t="n">
        <v>0.067</v>
      </c>
      <c r="M42" s="35" t="n">
        <v>1.938</v>
      </c>
      <c r="N42" s="35" t="n">
        <v>0.084</v>
      </c>
      <c r="O42" s="35" t="n">
        <v>1.53</v>
      </c>
      <c r="P42" s="35" t="n">
        <v>2.5507</v>
      </c>
      <c r="Q42" s="35" t="n">
        <v>0.043</v>
      </c>
    </row>
    <row r="43" customFormat="false" ht="15.75" hidden="false" customHeight="false" outlineLevel="0" collapsed="false">
      <c r="A43" s="39" t="n">
        <v>2004.12</v>
      </c>
      <c r="B43" s="40" t="s">
        <v>451</v>
      </c>
      <c r="C43" s="38" t="n">
        <v>38322</v>
      </c>
      <c r="D43" s="34" t="s">
        <v>447</v>
      </c>
      <c r="E43" s="34" t="n">
        <v>52358</v>
      </c>
      <c r="F43" s="34" t="s">
        <v>448</v>
      </c>
      <c r="G43" s="35" t="n">
        <v>2.303</v>
      </c>
      <c r="H43" s="35" t="n">
        <v>0.146</v>
      </c>
      <c r="I43" s="35" t="n">
        <v>1.849</v>
      </c>
      <c r="J43" s="35" t="n">
        <v>3.1</v>
      </c>
      <c r="K43" s="35" t="n">
        <v>0.296</v>
      </c>
      <c r="L43" s="35" t="n">
        <v>0.063</v>
      </c>
      <c r="M43" s="35" t="n">
        <v>2.007</v>
      </c>
      <c r="N43" s="35" t="n">
        <v>0.081</v>
      </c>
      <c r="O43" s="35" t="n">
        <v>1.518</v>
      </c>
      <c r="P43" s="35" t="n">
        <v>2.51</v>
      </c>
      <c r="Q43" s="35" t="n">
        <v>0.04</v>
      </c>
    </row>
    <row r="44" customFormat="false" ht="15.75" hidden="false" customHeight="false" outlineLevel="0" collapsed="false">
      <c r="A44" s="41" t="n">
        <v>2005.01</v>
      </c>
      <c r="B44" s="42" t="s">
        <v>451</v>
      </c>
      <c r="C44" s="38" t="n">
        <v>38353</v>
      </c>
      <c r="D44" s="34" t="s">
        <v>447</v>
      </c>
      <c r="E44" s="34" t="n">
        <v>58210</v>
      </c>
      <c r="F44" s="34" t="s">
        <v>448</v>
      </c>
      <c r="G44" s="35" t="n">
        <v>2.296</v>
      </c>
      <c r="H44" s="35" t="n">
        <v>0.146</v>
      </c>
      <c r="I44" s="35" t="n">
        <v>1.87</v>
      </c>
      <c r="J44" s="35" t="n">
        <v>3.22</v>
      </c>
      <c r="K44" s="35" t="n">
        <v>0.287</v>
      </c>
      <c r="L44" s="35" t="n">
        <v>0.064</v>
      </c>
      <c r="M44" s="35" t="n">
        <v>2.009</v>
      </c>
      <c r="N44" s="35" t="n">
        <v>0.079</v>
      </c>
      <c r="O44" s="35" t="n">
        <v>1.477</v>
      </c>
      <c r="P44" s="35" t="n">
        <v>2.51</v>
      </c>
      <c r="Q44" s="35" t="n">
        <v>0.039</v>
      </c>
    </row>
    <row r="45" customFormat="false" ht="15.75" hidden="false" customHeight="false" outlineLevel="0" collapsed="false">
      <c r="A45" s="39" t="n">
        <v>2005.02</v>
      </c>
      <c r="B45" s="40" t="s">
        <v>451</v>
      </c>
      <c r="C45" s="38" t="n">
        <v>38384</v>
      </c>
      <c r="D45" s="34" t="s">
        <v>447</v>
      </c>
      <c r="E45" s="34" t="n">
        <v>46568</v>
      </c>
      <c r="F45" s="34" t="s">
        <v>448</v>
      </c>
      <c r="G45" s="35" t="n">
        <v>2.285</v>
      </c>
      <c r="H45" s="35" t="n">
        <v>0.15</v>
      </c>
      <c r="I45" s="35" t="n">
        <v>1.92</v>
      </c>
      <c r="J45" s="35" t="n">
        <v>3.22</v>
      </c>
      <c r="K45" s="35" t="n">
        <v>0.28</v>
      </c>
      <c r="L45" s="35" t="n">
        <v>0.066</v>
      </c>
      <c r="M45" s="35" t="n">
        <v>2.005</v>
      </c>
      <c r="N45" s="35" t="n">
        <v>0.078</v>
      </c>
      <c r="O45" s="35" t="n">
        <v>1.477</v>
      </c>
      <c r="P45" s="35" t="n">
        <v>2.444</v>
      </c>
      <c r="Q45" s="35" t="n">
        <v>0.039</v>
      </c>
    </row>
    <row r="46" customFormat="false" ht="15.75" hidden="false" customHeight="false" outlineLevel="0" collapsed="false">
      <c r="A46" s="41" t="n">
        <v>2005.03</v>
      </c>
      <c r="B46" s="42" t="s">
        <v>451</v>
      </c>
      <c r="C46" s="38" t="n">
        <v>38412</v>
      </c>
      <c r="D46" s="34" t="s">
        <v>447</v>
      </c>
      <c r="E46" s="34" t="n">
        <v>56656</v>
      </c>
      <c r="F46" s="34" t="s">
        <v>448</v>
      </c>
      <c r="G46" s="35" t="n">
        <v>2.291</v>
      </c>
      <c r="H46" s="35" t="n">
        <v>0.144</v>
      </c>
      <c r="I46" s="35" t="n">
        <v>1.94</v>
      </c>
      <c r="J46" s="35" t="n">
        <v>3.22</v>
      </c>
      <c r="K46" s="35" t="n">
        <v>0.29</v>
      </c>
      <c r="L46" s="35" t="n">
        <v>0.063</v>
      </c>
      <c r="M46" s="35" t="n">
        <v>2.001</v>
      </c>
      <c r="N46" s="35" t="n">
        <v>0.077</v>
      </c>
      <c r="O46" s="35" t="n">
        <v>1.477</v>
      </c>
      <c r="P46" s="35" t="n">
        <v>2.49</v>
      </c>
      <c r="Q46" s="35" t="n">
        <v>0.038</v>
      </c>
    </row>
    <row r="47" customFormat="false" ht="15.75" hidden="false" customHeight="false" outlineLevel="0" collapsed="false">
      <c r="A47" s="39" t="n">
        <v>2005.04</v>
      </c>
      <c r="B47" s="40" t="s">
        <v>451</v>
      </c>
      <c r="C47" s="38" t="n">
        <v>38443</v>
      </c>
      <c r="D47" s="34" t="s">
        <v>447</v>
      </c>
      <c r="E47" s="34" t="n">
        <v>49555</v>
      </c>
      <c r="F47" s="34" t="s">
        <v>448</v>
      </c>
      <c r="G47" s="35" t="n">
        <v>2.302</v>
      </c>
      <c r="H47" s="35" t="n">
        <v>0.157</v>
      </c>
      <c r="I47" s="35" t="n">
        <v>1.929</v>
      </c>
      <c r="J47" s="35" t="n">
        <v>3.2</v>
      </c>
      <c r="K47" s="35" t="n">
        <v>0.289</v>
      </c>
      <c r="L47" s="35" t="n">
        <v>0.068</v>
      </c>
      <c r="M47" s="35" t="n">
        <v>2.013</v>
      </c>
      <c r="N47" s="35" t="n">
        <v>0.09</v>
      </c>
      <c r="O47" s="35" t="n">
        <v>1.477</v>
      </c>
      <c r="P47" s="35" t="n">
        <v>2.565</v>
      </c>
      <c r="Q47" s="35" t="n">
        <v>0.045</v>
      </c>
    </row>
    <row r="48" customFormat="false" ht="15.75" hidden="false" customHeight="false" outlineLevel="0" collapsed="false">
      <c r="A48" s="41" t="n">
        <v>2005.05</v>
      </c>
      <c r="B48" s="42" t="s">
        <v>452</v>
      </c>
      <c r="C48" s="38" t="n">
        <v>38473</v>
      </c>
      <c r="D48" s="34" t="s">
        <v>447</v>
      </c>
      <c r="E48" s="34" t="n">
        <v>58946</v>
      </c>
      <c r="F48" s="34" t="s">
        <v>448</v>
      </c>
      <c r="G48" s="35" t="n">
        <v>2.283</v>
      </c>
      <c r="H48" s="35" t="n">
        <v>0.16</v>
      </c>
      <c r="I48" s="35" t="n">
        <v>1.845</v>
      </c>
      <c r="J48" s="35" t="n">
        <v>3.2</v>
      </c>
      <c r="K48" s="35" t="n">
        <v>0.286</v>
      </c>
      <c r="L48" s="35" t="n">
        <v>0.07</v>
      </c>
      <c r="M48" s="35" t="n">
        <v>1.997</v>
      </c>
      <c r="N48" s="35" t="n">
        <v>0.093</v>
      </c>
      <c r="O48" s="35" t="n">
        <v>1.477</v>
      </c>
      <c r="P48" s="35" t="n">
        <v>2.505</v>
      </c>
      <c r="Q48" s="35" t="n">
        <v>0.047</v>
      </c>
    </row>
    <row r="49" customFormat="false" ht="15.75" hidden="false" customHeight="false" outlineLevel="0" collapsed="false">
      <c r="A49" s="39" t="n">
        <v>2005.06</v>
      </c>
      <c r="B49" s="40" t="s">
        <v>452</v>
      </c>
      <c r="C49" s="38" t="n">
        <v>38504</v>
      </c>
      <c r="D49" s="34" t="s">
        <v>447</v>
      </c>
      <c r="E49" s="34" t="n">
        <v>52438</v>
      </c>
      <c r="F49" s="34" t="s">
        <v>448</v>
      </c>
      <c r="G49" s="35" t="n">
        <v>2.256</v>
      </c>
      <c r="H49" s="35" t="n">
        <v>0.172</v>
      </c>
      <c r="I49" s="35" t="n">
        <v>1.698</v>
      </c>
      <c r="J49" s="35" t="n">
        <v>3.2</v>
      </c>
      <c r="K49" s="35" t="n">
        <v>0.286</v>
      </c>
      <c r="L49" s="35" t="n">
        <v>0.076</v>
      </c>
      <c r="M49" s="35" t="n">
        <v>1.97</v>
      </c>
      <c r="N49" s="35" t="n">
        <v>0.097</v>
      </c>
      <c r="O49" s="35" t="n">
        <v>1.477</v>
      </c>
      <c r="P49" s="35" t="n">
        <v>2.529</v>
      </c>
      <c r="Q49" s="35" t="n">
        <v>0.049</v>
      </c>
    </row>
    <row r="50" customFormat="false" ht="15.75" hidden="false" customHeight="false" outlineLevel="0" collapsed="false">
      <c r="A50" s="41" t="n">
        <v>2005.07</v>
      </c>
      <c r="B50" s="42" t="s">
        <v>452</v>
      </c>
      <c r="C50" s="38" t="n">
        <v>38534</v>
      </c>
      <c r="D50" s="34" t="s">
        <v>447</v>
      </c>
      <c r="E50" s="34" t="n">
        <v>49437</v>
      </c>
      <c r="F50" s="34" t="s">
        <v>448</v>
      </c>
      <c r="G50" s="35" t="n">
        <v>2.267</v>
      </c>
      <c r="H50" s="35" t="n">
        <v>0.165</v>
      </c>
      <c r="I50" s="35" t="n">
        <v>1.88</v>
      </c>
      <c r="J50" s="35" t="n">
        <v>3.2</v>
      </c>
      <c r="K50" s="35" t="n">
        <v>0.289</v>
      </c>
      <c r="L50" s="35" t="n">
        <v>0.073</v>
      </c>
      <c r="M50" s="35" t="n">
        <v>1.978</v>
      </c>
      <c r="N50" s="35" t="n">
        <v>0.095</v>
      </c>
      <c r="O50" s="35" t="n">
        <v>1.64</v>
      </c>
      <c r="P50" s="35" t="n">
        <v>2.5643</v>
      </c>
      <c r="Q50" s="35" t="n">
        <v>0.048</v>
      </c>
    </row>
    <row r="51" customFormat="false" ht="15.75" hidden="false" customHeight="false" outlineLevel="0" collapsed="false">
      <c r="A51" s="39" t="n">
        <v>2005.08</v>
      </c>
      <c r="B51" s="40" t="s">
        <v>452</v>
      </c>
      <c r="C51" s="38" t="n">
        <v>38565</v>
      </c>
      <c r="D51" s="34" t="s">
        <v>447</v>
      </c>
      <c r="E51" s="34" t="n">
        <v>31856</v>
      </c>
      <c r="F51" s="34" t="s">
        <v>448</v>
      </c>
      <c r="G51" s="35" t="n">
        <v>2.273</v>
      </c>
      <c r="H51" s="35" t="n">
        <v>0.162</v>
      </c>
      <c r="I51" s="35" t="n">
        <v>1.889</v>
      </c>
      <c r="J51" s="35" t="n">
        <v>3.2</v>
      </c>
      <c r="K51" s="35" t="n">
        <v>0.293</v>
      </c>
      <c r="L51" s="35" t="n">
        <v>0.071</v>
      </c>
      <c r="M51" s="35" t="n">
        <v>1.98</v>
      </c>
      <c r="N51" s="35" t="n">
        <v>0.093</v>
      </c>
      <c r="O51" s="35" t="n">
        <v>1.735</v>
      </c>
      <c r="P51" s="35" t="n">
        <v>2.5521</v>
      </c>
      <c r="Q51" s="35" t="n">
        <v>0.047</v>
      </c>
    </row>
    <row r="52" customFormat="false" ht="15.75" hidden="false" customHeight="false" outlineLevel="0" collapsed="false">
      <c r="A52" s="41" t="n">
        <v>2005.09</v>
      </c>
      <c r="B52" s="42" t="s">
        <v>452</v>
      </c>
      <c r="C52" s="38" t="n">
        <v>38596</v>
      </c>
      <c r="D52" s="34" t="s">
        <v>447</v>
      </c>
      <c r="E52" s="34" t="n">
        <v>31701</v>
      </c>
      <c r="F52" s="34" t="s">
        <v>448</v>
      </c>
      <c r="G52" s="35" t="n">
        <v>2.401</v>
      </c>
      <c r="H52" s="35" t="n">
        <v>0.188</v>
      </c>
      <c r="I52" s="35" t="n">
        <v>1.89</v>
      </c>
      <c r="J52" s="35" t="n">
        <v>3.6</v>
      </c>
      <c r="K52" s="35" t="n">
        <v>0.328</v>
      </c>
      <c r="L52" s="35" t="n">
        <v>0.078</v>
      </c>
      <c r="M52" s="35" t="n">
        <v>2.073</v>
      </c>
      <c r="N52" s="35" t="n">
        <v>0.134</v>
      </c>
      <c r="O52" s="35" t="n">
        <v>1.7987</v>
      </c>
      <c r="P52" s="35" t="n">
        <v>2.9398</v>
      </c>
      <c r="Q52" s="35" t="n">
        <v>0.065</v>
      </c>
    </row>
    <row r="53" customFormat="false" ht="15.75" hidden="false" customHeight="false" outlineLevel="0" collapsed="false">
      <c r="A53" s="39" t="n">
        <v>2005.1</v>
      </c>
      <c r="B53" s="40" t="s">
        <v>452</v>
      </c>
      <c r="C53" s="38" t="n">
        <v>38626</v>
      </c>
      <c r="D53" s="34" t="s">
        <v>447</v>
      </c>
      <c r="E53" s="34" t="n">
        <v>43735</v>
      </c>
      <c r="F53" s="34" t="s">
        <v>448</v>
      </c>
      <c r="G53" s="35" t="n">
        <v>2.47</v>
      </c>
      <c r="H53" s="35" t="n">
        <v>0.161</v>
      </c>
      <c r="I53" s="35" t="n">
        <v>1.979</v>
      </c>
      <c r="J53" s="35" t="n">
        <v>3.37</v>
      </c>
      <c r="K53" s="35" t="n">
        <v>0.295</v>
      </c>
      <c r="L53" s="35" t="n">
        <v>0.065</v>
      </c>
      <c r="M53" s="35" t="n">
        <v>2.175</v>
      </c>
      <c r="N53" s="35" t="n">
        <v>0.097</v>
      </c>
      <c r="O53" s="35" t="n">
        <v>1.729</v>
      </c>
      <c r="P53" s="35" t="n">
        <v>2.834</v>
      </c>
      <c r="Q53" s="35" t="n">
        <v>0.045</v>
      </c>
    </row>
    <row r="54" customFormat="false" ht="15.75" hidden="false" customHeight="false" outlineLevel="0" collapsed="false">
      <c r="A54" s="41" t="n">
        <v>2005.11</v>
      </c>
      <c r="B54" s="42" t="s">
        <v>452</v>
      </c>
      <c r="C54" s="38" t="n">
        <v>38657</v>
      </c>
      <c r="D54" s="34" t="s">
        <v>447</v>
      </c>
      <c r="E54" s="34" t="n">
        <v>56700</v>
      </c>
      <c r="F54" s="34" t="s">
        <v>448</v>
      </c>
      <c r="G54" s="35" t="n">
        <v>2.478</v>
      </c>
      <c r="H54" s="35" t="n">
        <v>0.163</v>
      </c>
      <c r="I54" s="35" t="n">
        <v>1.87</v>
      </c>
      <c r="J54" s="35" t="n">
        <v>3.3</v>
      </c>
      <c r="K54" s="35" t="n">
        <v>0.298</v>
      </c>
      <c r="L54" s="35" t="n">
        <v>0.066</v>
      </c>
      <c r="M54" s="35" t="n">
        <v>2.18</v>
      </c>
      <c r="N54" s="35" t="n">
        <v>0.093</v>
      </c>
      <c r="O54" s="35" t="n">
        <v>1.84</v>
      </c>
      <c r="P54" s="35" t="n">
        <v>2.7799</v>
      </c>
      <c r="Q54" s="35" t="n">
        <v>0.043</v>
      </c>
    </row>
    <row r="55" customFormat="false" ht="15.75" hidden="false" customHeight="false" outlineLevel="0" collapsed="false">
      <c r="A55" s="39" t="n">
        <v>2005.12</v>
      </c>
      <c r="B55" s="40" t="s">
        <v>452</v>
      </c>
      <c r="C55" s="38" t="n">
        <v>38687</v>
      </c>
      <c r="D55" s="34" t="s">
        <v>447</v>
      </c>
      <c r="E55" s="34" t="n">
        <v>49443</v>
      </c>
      <c r="F55" s="34" t="s">
        <v>448</v>
      </c>
      <c r="G55" s="35" t="n">
        <v>2.483</v>
      </c>
      <c r="H55" s="35" t="n">
        <v>0.162</v>
      </c>
      <c r="I55" s="35" t="n">
        <v>2.04</v>
      </c>
      <c r="J55" s="35" t="n">
        <v>3.3</v>
      </c>
      <c r="K55" s="35" t="n">
        <v>0.295</v>
      </c>
      <c r="L55" s="35" t="n">
        <v>0.065</v>
      </c>
      <c r="M55" s="35" t="n">
        <v>2.188</v>
      </c>
      <c r="N55" s="35" t="n">
        <v>0.094</v>
      </c>
      <c r="O55" s="35" t="n">
        <v>1.95</v>
      </c>
      <c r="P55" s="35" t="n">
        <v>2.8</v>
      </c>
      <c r="Q55" s="35" t="n">
        <v>0.043</v>
      </c>
    </row>
    <row r="56" customFormat="false" ht="15.75" hidden="false" customHeight="false" outlineLevel="0" collapsed="false">
      <c r="A56" s="41" t="n">
        <v>2006.01</v>
      </c>
      <c r="B56" s="42" t="s">
        <v>452</v>
      </c>
      <c r="C56" s="38" t="n">
        <v>38718</v>
      </c>
      <c r="D56" s="34" t="s">
        <v>447</v>
      </c>
      <c r="E56" s="34" t="n">
        <v>57239</v>
      </c>
      <c r="F56" s="34" t="s">
        <v>448</v>
      </c>
      <c r="G56" s="35" t="n">
        <v>2.511</v>
      </c>
      <c r="H56" s="35" t="n">
        <v>0.16</v>
      </c>
      <c r="I56" s="35" t="n">
        <v>2.08</v>
      </c>
      <c r="J56" s="35" t="n">
        <v>3.5</v>
      </c>
      <c r="K56" s="35" t="n">
        <v>0.299</v>
      </c>
      <c r="L56" s="35" t="n">
        <v>0.064</v>
      </c>
      <c r="M56" s="35" t="n">
        <v>2.212</v>
      </c>
      <c r="N56" s="35" t="n">
        <v>0.088</v>
      </c>
      <c r="O56" s="35" t="n">
        <v>2</v>
      </c>
      <c r="P56" s="35" t="n">
        <v>2.7478</v>
      </c>
      <c r="Q56" s="35" t="n">
        <v>0.04</v>
      </c>
    </row>
    <row r="57" customFormat="false" ht="15.75" hidden="false" customHeight="false" outlineLevel="0" collapsed="false">
      <c r="A57" s="39" t="n">
        <v>2006.02</v>
      </c>
      <c r="B57" s="40" t="s">
        <v>452</v>
      </c>
      <c r="C57" s="38" t="n">
        <v>38749</v>
      </c>
      <c r="D57" s="34" t="s">
        <v>447</v>
      </c>
      <c r="E57" s="34" t="n">
        <v>42334</v>
      </c>
      <c r="F57" s="34" t="s">
        <v>448</v>
      </c>
      <c r="G57" s="35" t="n">
        <v>2.523</v>
      </c>
      <c r="H57" s="35" t="n">
        <v>0.16</v>
      </c>
      <c r="I57" s="35" t="n">
        <v>2.07</v>
      </c>
      <c r="J57" s="35" t="n">
        <v>3.3</v>
      </c>
      <c r="K57" s="35" t="n">
        <v>0.307</v>
      </c>
      <c r="L57" s="35" t="n">
        <v>0.063</v>
      </c>
      <c r="M57" s="35" t="n">
        <v>2.216</v>
      </c>
      <c r="N57" s="35" t="n">
        <v>0.087</v>
      </c>
      <c r="O57" s="35" t="n">
        <v>2</v>
      </c>
      <c r="P57" s="35" t="n">
        <v>2.788</v>
      </c>
      <c r="Q57" s="35" t="n">
        <v>0.039</v>
      </c>
    </row>
    <row r="58" customFormat="false" ht="15.75" hidden="false" customHeight="false" outlineLevel="0" collapsed="false">
      <c r="A58" s="41" t="n">
        <v>2006.03</v>
      </c>
      <c r="B58" s="42" t="s">
        <v>452</v>
      </c>
      <c r="C58" s="38" t="n">
        <v>38777</v>
      </c>
      <c r="D58" s="34" t="s">
        <v>447</v>
      </c>
      <c r="E58" s="34" t="n">
        <v>56264</v>
      </c>
      <c r="F58" s="34" t="s">
        <v>448</v>
      </c>
      <c r="G58" s="35" t="n">
        <v>2.587</v>
      </c>
      <c r="H58" s="35" t="n">
        <v>0.153</v>
      </c>
      <c r="I58" s="35" t="n">
        <v>2.12</v>
      </c>
      <c r="J58" s="35" t="n">
        <v>3.5</v>
      </c>
      <c r="K58" s="35" t="n">
        <v>0.316</v>
      </c>
      <c r="L58" s="35" t="n">
        <v>0.059</v>
      </c>
      <c r="M58" s="35" t="n">
        <v>2.271</v>
      </c>
      <c r="N58" s="35" t="n">
        <v>0.084</v>
      </c>
      <c r="O58" s="35" t="n">
        <v>2</v>
      </c>
      <c r="P58" s="35" t="n">
        <v>2.7615</v>
      </c>
      <c r="Q58" s="35" t="n">
        <v>0.037</v>
      </c>
    </row>
    <row r="59" customFormat="false" ht="15.75" hidden="false" customHeight="false" outlineLevel="0" collapsed="false">
      <c r="A59" s="39" t="n">
        <v>2006.04</v>
      </c>
      <c r="B59" s="40" t="s">
        <v>453</v>
      </c>
      <c r="C59" s="38" t="n">
        <v>38808</v>
      </c>
      <c r="D59" s="34" t="s">
        <v>447</v>
      </c>
      <c r="E59" s="34" t="n">
        <v>46927</v>
      </c>
      <c r="F59" s="34" t="s">
        <v>448</v>
      </c>
      <c r="G59" s="35" t="n">
        <v>2.595</v>
      </c>
      <c r="H59" s="35" t="n">
        <v>0.158</v>
      </c>
      <c r="I59" s="35" t="n">
        <v>2.155</v>
      </c>
      <c r="J59" s="35" t="n">
        <v>3.3</v>
      </c>
      <c r="K59" s="35" t="n">
        <v>0.308</v>
      </c>
      <c r="L59" s="35" t="n">
        <v>0.061</v>
      </c>
      <c r="M59" s="35" t="n">
        <v>2.287</v>
      </c>
      <c r="N59" s="35" t="n">
        <v>0.082</v>
      </c>
      <c r="O59" s="35" t="n">
        <v>2</v>
      </c>
      <c r="P59" s="35" t="n">
        <v>2.7792</v>
      </c>
      <c r="Q59" s="35" t="n">
        <v>0.036</v>
      </c>
    </row>
    <row r="60" customFormat="false" ht="15.75" hidden="false" customHeight="false" outlineLevel="0" collapsed="false">
      <c r="A60" s="41" t="n">
        <v>2006.05</v>
      </c>
      <c r="B60" s="42" t="s">
        <v>453</v>
      </c>
      <c r="C60" s="38" t="n">
        <v>38838</v>
      </c>
      <c r="D60" s="34" t="s">
        <v>447</v>
      </c>
      <c r="E60" s="34" t="n">
        <v>56298</v>
      </c>
      <c r="F60" s="34" t="s">
        <v>448</v>
      </c>
      <c r="G60" s="35" t="n">
        <v>2.582</v>
      </c>
      <c r="H60" s="35" t="n">
        <v>0.158</v>
      </c>
      <c r="I60" s="35" t="n">
        <v>1.87</v>
      </c>
      <c r="J60" s="35" t="n">
        <v>3.3</v>
      </c>
      <c r="K60" s="35" t="n">
        <v>0.306</v>
      </c>
      <c r="L60" s="35" t="n">
        <v>0.061</v>
      </c>
      <c r="M60" s="35" t="n">
        <v>2.276</v>
      </c>
      <c r="N60" s="35" t="n">
        <v>0.084</v>
      </c>
      <c r="O60" s="35" t="n">
        <v>1.8065</v>
      </c>
      <c r="P60" s="35" t="n">
        <v>2.8741</v>
      </c>
      <c r="Q60" s="35" t="n">
        <v>0.037</v>
      </c>
    </row>
    <row r="61" customFormat="false" ht="15.75" hidden="false" customHeight="false" outlineLevel="0" collapsed="false">
      <c r="A61" s="39" t="n">
        <v>2006.06</v>
      </c>
      <c r="B61" s="40" t="s">
        <v>453</v>
      </c>
      <c r="C61" s="38" t="n">
        <v>38869</v>
      </c>
      <c r="D61" s="34" t="s">
        <v>447</v>
      </c>
      <c r="E61" s="34" t="n">
        <v>49579</v>
      </c>
      <c r="F61" s="34" t="s">
        <v>448</v>
      </c>
      <c r="G61" s="35" t="n">
        <v>2.545</v>
      </c>
      <c r="H61" s="35" t="n">
        <v>0.172</v>
      </c>
      <c r="I61" s="35" t="n">
        <v>2.14</v>
      </c>
      <c r="J61" s="35" t="n">
        <v>3.3</v>
      </c>
      <c r="K61" s="35" t="n">
        <v>0.299</v>
      </c>
      <c r="L61" s="35" t="n">
        <v>0.068</v>
      </c>
      <c r="M61" s="35" t="n">
        <v>2.246</v>
      </c>
      <c r="N61" s="35" t="n">
        <v>0.084</v>
      </c>
      <c r="O61" s="35" t="n">
        <v>1.8344</v>
      </c>
      <c r="P61" s="35" t="n">
        <v>2.707</v>
      </c>
      <c r="Q61" s="35" t="n">
        <v>0.037</v>
      </c>
    </row>
    <row r="62" customFormat="false" ht="15.75" hidden="false" customHeight="false" outlineLevel="0" collapsed="false">
      <c r="A62" s="41" t="n">
        <v>2006.07</v>
      </c>
      <c r="B62" s="42" t="s">
        <v>453</v>
      </c>
      <c r="C62" s="38" t="n">
        <v>38899</v>
      </c>
      <c r="D62" s="34" t="s">
        <v>447</v>
      </c>
      <c r="E62" s="34" t="n">
        <v>50363</v>
      </c>
      <c r="F62" s="34" t="s">
        <v>448</v>
      </c>
      <c r="G62" s="35" t="n">
        <v>2.557</v>
      </c>
      <c r="H62" s="35" t="n">
        <v>0.165</v>
      </c>
      <c r="I62" s="35" t="n">
        <v>2.14</v>
      </c>
      <c r="J62" s="35" t="n">
        <v>3.5</v>
      </c>
      <c r="K62" s="35" t="n">
        <v>0.311</v>
      </c>
      <c r="L62" s="35" t="n">
        <v>0.065</v>
      </c>
      <c r="M62" s="35" t="n">
        <v>2.246</v>
      </c>
      <c r="N62" s="35" t="n">
        <v>0.084</v>
      </c>
      <c r="O62" s="35" t="n">
        <v>2.03</v>
      </c>
      <c r="P62" s="35" t="n">
        <v>2.7557</v>
      </c>
      <c r="Q62" s="35" t="n">
        <v>0.037</v>
      </c>
    </row>
    <row r="63" customFormat="false" ht="15.75" hidden="false" customHeight="false" outlineLevel="0" collapsed="false">
      <c r="A63" s="39" t="n">
        <v>2006.08</v>
      </c>
      <c r="B63" s="40" t="s">
        <v>453</v>
      </c>
      <c r="C63" s="38" t="n">
        <v>38930</v>
      </c>
      <c r="D63" s="34" t="s">
        <v>447</v>
      </c>
      <c r="E63" s="34" t="n">
        <v>57666</v>
      </c>
      <c r="F63" s="34" t="s">
        <v>448</v>
      </c>
      <c r="G63" s="35" t="n">
        <v>2.559</v>
      </c>
      <c r="H63" s="35" t="n">
        <v>0.166</v>
      </c>
      <c r="I63" s="35" t="n">
        <v>2.089</v>
      </c>
      <c r="J63" s="35" t="n">
        <v>3.3</v>
      </c>
      <c r="K63" s="35" t="n">
        <v>0.308</v>
      </c>
      <c r="L63" s="35" t="n">
        <v>0.065</v>
      </c>
      <c r="M63" s="35" t="n">
        <v>2.251</v>
      </c>
      <c r="N63" s="35" t="n">
        <v>0.084</v>
      </c>
      <c r="O63" s="35" t="n">
        <v>1.91</v>
      </c>
      <c r="P63" s="35" t="n">
        <v>2.7465</v>
      </c>
      <c r="Q63" s="35" t="n">
        <v>0.037</v>
      </c>
    </row>
    <row r="64" customFormat="false" ht="15.75" hidden="false" customHeight="false" outlineLevel="0" collapsed="false">
      <c r="A64" s="41" t="n">
        <v>2006.09</v>
      </c>
      <c r="B64" s="42" t="s">
        <v>453</v>
      </c>
      <c r="C64" s="38" t="n">
        <v>38961</v>
      </c>
      <c r="D64" s="34" t="s">
        <v>447</v>
      </c>
      <c r="E64" s="34" t="n">
        <v>48062</v>
      </c>
      <c r="F64" s="34" t="s">
        <v>448</v>
      </c>
      <c r="G64" s="35" t="n">
        <v>2.554</v>
      </c>
      <c r="H64" s="35" t="n">
        <v>0.166</v>
      </c>
      <c r="I64" s="35" t="n">
        <v>2.099</v>
      </c>
      <c r="J64" s="35" t="n">
        <v>3.3</v>
      </c>
      <c r="K64" s="35" t="n">
        <v>0.312</v>
      </c>
      <c r="L64" s="35" t="n">
        <v>0.065</v>
      </c>
      <c r="M64" s="35" t="n">
        <v>2.242</v>
      </c>
      <c r="N64" s="35" t="n">
        <v>0.085</v>
      </c>
      <c r="O64" s="35" t="n">
        <v>1.91</v>
      </c>
      <c r="P64" s="35" t="n">
        <v>2.7465</v>
      </c>
      <c r="Q64" s="35" t="n">
        <v>0.038</v>
      </c>
    </row>
    <row r="65" customFormat="false" ht="15.75" hidden="false" customHeight="false" outlineLevel="0" collapsed="false">
      <c r="A65" s="39" t="n">
        <v>2006.1</v>
      </c>
      <c r="B65" s="40" t="s">
        <v>453</v>
      </c>
      <c r="C65" s="38" t="n">
        <v>38991</v>
      </c>
      <c r="D65" s="34" t="s">
        <v>447</v>
      </c>
      <c r="E65" s="34" t="n">
        <v>47567</v>
      </c>
      <c r="F65" s="34" t="s">
        <v>448</v>
      </c>
      <c r="G65" s="35" t="n">
        <v>2.547</v>
      </c>
      <c r="H65" s="35" t="n">
        <v>0.164</v>
      </c>
      <c r="I65" s="35" t="n">
        <v>2.149</v>
      </c>
      <c r="J65" s="35" t="n">
        <v>3.5</v>
      </c>
      <c r="K65" s="35" t="n">
        <v>0.317</v>
      </c>
      <c r="L65" s="35" t="n">
        <v>0.064</v>
      </c>
      <c r="M65" s="35" t="n">
        <v>2.23</v>
      </c>
      <c r="N65" s="35" t="n">
        <v>0.086</v>
      </c>
      <c r="O65" s="35" t="n">
        <v>2</v>
      </c>
      <c r="P65" s="35" t="n">
        <v>2.7216</v>
      </c>
      <c r="Q65" s="35" t="n">
        <v>0.039</v>
      </c>
    </row>
    <row r="66" customFormat="false" ht="15.75" hidden="false" customHeight="false" outlineLevel="0" collapsed="false">
      <c r="A66" s="41" t="n">
        <v>2006.11</v>
      </c>
      <c r="B66" s="42" t="s">
        <v>453</v>
      </c>
      <c r="C66" s="38" t="n">
        <v>39022</v>
      </c>
      <c r="D66" s="34" t="s">
        <v>447</v>
      </c>
      <c r="E66" s="34" t="n">
        <v>47122</v>
      </c>
      <c r="F66" s="34" t="s">
        <v>448</v>
      </c>
      <c r="G66" s="35" t="n">
        <v>2.538</v>
      </c>
      <c r="H66" s="35" t="n">
        <v>0.166</v>
      </c>
      <c r="I66" s="35" t="n">
        <v>2.13</v>
      </c>
      <c r="J66" s="35" t="n">
        <v>3.3</v>
      </c>
      <c r="K66" s="35" t="n">
        <v>0.318</v>
      </c>
      <c r="L66" s="35" t="n">
        <v>0.065</v>
      </c>
      <c r="M66" s="35" t="n">
        <v>2.22</v>
      </c>
      <c r="N66" s="35" t="n">
        <v>0.086</v>
      </c>
      <c r="O66" s="35" t="n">
        <v>1.955</v>
      </c>
      <c r="P66" s="35" t="n">
        <v>2.7398</v>
      </c>
      <c r="Q66" s="35" t="n">
        <v>0.039</v>
      </c>
    </row>
    <row r="67" customFormat="false" ht="15.75" hidden="false" customHeight="false" outlineLevel="0" collapsed="false">
      <c r="A67" s="39" t="n">
        <v>2006.12</v>
      </c>
      <c r="B67" s="40" t="s">
        <v>453</v>
      </c>
      <c r="C67" s="38" t="n">
        <v>39052</v>
      </c>
      <c r="D67" s="34" t="s">
        <v>447</v>
      </c>
      <c r="E67" s="34" t="n">
        <v>42822</v>
      </c>
      <c r="F67" s="34" t="s">
        <v>448</v>
      </c>
      <c r="G67" s="35" t="n">
        <v>2.531</v>
      </c>
      <c r="H67" s="35" t="n">
        <v>0.166</v>
      </c>
      <c r="I67" s="35" t="n">
        <v>2.12</v>
      </c>
      <c r="J67" s="35" t="n">
        <v>3.3</v>
      </c>
      <c r="K67" s="35" t="n">
        <v>0.332</v>
      </c>
      <c r="L67" s="35" t="n">
        <v>0.066</v>
      </c>
      <c r="M67" s="35" t="n">
        <v>2.199</v>
      </c>
      <c r="N67" s="35" t="n">
        <v>0.09</v>
      </c>
      <c r="O67" s="35" t="n">
        <v>2</v>
      </c>
      <c r="P67" s="35" t="n">
        <v>2.6962</v>
      </c>
      <c r="Q67" s="35" t="n">
        <v>0.041</v>
      </c>
    </row>
    <row r="68" customFormat="false" ht="15.75" hidden="false" customHeight="false" outlineLevel="0" collapsed="false">
      <c r="A68" s="41" t="n">
        <v>2007.01</v>
      </c>
      <c r="B68" s="42" t="s">
        <v>453</v>
      </c>
      <c r="C68" s="38" t="n">
        <v>39083</v>
      </c>
      <c r="D68" s="34" t="s">
        <v>447</v>
      </c>
      <c r="E68" s="34" t="n">
        <v>57029</v>
      </c>
      <c r="F68" s="34" t="s">
        <v>448</v>
      </c>
      <c r="G68" s="35" t="n">
        <v>2.523</v>
      </c>
      <c r="H68" s="35" t="n">
        <v>0.167</v>
      </c>
      <c r="I68" s="35" t="n">
        <v>2.08</v>
      </c>
      <c r="J68" s="35" t="n">
        <v>3.3</v>
      </c>
      <c r="K68" s="35" t="n">
        <v>0.333</v>
      </c>
      <c r="L68" s="35" t="n">
        <v>0.066</v>
      </c>
      <c r="M68" s="35" t="n">
        <v>2.19</v>
      </c>
      <c r="N68" s="35" t="n">
        <v>0.086</v>
      </c>
      <c r="O68" s="35" t="n">
        <v>2</v>
      </c>
      <c r="P68" s="35" t="n">
        <v>2.6528</v>
      </c>
      <c r="Q68" s="35" t="n">
        <v>0.039</v>
      </c>
    </row>
    <row r="69" customFormat="false" ht="15.75" hidden="false" customHeight="false" outlineLevel="0" collapsed="false">
      <c r="A69" s="39" t="n">
        <v>2007.02</v>
      </c>
      <c r="B69" s="40" t="s">
        <v>453</v>
      </c>
      <c r="C69" s="38" t="n">
        <v>39114</v>
      </c>
      <c r="D69" s="34" t="s">
        <v>447</v>
      </c>
      <c r="E69" s="34" t="n">
        <v>49770</v>
      </c>
      <c r="F69" s="34" t="s">
        <v>448</v>
      </c>
      <c r="G69" s="35" t="n">
        <v>2.516</v>
      </c>
      <c r="H69" s="35" t="n">
        <v>0.167</v>
      </c>
      <c r="I69" s="35" t="n">
        <v>1.96</v>
      </c>
      <c r="J69" s="35" t="n">
        <v>3.3</v>
      </c>
      <c r="K69" s="35" t="n">
        <v>0.333</v>
      </c>
      <c r="L69" s="35" t="n">
        <v>0.066</v>
      </c>
      <c r="M69" s="35" t="n">
        <v>2.183</v>
      </c>
      <c r="N69" s="35" t="n">
        <v>0.086</v>
      </c>
      <c r="O69" s="35" t="n">
        <v>1.7005</v>
      </c>
      <c r="P69" s="35" t="n">
        <v>2.6255</v>
      </c>
      <c r="Q69" s="35" t="n">
        <v>0.039</v>
      </c>
    </row>
    <row r="70" customFormat="false" ht="15.75" hidden="false" customHeight="false" outlineLevel="0" collapsed="false">
      <c r="A70" s="41" t="n">
        <v>2007.03</v>
      </c>
      <c r="B70" s="42" t="s">
        <v>453</v>
      </c>
      <c r="C70" s="38" t="n">
        <v>39142</v>
      </c>
      <c r="D70" s="34" t="s">
        <v>447</v>
      </c>
      <c r="E70" s="34" t="n">
        <v>49574</v>
      </c>
      <c r="F70" s="34" t="s">
        <v>448</v>
      </c>
      <c r="G70" s="35" t="n">
        <v>2.518</v>
      </c>
      <c r="H70" s="35" t="n">
        <v>0.162</v>
      </c>
      <c r="I70" s="35" t="n">
        <v>2.088</v>
      </c>
      <c r="J70" s="35" t="n">
        <v>3.3</v>
      </c>
      <c r="K70" s="35" t="n">
        <v>0.336</v>
      </c>
      <c r="L70" s="35" t="n">
        <v>0.064</v>
      </c>
      <c r="M70" s="35" t="n">
        <v>2.182</v>
      </c>
      <c r="N70" s="35" t="n">
        <v>0.084</v>
      </c>
      <c r="O70" s="35" t="n">
        <v>1.9491</v>
      </c>
      <c r="P70" s="35" t="n">
        <v>2.6463</v>
      </c>
      <c r="Q70" s="35" t="n">
        <v>0.038</v>
      </c>
    </row>
    <row r="71" customFormat="false" ht="15.75" hidden="false" customHeight="false" outlineLevel="0" collapsed="false">
      <c r="A71" s="39" t="n">
        <v>2007.04</v>
      </c>
      <c r="B71" s="40" t="s">
        <v>454</v>
      </c>
      <c r="C71" s="38" t="n">
        <v>39173</v>
      </c>
      <c r="D71" s="34" t="s">
        <v>447</v>
      </c>
      <c r="E71" s="34" t="n">
        <v>49276</v>
      </c>
      <c r="F71" s="34" t="s">
        <v>448</v>
      </c>
      <c r="G71" s="35" t="n">
        <v>2.532</v>
      </c>
      <c r="H71" s="35" t="n">
        <v>0.154</v>
      </c>
      <c r="I71" s="35" t="n">
        <v>2.119</v>
      </c>
      <c r="J71" s="35" t="n">
        <v>3.31</v>
      </c>
      <c r="K71" s="35" t="n">
        <v>0.327</v>
      </c>
      <c r="L71" s="35" t="n">
        <v>0.061</v>
      </c>
      <c r="M71" s="35" t="n">
        <v>2.205</v>
      </c>
      <c r="N71" s="35" t="n">
        <v>0.082</v>
      </c>
      <c r="O71" s="35" t="n">
        <v>1.91</v>
      </c>
      <c r="P71" s="35" t="n">
        <v>2.6373</v>
      </c>
      <c r="Q71" s="35" t="n">
        <v>0.037</v>
      </c>
    </row>
    <row r="72" customFormat="false" ht="15.75" hidden="false" customHeight="false" outlineLevel="0" collapsed="false">
      <c r="A72" s="41" t="n">
        <v>2007.05</v>
      </c>
      <c r="B72" s="42" t="s">
        <v>454</v>
      </c>
      <c r="C72" s="38" t="n">
        <v>39203</v>
      </c>
      <c r="D72" s="34" t="s">
        <v>447</v>
      </c>
      <c r="E72" s="34" t="n">
        <v>61607</v>
      </c>
      <c r="F72" s="34" t="s">
        <v>448</v>
      </c>
      <c r="G72" s="35" t="n">
        <v>2.54</v>
      </c>
      <c r="H72" s="35" t="n">
        <v>0.155</v>
      </c>
      <c r="I72" s="35" t="n">
        <v>2.07</v>
      </c>
      <c r="J72" s="35" t="n">
        <v>3.3</v>
      </c>
      <c r="K72" s="35" t="n">
        <v>0.326</v>
      </c>
      <c r="L72" s="35" t="n">
        <v>0.061</v>
      </c>
      <c r="M72" s="35" t="n">
        <v>2.214</v>
      </c>
      <c r="N72" s="35" t="n">
        <v>0.081</v>
      </c>
      <c r="O72" s="35" t="n">
        <v>1.95</v>
      </c>
      <c r="P72" s="35" t="n">
        <v>2.6569</v>
      </c>
      <c r="Q72" s="35" t="n">
        <v>0.037</v>
      </c>
    </row>
    <row r="73" customFormat="false" ht="15.75" hidden="false" customHeight="false" outlineLevel="0" collapsed="false">
      <c r="A73" s="39" t="n">
        <v>2007.06</v>
      </c>
      <c r="B73" s="40" t="s">
        <v>454</v>
      </c>
      <c r="C73" s="38" t="n">
        <v>39234</v>
      </c>
      <c r="D73" s="34" t="s">
        <v>447</v>
      </c>
      <c r="E73" s="34" t="n">
        <v>49165</v>
      </c>
      <c r="F73" s="34" t="s">
        <v>448</v>
      </c>
      <c r="G73" s="35" t="n">
        <v>2.527</v>
      </c>
      <c r="H73" s="35" t="n">
        <v>0.157</v>
      </c>
      <c r="I73" s="35" t="n">
        <v>2.079</v>
      </c>
      <c r="J73" s="35" t="n">
        <v>3.3</v>
      </c>
      <c r="K73" s="35" t="n">
        <v>0.345</v>
      </c>
      <c r="L73" s="35" t="n">
        <v>0.062</v>
      </c>
      <c r="M73" s="35" t="n">
        <v>2.182</v>
      </c>
      <c r="N73" s="35" t="n">
        <v>0.087</v>
      </c>
      <c r="O73" s="35" t="n">
        <v>1.9578</v>
      </c>
      <c r="P73" s="35" t="n">
        <v>2.6201</v>
      </c>
      <c r="Q73" s="35" t="n">
        <v>0.04</v>
      </c>
    </row>
    <row r="74" customFormat="false" ht="15.75" hidden="false" customHeight="false" outlineLevel="0" collapsed="false">
      <c r="A74" s="41" t="n">
        <v>2007.07</v>
      </c>
      <c r="B74" s="42" t="s">
        <v>454</v>
      </c>
      <c r="C74" s="38" t="n">
        <v>39264</v>
      </c>
      <c r="D74" s="34" t="s">
        <v>447</v>
      </c>
      <c r="E74" s="34" t="n">
        <v>57896</v>
      </c>
      <c r="F74" s="34" t="s">
        <v>448</v>
      </c>
      <c r="G74" s="35" t="n">
        <v>2.507</v>
      </c>
      <c r="H74" s="35" t="n">
        <v>0.16</v>
      </c>
      <c r="I74" s="35" t="n">
        <v>2.09</v>
      </c>
      <c r="J74" s="35" t="n">
        <v>3.3</v>
      </c>
      <c r="K74" s="35" t="n">
        <v>0.361</v>
      </c>
      <c r="L74" s="35" t="n">
        <v>0.064</v>
      </c>
      <c r="M74" s="35" t="n">
        <v>2.146</v>
      </c>
      <c r="N74" s="35" t="n">
        <v>0.092</v>
      </c>
      <c r="O74" s="35" t="n">
        <v>1.905</v>
      </c>
      <c r="P74" s="35" t="n">
        <v>2.5915</v>
      </c>
      <c r="Q74" s="35" t="n">
        <v>0.043</v>
      </c>
    </row>
    <row r="75" customFormat="false" ht="15.75" hidden="false" customHeight="false" outlineLevel="0" collapsed="false">
      <c r="A75" s="39" t="n">
        <v>2007.08</v>
      </c>
      <c r="B75" s="40" t="s">
        <v>454</v>
      </c>
      <c r="C75" s="38" t="n">
        <v>39295</v>
      </c>
      <c r="D75" s="34" t="s">
        <v>447</v>
      </c>
      <c r="E75" s="34" t="n">
        <v>41748</v>
      </c>
      <c r="F75" s="34" t="s">
        <v>448</v>
      </c>
      <c r="G75" s="35" t="n">
        <v>2.487</v>
      </c>
      <c r="H75" s="35" t="n">
        <v>0.164</v>
      </c>
      <c r="I75" s="35" t="n">
        <v>2.07</v>
      </c>
      <c r="J75" s="35" t="n">
        <v>3.3</v>
      </c>
      <c r="K75" s="35" t="n">
        <v>0.356</v>
      </c>
      <c r="L75" s="35" t="n">
        <v>0.066</v>
      </c>
      <c r="M75" s="35" t="n">
        <v>2.131</v>
      </c>
      <c r="N75" s="35" t="n">
        <v>0.091</v>
      </c>
      <c r="O75" s="35" t="n">
        <v>1.908</v>
      </c>
      <c r="P75" s="35" t="n">
        <v>2.699</v>
      </c>
      <c r="Q75" s="35" t="n">
        <v>0.043</v>
      </c>
    </row>
    <row r="76" customFormat="false" ht="15.75" hidden="false" customHeight="false" outlineLevel="0" collapsed="false">
      <c r="A76" s="41" t="n">
        <v>2007.09</v>
      </c>
      <c r="B76" s="42" t="s">
        <v>454</v>
      </c>
      <c r="C76" s="38" t="n">
        <v>39326</v>
      </c>
      <c r="D76" s="34" t="s">
        <v>447</v>
      </c>
      <c r="E76" s="34" t="n">
        <v>34809</v>
      </c>
      <c r="F76" s="34" t="s">
        <v>448</v>
      </c>
      <c r="G76" s="35" t="n">
        <v>2.471</v>
      </c>
      <c r="H76" s="35" t="n">
        <v>0.17</v>
      </c>
      <c r="I76" s="35" t="n">
        <v>2</v>
      </c>
      <c r="J76" s="35" t="n">
        <v>3.3</v>
      </c>
      <c r="K76" s="35" t="n">
        <v>0.349</v>
      </c>
      <c r="L76" s="35" t="n">
        <v>0.069</v>
      </c>
      <c r="M76" s="35" t="n">
        <v>2.122</v>
      </c>
      <c r="N76" s="35" t="n">
        <v>0.09</v>
      </c>
      <c r="O76" s="35" t="n">
        <v>1.93</v>
      </c>
      <c r="P76" s="35" t="n">
        <v>2.69</v>
      </c>
      <c r="Q76" s="35" t="n">
        <v>0.042</v>
      </c>
    </row>
    <row r="77" customFormat="false" ht="15.75" hidden="false" customHeight="false" outlineLevel="0" collapsed="false">
      <c r="A77" s="39" t="n">
        <v>2007.1</v>
      </c>
      <c r="B77" s="40" t="s">
        <v>454</v>
      </c>
      <c r="C77" s="38" t="n">
        <v>39356</v>
      </c>
      <c r="D77" s="34" t="s">
        <v>447</v>
      </c>
      <c r="E77" s="34" t="n">
        <v>43783</v>
      </c>
      <c r="F77" s="34" t="s">
        <v>448</v>
      </c>
      <c r="G77" s="35" t="n">
        <v>2.475</v>
      </c>
      <c r="H77" s="35" t="n">
        <v>0.167</v>
      </c>
      <c r="I77" s="35" t="n">
        <v>2.07</v>
      </c>
      <c r="J77" s="35" t="n">
        <v>3.3</v>
      </c>
      <c r="K77" s="35" t="n">
        <v>0.357</v>
      </c>
      <c r="L77" s="35" t="n">
        <v>0.067</v>
      </c>
      <c r="M77" s="35" t="n">
        <v>2.118</v>
      </c>
      <c r="N77" s="35" t="n">
        <v>0.089</v>
      </c>
      <c r="O77" s="35" t="n">
        <v>1.92</v>
      </c>
      <c r="P77" s="35" t="n">
        <v>2.8737</v>
      </c>
      <c r="Q77" s="35" t="n">
        <v>0.042</v>
      </c>
    </row>
    <row r="78" customFormat="false" ht="15.75" hidden="false" customHeight="false" outlineLevel="0" collapsed="false">
      <c r="A78" s="41" t="n">
        <v>2007.11</v>
      </c>
      <c r="B78" s="42" t="s">
        <v>454</v>
      </c>
      <c r="C78" s="38" t="n">
        <v>39387</v>
      </c>
      <c r="D78" s="34" t="s">
        <v>447</v>
      </c>
      <c r="E78" s="34" t="n">
        <v>34848</v>
      </c>
      <c r="F78" s="34" t="s">
        <v>448</v>
      </c>
      <c r="G78" s="35" t="n">
        <v>2.487</v>
      </c>
      <c r="H78" s="35" t="n">
        <v>0.162</v>
      </c>
      <c r="I78" s="35" t="n">
        <v>2.099</v>
      </c>
      <c r="J78" s="35" t="n">
        <v>3.33</v>
      </c>
      <c r="K78" s="35" t="n">
        <v>0.356</v>
      </c>
      <c r="L78" s="35" t="n">
        <v>0.065</v>
      </c>
      <c r="M78" s="35" t="n">
        <v>2.131</v>
      </c>
      <c r="N78" s="35" t="n">
        <v>0.087</v>
      </c>
      <c r="O78" s="35" t="n">
        <v>1.923</v>
      </c>
      <c r="P78" s="35" t="n">
        <v>2.5883</v>
      </c>
      <c r="Q78" s="35" t="n">
        <v>0.041</v>
      </c>
    </row>
    <row r="79" customFormat="false" ht="15.75" hidden="false" customHeight="false" outlineLevel="0" collapsed="false">
      <c r="A79" s="39" t="n">
        <v>2007.12</v>
      </c>
      <c r="B79" s="40" t="s">
        <v>454</v>
      </c>
      <c r="C79" s="38" t="n">
        <v>39417</v>
      </c>
      <c r="D79" s="34" t="s">
        <v>447</v>
      </c>
      <c r="E79" s="34" t="n">
        <v>38031</v>
      </c>
      <c r="F79" s="34" t="s">
        <v>448</v>
      </c>
      <c r="G79" s="35" t="n">
        <v>2.509</v>
      </c>
      <c r="H79" s="35" t="n">
        <v>0.159</v>
      </c>
      <c r="I79" s="35" t="n">
        <v>2.099</v>
      </c>
      <c r="J79" s="35" t="n">
        <v>3.3</v>
      </c>
      <c r="K79" s="35" t="n">
        <v>0.353</v>
      </c>
      <c r="L79" s="35" t="n">
        <v>0.063</v>
      </c>
      <c r="M79" s="35" t="n">
        <v>2.156</v>
      </c>
      <c r="N79" s="35" t="n">
        <v>0.087</v>
      </c>
      <c r="O79" s="35" t="n">
        <v>1.9</v>
      </c>
      <c r="P79" s="35" t="n">
        <v>2.5837</v>
      </c>
      <c r="Q79" s="35" t="n">
        <v>0.04</v>
      </c>
    </row>
    <row r="80" customFormat="false" ht="15.75" hidden="false" customHeight="false" outlineLevel="0" collapsed="false">
      <c r="A80" s="41" t="n">
        <v>2008.01</v>
      </c>
      <c r="B80" s="42" t="s">
        <v>454</v>
      </c>
      <c r="C80" s="38" t="n">
        <v>39448</v>
      </c>
      <c r="D80" s="34" t="s">
        <v>447</v>
      </c>
      <c r="E80" s="34" t="n">
        <v>40313</v>
      </c>
      <c r="F80" s="34" t="s">
        <v>448</v>
      </c>
      <c r="G80" s="35" t="n">
        <v>2.505</v>
      </c>
      <c r="H80" s="35" t="n">
        <v>0.158</v>
      </c>
      <c r="I80" s="35" t="n">
        <v>2.09</v>
      </c>
      <c r="J80" s="35" t="n">
        <v>3.3</v>
      </c>
      <c r="K80" s="35" t="n">
        <v>0.346</v>
      </c>
      <c r="L80" s="35" t="n">
        <v>0.063</v>
      </c>
      <c r="M80" s="35" t="n">
        <v>2.159</v>
      </c>
      <c r="N80" s="35" t="n">
        <v>0.086</v>
      </c>
      <c r="O80" s="35" t="n">
        <v>1.943</v>
      </c>
      <c r="P80" s="35" t="n">
        <v>2.6075</v>
      </c>
      <c r="Q80" s="35" t="n">
        <v>0.04</v>
      </c>
    </row>
    <row r="81" customFormat="false" ht="15.75" hidden="false" customHeight="false" outlineLevel="0" collapsed="false">
      <c r="A81" s="39" t="n">
        <v>2008.02</v>
      </c>
      <c r="B81" s="40" t="s">
        <v>454</v>
      </c>
      <c r="C81" s="38" t="n">
        <v>39479</v>
      </c>
      <c r="D81" s="34" t="s">
        <v>447</v>
      </c>
      <c r="E81" s="34" t="n">
        <v>34858</v>
      </c>
      <c r="F81" s="34" t="s">
        <v>448</v>
      </c>
      <c r="G81" s="35" t="n">
        <v>2.488</v>
      </c>
      <c r="H81" s="35" t="n">
        <v>0.169</v>
      </c>
      <c r="I81" s="35" t="n">
        <v>2.019</v>
      </c>
      <c r="J81" s="35" t="n">
        <v>3.3</v>
      </c>
      <c r="K81" s="35" t="n">
        <v>0.339</v>
      </c>
      <c r="L81" s="35" t="n">
        <v>0.068</v>
      </c>
      <c r="M81" s="35" t="n">
        <v>2.149</v>
      </c>
      <c r="N81" s="35" t="n">
        <v>0.09</v>
      </c>
      <c r="O81" s="35" t="n">
        <v>1.9012</v>
      </c>
      <c r="P81" s="35" t="n">
        <v>2.5837</v>
      </c>
      <c r="Q81" s="35" t="n">
        <v>0.042</v>
      </c>
    </row>
    <row r="82" customFormat="false" ht="15.75" hidden="false" customHeight="false" outlineLevel="0" collapsed="false">
      <c r="A82" s="41" t="n">
        <v>2008.03</v>
      </c>
      <c r="B82" s="42" t="s">
        <v>455</v>
      </c>
      <c r="C82" s="38" t="n">
        <v>39508</v>
      </c>
      <c r="D82" s="34" t="s">
        <v>447</v>
      </c>
      <c r="E82" s="34" t="n">
        <v>34901</v>
      </c>
      <c r="F82" s="34" t="s">
        <v>448</v>
      </c>
      <c r="G82" s="35" t="n">
        <v>2.493</v>
      </c>
      <c r="H82" s="35" t="n">
        <v>0.162</v>
      </c>
      <c r="I82" s="35" t="n">
        <v>2.059</v>
      </c>
      <c r="J82" s="35" t="n">
        <v>3.35</v>
      </c>
      <c r="K82" s="35" t="n">
        <v>0.343</v>
      </c>
      <c r="L82" s="35" t="n">
        <v>0.065</v>
      </c>
      <c r="M82" s="35" t="n">
        <v>2.15</v>
      </c>
      <c r="N82" s="35" t="n">
        <v>0.089</v>
      </c>
      <c r="O82" s="35" t="n">
        <v>1.88</v>
      </c>
      <c r="P82" s="35" t="n">
        <v>2.6242</v>
      </c>
      <c r="Q82" s="35" t="n">
        <v>0.041</v>
      </c>
    </row>
    <row r="83" customFormat="false" ht="15.75" hidden="false" customHeight="false" outlineLevel="0" collapsed="false">
      <c r="A83" s="39" t="n">
        <v>2008.04</v>
      </c>
      <c r="B83" s="40" t="s">
        <v>455</v>
      </c>
      <c r="C83" s="38" t="n">
        <v>39539</v>
      </c>
      <c r="D83" s="34" t="s">
        <v>447</v>
      </c>
      <c r="E83" s="34" t="n">
        <v>43667</v>
      </c>
      <c r="F83" s="34" t="s">
        <v>448</v>
      </c>
      <c r="G83" s="35" t="n">
        <v>2.493</v>
      </c>
      <c r="H83" s="35" t="n">
        <v>0.161</v>
      </c>
      <c r="I83" s="35" t="n">
        <v>2.059</v>
      </c>
      <c r="J83" s="35" t="n">
        <v>3.35</v>
      </c>
      <c r="K83" s="35" t="n">
        <v>0.338</v>
      </c>
      <c r="L83" s="35" t="n">
        <v>0.065</v>
      </c>
      <c r="M83" s="35" t="n">
        <v>2.155</v>
      </c>
      <c r="N83" s="35" t="n">
        <v>0.089</v>
      </c>
      <c r="O83" s="35" t="n">
        <v>1.9</v>
      </c>
      <c r="P83" s="35" t="n">
        <v>2.6242</v>
      </c>
      <c r="Q83" s="35" t="n">
        <v>0.041</v>
      </c>
    </row>
    <row r="84" customFormat="false" ht="15.75" hidden="false" customHeight="false" outlineLevel="0" collapsed="false">
      <c r="A84" s="41" t="n">
        <v>2008.05</v>
      </c>
      <c r="B84" s="42" t="s">
        <v>455</v>
      </c>
      <c r="C84" s="38" t="n">
        <v>39569</v>
      </c>
      <c r="D84" s="34" t="s">
        <v>447</v>
      </c>
      <c r="E84" s="34" t="n">
        <v>35086</v>
      </c>
      <c r="F84" s="34" t="s">
        <v>448</v>
      </c>
      <c r="G84" s="35" t="n">
        <v>2.494</v>
      </c>
      <c r="H84" s="35" t="n">
        <v>0.16</v>
      </c>
      <c r="I84" s="35" t="n">
        <v>1.95</v>
      </c>
      <c r="J84" s="35" t="n">
        <v>3.35</v>
      </c>
      <c r="K84" s="35" t="n">
        <v>0.337</v>
      </c>
      <c r="L84" s="35" t="n">
        <v>0.064</v>
      </c>
      <c r="M84" s="35" t="n">
        <v>2.157</v>
      </c>
      <c r="N84" s="35" t="n">
        <v>0.089</v>
      </c>
      <c r="O84" s="35" t="n">
        <v>1.84</v>
      </c>
      <c r="P84" s="35" t="n">
        <v>2.5945</v>
      </c>
      <c r="Q84" s="35" t="n">
        <v>0.041</v>
      </c>
    </row>
    <row r="85" customFormat="false" ht="15.75" hidden="false" customHeight="false" outlineLevel="0" collapsed="false">
      <c r="A85" s="39" t="n">
        <v>2008.06</v>
      </c>
      <c r="B85" s="40" t="s">
        <v>455</v>
      </c>
      <c r="C85" s="38" t="n">
        <v>39600</v>
      </c>
      <c r="D85" s="34" t="s">
        <v>447</v>
      </c>
      <c r="E85" s="34" t="n">
        <v>35248</v>
      </c>
      <c r="F85" s="34" t="s">
        <v>448</v>
      </c>
      <c r="G85" s="35" t="n">
        <v>2.49</v>
      </c>
      <c r="H85" s="35" t="n">
        <v>0.161</v>
      </c>
      <c r="I85" s="35" t="n">
        <v>2.069</v>
      </c>
      <c r="J85" s="35" t="n">
        <v>3.3</v>
      </c>
      <c r="K85" s="35" t="n">
        <v>0.334</v>
      </c>
      <c r="L85" s="35" t="n">
        <v>0.065</v>
      </c>
      <c r="M85" s="35" t="n">
        <v>2.156</v>
      </c>
      <c r="N85" s="35" t="n">
        <v>0.09</v>
      </c>
      <c r="O85" s="35" t="n">
        <v>1.918</v>
      </c>
      <c r="P85" s="35" t="n">
        <v>2.5945</v>
      </c>
      <c r="Q85" s="35" t="n">
        <v>0.042</v>
      </c>
    </row>
    <row r="86" customFormat="false" ht="15.75" hidden="false" customHeight="false" outlineLevel="0" collapsed="false">
      <c r="A86" s="41" t="n">
        <v>2008.07</v>
      </c>
      <c r="B86" s="42" t="s">
        <v>455</v>
      </c>
      <c r="C86" s="38" t="n">
        <v>39630</v>
      </c>
      <c r="D86" s="34" t="s">
        <v>447</v>
      </c>
      <c r="E86" s="34" t="n">
        <v>44034</v>
      </c>
      <c r="F86" s="34" t="s">
        <v>448</v>
      </c>
      <c r="G86" s="35" t="n">
        <v>2.495</v>
      </c>
      <c r="H86" s="35" t="n">
        <v>0.16</v>
      </c>
      <c r="I86" s="35" t="n">
        <v>2.049</v>
      </c>
      <c r="J86" s="35" t="n">
        <v>3.3</v>
      </c>
      <c r="K86" s="35" t="n">
        <v>0.334</v>
      </c>
      <c r="L86" s="35" t="n">
        <v>0.064</v>
      </c>
      <c r="M86" s="35" t="n">
        <v>2.161</v>
      </c>
      <c r="N86" s="35" t="n">
        <v>0.091</v>
      </c>
      <c r="O86" s="35" t="n">
        <v>1.9</v>
      </c>
      <c r="P86" s="35" t="n">
        <v>2.5929</v>
      </c>
      <c r="Q86" s="35" t="n">
        <v>0.042</v>
      </c>
    </row>
    <row r="87" customFormat="false" ht="15.75" hidden="false" customHeight="false" outlineLevel="0" collapsed="false">
      <c r="A87" s="39" t="n">
        <v>2008.08</v>
      </c>
      <c r="B87" s="40" t="s">
        <v>455</v>
      </c>
      <c r="C87" s="38" t="n">
        <v>39661</v>
      </c>
      <c r="D87" s="34" t="s">
        <v>447</v>
      </c>
      <c r="E87" s="34" t="n">
        <v>35120</v>
      </c>
      <c r="F87" s="34" t="s">
        <v>448</v>
      </c>
      <c r="G87" s="35" t="n">
        <v>2.5</v>
      </c>
      <c r="H87" s="35" t="n">
        <v>0.159</v>
      </c>
      <c r="I87" s="35" t="n">
        <v>2.069</v>
      </c>
      <c r="J87" s="35" t="n">
        <v>3.3</v>
      </c>
      <c r="K87" s="35" t="n">
        <v>0.329</v>
      </c>
      <c r="L87" s="35" t="n">
        <v>0.064</v>
      </c>
      <c r="M87" s="35" t="n">
        <v>2.171</v>
      </c>
      <c r="N87" s="35" t="n">
        <v>0.09</v>
      </c>
      <c r="O87" s="35" t="n">
        <v>1.843</v>
      </c>
      <c r="P87" s="35" t="n">
        <v>2.628</v>
      </c>
      <c r="Q87" s="35" t="n">
        <v>0.041</v>
      </c>
    </row>
    <row r="88" customFormat="false" ht="15.75" hidden="false" customHeight="false" outlineLevel="0" collapsed="false">
      <c r="A88" s="41" t="n">
        <v>2008.09</v>
      </c>
      <c r="B88" s="42" t="s">
        <v>455</v>
      </c>
      <c r="C88" s="38" t="n">
        <v>39692</v>
      </c>
      <c r="D88" s="34" t="s">
        <v>447</v>
      </c>
      <c r="E88" s="34" t="n">
        <v>35278</v>
      </c>
      <c r="F88" s="34" t="s">
        <v>448</v>
      </c>
      <c r="G88" s="35" t="n">
        <v>2.506</v>
      </c>
      <c r="H88" s="35" t="n">
        <v>0.155</v>
      </c>
      <c r="I88" s="35" t="n">
        <v>2.099</v>
      </c>
      <c r="J88" s="35" t="n">
        <v>3.33</v>
      </c>
      <c r="K88" s="35" t="n">
        <v>0.333</v>
      </c>
      <c r="L88" s="35" t="n">
        <v>0.062</v>
      </c>
      <c r="M88" s="35" t="n">
        <v>2.173</v>
      </c>
      <c r="N88" s="35" t="n">
        <v>0.091</v>
      </c>
      <c r="O88" s="35" t="n">
        <v>1.937</v>
      </c>
      <c r="P88" s="35" t="n">
        <v>2.8173</v>
      </c>
      <c r="Q88" s="35" t="n">
        <v>0.042</v>
      </c>
    </row>
    <row r="89" customFormat="false" ht="15.75" hidden="false" customHeight="false" outlineLevel="0" collapsed="false">
      <c r="A89" s="39" t="n">
        <v>2008.1</v>
      </c>
      <c r="B89" s="40" t="s">
        <v>455</v>
      </c>
      <c r="C89" s="38" t="n">
        <v>39722</v>
      </c>
      <c r="D89" s="34" t="s">
        <v>447</v>
      </c>
      <c r="E89" s="34" t="n">
        <v>44140</v>
      </c>
      <c r="F89" s="34" t="s">
        <v>448</v>
      </c>
      <c r="G89" s="35" t="n">
        <v>2.508</v>
      </c>
      <c r="H89" s="35" t="n">
        <v>0.154</v>
      </c>
      <c r="I89" s="35" t="n">
        <v>1.39</v>
      </c>
      <c r="J89" s="35" t="n">
        <v>3.33</v>
      </c>
      <c r="K89" s="35" t="n">
        <v>0.331</v>
      </c>
      <c r="L89" s="35" t="n">
        <v>0.061</v>
      </c>
      <c r="M89" s="35" t="n">
        <v>2.177</v>
      </c>
      <c r="N89" s="35" t="n">
        <v>0.089</v>
      </c>
      <c r="O89" s="35" t="n">
        <v>1.95</v>
      </c>
      <c r="P89" s="35" t="n">
        <v>2.8</v>
      </c>
      <c r="Q89" s="35" t="n">
        <v>0.041</v>
      </c>
    </row>
    <row r="90" customFormat="false" ht="15.75" hidden="false" customHeight="false" outlineLevel="0" collapsed="false">
      <c r="A90" s="41" t="n">
        <v>2008.11</v>
      </c>
      <c r="B90" s="42" t="s">
        <v>455</v>
      </c>
      <c r="C90" s="38" t="n">
        <v>39753</v>
      </c>
      <c r="D90" s="34" t="s">
        <v>447</v>
      </c>
      <c r="E90" s="34" t="n">
        <v>35239</v>
      </c>
      <c r="F90" s="34" t="s">
        <v>448</v>
      </c>
      <c r="G90" s="35" t="n">
        <v>2.513</v>
      </c>
      <c r="H90" s="35" t="n">
        <v>0.151</v>
      </c>
      <c r="I90" s="35" t="n">
        <v>2.157</v>
      </c>
      <c r="J90" s="35" t="n">
        <v>3.33</v>
      </c>
      <c r="K90" s="35" t="n">
        <v>0.333</v>
      </c>
      <c r="L90" s="35" t="n">
        <v>0.06</v>
      </c>
      <c r="M90" s="35" t="n">
        <v>2.18</v>
      </c>
      <c r="N90" s="35" t="n">
        <v>0.088</v>
      </c>
      <c r="O90" s="35" t="n">
        <v>1.9321</v>
      </c>
      <c r="P90" s="35" t="n">
        <v>2.8</v>
      </c>
      <c r="Q90" s="35" t="n">
        <v>0.04</v>
      </c>
    </row>
    <row r="91" customFormat="false" ht="15.75" hidden="false" customHeight="false" outlineLevel="0" collapsed="false">
      <c r="A91" s="39" t="n">
        <v>2008.12</v>
      </c>
      <c r="B91" s="40" t="s">
        <v>455</v>
      </c>
      <c r="C91" s="38" t="n">
        <v>39783</v>
      </c>
      <c r="D91" s="34" t="s">
        <v>447</v>
      </c>
      <c r="E91" s="34" t="n">
        <v>44117</v>
      </c>
      <c r="F91" s="34" t="s">
        <v>448</v>
      </c>
      <c r="G91" s="35" t="n">
        <v>2.518</v>
      </c>
      <c r="H91" s="35" t="n">
        <v>0.153</v>
      </c>
      <c r="I91" s="35" t="n">
        <v>2.17</v>
      </c>
      <c r="J91" s="35" t="n">
        <v>3.33</v>
      </c>
      <c r="K91" s="35" t="n">
        <v>0.337</v>
      </c>
      <c r="L91" s="35" t="n">
        <v>0.061</v>
      </c>
      <c r="M91" s="35" t="n">
        <v>2.181</v>
      </c>
      <c r="N91" s="35" t="n">
        <v>0.088</v>
      </c>
      <c r="O91" s="35" t="n">
        <v>1.95</v>
      </c>
      <c r="P91" s="35" t="n">
        <v>2.8</v>
      </c>
      <c r="Q91" s="35" t="n">
        <v>0.04</v>
      </c>
    </row>
    <row r="92" customFormat="false" ht="15.75" hidden="false" customHeight="false" outlineLevel="0" collapsed="false">
      <c r="A92" s="41" t="n">
        <v>2009.01</v>
      </c>
      <c r="B92" s="42" t="s">
        <v>455</v>
      </c>
      <c r="C92" s="38" t="n">
        <v>39814</v>
      </c>
      <c r="D92" s="34" t="s">
        <v>447</v>
      </c>
      <c r="E92" s="34" t="n">
        <v>35207</v>
      </c>
      <c r="F92" s="34" t="s">
        <v>448</v>
      </c>
      <c r="G92" s="35" t="n">
        <v>2.516</v>
      </c>
      <c r="H92" s="35" t="n">
        <v>0.155</v>
      </c>
      <c r="I92" s="35" t="n">
        <v>2.149</v>
      </c>
      <c r="J92" s="35" t="n">
        <v>3.33</v>
      </c>
      <c r="K92" s="35" t="n">
        <v>0.335</v>
      </c>
      <c r="L92" s="35" t="n">
        <v>0.062</v>
      </c>
      <c r="M92" s="35" t="n">
        <v>2.181</v>
      </c>
      <c r="N92" s="35" t="n">
        <v>0.088</v>
      </c>
      <c r="O92" s="35" t="n">
        <v>1.95</v>
      </c>
      <c r="P92" s="35" t="n">
        <v>2.7327</v>
      </c>
      <c r="Q92" s="35" t="n">
        <v>0.04</v>
      </c>
    </row>
    <row r="93" customFormat="false" ht="15.75" hidden="false" customHeight="false" outlineLevel="0" collapsed="false">
      <c r="A93" s="39" t="n">
        <v>2009.02</v>
      </c>
      <c r="B93" s="40" t="s">
        <v>456</v>
      </c>
      <c r="C93" s="38" t="n">
        <v>39845</v>
      </c>
      <c r="D93" s="34" t="s">
        <v>447</v>
      </c>
      <c r="E93" s="34" t="n">
        <v>35163</v>
      </c>
      <c r="F93" s="34" t="s">
        <v>448</v>
      </c>
      <c r="G93" s="35" t="n">
        <v>2.518</v>
      </c>
      <c r="H93" s="35" t="n">
        <v>0.154</v>
      </c>
      <c r="I93" s="35" t="n">
        <v>2.099</v>
      </c>
      <c r="J93" s="35" t="n">
        <v>3.34</v>
      </c>
      <c r="K93" s="35" t="n">
        <v>0.337</v>
      </c>
      <c r="L93" s="35" t="n">
        <v>0.061</v>
      </c>
      <c r="M93" s="35" t="n">
        <v>2.181</v>
      </c>
      <c r="N93" s="35" t="n">
        <v>0.09</v>
      </c>
      <c r="O93" s="35" t="n">
        <v>1.92</v>
      </c>
      <c r="P93" s="35" t="n">
        <v>2.71</v>
      </c>
      <c r="Q93" s="35" t="n">
        <v>0.041</v>
      </c>
    </row>
    <row r="94" customFormat="false" ht="15.75" hidden="false" customHeight="false" outlineLevel="0" collapsed="false">
      <c r="A94" s="41" t="n">
        <v>2009.03</v>
      </c>
      <c r="B94" s="42" t="s">
        <v>456</v>
      </c>
      <c r="C94" s="38" t="n">
        <v>39873</v>
      </c>
      <c r="D94" s="34" t="s">
        <v>447</v>
      </c>
      <c r="E94" s="34" t="n">
        <v>41341</v>
      </c>
      <c r="F94" s="34" t="s">
        <v>448</v>
      </c>
      <c r="G94" s="35" t="n">
        <v>2.514</v>
      </c>
      <c r="H94" s="35" t="n">
        <v>0.157</v>
      </c>
      <c r="I94" s="35" t="n">
        <v>1.99</v>
      </c>
      <c r="J94" s="35" t="n">
        <v>3.34</v>
      </c>
      <c r="K94" s="35" t="n">
        <v>0.338</v>
      </c>
      <c r="L94" s="35" t="n">
        <v>0.062</v>
      </c>
      <c r="M94" s="35" t="n">
        <v>2.176</v>
      </c>
      <c r="N94" s="35" t="n">
        <v>0.093</v>
      </c>
      <c r="O94" s="35" t="n">
        <v>1.8773</v>
      </c>
      <c r="P94" s="35" t="n">
        <v>2.71</v>
      </c>
      <c r="Q94" s="35" t="n">
        <v>0.043</v>
      </c>
    </row>
    <row r="95" customFormat="false" ht="15.75" hidden="false" customHeight="false" outlineLevel="0" collapsed="false">
      <c r="A95" s="39" t="n">
        <v>2009.04</v>
      </c>
      <c r="B95" s="40" t="s">
        <v>456</v>
      </c>
      <c r="C95" s="38" t="n">
        <v>39904</v>
      </c>
      <c r="D95" s="34" t="s">
        <v>447</v>
      </c>
      <c r="E95" s="34" t="n">
        <v>37968</v>
      </c>
      <c r="F95" s="34" t="s">
        <v>448</v>
      </c>
      <c r="G95" s="35" t="n">
        <v>2.5</v>
      </c>
      <c r="H95" s="35" t="n">
        <v>0.157</v>
      </c>
      <c r="I95" s="35" t="n">
        <v>2.09</v>
      </c>
      <c r="J95" s="35" t="n">
        <v>3.33</v>
      </c>
      <c r="K95" s="35" t="n">
        <v>0.34</v>
      </c>
      <c r="L95" s="35" t="n">
        <v>0.063</v>
      </c>
      <c r="M95" s="35" t="n">
        <v>2.16</v>
      </c>
      <c r="N95" s="35" t="n">
        <v>0.097</v>
      </c>
      <c r="O95" s="35" t="n">
        <v>1.81</v>
      </c>
      <c r="P95" s="35" t="n">
        <v>2.71</v>
      </c>
      <c r="Q95" s="35" t="n">
        <v>0.045</v>
      </c>
    </row>
    <row r="96" customFormat="false" ht="15.75" hidden="false" customHeight="false" outlineLevel="0" collapsed="false">
      <c r="A96" s="41" t="n">
        <v>2009.05</v>
      </c>
      <c r="B96" s="42" t="s">
        <v>456</v>
      </c>
      <c r="C96" s="38" t="n">
        <v>39934</v>
      </c>
      <c r="D96" s="34" t="s">
        <v>447</v>
      </c>
      <c r="E96" s="34" t="n">
        <v>35271</v>
      </c>
      <c r="F96" s="34" t="s">
        <v>448</v>
      </c>
      <c r="G96" s="35" t="n">
        <v>2.487</v>
      </c>
      <c r="H96" s="35" t="n">
        <v>0.163</v>
      </c>
      <c r="I96" s="35" t="n">
        <v>2.059</v>
      </c>
      <c r="J96" s="35" t="n">
        <v>3.33</v>
      </c>
      <c r="K96" s="35" t="n">
        <v>0.336</v>
      </c>
      <c r="L96" s="35" t="n">
        <v>0.066</v>
      </c>
      <c r="M96" s="35" t="n">
        <v>2.151</v>
      </c>
      <c r="N96" s="35" t="n">
        <v>0.098</v>
      </c>
      <c r="O96" s="35" t="n">
        <v>1.83</v>
      </c>
      <c r="P96" s="35" t="n">
        <v>2.7</v>
      </c>
      <c r="Q96" s="35" t="n">
        <v>0.046</v>
      </c>
    </row>
    <row r="97" customFormat="false" ht="15.75" hidden="false" customHeight="false" outlineLevel="0" collapsed="false">
      <c r="A97" s="39" t="n">
        <v>2009.06</v>
      </c>
      <c r="B97" s="40" t="s">
        <v>456</v>
      </c>
      <c r="C97" s="38" t="n">
        <v>39965</v>
      </c>
      <c r="D97" s="34" t="s">
        <v>447</v>
      </c>
      <c r="E97" s="34" t="n">
        <v>40658</v>
      </c>
      <c r="F97" s="34" t="s">
        <v>448</v>
      </c>
      <c r="G97" s="35" t="n">
        <v>2.488</v>
      </c>
      <c r="H97" s="35" t="n">
        <v>0.165</v>
      </c>
      <c r="I97" s="35" t="n">
        <v>2.099</v>
      </c>
      <c r="J97" s="35" t="n">
        <v>3.33</v>
      </c>
      <c r="K97" s="35" t="n">
        <v>0.345</v>
      </c>
      <c r="L97" s="35" t="n">
        <v>0.066</v>
      </c>
      <c r="M97" s="35" t="n">
        <v>2.143</v>
      </c>
      <c r="N97" s="35" t="n">
        <v>0.1</v>
      </c>
      <c r="O97" s="35" t="n">
        <v>1.7911</v>
      </c>
      <c r="P97" s="35" t="n">
        <v>2.7</v>
      </c>
      <c r="Q97" s="35" t="n">
        <v>0.047</v>
      </c>
    </row>
    <row r="98" customFormat="false" ht="15.75" hidden="false" customHeight="false" outlineLevel="0" collapsed="false">
      <c r="A98" s="41" t="n">
        <v>2009.07</v>
      </c>
      <c r="B98" s="42" t="s">
        <v>456</v>
      </c>
      <c r="C98" s="38" t="n">
        <v>39995</v>
      </c>
      <c r="D98" s="34" t="s">
        <v>447</v>
      </c>
      <c r="E98" s="34" t="n">
        <v>38666</v>
      </c>
      <c r="F98" s="34" t="s">
        <v>448</v>
      </c>
      <c r="G98" s="35" t="n">
        <v>2.492</v>
      </c>
      <c r="H98" s="35" t="n">
        <v>0.157</v>
      </c>
      <c r="I98" s="35" t="n">
        <v>2.088</v>
      </c>
      <c r="J98" s="35" t="n">
        <v>3.33</v>
      </c>
      <c r="K98" s="35" t="n">
        <v>0.341</v>
      </c>
      <c r="L98" s="35" t="n">
        <v>0.063</v>
      </c>
      <c r="M98" s="35" t="n">
        <v>2.151</v>
      </c>
      <c r="N98" s="35" t="n">
        <v>0.097</v>
      </c>
      <c r="O98" s="35" t="n">
        <v>1.82</v>
      </c>
      <c r="P98" s="35" t="n">
        <v>2.7</v>
      </c>
      <c r="Q98" s="35" t="n">
        <v>0.045</v>
      </c>
    </row>
    <row r="99" customFormat="false" ht="15.75" hidden="false" customHeight="false" outlineLevel="0" collapsed="false">
      <c r="A99" s="39" t="n">
        <v>2009.08</v>
      </c>
      <c r="B99" s="40" t="s">
        <v>456</v>
      </c>
      <c r="C99" s="38" t="n">
        <v>40026</v>
      </c>
      <c r="D99" s="34" t="s">
        <v>447</v>
      </c>
      <c r="E99" s="34" t="n">
        <v>18357</v>
      </c>
      <c r="F99" s="34" t="s">
        <v>448</v>
      </c>
      <c r="G99" s="35" t="n">
        <v>2.498</v>
      </c>
      <c r="H99" s="35" t="n">
        <v>0.156</v>
      </c>
      <c r="I99" s="35" t="n">
        <v>2.049</v>
      </c>
      <c r="J99" s="35" t="n">
        <v>3.33</v>
      </c>
      <c r="K99" s="35" t="n">
        <v>0.339</v>
      </c>
      <c r="L99" s="35" t="n">
        <v>0.062</v>
      </c>
      <c r="M99" s="35" t="n">
        <v>2.159</v>
      </c>
      <c r="N99" s="35" t="n">
        <v>0.096</v>
      </c>
      <c r="O99" s="35" t="n">
        <v>1.8278</v>
      </c>
      <c r="P99" s="35" t="n">
        <v>2.7</v>
      </c>
      <c r="Q99" s="35" t="n">
        <v>0.044</v>
      </c>
    </row>
    <row r="100" customFormat="false" ht="15.75" hidden="false" customHeight="false" outlineLevel="0" collapsed="false">
      <c r="A100" s="41" t="n">
        <v>2009.09</v>
      </c>
      <c r="B100" s="42" t="s">
        <v>456</v>
      </c>
      <c r="C100" s="38" t="n">
        <v>40057</v>
      </c>
      <c r="D100" s="34" t="s">
        <v>447</v>
      </c>
      <c r="E100" s="34" t="n">
        <v>18424</v>
      </c>
      <c r="F100" s="34" t="s">
        <v>448</v>
      </c>
      <c r="G100" s="35" t="n">
        <v>2.488</v>
      </c>
      <c r="H100" s="35" t="n">
        <v>0.15</v>
      </c>
      <c r="I100" s="35" t="n">
        <v>2.043</v>
      </c>
      <c r="J100" s="35" t="n">
        <v>3.333</v>
      </c>
      <c r="K100" s="35" t="n">
        <v>0.323</v>
      </c>
      <c r="L100" s="35" t="n">
        <v>0.06</v>
      </c>
      <c r="M100" s="35" t="n">
        <v>2.165</v>
      </c>
      <c r="N100" s="35" t="n">
        <v>0.095</v>
      </c>
      <c r="O100" s="35" t="n">
        <v>1.657</v>
      </c>
      <c r="P100" s="35" t="n">
        <v>2.7903</v>
      </c>
      <c r="Q100" s="35" t="n">
        <v>0.044</v>
      </c>
    </row>
    <row r="101" customFormat="false" ht="15.75" hidden="false" customHeight="false" outlineLevel="0" collapsed="false">
      <c r="A101" s="39" t="n">
        <v>2009.1</v>
      </c>
      <c r="B101" s="40" t="s">
        <v>456</v>
      </c>
      <c r="C101" s="38" t="n">
        <v>40087</v>
      </c>
      <c r="D101" s="34" t="s">
        <v>447</v>
      </c>
      <c r="E101" s="34" t="n">
        <v>26218</v>
      </c>
      <c r="F101" s="34" t="s">
        <v>448</v>
      </c>
      <c r="G101" s="35" t="n">
        <v>2.528</v>
      </c>
      <c r="H101" s="35" t="n">
        <v>0.15</v>
      </c>
      <c r="I101" s="35" t="n">
        <v>2.05</v>
      </c>
      <c r="J101" s="35" t="n">
        <v>3.39</v>
      </c>
      <c r="K101" s="35" t="n">
        <v>0.326</v>
      </c>
      <c r="L101" s="35" t="n">
        <v>0.059</v>
      </c>
      <c r="M101" s="35" t="n">
        <v>2.202</v>
      </c>
      <c r="N101" s="35" t="n">
        <v>0.099</v>
      </c>
      <c r="O101" s="35" t="n">
        <v>1.5277</v>
      </c>
      <c r="P101" s="35" t="n">
        <v>2.859</v>
      </c>
      <c r="Q101" s="35" t="n">
        <v>0.045</v>
      </c>
    </row>
    <row r="102" customFormat="false" ht="15.75" hidden="false" customHeight="false" outlineLevel="0" collapsed="false">
      <c r="A102" s="41" t="n">
        <v>2009.11</v>
      </c>
      <c r="B102" s="42" t="s">
        <v>456</v>
      </c>
      <c r="C102" s="38" t="n">
        <v>40118</v>
      </c>
      <c r="D102" s="34" t="s">
        <v>447</v>
      </c>
      <c r="E102" s="34" t="n">
        <v>31319</v>
      </c>
      <c r="F102" s="34" t="s">
        <v>448</v>
      </c>
      <c r="G102" s="35" t="n">
        <v>2.551</v>
      </c>
      <c r="H102" s="35" t="n">
        <v>0.146</v>
      </c>
      <c r="I102" s="35" t="n">
        <v>1.963</v>
      </c>
      <c r="J102" s="35" t="n">
        <v>3.5</v>
      </c>
      <c r="K102" s="35" t="n">
        <v>0.331</v>
      </c>
      <c r="L102" s="35" t="n">
        <v>0.057</v>
      </c>
      <c r="M102" s="35" t="n">
        <v>2.22</v>
      </c>
      <c r="N102" s="35" t="n">
        <v>0.096</v>
      </c>
      <c r="O102" s="35" t="n">
        <v>1.1111</v>
      </c>
      <c r="P102" s="35" t="n">
        <v>2.8194</v>
      </c>
      <c r="Q102" s="35" t="n">
        <v>0.043</v>
      </c>
    </row>
    <row r="103" customFormat="false" ht="15.75" hidden="false" customHeight="false" outlineLevel="0" collapsed="false">
      <c r="A103" s="39" t="n">
        <v>2009.12</v>
      </c>
      <c r="B103" s="40" t="s">
        <v>456</v>
      </c>
      <c r="C103" s="38" t="n">
        <v>40148</v>
      </c>
      <c r="D103" s="34" t="s">
        <v>447</v>
      </c>
      <c r="E103" s="34" t="n">
        <v>35282</v>
      </c>
      <c r="F103" s="34" t="s">
        <v>448</v>
      </c>
      <c r="G103" s="35" t="n">
        <v>2.556</v>
      </c>
      <c r="H103" s="35" t="n">
        <v>0.144</v>
      </c>
      <c r="I103" s="35" t="n">
        <v>2.059</v>
      </c>
      <c r="J103" s="35" t="n">
        <v>3.33</v>
      </c>
      <c r="K103" s="35" t="n">
        <v>0.331</v>
      </c>
      <c r="L103" s="35" t="n">
        <v>0.056</v>
      </c>
      <c r="M103" s="35" t="n">
        <v>2.225</v>
      </c>
      <c r="N103" s="35" t="n">
        <v>0.094</v>
      </c>
      <c r="O103" s="35" t="n">
        <v>1.62</v>
      </c>
      <c r="P103" s="35" t="n">
        <v>2.8767</v>
      </c>
      <c r="Q103" s="35" t="n">
        <v>0.042</v>
      </c>
    </row>
    <row r="104" customFormat="false" ht="15.75" hidden="false" customHeight="false" outlineLevel="0" collapsed="false">
      <c r="A104" s="41" t="n">
        <v>2010.01</v>
      </c>
      <c r="B104" s="42" t="s">
        <v>457</v>
      </c>
      <c r="C104" s="38" t="n">
        <v>40179</v>
      </c>
      <c r="D104" s="34" t="s">
        <v>447</v>
      </c>
      <c r="E104" s="34" t="n">
        <v>30979</v>
      </c>
      <c r="F104" s="34" t="s">
        <v>448</v>
      </c>
      <c r="G104" s="35" t="n">
        <v>2.586</v>
      </c>
      <c r="H104" s="35" t="n">
        <v>0.138</v>
      </c>
      <c r="I104" s="35" t="n">
        <v>2.119</v>
      </c>
      <c r="J104" s="35" t="n">
        <v>3.33</v>
      </c>
      <c r="K104" s="35" t="n">
        <v>0.333</v>
      </c>
      <c r="L104" s="35" t="n">
        <v>0.053</v>
      </c>
      <c r="M104" s="35" t="n">
        <v>2.253</v>
      </c>
      <c r="N104" s="35" t="n">
        <v>0.091</v>
      </c>
      <c r="O104" s="35" t="n">
        <v>1.5487</v>
      </c>
      <c r="P104" s="35" t="n">
        <v>2.6654</v>
      </c>
      <c r="Q104" s="35" t="n">
        <v>0.04</v>
      </c>
    </row>
    <row r="105" customFormat="false" ht="15.75" hidden="false" customHeight="false" outlineLevel="0" collapsed="false">
      <c r="A105" s="39" t="n">
        <v>2010.02</v>
      </c>
      <c r="B105" s="40" t="s">
        <v>457</v>
      </c>
      <c r="C105" s="38" t="n">
        <v>40210</v>
      </c>
      <c r="D105" s="34" t="s">
        <v>447</v>
      </c>
      <c r="E105" s="34" t="n">
        <v>32503</v>
      </c>
      <c r="F105" s="34" t="s">
        <v>448</v>
      </c>
      <c r="G105" s="35" t="n">
        <v>2.611</v>
      </c>
      <c r="H105" s="35" t="n">
        <v>0.144</v>
      </c>
      <c r="I105" s="35" t="n">
        <v>2.04</v>
      </c>
      <c r="J105" s="35" t="n">
        <v>3.49</v>
      </c>
      <c r="K105" s="35" t="n">
        <v>0.341</v>
      </c>
      <c r="L105" s="35" t="n">
        <v>0.055</v>
      </c>
      <c r="M105" s="35" t="n">
        <v>2.27</v>
      </c>
      <c r="N105" s="35" t="n">
        <v>0.094</v>
      </c>
      <c r="O105" s="35" t="n">
        <v>1.6238</v>
      </c>
      <c r="P105" s="35" t="n">
        <v>2.744</v>
      </c>
      <c r="Q105" s="35" t="n">
        <v>0.041</v>
      </c>
    </row>
    <row r="106" customFormat="false" ht="15.75" hidden="false" customHeight="false" outlineLevel="0" collapsed="false">
      <c r="A106" s="41" t="n">
        <v>2010.03</v>
      </c>
      <c r="B106" s="42" t="s">
        <v>457</v>
      </c>
      <c r="C106" s="38" t="n">
        <v>40238</v>
      </c>
      <c r="D106" s="34" t="s">
        <v>447</v>
      </c>
      <c r="E106" s="34" t="n">
        <v>42412</v>
      </c>
      <c r="F106" s="34" t="s">
        <v>448</v>
      </c>
      <c r="G106" s="35" t="n">
        <v>2.578</v>
      </c>
      <c r="H106" s="35" t="n">
        <v>0.16</v>
      </c>
      <c r="I106" s="35" t="n">
        <v>2.115</v>
      </c>
      <c r="J106" s="35" t="n">
        <v>3.499</v>
      </c>
      <c r="K106" s="35" t="n">
        <v>0.349</v>
      </c>
      <c r="L106" s="35" t="n">
        <v>0.062</v>
      </c>
      <c r="M106" s="35" t="n">
        <v>2.229</v>
      </c>
      <c r="N106" s="35" t="n">
        <v>0.098</v>
      </c>
      <c r="O106" s="35" t="n">
        <v>1.3097</v>
      </c>
      <c r="P106" s="35" t="n">
        <v>2.9549</v>
      </c>
      <c r="Q106" s="35" t="n">
        <v>0.044</v>
      </c>
    </row>
    <row r="107" customFormat="false" ht="15.75" hidden="false" customHeight="false" outlineLevel="0" collapsed="false">
      <c r="A107" s="39" t="n">
        <v>2010.04</v>
      </c>
      <c r="B107" s="40" t="s">
        <v>457</v>
      </c>
      <c r="C107" s="38" t="n">
        <v>40269</v>
      </c>
      <c r="D107" s="34" t="s">
        <v>447</v>
      </c>
      <c r="E107" s="34" t="n">
        <v>34423</v>
      </c>
      <c r="F107" s="34" t="s">
        <v>448</v>
      </c>
      <c r="G107" s="35" t="n">
        <v>2.555</v>
      </c>
      <c r="H107" s="35" t="n">
        <v>0.166</v>
      </c>
      <c r="I107" s="35" t="n">
        <v>2.117</v>
      </c>
      <c r="J107" s="35" t="n">
        <v>3.33</v>
      </c>
      <c r="K107" s="35" t="n">
        <v>0.357</v>
      </c>
      <c r="L107" s="35" t="n">
        <v>0.065</v>
      </c>
      <c r="M107" s="35" t="n">
        <v>2.198</v>
      </c>
      <c r="N107" s="35" t="n">
        <v>0.097</v>
      </c>
      <c r="O107" s="35" t="n">
        <v>1.643</v>
      </c>
      <c r="P107" s="35" t="n">
        <v>2.99</v>
      </c>
      <c r="Q107" s="35" t="n">
        <v>0.044</v>
      </c>
    </row>
    <row r="108" customFormat="false" ht="15.75" hidden="false" customHeight="false" outlineLevel="0" collapsed="false">
      <c r="A108" s="41" t="n">
        <v>2010.05</v>
      </c>
      <c r="B108" s="42" t="s">
        <v>457</v>
      </c>
      <c r="C108" s="38" t="n">
        <v>40299</v>
      </c>
      <c r="D108" s="34" t="s">
        <v>447</v>
      </c>
      <c r="E108" s="34" t="n">
        <v>35934</v>
      </c>
      <c r="F108" s="34" t="s">
        <v>448</v>
      </c>
      <c r="G108" s="35" t="n">
        <v>2.55</v>
      </c>
      <c r="H108" s="35" t="n">
        <v>0.165</v>
      </c>
      <c r="I108" s="35" t="n">
        <v>2.115</v>
      </c>
      <c r="J108" s="35" t="n">
        <v>3.39</v>
      </c>
      <c r="K108" s="35" t="n">
        <v>0.348</v>
      </c>
      <c r="L108" s="35" t="n">
        <v>0.065</v>
      </c>
      <c r="M108" s="35" t="n">
        <v>2.202</v>
      </c>
      <c r="N108" s="35" t="n">
        <v>0.101</v>
      </c>
      <c r="O108" s="35" t="n">
        <v>1.5556</v>
      </c>
      <c r="P108" s="35" t="n">
        <v>2.746</v>
      </c>
      <c r="Q108" s="35" t="n">
        <v>0.046</v>
      </c>
    </row>
    <row r="109" customFormat="false" ht="15.75" hidden="false" customHeight="false" outlineLevel="0" collapsed="false">
      <c r="A109" s="39" t="n">
        <v>2010.06</v>
      </c>
      <c r="B109" s="40" t="s">
        <v>457</v>
      </c>
      <c r="C109" s="38" t="n">
        <v>40330</v>
      </c>
      <c r="D109" s="34" t="s">
        <v>447</v>
      </c>
      <c r="E109" s="34" t="n">
        <v>41355</v>
      </c>
      <c r="F109" s="34" t="s">
        <v>448</v>
      </c>
      <c r="G109" s="35" t="n">
        <v>2.534</v>
      </c>
      <c r="H109" s="35" t="n">
        <v>0.171</v>
      </c>
      <c r="I109" s="35" t="n">
        <v>2.09</v>
      </c>
      <c r="J109" s="35" t="n">
        <v>3.5</v>
      </c>
      <c r="K109" s="35" t="n">
        <v>0.343</v>
      </c>
      <c r="L109" s="35" t="n">
        <v>0.067</v>
      </c>
      <c r="M109" s="35" t="n">
        <v>2.191</v>
      </c>
      <c r="N109" s="35" t="n">
        <v>0.1</v>
      </c>
      <c r="O109" s="35" t="n">
        <v>1.5543</v>
      </c>
      <c r="P109" s="35" t="n">
        <v>2.7532</v>
      </c>
      <c r="Q109" s="35" t="n">
        <v>0.046</v>
      </c>
    </row>
    <row r="110" customFormat="false" ht="15.75" hidden="false" customHeight="false" outlineLevel="0" collapsed="false">
      <c r="A110" s="41" t="n">
        <v>2010.07</v>
      </c>
      <c r="B110" s="42" t="s">
        <v>457</v>
      </c>
      <c r="C110" s="38" t="n">
        <v>40360</v>
      </c>
      <c r="D110" s="34" t="s">
        <v>447</v>
      </c>
      <c r="E110" s="34" t="n">
        <v>34592</v>
      </c>
      <c r="F110" s="34" t="s">
        <v>448</v>
      </c>
      <c r="G110" s="35" t="n">
        <v>2.534</v>
      </c>
      <c r="H110" s="35" t="n">
        <v>0.168</v>
      </c>
      <c r="I110" s="35" t="n">
        <v>1.899</v>
      </c>
      <c r="J110" s="35" t="n">
        <v>3.35</v>
      </c>
      <c r="K110" s="35" t="n">
        <v>0.341</v>
      </c>
      <c r="L110" s="35" t="n">
        <v>0.066</v>
      </c>
      <c r="M110" s="35" t="n">
        <v>2.193</v>
      </c>
      <c r="N110" s="35" t="n">
        <v>0.098</v>
      </c>
      <c r="O110" s="35" t="n">
        <v>1.8387</v>
      </c>
      <c r="P110" s="35" t="n">
        <v>2.7543</v>
      </c>
      <c r="Q110" s="35" t="n">
        <v>0.045</v>
      </c>
    </row>
    <row r="111" customFormat="false" ht="15.75" hidden="false" customHeight="false" outlineLevel="0" collapsed="false">
      <c r="A111" s="39" t="n">
        <v>2010.08</v>
      </c>
      <c r="B111" s="40" t="s">
        <v>457</v>
      </c>
      <c r="C111" s="38" t="n">
        <v>40391</v>
      </c>
      <c r="D111" s="34" t="s">
        <v>447</v>
      </c>
      <c r="E111" s="34" t="n">
        <v>40852</v>
      </c>
      <c r="F111" s="34" t="s">
        <v>448</v>
      </c>
      <c r="G111" s="35" t="n">
        <v>2.542</v>
      </c>
      <c r="H111" s="35" t="n">
        <v>0.161</v>
      </c>
      <c r="I111" s="35" t="n">
        <v>2.089</v>
      </c>
      <c r="J111" s="35" t="n">
        <v>3.5</v>
      </c>
      <c r="K111" s="35" t="n">
        <v>0.338</v>
      </c>
      <c r="L111" s="35" t="n">
        <v>0.063</v>
      </c>
      <c r="M111" s="35" t="n">
        <v>2.204</v>
      </c>
      <c r="N111" s="35" t="n">
        <v>0.094</v>
      </c>
      <c r="O111" s="35" t="n">
        <v>1.6878</v>
      </c>
      <c r="P111" s="35" t="n">
        <v>2.6</v>
      </c>
      <c r="Q111" s="35" t="n">
        <v>0.043</v>
      </c>
    </row>
    <row r="112" customFormat="false" ht="15.75" hidden="false" customHeight="false" outlineLevel="0" collapsed="false">
      <c r="A112" s="41" t="n">
        <v>2010.09</v>
      </c>
      <c r="B112" s="42" t="s">
        <v>457</v>
      </c>
      <c r="C112" s="38" t="n">
        <v>40422</v>
      </c>
      <c r="D112" s="34" t="s">
        <v>447</v>
      </c>
      <c r="E112" s="34" t="n">
        <v>37097</v>
      </c>
      <c r="F112" s="34" t="s">
        <v>448</v>
      </c>
      <c r="G112" s="35" t="n">
        <v>2.544</v>
      </c>
      <c r="H112" s="35" t="n">
        <v>0.159</v>
      </c>
      <c r="I112" s="35" t="n">
        <v>2.09</v>
      </c>
      <c r="J112" s="35" t="n">
        <v>3.47</v>
      </c>
      <c r="K112" s="35" t="n">
        <v>0.332</v>
      </c>
      <c r="L112" s="35" t="n">
        <v>0.063</v>
      </c>
      <c r="M112" s="35" t="n">
        <v>2.212</v>
      </c>
      <c r="N112" s="35" t="n">
        <v>0.096</v>
      </c>
      <c r="O112" s="35" t="n">
        <v>1.8224</v>
      </c>
      <c r="P112" s="35" t="n">
        <v>2.74</v>
      </c>
      <c r="Q112" s="35" t="n">
        <v>0.043</v>
      </c>
    </row>
    <row r="113" customFormat="false" ht="15.75" hidden="false" customHeight="false" outlineLevel="0" collapsed="false">
      <c r="A113" s="39" t="n">
        <v>2010.1</v>
      </c>
      <c r="B113" s="40" t="s">
        <v>457</v>
      </c>
      <c r="C113" s="38" t="n">
        <v>40452</v>
      </c>
      <c r="D113" s="34" t="s">
        <v>447</v>
      </c>
      <c r="E113" s="34" t="n">
        <v>34698</v>
      </c>
      <c r="F113" s="34" t="s">
        <v>448</v>
      </c>
      <c r="G113" s="35" t="n">
        <v>2.572</v>
      </c>
      <c r="H113" s="35" t="n">
        <v>0.154</v>
      </c>
      <c r="I113" s="35" t="n">
        <v>2.129</v>
      </c>
      <c r="J113" s="35" t="n">
        <v>3.39</v>
      </c>
      <c r="K113" s="35" t="n">
        <v>0.335</v>
      </c>
      <c r="L113" s="35" t="n">
        <v>0.06</v>
      </c>
      <c r="M113" s="35" t="n">
        <v>2.237</v>
      </c>
      <c r="N113" s="35" t="n">
        <v>0.097</v>
      </c>
      <c r="O113" s="35" t="n">
        <v>1.8224</v>
      </c>
      <c r="P113" s="35" t="n">
        <v>2.7357</v>
      </c>
      <c r="Q113" s="35" t="n">
        <v>0.043</v>
      </c>
    </row>
    <row r="114" customFormat="false" ht="15.75" hidden="false" customHeight="false" outlineLevel="0" collapsed="false">
      <c r="A114" s="41" t="n">
        <v>2010.11</v>
      </c>
      <c r="B114" s="42" t="s">
        <v>457</v>
      </c>
      <c r="C114" s="38" t="n">
        <v>40483</v>
      </c>
      <c r="D114" s="34" t="s">
        <v>447</v>
      </c>
      <c r="E114" s="34" t="n">
        <v>42551</v>
      </c>
      <c r="F114" s="34" t="s">
        <v>448</v>
      </c>
      <c r="G114" s="35" t="n">
        <v>2.589</v>
      </c>
      <c r="H114" s="35" t="n">
        <v>0.153</v>
      </c>
      <c r="I114" s="35" t="n">
        <v>2.149</v>
      </c>
      <c r="J114" s="35" t="n">
        <v>3.39</v>
      </c>
      <c r="K114" s="35" t="n">
        <v>0.331</v>
      </c>
      <c r="L114" s="35" t="n">
        <v>0.059</v>
      </c>
      <c r="M114" s="35" t="n">
        <v>2.258</v>
      </c>
      <c r="N114" s="35" t="n">
        <v>0.096</v>
      </c>
      <c r="O114" s="35" t="n">
        <v>1.7614</v>
      </c>
      <c r="P114" s="35" t="n">
        <v>2.7357</v>
      </c>
      <c r="Q114" s="35" t="n">
        <v>0.043</v>
      </c>
    </row>
    <row r="115" customFormat="false" ht="15.75" hidden="false" customHeight="false" outlineLevel="0" collapsed="false">
      <c r="A115" s="39" t="n">
        <v>2010.12</v>
      </c>
      <c r="B115" s="40" t="s">
        <v>457</v>
      </c>
      <c r="C115" s="38" t="n">
        <v>40513</v>
      </c>
      <c r="D115" s="34" t="s">
        <v>447</v>
      </c>
      <c r="E115" s="34" t="n">
        <v>35557</v>
      </c>
      <c r="F115" s="34" t="s">
        <v>448</v>
      </c>
      <c r="G115" s="35" t="n">
        <v>2.602</v>
      </c>
      <c r="H115" s="35" t="n">
        <v>0.148</v>
      </c>
      <c r="I115" s="35" t="n">
        <v>2.179</v>
      </c>
      <c r="J115" s="35" t="n">
        <v>3.33</v>
      </c>
      <c r="K115" s="35" t="n">
        <v>0.338</v>
      </c>
      <c r="L115" s="35" t="n">
        <v>0.057</v>
      </c>
      <c r="M115" s="35" t="n">
        <v>2.264</v>
      </c>
      <c r="N115" s="35" t="n">
        <v>0.095</v>
      </c>
      <c r="O115" s="35" t="n">
        <v>1.9308</v>
      </c>
      <c r="P115" s="35" t="n">
        <v>2.917</v>
      </c>
      <c r="Q115" s="35" t="n">
        <v>0.042</v>
      </c>
    </row>
    <row r="116" customFormat="false" ht="15.75" hidden="false" customHeight="false" outlineLevel="0" collapsed="false">
      <c r="A116" s="41" t="n">
        <v>2011.01</v>
      </c>
      <c r="B116" s="42" t="s">
        <v>458</v>
      </c>
      <c r="C116" s="38" t="n">
        <v>40544</v>
      </c>
      <c r="D116" s="34" t="s">
        <v>447</v>
      </c>
      <c r="E116" s="34" t="n">
        <v>38727</v>
      </c>
      <c r="F116" s="34" t="s">
        <v>448</v>
      </c>
      <c r="G116" s="35" t="n">
        <v>2.612</v>
      </c>
      <c r="H116" s="35" t="n">
        <v>0.148</v>
      </c>
      <c r="I116" s="35" t="n">
        <v>2.179</v>
      </c>
      <c r="J116" s="35" t="n">
        <v>3.34</v>
      </c>
      <c r="K116" s="35" t="n">
        <v>0.335</v>
      </c>
      <c r="L116" s="35" t="n">
        <v>0.057</v>
      </c>
      <c r="M116" s="35" t="n">
        <v>2.277</v>
      </c>
      <c r="N116" s="35" t="n">
        <v>0.097</v>
      </c>
      <c r="O116" s="35" t="n">
        <v>1.95</v>
      </c>
      <c r="P116" s="35" t="n">
        <v>2.9701</v>
      </c>
      <c r="Q116" s="35" t="n">
        <v>0.043</v>
      </c>
    </row>
    <row r="117" customFormat="false" ht="15.75" hidden="false" customHeight="false" outlineLevel="0" collapsed="false">
      <c r="A117" s="39" t="n">
        <v>2011.02</v>
      </c>
      <c r="B117" s="40" t="s">
        <v>458</v>
      </c>
      <c r="C117" s="38" t="n">
        <v>40575</v>
      </c>
      <c r="D117" s="34" t="s">
        <v>447</v>
      </c>
      <c r="E117" s="34" t="n">
        <v>30554</v>
      </c>
      <c r="F117" s="34" t="s">
        <v>448</v>
      </c>
      <c r="G117" s="35" t="n">
        <v>2.622</v>
      </c>
      <c r="H117" s="35" t="n">
        <v>0.145</v>
      </c>
      <c r="I117" s="35" t="n">
        <v>2.149</v>
      </c>
      <c r="J117" s="35" t="n">
        <v>3.39</v>
      </c>
      <c r="K117" s="35" t="n">
        <v>0.338</v>
      </c>
      <c r="L117" s="35" t="n">
        <v>0.055</v>
      </c>
      <c r="M117" s="35" t="n">
        <v>2.284</v>
      </c>
      <c r="N117" s="35" t="n">
        <v>0.092</v>
      </c>
      <c r="O117" s="35" t="n">
        <v>1.8041</v>
      </c>
      <c r="P117" s="35" t="n">
        <v>2.884</v>
      </c>
      <c r="Q117" s="35" t="n">
        <v>0.04</v>
      </c>
    </row>
    <row r="118" customFormat="false" ht="15.75" hidden="false" customHeight="false" outlineLevel="0" collapsed="false">
      <c r="A118" s="41" t="n">
        <v>2011.03</v>
      </c>
      <c r="B118" s="42" t="s">
        <v>459</v>
      </c>
      <c r="C118" s="38" t="n">
        <v>40603</v>
      </c>
      <c r="D118" s="34" t="s">
        <v>447</v>
      </c>
      <c r="E118" s="34" t="n">
        <v>43565</v>
      </c>
      <c r="F118" s="34" t="s">
        <v>448</v>
      </c>
      <c r="G118" s="35" t="n">
        <v>2.67</v>
      </c>
      <c r="H118" s="35" t="n">
        <v>0.146</v>
      </c>
      <c r="I118" s="35" t="n">
        <v>2.019</v>
      </c>
      <c r="J118" s="35" t="n">
        <v>3.5</v>
      </c>
      <c r="K118" s="35" t="n">
        <v>0.342</v>
      </c>
      <c r="L118" s="35" t="n">
        <v>0.055</v>
      </c>
      <c r="M118" s="35" t="n">
        <v>2.328</v>
      </c>
      <c r="N118" s="35" t="n">
        <v>0.101</v>
      </c>
      <c r="O118" s="35" t="n">
        <v>1.8165</v>
      </c>
      <c r="P118" s="35" t="n">
        <v>2.935</v>
      </c>
      <c r="Q118" s="35" t="n">
        <v>0.043</v>
      </c>
    </row>
    <row r="119" customFormat="false" ht="15.75" hidden="false" customHeight="false" outlineLevel="0" collapsed="false">
      <c r="A119" s="39" t="n">
        <v>2011.04</v>
      </c>
      <c r="B119" s="40" t="s">
        <v>459</v>
      </c>
      <c r="C119" s="38" t="n">
        <v>40634</v>
      </c>
      <c r="D119" s="34" t="s">
        <v>447</v>
      </c>
      <c r="E119" s="34" t="n">
        <v>34850</v>
      </c>
      <c r="F119" s="34" t="s">
        <v>448</v>
      </c>
      <c r="G119" s="35" t="n">
        <v>2.824</v>
      </c>
      <c r="H119" s="35" t="n">
        <v>0.146</v>
      </c>
      <c r="I119" s="35" t="n">
        <v>2.329</v>
      </c>
      <c r="J119" s="35" t="n">
        <v>3.559</v>
      </c>
      <c r="K119" s="35" t="n">
        <v>0.351</v>
      </c>
      <c r="L119" s="35" t="n">
        <v>0.052</v>
      </c>
      <c r="M119" s="35" t="n">
        <v>2.473</v>
      </c>
      <c r="N119" s="35" t="n">
        <v>0.118</v>
      </c>
      <c r="O119" s="35" t="n">
        <v>1.6889</v>
      </c>
      <c r="P119" s="35" t="n">
        <v>2.9982</v>
      </c>
      <c r="Q119" s="35" t="n">
        <v>0.048</v>
      </c>
    </row>
    <row r="120" customFormat="false" ht="15.75" hidden="false" customHeight="false" outlineLevel="0" collapsed="false">
      <c r="A120" s="41" t="n">
        <v>2011.05</v>
      </c>
      <c r="B120" s="42" t="s">
        <v>459</v>
      </c>
      <c r="C120" s="38" t="n">
        <v>40664</v>
      </c>
      <c r="D120" s="34" t="s">
        <v>447</v>
      </c>
      <c r="E120" s="34" t="n">
        <v>41022</v>
      </c>
      <c r="F120" s="34" t="s">
        <v>448</v>
      </c>
      <c r="G120" s="35" t="n">
        <v>2.842</v>
      </c>
      <c r="H120" s="35" t="n">
        <v>0.153</v>
      </c>
      <c r="I120" s="35" t="n">
        <v>2.299</v>
      </c>
      <c r="J120" s="35" t="n">
        <v>3.619</v>
      </c>
      <c r="K120" s="35" t="n">
        <v>0.354</v>
      </c>
      <c r="L120" s="35" t="n">
        <v>0.054</v>
      </c>
      <c r="M120" s="35" t="n">
        <v>2.488</v>
      </c>
      <c r="N120" s="35" t="n">
        <v>0.134</v>
      </c>
      <c r="O120" s="35" t="n">
        <v>1.3781</v>
      </c>
      <c r="P120" s="35" t="n">
        <v>2.956</v>
      </c>
      <c r="Q120" s="35" t="n">
        <v>0.054</v>
      </c>
    </row>
    <row r="121" customFormat="false" ht="15.75" hidden="false" customHeight="false" outlineLevel="0" collapsed="false">
      <c r="A121" s="39" t="n">
        <v>2011.06</v>
      </c>
      <c r="B121" s="40" t="s">
        <v>459</v>
      </c>
      <c r="C121" s="38" t="n">
        <v>40695</v>
      </c>
      <c r="D121" s="34" t="s">
        <v>447</v>
      </c>
      <c r="E121" s="34" t="n">
        <v>37301</v>
      </c>
      <c r="F121" s="34" t="s">
        <v>448</v>
      </c>
      <c r="G121" s="35" t="n">
        <v>2.738</v>
      </c>
      <c r="H121" s="35" t="n">
        <v>0.156</v>
      </c>
      <c r="I121" s="35" t="n">
        <v>2.268</v>
      </c>
      <c r="J121" s="35" t="n">
        <v>3.629</v>
      </c>
      <c r="K121" s="35" t="n">
        <v>0.378</v>
      </c>
      <c r="L121" s="35" t="n">
        <v>0.057</v>
      </c>
      <c r="M121" s="35" t="n">
        <v>2.36</v>
      </c>
      <c r="N121" s="35" t="n">
        <v>0.121</v>
      </c>
      <c r="O121" s="35" t="n">
        <v>1.4671</v>
      </c>
      <c r="P121" s="35" t="n">
        <v>2.83</v>
      </c>
      <c r="Q121" s="35" t="n">
        <v>0.051</v>
      </c>
    </row>
    <row r="122" customFormat="false" ht="15.75" hidden="false" customHeight="false" outlineLevel="0" collapsed="false">
      <c r="A122" s="41" t="n">
        <v>2011.07</v>
      </c>
      <c r="B122" s="42" t="s">
        <v>459</v>
      </c>
      <c r="C122" s="38" t="n">
        <v>40725</v>
      </c>
      <c r="D122" s="34" t="s">
        <v>447</v>
      </c>
      <c r="E122" s="34" t="n">
        <v>34782</v>
      </c>
      <c r="F122" s="34" t="s">
        <v>448</v>
      </c>
      <c r="G122" s="35" t="n">
        <v>2.735</v>
      </c>
      <c r="H122" s="35" t="n">
        <v>0.152</v>
      </c>
      <c r="I122" s="35" t="n">
        <v>2.27</v>
      </c>
      <c r="J122" s="35" t="n">
        <v>3.54</v>
      </c>
      <c r="K122" s="35" t="n">
        <v>0.375</v>
      </c>
      <c r="L122" s="35" t="n">
        <v>0.056</v>
      </c>
      <c r="M122" s="35" t="n">
        <v>2.36</v>
      </c>
      <c r="N122" s="35" t="n">
        <v>0.109</v>
      </c>
      <c r="O122" s="35" t="n">
        <v>2</v>
      </c>
      <c r="P122" s="35" t="n">
        <v>2.85</v>
      </c>
      <c r="Q122" s="35" t="n">
        <v>0.046</v>
      </c>
    </row>
    <row r="123" customFormat="false" ht="15.75" hidden="false" customHeight="false" outlineLevel="0" collapsed="false">
      <c r="A123" s="39" t="n">
        <v>2011.08</v>
      </c>
      <c r="B123" s="40" t="s">
        <v>459</v>
      </c>
      <c r="C123" s="38" t="n">
        <v>40756</v>
      </c>
      <c r="D123" s="34" t="s">
        <v>447</v>
      </c>
      <c r="E123" s="34" t="n">
        <v>42852</v>
      </c>
      <c r="F123" s="34" t="s">
        <v>448</v>
      </c>
      <c r="G123" s="35" t="n">
        <v>2.736</v>
      </c>
      <c r="H123" s="35" t="n">
        <v>0.149</v>
      </c>
      <c r="I123" s="35" t="n">
        <v>2.199</v>
      </c>
      <c r="J123" s="35" t="n">
        <v>3.67</v>
      </c>
      <c r="K123" s="35" t="n">
        <v>0.372</v>
      </c>
      <c r="L123" s="35" t="n">
        <v>0.054</v>
      </c>
      <c r="M123" s="35" t="n">
        <v>2.364</v>
      </c>
      <c r="N123" s="35" t="n">
        <v>0.107</v>
      </c>
      <c r="O123" s="35" t="n">
        <v>1.9983</v>
      </c>
      <c r="P123" s="35" t="n">
        <v>2.8999</v>
      </c>
      <c r="Q123" s="35" t="n">
        <v>0.045</v>
      </c>
    </row>
    <row r="124" customFormat="false" ht="15.75" hidden="false" customHeight="false" outlineLevel="0" collapsed="false">
      <c r="A124" s="41" t="n">
        <v>2011.09</v>
      </c>
      <c r="B124" s="42" t="s">
        <v>459</v>
      </c>
      <c r="C124" s="38" t="n">
        <v>40787</v>
      </c>
      <c r="D124" s="34" t="s">
        <v>447</v>
      </c>
      <c r="E124" s="34" t="n">
        <v>35324</v>
      </c>
      <c r="F124" s="34" t="s">
        <v>448</v>
      </c>
      <c r="G124" s="35" t="n">
        <v>2.742</v>
      </c>
      <c r="H124" s="35" t="n">
        <v>0.153</v>
      </c>
      <c r="I124" s="35" t="n">
        <v>2.229</v>
      </c>
      <c r="J124" s="35" t="n">
        <v>3.69</v>
      </c>
      <c r="K124" s="35" t="n">
        <v>0.365</v>
      </c>
      <c r="L124" s="35" t="n">
        <v>0.056</v>
      </c>
      <c r="M124" s="35" t="n">
        <v>2.377</v>
      </c>
      <c r="N124" s="35" t="n">
        <v>0.109</v>
      </c>
      <c r="O124" s="35" t="n">
        <v>2.0834</v>
      </c>
      <c r="P124" s="35" t="n">
        <v>2.8999</v>
      </c>
      <c r="Q124" s="35" t="n">
        <v>0.046</v>
      </c>
    </row>
    <row r="125" customFormat="false" ht="15.75" hidden="false" customHeight="false" outlineLevel="0" collapsed="false">
      <c r="A125" s="39" t="n">
        <v>2011.1</v>
      </c>
      <c r="B125" s="40" t="s">
        <v>459</v>
      </c>
      <c r="C125" s="38" t="n">
        <v>40817</v>
      </c>
      <c r="D125" s="34" t="s">
        <v>447</v>
      </c>
      <c r="E125" s="34" t="n">
        <v>38927</v>
      </c>
      <c r="F125" s="34" t="s">
        <v>448</v>
      </c>
      <c r="G125" s="35" t="n">
        <v>2.75</v>
      </c>
      <c r="H125" s="35" t="n">
        <v>0.152</v>
      </c>
      <c r="I125" s="35" t="n">
        <v>2.209</v>
      </c>
      <c r="J125" s="35" t="n">
        <v>3.719</v>
      </c>
      <c r="K125" s="35" t="n">
        <v>0.371</v>
      </c>
      <c r="L125" s="35" t="n">
        <v>0.055</v>
      </c>
      <c r="M125" s="35" t="n">
        <v>2.379</v>
      </c>
      <c r="N125" s="35" t="n">
        <v>0.108</v>
      </c>
      <c r="O125" s="35" t="n">
        <v>2.022</v>
      </c>
      <c r="P125" s="35" t="n">
        <v>2.98</v>
      </c>
      <c r="Q125" s="35" t="n">
        <v>0.045</v>
      </c>
    </row>
    <row r="126" customFormat="false" ht="15.75" hidden="false" customHeight="false" outlineLevel="0" collapsed="false">
      <c r="A126" s="41" t="n">
        <v>2011.11</v>
      </c>
      <c r="B126" s="42" t="s">
        <v>459</v>
      </c>
      <c r="C126" s="38" t="n">
        <v>40848</v>
      </c>
      <c r="D126" s="34" t="s">
        <v>447</v>
      </c>
      <c r="E126" s="34" t="n">
        <v>39189</v>
      </c>
      <c r="F126" s="34" t="s">
        <v>448</v>
      </c>
      <c r="G126" s="35" t="n">
        <v>2.746</v>
      </c>
      <c r="H126" s="35" t="n">
        <v>0.153</v>
      </c>
      <c r="I126" s="35" t="n">
        <v>2.279</v>
      </c>
      <c r="J126" s="35" t="n">
        <v>3.719</v>
      </c>
      <c r="K126" s="35" t="n">
        <v>0.367</v>
      </c>
      <c r="L126" s="35" t="n">
        <v>0.056</v>
      </c>
      <c r="M126" s="35" t="n">
        <v>2.379</v>
      </c>
      <c r="N126" s="35" t="n">
        <v>0.109</v>
      </c>
      <c r="O126" s="35" t="n">
        <v>2</v>
      </c>
      <c r="P126" s="35" t="n">
        <v>2.98</v>
      </c>
      <c r="Q126" s="35" t="n">
        <v>0.046</v>
      </c>
    </row>
    <row r="127" customFormat="false" ht="15.75" hidden="false" customHeight="false" outlineLevel="0" collapsed="false">
      <c r="A127" s="39" t="n">
        <v>2011.12</v>
      </c>
      <c r="B127" s="40" t="s">
        <v>459</v>
      </c>
      <c r="C127" s="38" t="n">
        <v>40878</v>
      </c>
      <c r="D127" s="34" t="s">
        <v>447</v>
      </c>
      <c r="E127" s="34" t="n">
        <v>34893</v>
      </c>
      <c r="F127" s="34" t="s">
        <v>448</v>
      </c>
      <c r="G127" s="35" t="n">
        <v>2.75</v>
      </c>
      <c r="H127" s="35" t="n">
        <v>0.148</v>
      </c>
      <c r="I127" s="35" t="n">
        <v>2.279</v>
      </c>
      <c r="J127" s="35" t="n">
        <v>3.679</v>
      </c>
      <c r="K127" s="35" t="n">
        <v>0.373</v>
      </c>
      <c r="L127" s="35" t="n">
        <v>0.054</v>
      </c>
      <c r="M127" s="35" t="n">
        <v>2.377</v>
      </c>
      <c r="N127" s="35" t="n">
        <v>0.108</v>
      </c>
      <c r="O127" s="35" t="n">
        <v>2.01</v>
      </c>
      <c r="P127" s="35" t="n">
        <v>2.8989</v>
      </c>
      <c r="Q127" s="35" t="n">
        <v>0.045</v>
      </c>
    </row>
    <row r="128" customFormat="false" ht="15.75" hidden="false" customHeight="false" outlineLevel="0" collapsed="false">
      <c r="A128" s="41" t="n">
        <v>2012.01</v>
      </c>
      <c r="B128" s="42" t="s">
        <v>460</v>
      </c>
      <c r="C128" s="38" t="n">
        <v>40909</v>
      </c>
      <c r="D128" s="34" t="s">
        <v>447</v>
      </c>
      <c r="E128" s="34" t="n">
        <v>41443</v>
      </c>
      <c r="F128" s="34" t="s">
        <v>448</v>
      </c>
      <c r="G128" s="43" t="n">
        <v>2.743</v>
      </c>
      <c r="H128" s="43" t="n">
        <v>0.151</v>
      </c>
      <c r="I128" s="43" t="n">
        <v>2.259</v>
      </c>
      <c r="J128" s="43" t="n">
        <v>3.599</v>
      </c>
      <c r="K128" s="43" t="n">
        <v>0.368</v>
      </c>
      <c r="L128" s="43" t="n">
        <v>0.055</v>
      </c>
      <c r="M128" s="43" t="n">
        <v>2.375</v>
      </c>
      <c r="N128" s="43" t="n">
        <v>0.108</v>
      </c>
      <c r="O128" s="43" t="n">
        <v>2.001</v>
      </c>
      <c r="P128" s="43" t="n">
        <v>2.855</v>
      </c>
      <c r="Q128" s="43" t="n">
        <v>0.045</v>
      </c>
    </row>
    <row r="129" customFormat="false" ht="15.75" hidden="false" customHeight="false" outlineLevel="0" collapsed="false">
      <c r="A129" s="39" t="n">
        <v>2012.02</v>
      </c>
      <c r="B129" s="40" t="s">
        <v>460</v>
      </c>
      <c r="C129" s="38" t="n">
        <v>40940</v>
      </c>
      <c r="D129" s="34" t="s">
        <v>447</v>
      </c>
      <c r="E129" s="34" t="n">
        <v>36060</v>
      </c>
      <c r="F129" s="34" t="s">
        <v>448</v>
      </c>
      <c r="G129" s="43" t="n">
        <v>2.734</v>
      </c>
      <c r="H129" s="43" t="n">
        <v>0.155</v>
      </c>
      <c r="I129" s="43" t="n">
        <v>2.29</v>
      </c>
      <c r="J129" s="43" t="n">
        <v>3.69</v>
      </c>
      <c r="K129" s="43" t="n">
        <v>0.38</v>
      </c>
      <c r="L129" s="43" t="n">
        <v>0.057</v>
      </c>
      <c r="M129" s="43" t="n">
        <v>2.354</v>
      </c>
      <c r="N129" s="43" t="n">
        <v>0.113</v>
      </c>
      <c r="O129" s="43" t="n">
        <v>2.0227</v>
      </c>
      <c r="P129" s="43" t="n">
        <v>2.855</v>
      </c>
      <c r="Q129" s="43" t="n">
        <v>0.048</v>
      </c>
    </row>
    <row r="130" customFormat="false" ht="15.75" hidden="false" customHeight="false" outlineLevel="0" collapsed="false">
      <c r="A130" s="41" t="n">
        <v>2012.03</v>
      </c>
      <c r="B130" s="42" t="s">
        <v>460</v>
      </c>
      <c r="C130" s="38" t="n">
        <v>40969</v>
      </c>
      <c r="D130" s="34" t="s">
        <v>447</v>
      </c>
      <c r="E130" s="34" t="n">
        <v>35411</v>
      </c>
      <c r="F130" s="34" t="s">
        <v>448</v>
      </c>
      <c r="G130" s="43" t="n">
        <v>2.74</v>
      </c>
      <c r="H130" s="43" t="n">
        <v>0.149</v>
      </c>
      <c r="I130" s="43" t="n">
        <v>2.259</v>
      </c>
      <c r="J130" s="43" t="n">
        <v>3.69</v>
      </c>
      <c r="K130" s="43" t="n">
        <v>0.385</v>
      </c>
      <c r="L130" s="43" t="n">
        <v>0.054</v>
      </c>
      <c r="M130" s="43" t="n">
        <v>2.355</v>
      </c>
      <c r="N130" s="43" t="n">
        <v>0.11</v>
      </c>
      <c r="O130" s="43" t="n">
        <v>2.032</v>
      </c>
      <c r="P130" s="43" t="n">
        <v>2.95</v>
      </c>
      <c r="Q130" s="43" t="n">
        <v>0.047</v>
      </c>
    </row>
    <row r="131" customFormat="false" ht="15.75" hidden="false" customHeight="false" outlineLevel="0" collapsed="false">
      <c r="A131" s="39" t="n">
        <v>2012.04</v>
      </c>
      <c r="B131" s="40" t="s">
        <v>460</v>
      </c>
      <c r="C131" s="38" t="n">
        <v>41000</v>
      </c>
      <c r="D131" s="34" t="s">
        <v>447</v>
      </c>
      <c r="E131" s="34" t="n">
        <v>35411</v>
      </c>
      <c r="F131" s="34" t="s">
        <v>448</v>
      </c>
      <c r="G131" s="43" t="n">
        <v>2.742</v>
      </c>
      <c r="H131" s="43" t="n">
        <v>0.15</v>
      </c>
      <c r="I131" s="43" t="n">
        <v>2.259</v>
      </c>
      <c r="J131" s="43" t="n">
        <v>3.69</v>
      </c>
      <c r="K131" s="43" t="n">
        <v>0.377</v>
      </c>
      <c r="L131" s="43" t="n">
        <v>0.055</v>
      </c>
      <c r="M131" s="43" t="n">
        <v>2.365</v>
      </c>
      <c r="N131" s="43" t="n">
        <v>0.109</v>
      </c>
      <c r="O131" s="43" t="n">
        <v>2.01</v>
      </c>
      <c r="P131" s="43" t="n">
        <v>2.855</v>
      </c>
      <c r="Q131" s="43" t="n">
        <v>0.046</v>
      </c>
    </row>
    <row r="132" customFormat="false" ht="15.75" hidden="false" customHeight="false" outlineLevel="0" collapsed="false">
      <c r="A132" s="41" t="n">
        <v>2012.05</v>
      </c>
      <c r="B132" s="42" t="s">
        <v>460</v>
      </c>
      <c r="C132" s="38" t="n">
        <v>41030</v>
      </c>
      <c r="D132" s="34" t="s">
        <v>447</v>
      </c>
      <c r="E132" s="34" t="n">
        <v>42736</v>
      </c>
      <c r="F132" s="34" t="s">
        <v>448</v>
      </c>
      <c r="G132" s="43" t="n">
        <v>2.737</v>
      </c>
      <c r="H132" s="43" t="n">
        <v>0.154</v>
      </c>
      <c r="I132" s="43" t="n">
        <v>2.199</v>
      </c>
      <c r="J132" s="43" t="n">
        <v>3.719</v>
      </c>
      <c r="K132" s="43" t="n">
        <v>0.371</v>
      </c>
      <c r="L132" s="43" t="n">
        <v>0.056</v>
      </c>
      <c r="M132" s="43" t="n">
        <v>2.366</v>
      </c>
      <c r="N132" s="43" t="n">
        <v>0.111</v>
      </c>
      <c r="O132" s="43" t="n">
        <v>2</v>
      </c>
      <c r="P132" s="43" t="n">
        <v>2.855</v>
      </c>
      <c r="Q132" s="43" t="n">
        <v>0.047</v>
      </c>
    </row>
    <row r="133" customFormat="false" ht="15.75" hidden="false" customHeight="false" outlineLevel="0" collapsed="false">
      <c r="A133" s="39" t="n">
        <v>2012.06</v>
      </c>
      <c r="B133" s="40" t="s">
        <v>460</v>
      </c>
      <c r="C133" s="38" t="n">
        <v>41061</v>
      </c>
      <c r="D133" s="34" t="s">
        <v>447</v>
      </c>
      <c r="E133" s="34" t="n">
        <v>34762</v>
      </c>
      <c r="F133" s="34" t="s">
        <v>448</v>
      </c>
      <c r="G133" s="43" t="n">
        <v>2.731</v>
      </c>
      <c r="H133" s="43" t="n">
        <v>0.156</v>
      </c>
      <c r="I133" s="43" t="n">
        <v>2.199</v>
      </c>
      <c r="J133" s="43" t="n">
        <v>3.719</v>
      </c>
      <c r="K133" s="43" t="n">
        <v>0.369</v>
      </c>
      <c r="L133" s="43" t="n">
        <v>0.057</v>
      </c>
      <c r="M133" s="43" t="n">
        <v>2.362</v>
      </c>
      <c r="N133" s="43" t="n">
        <v>0.111</v>
      </c>
      <c r="O133" s="43" t="n">
        <v>2.0124</v>
      </c>
      <c r="P133" s="43" t="n">
        <v>2.9607</v>
      </c>
      <c r="Q133" s="43" t="n">
        <v>0.047</v>
      </c>
    </row>
    <row r="134" customFormat="false" ht="15.75" hidden="false" customHeight="false" outlineLevel="0" collapsed="false">
      <c r="A134" s="41" t="n">
        <v>2012.07</v>
      </c>
      <c r="B134" s="42" t="s">
        <v>460</v>
      </c>
      <c r="C134" s="38" t="n">
        <v>41091</v>
      </c>
      <c r="D134" s="34" t="s">
        <v>447</v>
      </c>
      <c r="E134" s="34" t="n">
        <v>39703</v>
      </c>
      <c r="F134" s="34" t="s">
        <v>448</v>
      </c>
      <c r="G134" s="43" t="n">
        <v>2.729</v>
      </c>
      <c r="H134" s="43" t="n">
        <v>0.158</v>
      </c>
      <c r="I134" s="43" t="n">
        <v>2.199</v>
      </c>
      <c r="J134" s="43" t="n">
        <v>3.739</v>
      </c>
      <c r="K134" s="43" t="n">
        <v>0.369</v>
      </c>
      <c r="L134" s="43" t="n">
        <v>0.058</v>
      </c>
      <c r="M134" s="43" t="n">
        <v>2.36</v>
      </c>
      <c r="N134" s="43" t="n">
        <v>0.111</v>
      </c>
      <c r="O134" s="43" t="n">
        <v>2.02</v>
      </c>
      <c r="P134" s="43" t="n">
        <v>2.96</v>
      </c>
      <c r="Q134" s="43" t="n">
        <v>0.047</v>
      </c>
    </row>
    <row r="135" customFormat="false" ht="15.75" hidden="false" customHeight="false" outlineLevel="0" collapsed="false">
      <c r="A135" s="39" t="n">
        <v>2012.08</v>
      </c>
      <c r="B135" s="40" t="s">
        <v>460</v>
      </c>
      <c r="C135" s="38" t="n">
        <v>41122</v>
      </c>
      <c r="D135" s="34" t="s">
        <v>447</v>
      </c>
      <c r="E135" s="34" t="n">
        <v>38425</v>
      </c>
      <c r="F135" s="34" t="s">
        <v>448</v>
      </c>
      <c r="G135" s="43" t="n">
        <v>2.725</v>
      </c>
      <c r="H135" s="43" t="n">
        <v>0.162</v>
      </c>
      <c r="I135" s="43" t="n">
        <v>2.199</v>
      </c>
      <c r="J135" s="43" t="n">
        <v>3.739</v>
      </c>
      <c r="K135" s="43" t="n">
        <v>0.369</v>
      </c>
      <c r="L135" s="43" t="n">
        <v>0.059</v>
      </c>
      <c r="M135" s="43" t="n">
        <v>2.356</v>
      </c>
      <c r="N135" s="43" t="n">
        <v>0.114</v>
      </c>
      <c r="O135" s="43" t="n">
        <v>2</v>
      </c>
      <c r="P135" s="43" t="n">
        <v>2.9495</v>
      </c>
      <c r="Q135" s="43" t="n">
        <v>0.048</v>
      </c>
    </row>
    <row r="136" customFormat="false" ht="15.75" hidden="false" customHeight="false" outlineLevel="0" collapsed="false">
      <c r="A136" s="41" t="n">
        <v>2012.09</v>
      </c>
      <c r="B136" s="42" t="s">
        <v>460</v>
      </c>
      <c r="C136" s="38" t="n">
        <v>41153</v>
      </c>
      <c r="D136" s="34" t="s">
        <v>447</v>
      </c>
      <c r="E136" s="34" t="n">
        <v>34710</v>
      </c>
      <c r="F136" s="34" t="s">
        <v>448</v>
      </c>
      <c r="G136" s="43" t="n">
        <v>2.723</v>
      </c>
      <c r="H136" s="43" t="n">
        <v>0.161</v>
      </c>
      <c r="I136" s="43" t="n">
        <v>2.249</v>
      </c>
      <c r="J136" s="43" t="n">
        <v>3.769</v>
      </c>
      <c r="K136" s="43" t="n">
        <v>0.365</v>
      </c>
      <c r="L136" s="43" t="n">
        <v>0.059</v>
      </c>
      <c r="M136" s="43" t="n">
        <v>2.358</v>
      </c>
      <c r="N136" s="43" t="n">
        <v>0.113</v>
      </c>
      <c r="O136" s="43" t="n">
        <v>2</v>
      </c>
      <c r="P136" s="43" t="n">
        <v>2.9</v>
      </c>
      <c r="Q136" s="43" t="n">
        <v>0.048</v>
      </c>
    </row>
    <row r="137" customFormat="false" ht="15.75" hidden="false" customHeight="false" outlineLevel="0" collapsed="false">
      <c r="A137" s="39" t="n">
        <v>2012.1</v>
      </c>
      <c r="B137" s="40" t="s">
        <v>460</v>
      </c>
      <c r="C137" s="38" t="n">
        <v>41183</v>
      </c>
      <c r="D137" s="34" t="s">
        <v>447</v>
      </c>
      <c r="E137" s="34" t="n">
        <v>42544</v>
      </c>
      <c r="F137" s="34" t="s">
        <v>448</v>
      </c>
      <c r="G137" s="43" t="n">
        <v>2.731</v>
      </c>
      <c r="H137" s="43" t="n">
        <v>0.157</v>
      </c>
      <c r="I137" s="43" t="n">
        <v>2.189</v>
      </c>
      <c r="J137" s="43" t="n">
        <v>3.799</v>
      </c>
      <c r="K137" s="43" t="n">
        <v>0.378</v>
      </c>
      <c r="L137" s="43" t="n">
        <v>0.057</v>
      </c>
      <c r="M137" s="43" t="n">
        <v>2.353</v>
      </c>
      <c r="N137" s="43" t="n">
        <v>0.112</v>
      </c>
      <c r="O137" s="43" t="n">
        <v>1.9892</v>
      </c>
      <c r="P137" s="43" t="n">
        <v>2.9</v>
      </c>
      <c r="Q137" s="43" t="n">
        <v>0.048</v>
      </c>
    </row>
    <row r="138" customFormat="false" ht="15.75" hidden="false" customHeight="false" outlineLevel="0" collapsed="false">
      <c r="A138" s="41" t="n">
        <v>2012.11</v>
      </c>
      <c r="B138" s="42" t="s">
        <v>460</v>
      </c>
      <c r="C138" s="38" t="n">
        <v>41214</v>
      </c>
      <c r="D138" s="34" t="s">
        <v>447</v>
      </c>
      <c r="E138" s="34" t="n">
        <v>35563</v>
      </c>
      <c r="F138" s="34" t="s">
        <v>448</v>
      </c>
      <c r="G138" s="43" t="n">
        <v>2.747</v>
      </c>
      <c r="H138" s="43" t="n">
        <v>0.152</v>
      </c>
      <c r="I138" s="43" t="n">
        <v>2.229</v>
      </c>
      <c r="J138" s="43" t="n">
        <v>3.799</v>
      </c>
      <c r="K138" s="43" t="n">
        <v>0.394</v>
      </c>
      <c r="L138" s="43" t="n">
        <v>0.055</v>
      </c>
      <c r="M138" s="43" t="n">
        <v>2.353</v>
      </c>
      <c r="N138" s="43" t="n">
        <v>0.11</v>
      </c>
      <c r="O138" s="43" t="n">
        <v>2.0205</v>
      </c>
      <c r="P138" s="43" t="n">
        <v>2.9272</v>
      </c>
      <c r="Q138" s="43" t="n">
        <v>0.047</v>
      </c>
    </row>
    <row r="139" customFormat="false" ht="15.75" hidden="false" customHeight="false" outlineLevel="0" collapsed="false">
      <c r="A139" s="39" t="n">
        <v>2012.12</v>
      </c>
      <c r="B139" s="40" t="s">
        <v>460</v>
      </c>
      <c r="C139" s="38" t="n">
        <v>41244</v>
      </c>
      <c r="D139" s="34" t="s">
        <v>447</v>
      </c>
      <c r="E139" s="34" t="n">
        <v>36046</v>
      </c>
      <c r="F139" s="34" t="s">
        <v>448</v>
      </c>
      <c r="G139" s="43" t="n">
        <v>2.754</v>
      </c>
      <c r="H139" s="43" t="n">
        <v>0.147</v>
      </c>
      <c r="I139" s="43" t="n">
        <v>2.269</v>
      </c>
      <c r="J139" s="43" t="n">
        <v>3.799</v>
      </c>
      <c r="K139" s="43" t="n">
        <v>0.387</v>
      </c>
      <c r="L139" s="43" t="n">
        <v>0.053</v>
      </c>
      <c r="M139" s="43" t="n">
        <v>2.367</v>
      </c>
      <c r="N139" s="43" t="n">
        <v>0.107</v>
      </c>
      <c r="O139" s="43" t="n">
        <v>2.014</v>
      </c>
      <c r="P139" s="43" t="n">
        <v>2.89</v>
      </c>
      <c r="Q139" s="43" t="n">
        <v>0.045</v>
      </c>
    </row>
    <row r="140" customFormat="false" ht="15.75" hidden="false" customHeight="false" outlineLevel="0" collapsed="false">
      <c r="A140" s="41" t="n">
        <v>2013.01</v>
      </c>
      <c r="B140" s="42" t="s">
        <v>461</v>
      </c>
      <c r="C140" s="38" t="n">
        <v>41275</v>
      </c>
      <c r="D140" s="34" t="s">
        <v>447</v>
      </c>
      <c r="E140" s="34" t="n">
        <v>41990</v>
      </c>
      <c r="F140" s="34" t="s">
        <v>448</v>
      </c>
      <c r="G140" s="35" t="n">
        <v>2.763</v>
      </c>
      <c r="H140" s="35" t="n">
        <v>0.148</v>
      </c>
      <c r="I140" s="35" t="n">
        <v>2.229</v>
      </c>
      <c r="J140" s="35" t="n">
        <v>3.899</v>
      </c>
      <c r="K140" s="35" t="n">
        <v>0.386</v>
      </c>
      <c r="L140" s="35" t="n">
        <v>0.054</v>
      </c>
      <c r="M140" s="35" t="n">
        <v>2.377</v>
      </c>
      <c r="N140" s="35" t="n">
        <v>0.109</v>
      </c>
      <c r="O140" s="35" t="n">
        <v>2.0803</v>
      </c>
      <c r="P140" s="35" t="n">
        <v>2.8949</v>
      </c>
      <c r="Q140" s="35" t="n">
        <v>0.046</v>
      </c>
    </row>
    <row r="141" customFormat="false" ht="15.75" hidden="false" customHeight="false" outlineLevel="0" collapsed="false">
      <c r="A141" s="39" t="n">
        <v>2013.02</v>
      </c>
      <c r="B141" s="40" t="s">
        <v>461</v>
      </c>
      <c r="C141" s="38" t="n">
        <v>41306</v>
      </c>
      <c r="D141" s="34" t="s">
        <v>447</v>
      </c>
      <c r="E141" s="34" t="n">
        <v>34664</v>
      </c>
      <c r="F141" s="34" t="s">
        <v>448</v>
      </c>
      <c r="G141" s="35" t="n">
        <v>2.887</v>
      </c>
      <c r="H141" s="35" t="n">
        <v>0.146</v>
      </c>
      <c r="I141" s="35" t="n">
        <v>2.39</v>
      </c>
      <c r="J141" s="35" t="n">
        <v>3.899</v>
      </c>
      <c r="K141" s="35" t="n">
        <v>0.424</v>
      </c>
      <c r="L141" s="35" t="n">
        <v>0.051</v>
      </c>
      <c r="M141" s="35" t="n">
        <v>2.463</v>
      </c>
      <c r="N141" s="35" t="n">
        <v>0.106</v>
      </c>
      <c r="O141" s="35" t="n">
        <v>2.095</v>
      </c>
      <c r="P141" s="35" t="n">
        <v>2.9653</v>
      </c>
      <c r="Q141" s="35" t="n">
        <v>0.043</v>
      </c>
    </row>
    <row r="142" customFormat="false" ht="15.75" hidden="false" customHeight="false" outlineLevel="0" collapsed="false">
      <c r="A142" s="41" t="n">
        <v>2013.03</v>
      </c>
      <c r="B142" s="42" t="s">
        <v>461</v>
      </c>
      <c r="C142" s="38" t="n">
        <v>41334</v>
      </c>
      <c r="D142" s="34" t="s">
        <v>447</v>
      </c>
      <c r="E142" s="34" t="n">
        <v>34663</v>
      </c>
      <c r="F142" s="34" t="s">
        <v>448</v>
      </c>
      <c r="G142" s="35" t="n">
        <v>2.886</v>
      </c>
      <c r="H142" s="35" t="n">
        <v>0.148</v>
      </c>
      <c r="I142" s="35" t="n">
        <v>2.44</v>
      </c>
      <c r="J142" s="35" t="n">
        <v>3.939</v>
      </c>
      <c r="K142" s="35" t="n">
        <v>0.401</v>
      </c>
      <c r="L142" s="35" t="n">
        <v>0.051</v>
      </c>
      <c r="M142" s="35" t="n">
        <v>2.485</v>
      </c>
      <c r="N142" s="35" t="n">
        <v>0.104</v>
      </c>
      <c r="O142" s="35" t="n">
        <v>2.125</v>
      </c>
      <c r="P142" s="35" t="n">
        <v>2.9442</v>
      </c>
      <c r="Q142" s="35" t="n">
        <v>0.042</v>
      </c>
    </row>
    <row r="143" customFormat="false" ht="15.75" hidden="false" customHeight="false" outlineLevel="0" collapsed="false">
      <c r="A143" s="39" t="n">
        <v>2013.04</v>
      </c>
      <c r="B143" s="40" t="s">
        <v>461</v>
      </c>
      <c r="C143" s="38" t="n">
        <v>41365</v>
      </c>
      <c r="D143" s="34" t="s">
        <v>447</v>
      </c>
      <c r="E143" s="34" t="n">
        <v>39290</v>
      </c>
      <c r="F143" s="34" t="s">
        <v>448</v>
      </c>
      <c r="G143" s="35" t="n">
        <v>2.876</v>
      </c>
      <c r="H143" s="35" t="n">
        <v>0.152</v>
      </c>
      <c r="I143" s="35" t="n">
        <v>2.39</v>
      </c>
      <c r="J143" s="35" t="n">
        <v>3.939</v>
      </c>
      <c r="K143" s="35" t="n">
        <v>0.397</v>
      </c>
      <c r="L143" s="35" t="n">
        <v>0.053</v>
      </c>
      <c r="M143" s="35" t="n">
        <v>2.479</v>
      </c>
      <c r="N143" s="35" t="n">
        <v>0.103</v>
      </c>
      <c r="O143" s="35" t="n">
        <v>2.0778</v>
      </c>
      <c r="P143" s="35" t="n">
        <v>2.95</v>
      </c>
      <c r="Q143" s="35" t="n">
        <v>0.042</v>
      </c>
    </row>
    <row r="144" customFormat="false" ht="15.75" hidden="false" customHeight="false" outlineLevel="0" collapsed="false">
      <c r="A144" s="41" t="n">
        <v>2013.05</v>
      </c>
      <c r="B144" s="42" t="s">
        <v>461</v>
      </c>
      <c r="C144" s="38" t="n">
        <v>41395</v>
      </c>
      <c r="D144" s="34" t="s">
        <v>447</v>
      </c>
      <c r="E144" s="34" t="n">
        <v>38624</v>
      </c>
      <c r="F144" s="34" t="s">
        <v>448</v>
      </c>
      <c r="G144" s="35" t="n">
        <v>2.862</v>
      </c>
      <c r="H144" s="35" t="n">
        <v>0.16</v>
      </c>
      <c r="I144" s="35" t="n">
        <v>2.329</v>
      </c>
      <c r="J144" s="35" t="n">
        <v>3.929</v>
      </c>
      <c r="K144" s="35" t="n">
        <v>0.396</v>
      </c>
      <c r="L144" s="35" t="n">
        <v>0.056</v>
      </c>
      <c r="M144" s="35" t="n">
        <v>2.466</v>
      </c>
      <c r="N144" s="35" t="n">
        <v>0.111</v>
      </c>
      <c r="O144" s="35" t="n">
        <v>2.1</v>
      </c>
      <c r="P144" s="35" t="n">
        <v>2.9796</v>
      </c>
      <c r="Q144" s="35" t="n">
        <v>0.045</v>
      </c>
    </row>
    <row r="145" customFormat="false" ht="15.75" hidden="false" customHeight="false" outlineLevel="0" collapsed="false">
      <c r="A145" s="39" t="n">
        <v>2013.06</v>
      </c>
      <c r="B145" s="40" t="s">
        <v>461</v>
      </c>
      <c r="C145" s="38" t="n">
        <v>41426</v>
      </c>
      <c r="D145" s="34" t="s">
        <v>447</v>
      </c>
      <c r="E145" s="34" t="n">
        <v>34590</v>
      </c>
      <c r="F145" s="34" t="s">
        <v>448</v>
      </c>
      <c r="G145" s="35" t="n">
        <v>2.848</v>
      </c>
      <c r="H145" s="35" t="n">
        <v>0.168</v>
      </c>
      <c r="I145" s="35" t="n">
        <v>2.309</v>
      </c>
      <c r="J145" s="35" t="n">
        <v>3.699</v>
      </c>
      <c r="K145" s="35" t="n">
        <v>0.4</v>
      </c>
      <c r="L145" s="35" t="n">
        <v>0.059</v>
      </c>
      <c r="M145" s="35" t="n">
        <v>2.448</v>
      </c>
      <c r="N145" s="35" t="n">
        <v>0.113</v>
      </c>
      <c r="O145" s="35" t="n">
        <v>2.1199</v>
      </c>
      <c r="P145" s="35" t="n">
        <v>2.9708</v>
      </c>
      <c r="Q145" s="35" t="n">
        <v>0.046</v>
      </c>
    </row>
    <row r="146" customFormat="false" ht="15.75" hidden="false" customHeight="false" outlineLevel="0" collapsed="false">
      <c r="A146" s="41" t="n">
        <v>2013.07</v>
      </c>
      <c r="B146" s="42" t="s">
        <v>461</v>
      </c>
      <c r="C146" s="38" t="n">
        <v>41456</v>
      </c>
      <c r="D146" s="34" t="s">
        <v>447</v>
      </c>
      <c r="E146" s="34" t="n">
        <v>42206</v>
      </c>
      <c r="F146" s="34" t="s">
        <v>448</v>
      </c>
      <c r="G146" s="35" t="n">
        <v>2.839</v>
      </c>
      <c r="H146" s="35" t="n">
        <v>0.17</v>
      </c>
      <c r="I146" s="35" t="n">
        <v>2.255</v>
      </c>
      <c r="J146" s="35" t="n">
        <v>3.699</v>
      </c>
      <c r="K146" s="35" t="n">
        <v>0.397</v>
      </c>
      <c r="L146" s="35" t="n">
        <v>0.06</v>
      </c>
      <c r="M146" s="35" t="n">
        <v>2.442</v>
      </c>
      <c r="N146" s="35" t="n">
        <v>0.115</v>
      </c>
      <c r="O146" s="35" t="n">
        <v>2.0816</v>
      </c>
      <c r="P146" s="35" t="n">
        <v>2.9499</v>
      </c>
      <c r="Q146" s="35" t="n">
        <v>0.047</v>
      </c>
    </row>
    <row r="147" customFormat="false" ht="15.75" hidden="false" customHeight="false" outlineLevel="0" collapsed="false">
      <c r="A147" s="39" t="n">
        <v>2013.08</v>
      </c>
      <c r="B147" s="40" t="s">
        <v>461</v>
      </c>
      <c r="C147" s="38" t="n">
        <v>41487</v>
      </c>
      <c r="D147" s="34" t="s">
        <v>447</v>
      </c>
      <c r="E147" s="34" t="n">
        <v>35609</v>
      </c>
      <c r="F147" s="34" t="s">
        <v>448</v>
      </c>
      <c r="G147" s="35" t="n">
        <v>2.835</v>
      </c>
      <c r="H147" s="35" t="n">
        <v>0.169</v>
      </c>
      <c r="I147" s="35" t="n">
        <v>2.349</v>
      </c>
      <c r="J147" s="35" t="n">
        <v>3.699</v>
      </c>
      <c r="K147" s="35" t="n">
        <v>0.401</v>
      </c>
      <c r="L147" s="35" t="n">
        <v>0.06</v>
      </c>
      <c r="M147" s="35" t="n">
        <v>2.434</v>
      </c>
      <c r="N147" s="35" t="n">
        <v>0.117</v>
      </c>
      <c r="O147" s="35" t="n">
        <v>2.0816</v>
      </c>
      <c r="P147" s="35" t="n">
        <v>2.9499</v>
      </c>
      <c r="Q147" s="35" t="n">
        <v>0.048</v>
      </c>
    </row>
    <row r="148" customFormat="false" ht="15.75" hidden="false" customHeight="false" outlineLevel="0" collapsed="false">
      <c r="A148" s="41" t="n">
        <v>2013.09</v>
      </c>
      <c r="B148" s="42" t="s">
        <v>461</v>
      </c>
      <c r="C148" s="38" t="n">
        <v>41518</v>
      </c>
      <c r="D148" s="34" t="s">
        <v>447</v>
      </c>
      <c r="E148" s="34" t="n">
        <v>37335</v>
      </c>
      <c r="F148" s="34" t="s">
        <v>448</v>
      </c>
      <c r="G148" s="35" t="n">
        <v>2.834</v>
      </c>
      <c r="H148" s="35" t="n">
        <v>0.168</v>
      </c>
      <c r="I148" s="35" t="n">
        <v>2.37</v>
      </c>
      <c r="J148" s="35" t="n">
        <v>3.699</v>
      </c>
      <c r="K148" s="35" t="n">
        <v>0.4</v>
      </c>
      <c r="L148" s="35" t="n">
        <v>0.059</v>
      </c>
      <c r="M148" s="35" t="n">
        <v>2.434</v>
      </c>
      <c r="N148" s="35" t="n">
        <v>0.116</v>
      </c>
      <c r="O148" s="35" t="n">
        <v>2.025</v>
      </c>
      <c r="P148" s="35" t="n">
        <v>2.942</v>
      </c>
      <c r="Q148" s="35" t="n">
        <v>0.048</v>
      </c>
    </row>
    <row r="149" customFormat="false" ht="15.75" hidden="false" customHeight="false" outlineLevel="0" collapsed="false">
      <c r="A149" s="39" t="n">
        <v>2013.1</v>
      </c>
      <c r="B149" s="40" t="s">
        <v>461</v>
      </c>
      <c r="C149" s="38" t="n">
        <v>41548</v>
      </c>
      <c r="D149" s="34" t="s">
        <v>447</v>
      </c>
      <c r="E149" s="34" t="n">
        <v>40480</v>
      </c>
      <c r="F149" s="34" t="s">
        <v>448</v>
      </c>
      <c r="G149" s="35" t="n">
        <v>2.834</v>
      </c>
      <c r="H149" s="35" t="n">
        <v>0.169</v>
      </c>
      <c r="I149" s="35" t="n">
        <v>2.35</v>
      </c>
      <c r="J149" s="35" t="n">
        <v>3.699</v>
      </c>
      <c r="K149" s="35" t="n">
        <v>0.392</v>
      </c>
      <c r="L149" s="35" t="n">
        <v>0.06</v>
      </c>
      <c r="M149" s="35" t="n">
        <v>2.442</v>
      </c>
      <c r="N149" s="35" t="n">
        <v>0.115</v>
      </c>
      <c r="O149" s="35" t="n">
        <v>2.025</v>
      </c>
      <c r="P149" s="35" t="n">
        <v>2.9717</v>
      </c>
      <c r="Q149" s="35" t="n">
        <v>0.047</v>
      </c>
    </row>
    <row r="150" customFormat="false" ht="15.75" hidden="false" customHeight="false" outlineLevel="0" collapsed="false">
      <c r="A150" s="41" t="n">
        <v>2013.11</v>
      </c>
      <c r="B150" s="42" t="s">
        <v>461</v>
      </c>
      <c r="C150" s="38" t="n">
        <v>41579</v>
      </c>
      <c r="D150" s="34" t="s">
        <v>447</v>
      </c>
      <c r="E150" s="34" t="n">
        <v>34574</v>
      </c>
      <c r="F150" s="34" t="s">
        <v>448</v>
      </c>
      <c r="G150" s="35" t="n">
        <v>2.841</v>
      </c>
      <c r="H150" s="35" t="n">
        <v>0.166</v>
      </c>
      <c r="I150" s="35" t="n">
        <v>2.33</v>
      </c>
      <c r="J150" s="35" t="n">
        <v>3.99</v>
      </c>
      <c r="K150" s="35" t="n">
        <v>0.395</v>
      </c>
      <c r="L150" s="35" t="n">
        <v>0.058</v>
      </c>
      <c r="M150" s="35" t="n">
        <v>2.446</v>
      </c>
      <c r="N150" s="35" t="n">
        <v>0.115</v>
      </c>
      <c r="O150" s="35" t="n">
        <v>2.025</v>
      </c>
      <c r="P150" s="35" t="n">
        <v>2.9607</v>
      </c>
      <c r="Q150" s="35" t="n">
        <v>0.047</v>
      </c>
    </row>
    <row r="151" customFormat="false" ht="15.75" hidden="false" customHeight="false" outlineLevel="0" collapsed="false">
      <c r="A151" s="39" t="n">
        <v>2013.12</v>
      </c>
      <c r="B151" s="40" t="s">
        <v>461</v>
      </c>
      <c r="C151" s="38" t="n">
        <v>41609</v>
      </c>
      <c r="D151" s="34" t="s">
        <v>447</v>
      </c>
      <c r="E151" s="34" t="n">
        <v>39688</v>
      </c>
      <c r="F151" s="34" t="s">
        <v>448</v>
      </c>
      <c r="G151" s="35" t="n">
        <v>2.946</v>
      </c>
      <c r="H151" s="35" t="n">
        <v>0.155</v>
      </c>
      <c r="I151" s="35" t="n">
        <v>2.419</v>
      </c>
      <c r="J151" s="35" t="n">
        <v>4.079</v>
      </c>
      <c r="K151" s="35" t="n">
        <v>0.426</v>
      </c>
      <c r="L151" s="35" t="n">
        <v>0.053</v>
      </c>
      <c r="M151" s="35" t="n">
        <v>2.52</v>
      </c>
      <c r="N151" s="35" t="n">
        <v>0.114</v>
      </c>
      <c r="O151" s="35" t="n">
        <v>2.131</v>
      </c>
      <c r="P151" s="35" t="n">
        <v>3.0369</v>
      </c>
      <c r="Q151" s="35" t="n">
        <v>0.045</v>
      </c>
    </row>
    <row r="152" customFormat="false" ht="15.75" hidden="false" customHeight="false" outlineLevel="0" collapsed="false">
      <c r="A152" s="41" t="n">
        <v>2014.01</v>
      </c>
      <c r="B152" s="42" t="s">
        <v>462</v>
      </c>
      <c r="C152" s="38" t="n">
        <v>41640</v>
      </c>
      <c r="D152" s="34" t="s">
        <v>447</v>
      </c>
      <c r="E152" s="34" t="n">
        <v>38021</v>
      </c>
      <c r="F152" s="34" t="s">
        <v>448</v>
      </c>
      <c r="G152" s="35" t="n">
        <v>2.956</v>
      </c>
      <c r="H152" s="35" t="n">
        <v>0.156</v>
      </c>
      <c r="I152" s="35" t="n">
        <v>2.528</v>
      </c>
      <c r="J152" s="35" t="n">
        <v>4.099</v>
      </c>
      <c r="K152" s="35" t="n">
        <v>0.405</v>
      </c>
      <c r="L152" s="35" t="n">
        <v>0.053</v>
      </c>
      <c r="M152" s="35" t="n">
        <v>2.551</v>
      </c>
      <c r="N152" s="35" t="n">
        <v>0.109</v>
      </c>
      <c r="O152" s="35" t="n">
        <v>2.2</v>
      </c>
      <c r="P152" s="35" t="n">
        <v>3.0624</v>
      </c>
      <c r="Q152" s="35" t="n">
        <v>0.043</v>
      </c>
    </row>
    <row r="153" customFormat="false" ht="15.75" hidden="false" customHeight="false" outlineLevel="0" collapsed="false">
      <c r="A153" s="39" t="n">
        <v>2014.02</v>
      </c>
      <c r="B153" s="40" t="s">
        <v>462</v>
      </c>
      <c r="C153" s="38" t="n">
        <v>41671</v>
      </c>
      <c r="D153" s="34" t="s">
        <v>447</v>
      </c>
      <c r="E153" s="34" t="n">
        <v>34536</v>
      </c>
      <c r="F153" s="34" t="s">
        <v>448</v>
      </c>
      <c r="G153" s="35" t="n">
        <v>2.955</v>
      </c>
      <c r="H153" s="35" t="n">
        <v>0.158</v>
      </c>
      <c r="I153" s="35" t="n">
        <v>2.499</v>
      </c>
      <c r="J153" s="35" t="n">
        <v>4.159</v>
      </c>
      <c r="K153" s="35" t="n">
        <v>0.395</v>
      </c>
      <c r="L153" s="35" t="n">
        <v>0.053</v>
      </c>
      <c r="M153" s="35" t="n">
        <v>2.56</v>
      </c>
      <c r="N153" s="35" t="n">
        <v>0.113</v>
      </c>
      <c r="O153" s="35" t="n">
        <v>2.2239</v>
      </c>
      <c r="P153" s="35" t="n">
        <v>3.3063</v>
      </c>
      <c r="Q153" s="35" t="n">
        <v>0.044</v>
      </c>
    </row>
    <row r="154" customFormat="false" ht="15.75" hidden="false" customHeight="false" outlineLevel="0" collapsed="false">
      <c r="A154" s="41" t="n">
        <v>2014.03</v>
      </c>
      <c r="B154" s="42" t="s">
        <v>462</v>
      </c>
      <c r="C154" s="38" t="n">
        <v>41699</v>
      </c>
      <c r="D154" s="34" t="s">
        <v>447</v>
      </c>
      <c r="E154" s="34" t="n">
        <v>36567</v>
      </c>
      <c r="F154" s="34" t="s">
        <v>448</v>
      </c>
      <c r="G154" s="35" t="n">
        <v>2.98</v>
      </c>
      <c r="H154" s="35" t="n">
        <v>0.15</v>
      </c>
      <c r="I154" s="35" t="n">
        <v>2.499</v>
      </c>
      <c r="J154" s="35" t="n">
        <v>4.159</v>
      </c>
      <c r="K154" s="35" t="n">
        <v>0.395</v>
      </c>
      <c r="L154" s="35" t="n">
        <v>0.05</v>
      </c>
      <c r="M154" s="35" t="n">
        <v>2.585</v>
      </c>
      <c r="N154" s="35" t="n">
        <v>0.108</v>
      </c>
      <c r="O154" s="35" t="n">
        <v>2.2119</v>
      </c>
      <c r="P154" s="35" t="n">
        <v>3.1049</v>
      </c>
      <c r="Q154" s="35" t="n">
        <v>0.042</v>
      </c>
    </row>
    <row r="155" customFormat="false" ht="15.75" hidden="false" customHeight="false" outlineLevel="0" collapsed="false">
      <c r="A155" s="39" t="n">
        <v>2014.04</v>
      </c>
      <c r="B155" s="40" t="s">
        <v>462</v>
      </c>
      <c r="C155" s="38" t="n">
        <v>41730</v>
      </c>
      <c r="D155" s="34" t="s">
        <v>447</v>
      </c>
      <c r="E155" s="34" t="n">
        <v>40925</v>
      </c>
      <c r="F155" s="34" t="s">
        <v>448</v>
      </c>
      <c r="G155" s="35" t="n">
        <v>2.988</v>
      </c>
      <c r="H155" s="35" t="n">
        <v>0.152</v>
      </c>
      <c r="I155" s="35" t="n">
        <v>2.49</v>
      </c>
      <c r="J155" s="35" t="n">
        <v>4.159</v>
      </c>
      <c r="K155" s="35" t="n">
        <v>0.394</v>
      </c>
      <c r="L155" s="35" t="n">
        <v>0.051</v>
      </c>
      <c r="M155" s="35" t="n">
        <v>2.594</v>
      </c>
      <c r="N155" s="35" t="n">
        <v>0.106</v>
      </c>
      <c r="O155" s="35" t="n">
        <v>2.2127</v>
      </c>
      <c r="P155" s="35" t="n">
        <v>3.2002</v>
      </c>
      <c r="Q155" s="35" t="n">
        <v>0.041</v>
      </c>
    </row>
    <row r="156" customFormat="false" ht="15.75" hidden="false" customHeight="false" outlineLevel="0" collapsed="false">
      <c r="A156" s="41" t="n">
        <v>2014.05</v>
      </c>
      <c r="B156" s="42" t="s">
        <v>462</v>
      </c>
      <c r="C156" s="38" t="n">
        <v>41760</v>
      </c>
      <c r="D156" s="34" t="s">
        <v>447</v>
      </c>
      <c r="E156" s="34" t="n">
        <v>34438</v>
      </c>
      <c r="F156" s="34" t="s">
        <v>448</v>
      </c>
      <c r="G156" s="35" t="n">
        <v>2.978</v>
      </c>
      <c r="H156" s="35" t="n">
        <v>0.157</v>
      </c>
      <c r="I156" s="35" t="n">
        <v>2.1</v>
      </c>
      <c r="J156" s="35" t="n">
        <v>4.159</v>
      </c>
      <c r="K156" s="35" t="n">
        <v>0.389</v>
      </c>
      <c r="L156" s="35" t="n">
        <v>0.053</v>
      </c>
      <c r="M156" s="35" t="n">
        <v>2.589</v>
      </c>
      <c r="N156" s="35" t="n">
        <v>0.109</v>
      </c>
      <c r="O156" s="35" t="n">
        <v>2.27</v>
      </c>
      <c r="P156" s="35" t="n">
        <v>3.1626</v>
      </c>
      <c r="Q156" s="35" t="n">
        <v>0.042</v>
      </c>
    </row>
    <row r="157" customFormat="false" ht="15.75" hidden="false" customHeight="false" outlineLevel="0" collapsed="false">
      <c r="A157" s="39" t="n">
        <v>2014.06</v>
      </c>
      <c r="B157" s="40" t="s">
        <v>462</v>
      </c>
      <c r="C157" s="38" t="n">
        <v>41791</v>
      </c>
      <c r="D157" s="34" t="s">
        <v>447</v>
      </c>
      <c r="E157" s="34" t="n">
        <v>36480</v>
      </c>
      <c r="F157" s="34" t="s">
        <v>448</v>
      </c>
      <c r="G157" s="35" t="n">
        <v>2.966</v>
      </c>
      <c r="H157" s="35" t="n">
        <v>0.163</v>
      </c>
      <c r="I157" s="35" t="n">
        <v>2.499</v>
      </c>
      <c r="J157" s="35" t="n">
        <v>4.159</v>
      </c>
      <c r="K157" s="35" t="n">
        <v>0.393</v>
      </c>
      <c r="L157" s="35" t="n">
        <v>0.055</v>
      </c>
      <c r="M157" s="35" t="n">
        <v>2.573</v>
      </c>
      <c r="N157" s="35" t="n">
        <v>0.11</v>
      </c>
      <c r="O157" s="35" t="n">
        <v>2.25</v>
      </c>
      <c r="P157" s="35" t="n">
        <v>3.1626</v>
      </c>
      <c r="Q157" s="35" t="n">
        <v>0.043</v>
      </c>
    </row>
    <row r="158" customFormat="false" ht="15.75" hidden="false" customHeight="false" outlineLevel="0" collapsed="false">
      <c r="A158" s="41" t="n">
        <v>2014.07</v>
      </c>
      <c r="B158" s="42" t="s">
        <v>462</v>
      </c>
      <c r="C158" s="38" t="n">
        <v>41821</v>
      </c>
      <c r="D158" s="34" t="s">
        <v>447</v>
      </c>
      <c r="E158" s="34" t="n">
        <v>40985</v>
      </c>
      <c r="F158" s="34" t="s">
        <v>448</v>
      </c>
      <c r="G158" s="35" t="n">
        <v>2.957</v>
      </c>
      <c r="H158" s="35" t="n">
        <v>0.171</v>
      </c>
      <c r="I158" s="35" t="n">
        <v>2.488</v>
      </c>
      <c r="J158" s="35" t="n">
        <v>4.169</v>
      </c>
      <c r="K158" s="35" t="n">
        <v>0.393</v>
      </c>
      <c r="L158" s="35" t="n">
        <v>0.058</v>
      </c>
      <c r="M158" s="35" t="n">
        <v>2.564</v>
      </c>
      <c r="N158" s="35" t="n">
        <v>0.113</v>
      </c>
      <c r="O158" s="35" t="n">
        <v>2.23</v>
      </c>
      <c r="P158" s="35" t="n">
        <v>3.167</v>
      </c>
      <c r="Q158" s="35" t="n">
        <v>0.044</v>
      </c>
    </row>
    <row r="159" customFormat="false" ht="15.75" hidden="false" customHeight="false" outlineLevel="0" collapsed="false">
      <c r="A159" s="39" t="n">
        <v>2014.08</v>
      </c>
      <c r="B159" s="40" t="s">
        <v>462</v>
      </c>
      <c r="C159" s="38" t="n">
        <v>41852</v>
      </c>
      <c r="D159" s="34" t="s">
        <v>447</v>
      </c>
      <c r="E159" s="34" t="n">
        <v>34448</v>
      </c>
      <c r="F159" s="34" t="s">
        <v>448</v>
      </c>
      <c r="G159" s="35" t="n">
        <v>2.96</v>
      </c>
      <c r="H159" s="35" t="n">
        <v>0.169</v>
      </c>
      <c r="I159" s="35" t="n">
        <v>2.488</v>
      </c>
      <c r="J159" s="35" t="n">
        <v>4.169</v>
      </c>
      <c r="K159" s="35" t="n">
        <v>0.399</v>
      </c>
      <c r="L159" s="35" t="n">
        <v>0.057</v>
      </c>
      <c r="M159" s="35" t="n">
        <v>2.561</v>
      </c>
      <c r="N159" s="35" t="n">
        <v>0.113</v>
      </c>
      <c r="O159" s="35" t="n">
        <v>2.24</v>
      </c>
      <c r="P159" s="35" t="n">
        <v>3.1534</v>
      </c>
      <c r="Q159" s="35" t="n">
        <v>0.044</v>
      </c>
    </row>
    <row r="160" customFormat="false" ht="15.75" hidden="false" customHeight="false" outlineLevel="0" collapsed="false">
      <c r="A160" s="41" t="n">
        <v>2014.09</v>
      </c>
      <c r="B160" s="42" t="s">
        <v>462</v>
      </c>
      <c r="C160" s="38" t="n">
        <v>41883</v>
      </c>
      <c r="D160" s="34" t="s">
        <v>447</v>
      </c>
      <c r="E160" s="34" t="n">
        <v>39519</v>
      </c>
      <c r="F160" s="34" t="s">
        <v>448</v>
      </c>
      <c r="G160" s="35" t="n">
        <v>2.963</v>
      </c>
      <c r="H160" s="35" t="n">
        <v>0.165</v>
      </c>
      <c r="I160" s="35" t="n">
        <v>2.499</v>
      </c>
      <c r="J160" s="35" t="n">
        <v>4.169</v>
      </c>
      <c r="K160" s="35" t="n">
        <v>0.404</v>
      </c>
      <c r="L160" s="35" t="n">
        <v>0.056</v>
      </c>
      <c r="M160" s="35" t="n">
        <v>2.559</v>
      </c>
      <c r="N160" s="35" t="n">
        <v>0.116</v>
      </c>
      <c r="O160" s="35" t="n">
        <v>2.22</v>
      </c>
      <c r="P160" s="35" t="n">
        <v>3.1361</v>
      </c>
      <c r="Q160" s="35" t="n">
        <v>0.045</v>
      </c>
    </row>
    <row r="161" customFormat="false" ht="15.75" hidden="false" customHeight="false" outlineLevel="0" collapsed="false">
      <c r="A161" s="39" t="n">
        <v>2014.1</v>
      </c>
      <c r="B161" s="40" t="s">
        <v>462</v>
      </c>
      <c r="C161" s="38" t="n">
        <v>41913</v>
      </c>
      <c r="D161" s="34" t="s">
        <v>447</v>
      </c>
      <c r="E161" s="34" t="n">
        <v>37883</v>
      </c>
      <c r="F161" s="34" t="s">
        <v>448</v>
      </c>
      <c r="G161" s="35" t="n">
        <v>2.96</v>
      </c>
      <c r="H161" s="35" t="n">
        <v>0.166</v>
      </c>
      <c r="I161" s="35" t="n">
        <v>2.45</v>
      </c>
      <c r="J161" s="35" t="n">
        <v>4.159</v>
      </c>
      <c r="K161" s="35" t="n">
        <v>0.403</v>
      </c>
      <c r="L161" s="35" t="n">
        <v>0.056</v>
      </c>
      <c r="M161" s="35" t="n">
        <v>2.557</v>
      </c>
      <c r="N161" s="35" t="n">
        <v>0.115</v>
      </c>
      <c r="O161" s="35" t="n">
        <v>2.22</v>
      </c>
      <c r="P161" s="35" t="n">
        <v>3.298</v>
      </c>
      <c r="Q161" s="35" t="n">
        <v>0.045</v>
      </c>
    </row>
    <row r="162" customFormat="false" ht="15.75" hidden="false" customHeight="false" outlineLevel="0" collapsed="false">
      <c r="A162" s="41" t="n">
        <v>2014.11</v>
      </c>
      <c r="B162" s="42" t="s">
        <v>462</v>
      </c>
      <c r="C162" s="38" t="n">
        <v>41944</v>
      </c>
      <c r="D162" s="34" t="s">
        <v>447</v>
      </c>
      <c r="E162" s="34" t="n">
        <v>34316</v>
      </c>
      <c r="F162" s="34" t="s">
        <v>448</v>
      </c>
      <c r="G162" s="35" t="n">
        <v>3.009</v>
      </c>
      <c r="H162" s="35" t="n">
        <v>0.17</v>
      </c>
      <c r="I162" s="35" t="n">
        <v>2.45</v>
      </c>
      <c r="J162" s="35" t="n">
        <v>4.369</v>
      </c>
      <c r="K162" s="35" t="n">
        <v>0.43</v>
      </c>
      <c r="L162" s="35" t="n">
        <v>0.056</v>
      </c>
      <c r="M162" s="35" t="n">
        <v>2.579</v>
      </c>
      <c r="N162" s="35" t="n">
        <v>0.117</v>
      </c>
      <c r="O162" s="35" t="n">
        <v>2.24</v>
      </c>
      <c r="P162" s="35" t="n">
        <v>3.1714</v>
      </c>
      <c r="Q162" s="35" t="n">
        <v>0.045</v>
      </c>
    </row>
    <row r="163" customFormat="false" ht="15.75" hidden="false" customHeight="false" outlineLevel="0" collapsed="false">
      <c r="A163" s="39" t="n">
        <v>2014.12</v>
      </c>
      <c r="B163" s="40" t="s">
        <v>462</v>
      </c>
      <c r="C163" s="38" t="n">
        <v>41974</v>
      </c>
      <c r="D163" s="34" t="s">
        <v>447</v>
      </c>
      <c r="E163" s="34" t="n">
        <v>42745</v>
      </c>
      <c r="F163" s="34" t="s">
        <v>448</v>
      </c>
      <c r="G163" s="35" t="n">
        <v>3.031</v>
      </c>
      <c r="H163" s="35" t="n">
        <v>0.171</v>
      </c>
      <c r="I163" s="35" t="n">
        <v>2.499</v>
      </c>
      <c r="J163" s="35" t="n">
        <v>4.299</v>
      </c>
      <c r="K163" s="35" t="n">
        <v>0.424</v>
      </c>
      <c r="L163" s="35" t="n">
        <v>0.056</v>
      </c>
      <c r="M163" s="35" t="n">
        <v>2.607</v>
      </c>
      <c r="N163" s="35" t="n">
        <v>0.121</v>
      </c>
      <c r="O163" s="35" t="n">
        <v>2.223</v>
      </c>
      <c r="P163" s="35" t="n">
        <v>3.2181</v>
      </c>
      <c r="Q163" s="35" t="n">
        <v>0.046</v>
      </c>
    </row>
    <row r="164" customFormat="false" ht="15.75" hidden="false" customHeight="false" outlineLevel="0" collapsed="false">
      <c r="A164" s="41" t="n">
        <v>2015.01</v>
      </c>
      <c r="B164" s="42" t="s">
        <v>463</v>
      </c>
      <c r="C164" s="38" t="n">
        <v>42005</v>
      </c>
      <c r="D164" s="34" t="s">
        <v>447</v>
      </c>
      <c r="E164" s="34" t="n">
        <v>34414</v>
      </c>
      <c r="F164" s="34" t="s">
        <v>448</v>
      </c>
      <c r="G164" s="35" t="n">
        <v>3.032</v>
      </c>
      <c r="H164" s="35" t="n">
        <v>0.171</v>
      </c>
      <c r="I164" s="35" t="n">
        <v>2.499</v>
      </c>
      <c r="J164" s="35" t="n">
        <v>4.299</v>
      </c>
      <c r="K164" s="35" t="n">
        <v>0.408</v>
      </c>
      <c r="L164" s="35" t="n">
        <v>0.056</v>
      </c>
      <c r="M164" s="35" t="n">
        <v>2.624</v>
      </c>
      <c r="N164" s="35" t="n">
        <v>0.119</v>
      </c>
      <c r="O164" s="35" t="n">
        <v>2.21</v>
      </c>
      <c r="P164" s="35" t="n">
        <v>3.2181</v>
      </c>
      <c r="Q164" s="35" t="n">
        <v>0.045</v>
      </c>
    </row>
    <row r="165" customFormat="false" ht="15.75" hidden="false" customHeight="false" outlineLevel="0" collapsed="false">
      <c r="A165" s="39" t="n">
        <v>2015.02</v>
      </c>
      <c r="B165" s="40" t="s">
        <v>463</v>
      </c>
      <c r="C165" s="38" t="n">
        <v>42036</v>
      </c>
      <c r="D165" s="34" t="s">
        <v>447</v>
      </c>
      <c r="E165" s="34" t="n">
        <v>34078</v>
      </c>
      <c r="F165" s="34" t="s">
        <v>448</v>
      </c>
      <c r="G165" s="35" t="n">
        <v>3.301</v>
      </c>
      <c r="H165" s="35" t="n">
        <v>0.187</v>
      </c>
      <c r="I165" s="35" t="n">
        <v>2.35</v>
      </c>
      <c r="J165" s="35" t="n">
        <v>4.52</v>
      </c>
      <c r="K165" s="35" t="n">
        <v>0.508</v>
      </c>
      <c r="L165" s="35" t="n">
        <v>0.057</v>
      </c>
      <c r="M165" s="35" t="n">
        <v>2.793</v>
      </c>
      <c r="N165" s="35" t="n">
        <v>0.159</v>
      </c>
      <c r="O165" s="35" t="n">
        <v>2.2367</v>
      </c>
      <c r="P165" s="35" t="n">
        <v>3.4366</v>
      </c>
      <c r="Q165" s="35" t="n">
        <v>0.057</v>
      </c>
    </row>
    <row r="166" customFormat="false" ht="15.75" hidden="false" customHeight="false" outlineLevel="0" collapsed="false">
      <c r="A166" s="41" t="n">
        <v>2015.03</v>
      </c>
      <c r="B166" s="42" t="s">
        <v>463</v>
      </c>
      <c r="C166" s="38" t="n">
        <v>42064</v>
      </c>
      <c r="D166" s="34" t="s">
        <v>447</v>
      </c>
      <c r="E166" s="34" t="n">
        <v>39073</v>
      </c>
      <c r="F166" s="34" t="s">
        <v>448</v>
      </c>
      <c r="G166" s="35" t="n">
        <v>3.323</v>
      </c>
      <c r="H166" s="35" t="n">
        <v>0.186</v>
      </c>
      <c r="I166" s="35" t="n">
        <v>2.749</v>
      </c>
      <c r="J166" s="35" t="n">
        <v>4.529</v>
      </c>
      <c r="K166" s="35" t="n">
        <v>0.448</v>
      </c>
      <c r="L166" s="35" t="n">
        <v>0.056</v>
      </c>
      <c r="M166" s="35" t="n">
        <v>2.875</v>
      </c>
      <c r="N166" s="35" t="n">
        <v>0.127</v>
      </c>
      <c r="O166" s="35" t="n">
        <v>2.2425</v>
      </c>
      <c r="P166" s="35" t="n">
        <v>3.4506</v>
      </c>
      <c r="Q166" s="35" t="n">
        <v>0.044</v>
      </c>
    </row>
    <row r="167" customFormat="false" ht="15.75" hidden="false" customHeight="false" outlineLevel="0" collapsed="false">
      <c r="A167" s="39" t="n">
        <v>2015.04</v>
      </c>
      <c r="B167" s="40" t="s">
        <v>463</v>
      </c>
      <c r="C167" s="38" t="n">
        <v>42095</v>
      </c>
      <c r="D167" s="34" t="s">
        <v>447</v>
      </c>
      <c r="E167" s="34" t="n">
        <v>37269</v>
      </c>
      <c r="F167" s="34" t="s">
        <v>448</v>
      </c>
      <c r="G167" s="35" t="n">
        <v>3.308</v>
      </c>
      <c r="H167" s="35" t="n">
        <v>0.2</v>
      </c>
      <c r="I167" s="35" t="n">
        <v>2.749</v>
      </c>
      <c r="J167" s="35" t="n">
        <v>4.529</v>
      </c>
      <c r="K167" s="35" t="n">
        <v>0.435</v>
      </c>
      <c r="L167" s="35" t="n">
        <v>0.06</v>
      </c>
      <c r="M167" s="35" t="n">
        <v>2.873</v>
      </c>
      <c r="N167" s="35" t="n">
        <v>0.132</v>
      </c>
      <c r="O167" s="35" t="n">
        <v>2.271</v>
      </c>
      <c r="P167" s="35" t="n">
        <v>3.3827</v>
      </c>
      <c r="Q167" s="35" t="n">
        <v>0.046</v>
      </c>
    </row>
    <row r="168" customFormat="false" ht="15.75" hidden="false" customHeight="false" outlineLevel="0" collapsed="false">
      <c r="A168" s="41" t="n">
        <v>2015.05</v>
      </c>
      <c r="B168" s="42" t="s">
        <v>463</v>
      </c>
      <c r="C168" s="38" t="n">
        <v>42125</v>
      </c>
      <c r="D168" s="34" t="s">
        <v>447</v>
      </c>
      <c r="E168" s="34" t="n">
        <v>33871</v>
      </c>
      <c r="F168" s="34" t="s">
        <v>448</v>
      </c>
      <c r="G168" s="35" t="n">
        <v>3.299</v>
      </c>
      <c r="H168" s="35" t="n">
        <v>0.205</v>
      </c>
      <c r="I168" s="35" t="n">
        <v>2.749</v>
      </c>
      <c r="J168" s="35" t="n">
        <v>4.519</v>
      </c>
      <c r="K168" s="35" t="n">
        <v>0.432</v>
      </c>
      <c r="L168" s="35" t="n">
        <v>0.062</v>
      </c>
      <c r="M168" s="35" t="n">
        <v>2.867</v>
      </c>
      <c r="N168" s="35" t="n">
        <v>0.134</v>
      </c>
      <c r="O168" s="35" t="n">
        <v>2.441</v>
      </c>
      <c r="P168" s="35" t="n">
        <v>3.389</v>
      </c>
      <c r="Q168" s="35" t="n">
        <v>0.047</v>
      </c>
    </row>
    <row r="169" customFormat="false" ht="15.75" hidden="false" customHeight="false" outlineLevel="0" collapsed="false">
      <c r="A169" s="39" t="n">
        <v>2015.06</v>
      </c>
      <c r="B169" s="40" t="s">
        <v>463</v>
      </c>
      <c r="C169" s="38" t="n">
        <v>42156</v>
      </c>
      <c r="D169" s="34" t="s">
        <v>447</v>
      </c>
      <c r="E169" s="34" t="n">
        <v>39539</v>
      </c>
      <c r="F169" s="34" t="s">
        <v>448</v>
      </c>
      <c r="G169" s="35" t="n">
        <v>3.301</v>
      </c>
      <c r="H169" s="35" t="n">
        <v>0.203</v>
      </c>
      <c r="I169" s="35" t="n">
        <v>2.719</v>
      </c>
      <c r="J169" s="35" t="n">
        <v>4.519</v>
      </c>
      <c r="K169" s="35" t="n">
        <v>0.437</v>
      </c>
      <c r="L169" s="35" t="n">
        <v>0.061</v>
      </c>
      <c r="M169" s="35" t="n">
        <v>2.864</v>
      </c>
      <c r="N169" s="35" t="n">
        <v>0.137</v>
      </c>
      <c r="O169" s="35" t="n">
        <v>2.45</v>
      </c>
      <c r="P169" s="35" t="n">
        <v>3.47</v>
      </c>
      <c r="Q169" s="35" t="n">
        <v>0.048</v>
      </c>
    </row>
    <row r="170" customFormat="false" ht="15.75" hidden="false" customHeight="false" outlineLevel="0" collapsed="false">
      <c r="A170" s="41" t="n">
        <v>2015.07</v>
      </c>
      <c r="B170" s="42" t="s">
        <v>463</v>
      </c>
      <c r="C170" s="38" t="n">
        <v>42186</v>
      </c>
      <c r="D170" s="34" t="s">
        <v>447</v>
      </c>
      <c r="E170" s="34" t="n">
        <v>36463</v>
      </c>
      <c r="F170" s="34" t="s">
        <v>448</v>
      </c>
      <c r="G170" s="35" t="n">
        <v>3.296</v>
      </c>
      <c r="H170" s="35" t="n">
        <v>0.208</v>
      </c>
      <c r="I170" s="35" t="n">
        <v>2.719</v>
      </c>
      <c r="J170" s="35" t="n">
        <v>4.519</v>
      </c>
      <c r="K170" s="35" t="n">
        <v>0.432</v>
      </c>
      <c r="L170" s="35" t="n">
        <v>0.063</v>
      </c>
      <c r="M170" s="35" t="n">
        <v>2.864</v>
      </c>
      <c r="N170" s="35" t="n">
        <v>0.136</v>
      </c>
      <c r="O170" s="35" t="n">
        <v>2.39</v>
      </c>
      <c r="P170" s="35" t="n">
        <v>3.3915</v>
      </c>
      <c r="Q170" s="35" t="n">
        <v>0.047</v>
      </c>
    </row>
    <row r="171" customFormat="false" ht="15.75" hidden="false" customHeight="false" outlineLevel="0" collapsed="false">
      <c r="A171" s="39" t="n">
        <v>2015.08</v>
      </c>
      <c r="B171" s="40" t="s">
        <v>463</v>
      </c>
      <c r="C171" s="38" t="n">
        <v>42217</v>
      </c>
      <c r="D171" s="34" t="s">
        <v>447</v>
      </c>
      <c r="E171" s="34" t="n">
        <v>20698</v>
      </c>
      <c r="F171" s="34" t="s">
        <v>448</v>
      </c>
      <c r="G171" s="35" t="n">
        <v>3.295</v>
      </c>
      <c r="H171" s="35" t="n">
        <v>0.21</v>
      </c>
      <c r="I171" s="35" t="n">
        <v>2.749</v>
      </c>
      <c r="J171" s="35" t="n">
        <v>4.519</v>
      </c>
      <c r="K171" s="35" t="n">
        <v>0.432</v>
      </c>
      <c r="L171" s="35" t="n">
        <v>0.064</v>
      </c>
      <c r="M171" s="35" t="n">
        <v>2.863</v>
      </c>
      <c r="N171" s="35" t="n">
        <v>0.141</v>
      </c>
      <c r="O171" s="35" t="n">
        <v>2.374</v>
      </c>
      <c r="P171" s="35" t="n">
        <v>3.4028</v>
      </c>
      <c r="Q171" s="35" t="n">
        <v>0.049</v>
      </c>
    </row>
    <row r="172" customFormat="false" ht="15.75" hidden="false" customHeight="false" outlineLevel="0" collapsed="false">
      <c r="A172" s="41" t="n">
        <v>2015.09</v>
      </c>
      <c r="B172" s="42" t="s">
        <v>463</v>
      </c>
      <c r="C172" s="38" t="n">
        <v>42248</v>
      </c>
      <c r="D172" s="34" t="s">
        <v>447</v>
      </c>
      <c r="E172" s="34" t="n">
        <v>13475</v>
      </c>
      <c r="F172" s="34" t="s">
        <v>448</v>
      </c>
      <c r="G172" s="35" t="n">
        <v>3.277</v>
      </c>
      <c r="H172" s="35" t="n">
        <v>0.201</v>
      </c>
      <c r="I172" s="35" t="n">
        <v>2.749</v>
      </c>
      <c r="J172" s="35" t="n">
        <v>4.16</v>
      </c>
      <c r="K172" s="35" t="n">
        <v>0.415</v>
      </c>
      <c r="L172" s="35" t="n">
        <v>0.061</v>
      </c>
      <c r="M172" s="35" t="n">
        <v>2.862</v>
      </c>
      <c r="N172" s="35" t="n">
        <v>0.14</v>
      </c>
      <c r="O172" s="35" t="n">
        <v>2.4709</v>
      </c>
      <c r="P172" s="35" t="n">
        <v>3.3949</v>
      </c>
      <c r="Q172" s="35" t="n">
        <v>0.049</v>
      </c>
    </row>
    <row r="173" customFormat="false" ht="15.75" hidden="false" customHeight="false" outlineLevel="0" collapsed="false">
      <c r="A173" s="39" t="n">
        <v>2015.1</v>
      </c>
      <c r="B173" s="40" t="s">
        <v>463</v>
      </c>
      <c r="C173" s="38" t="n">
        <v>42278</v>
      </c>
      <c r="D173" s="34" t="s">
        <v>447</v>
      </c>
      <c r="E173" s="34" t="n">
        <v>14226</v>
      </c>
      <c r="F173" s="34" t="s">
        <v>448</v>
      </c>
      <c r="G173" s="35" t="n">
        <v>3.48</v>
      </c>
      <c r="H173" s="35" t="n">
        <v>0.202</v>
      </c>
      <c r="I173" s="35" t="n">
        <v>2.899</v>
      </c>
      <c r="J173" s="35" t="n">
        <v>4.55</v>
      </c>
      <c r="K173" s="35" t="n">
        <v>0.466</v>
      </c>
      <c r="L173" s="35" t="n">
        <v>0.058</v>
      </c>
      <c r="M173" s="35" t="n">
        <v>3.014</v>
      </c>
      <c r="N173" s="35" t="n">
        <v>0.156</v>
      </c>
      <c r="O173" s="35" t="n">
        <v>2.459</v>
      </c>
      <c r="P173" s="35" t="n">
        <v>3.6143</v>
      </c>
      <c r="Q173" s="35" t="n">
        <v>0.052</v>
      </c>
    </row>
    <row r="174" customFormat="false" ht="15.75" hidden="false" customHeight="false" outlineLevel="0" collapsed="false">
      <c r="A174" s="41" t="n">
        <v>2015.11</v>
      </c>
      <c r="B174" s="42" t="s">
        <v>463</v>
      </c>
      <c r="C174" s="38" t="n">
        <v>42309</v>
      </c>
      <c r="D174" s="34" t="s">
        <v>447</v>
      </c>
      <c r="E174" s="34" t="n">
        <v>17843</v>
      </c>
      <c r="F174" s="34" t="s">
        <v>448</v>
      </c>
      <c r="G174" s="35" t="n">
        <v>3.576</v>
      </c>
      <c r="H174" s="35" t="n">
        <v>0.199</v>
      </c>
      <c r="I174" s="35" t="n">
        <v>2.959</v>
      </c>
      <c r="J174" s="35" t="n">
        <v>4.8</v>
      </c>
      <c r="K174" s="35" t="n">
        <v>0.462</v>
      </c>
      <c r="L174" s="35" t="n">
        <v>0.056</v>
      </c>
      <c r="M174" s="35" t="n">
        <v>3.114</v>
      </c>
      <c r="N174" s="35" t="n">
        <v>0.149</v>
      </c>
      <c r="O174" s="35" t="n">
        <v>2.59</v>
      </c>
      <c r="P174" s="35" t="n">
        <v>3.7021</v>
      </c>
      <c r="Q174" s="35" t="n">
        <v>0.048</v>
      </c>
    </row>
    <row r="175" customFormat="false" ht="15.75" hidden="false" customHeight="false" outlineLevel="0" collapsed="false">
      <c r="A175" s="39" t="n">
        <v>2015.12</v>
      </c>
      <c r="B175" s="40" t="s">
        <v>463</v>
      </c>
      <c r="C175" s="38" t="n">
        <v>42339</v>
      </c>
      <c r="D175" s="34" t="s">
        <v>447</v>
      </c>
      <c r="E175" s="34" t="n">
        <v>24507</v>
      </c>
      <c r="F175" s="34" t="s">
        <v>448</v>
      </c>
      <c r="G175" s="35" t="n">
        <v>3.633</v>
      </c>
      <c r="H175" s="35" t="n">
        <v>0.191</v>
      </c>
      <c r="I175" s="35" t="n">
        <v>3.079</v>
      </c>
      <c r="J175" s="35" t="n">
        <v>4.719</v>
      </c>
      <c r="K175" s="35" t="n">
        <v>0.459</v>
      </c>
      <c r="L175" s="35" t="n">
        <v>0.053</v>
      </c>
      <c r="M175" s="35" t="n">
        <v>3.174</v>
      </c>
      <c r="N175" s="35" t="n">
        <v>0.135</v>
      </c>
      <c r="O175" s="35" t="n">
        <v>2.6626</v>
      </c>
      <c r="P175" s="35" t="n">
        <v>3.7337</v>
      </c>
      <c r="Q175" s="35" t="n">
        <v>0.043</v>
      </c>
    </row>
    <row r="176" customFormat="false" ht="15.75" hidden="false" customHeight="false" outlineLevel="0" collapsed="false">
      <c r="A176" s="41" t="n">
        <v>2016.01</v>
      </c>
      <c r="B176" s="42" t="s">
        <v>464</v>
      </c>
      <c r="C176" s="38" t="n">
        <v>42370</v>
      </c>
      <c r="D176" s="34" t="s">
        <v>447</v>
      </c>
      <c r="E176" s="34" t="n">
        <v>22761</v>
      </c>
      <c r="F176" s="34" t="s">
        <v>448</v>
      </c>
      <c r="G176" s="35" t="n">
        <v>3.676</v>
      </c>
      <c r="H176" s="35" t="n">
        <v>0.204</v>
      </c>
      <c r="I176" s="35" t="n">
        <v>3.149</v>
      </c>
      <c r="J176" s="35" t="n">
        <v>4.799</v>
      </c>
      <c r="K176" s="35" t="n">
        <v>0.45</v>
      </c>
      <c r="L176" s="35" t="n">
        <v>0.055</v>
      </c>
      <c r="M176" s="35" t="n">
        <v>3.226</v>
      </c>
      <c r="N176" s="35" t="n">
        <v>0.141</v>
      </c>
      <c r="O176" s="35" t="n">
        <v>2.86</v>
      </c>
      <c r="P176" s="35" t="n">
        <v>3.7268</v>
      </c>
      <c r="Q176" s="35" t="n">
        <v>0.044</v>
      </c>
    </row>
    <row r="177" customFormat="false" ht="15.75" hidden="false" customHeight="false" outlineLevel="0" collapsed="false">
      <c r="A177" s="39" t="n">
        <v>2016.02</v>
      </c>
      <c r="B177" s="40" t="s">
        <v>464</v>
      </c>
      <c r="C177" s="38" t="n">
        <v>42401</v>
      </c>
      <c r="D177" s="34" t="s">
        <v>447</v>
      </c>
      <c r="E177" s="34" t="n">
        <v>24756</v>
      </c>
      <c r="F177" s="34" t="s">
        <v>448</v>
      </c>
      <c r="G177" s="35" t="n">
        <v>3.71</v>
      </c>
      <c r="H177" s="35" t="n">
        <v>0.206</v>
      </c>
      <c r="I177" s="35" t="n">
        <v>3.109</v>
      </c>
      <c r="J177" s="35" t="n">
        <v>4.799</v>
      </c>
      <c r="K177" s="35" t="n">
        <v>0.45</v>
      </c>
      <c r="L177" s="35" t="n">
        <v>0.056</v>
      </c>
      <c r="M177" s="35" t="n">
        <v>3.26</v>
      </c>
      <c r="N177" s="35" t="n">
        <v>0.147</v>
      </c>
      <c r="O177" s="35" t="n">
        <v>2.89</v>
      </c>
      <c r="P177" s="35" t="n">
        <v>3.7713</v>
      </c>
      <c r="Q177" s="35" t="n">
        <v>0.045</v>
      </c>
    </row>
    <row r="178" customFormat="false" ht="15.75" hidden="false" customHeight="false" outlineLevel="0" collapsed="false">
      <c r="A178" s="41" t="n">
        <v>2016.03</v>
      </c>
      <c r="B178" s="42" t="s">
        <v>464</v>
      </c>
      <c r="C178" s="38" t="n">
        <v>42430</v>
      </c>
      <c r="D178" s="34" t="s">
        <v>447</v>
      </c>
      <c r="E178" s="34" t="n">
        <v>26434</v>
      </c>
      <c r="F178" s="34" t="s">
        <v>448</v>
      </c>
      <c r="G178" s="35" t="n">
        <v>3.73</v>
      </c>
      <c r="H178" s="35" t="n">
        <v>0.21</v>
      </c>
      <c r="I178" s="35" t="n">
        <v>3.179</v>
      </c>
      <c r="J178" s="35" t="n">
        <v>4.84</v>
      </c>
      <c r="K178" s="35" t="n">
        <v>0.448</v>
      </c>
      <c r="L178" s="35" t="n">
        <v>0.056</v>
      </c>
      <c r="M178" s="35" t="n">
        <v>3.282</v>
      </c>
      <c r="N178" s="35" t="n">
        <v>0.149</v>
      </c>
      <c r="O178" s="35" t="n">
        <v>2.7339</v>
      </c>
      <c r="P178" s="35" t="n">
        <v>3.7915</v>
      </c>
      <c r="Q178" s="35" t="n">
        <v>0.045</v>
      </c>
    </row>
    <row r="179" customFormat="false" ht="15.75" hidden="false" customHeight="false" outlineLevel="0" collapsed="false">
      <c r="A179" s="39" t="n">
        <v>2016.04</v>
      </c>
      <c r="B179" s="40" t="s">
        <v>464</v>
      </c>
      <c r="C179" s="38" t="n">
        <v>42461</v>
      </c>
      <c r="D179" s="34" t="s">
        <v>447</v>
      </c>
      <c r="E179" s="34" t="n">
        <v>22743</v>
      </c>
      <c r="F179" s="34" t="s">
        <v>448</v>
      </c>
      <c r="G179" s="35" t="n">
        <v>3.717</v>
      </c>
      <c r="H179" s="35" t="n">
        <v>0.219</v>
      </c>
      <c r="I179" s="35" t="n">
        <v>3.059</v>
      </c>
      <c r="J179" s="35" t="n">
        <v>4.89</v>
      </c>
      <c r="K179" s="35" t="n">
        <v>0.458</v>
      </c>
      <c r="L179" s="35" t="n">
        <v>0.059</v>
      </c>
      <c r="M179" s="35" t="n">
        <v>3.259</v>
      </c>
      <c r="N179" s="35" t="n">
        <v>0.162</v>
      </c>
      <c r="O179" s="35" t="n">
        <v>2.83</v>
      </c>
      <c r="P179" s="35" t="n">
        <v>3.7915</v>
      </c>
      <c r="Q179" s="35" t="n">
        <v>0.05</v>
      </c>
    </row>
    <row r="180" customFormat="false" ht="15.75" hidden="false" customHeight="false" outlineLevel="0" collapsed="false">
      <c r="A180" s="41" t="n">
        <v>2016.05</v>
      </c>
      <c r="B180" s="42" t="s">
        <v>464</v>
      </c>
      <c r="C180" s="38" t="n">
        <v>42491</v>
      </c>
      <c r="D180" s="34" t="s">
        <v>447</v>
      </c>
      <c r="E180" s="34" t="n">
        <v>26393</v>
      </c>
      <c r="F180" s="34" t="s">
        <v>448</v>
      </c>
      <c r="G180" s="35" t="n">
        <v>3.674</v>
      </c>
      <c r="H180" s="35" t="n">
        <v>0.233</v>
      </c>
      <c r="I180" s="35" t="n">
        <v>3.047</v>
      </c>
      <c r="J180" s="35" t="n">
        <v>4.89</v>
      </c>
      <c r="K180" s="35" t="n">
        <v>0.481</v>
      </c>
      <c r="L180" s="35" t="n">
        <v>0.063</v>
      </c>
      <c r="M180" s="35" t="n">
        <v>3.193</v>
      </c>
      <c r="N180" s="35" t="n">
        <v>0.177</v>
      </c>
      <c r="O180" s="35" t="n">
        <v>2.59</v>
      </c>
      <c r="P180" s="35" t="n">
        <v>3.6805</v>
      </c>
      <c r="Q180" s="35" t="n">
        <v>0.055</v>
      </c>
    </row>
    <row r="181" customFormat="false" ht="15.75" hidden="false" customHeight="false" outlineLevel="0" collapsed="false">
      <c r="A181" s="39" t="n">
        <v>2016.06</v>
      </c>
      <c r="B181" s="40" t="s">
        <v>464</v>
      </c>
      <c r="C181" s="38" t="n">
        <v>42522</v>
      </c>
      <c r="D181" s="34" t="s">
        <v>447</v>
      </c>
      <c r="E181" s="34" t="n">
        <v>24764</v>
      </c>
      <c r="F181" s="34" t="s">
        <v>448</v>
      </c>
      <c r="G181" s="35" t="n">
        <v>3.646</v>
      </c>
      <c r="H181" s="35" t="n">
        <v>0.235</v>
      </c>
      <c r="I181" s="35" t="n">
        <v>3.049</v>
      </c>
      <c r="J181" s="35" t="n">
        <v>4.89</v>
      </c>
      <c r="K181" s="35" t="n">
        <v>0.462</v>
      </c>
      <c r="L181" s="35" t="n">
        <v>0.064</v>
      </c>
      <c r="M181" s="35" t="n">
        <v>3.184</v>
      </c>
      <c r="N181" s="35" t="n">
        <v>0.179</v>
      </c>
      <c r="O181" s="35" t="n">
        <v>2.59</v>
      </c>
      <c r="P181" s="35" t="n">
        <v>3.7176</v>
      </c>
      <c r="Q181" s="35" t="n">
        <v>0.056</v>
      </c>
    </row>
    <row r="182" customFormat="false" ht="15.75" hidden="false" customHeight="false" outlineLevel="0" collapsed="false">
      <c r="A182" s="41" t="n">
        <v>2016.07</v>
      </c>
      <c r="B182" s="42" t="s">
        <v>464</v>
      </c>
      <c r="C182" s="38" t="n">
        <v>42552</v>
      </c>
      <c r="D182" s="34" t="s">
        <v>447</v>
      </c>
      <c r="E182" s="34" t="n">
        <v>22686</v>
      </c>
      <c r="F182" s="34" t="s">
        <v>448</v>
      </c>
      <c r="G182" s="35" t="n">
        <v>3.638</v>
      </c>
      <c r="H182" s="35" t="n">
        <v>0.242</v>
      </c>
      <c r="I182" s="35" t="n">
        <v>3.049</v>
      </c>
      <c r="J182" s="35" t="n">
        <v>4.89</v>
      </c>
      <c r="K182" s="35" t="n">
        <v>0.466</v>
      </c>
      <c r="L182" s="35" t="n">
        <v>0.067</v>
      </c>
      <c r="M182" s="35" t="n">
        <v>3.172</v>
      </c>
      <c r="N182" s="35" t="n">
        <v>0.183</v>
      </c>
      <c r="O182" s="35" t="n">
        <v>2.3092</v>
      </c>
      <c r="P182" s="35" t="n">
        <v>3.7998</v>
      </c>
      <c r="Q182" s="35" t="n">
        <v>0.058</v>
      </c>
    </row>
    <row r="183" customFormat="false" ht="15.75" hidden="false" customHeight="false" outlineLevel="0" collapsed="false">
      <c r="A183" s="39" t="n">
        <v>2016.08</v>
      </c>
      <c r="B183" s="40" t="s">
        <v>464</v>
      </c>
      <c r="C183" s="38" t="n">
        <v>42583</v>
      </c>
      <c r="D183" s="34" t="s">
        <v>447</v>
      </c>
      <c r="E183" s="34" t="n">
        <v>27838</v>
      </c>
      <c r="F183" s="34" t="s">
        <v>448</v>
      </c>
      <c r="G183" s="35" t="n">
        <v>3.651</v>
      </c>
      <c r="H183" s="35" t="n">
        <v>0.237</v>
      </c>
      <c r="I183" s="35" t="n">
        <v>2.999</v>
      </c>
      <c r="J183" s="35" t="n">
        <v>4.899</v>
      </c>
      <c r="K183" s="35" t="n">
        <v>0.461</v>
      </c>
      <c r="L183" s="35" t="n">
        <v>0.065</v>
      </c>
      <c r="M183" s="35" t="n">
        <v>3.19</v>
      </c>
      <c r="N183" s="35" t="n">
        <v>0.185</v>
      </c>
      <c r="O183" s="35" t="n">
        <v>2.308</v>
      </c>
      <c r="P183" s="35" t="n">
        <v>3.731</v>
      </c>
      <c r="Q183" s="35" t="n">
        <v>0.058</v>
      </c>
    </row>
    <row r="184" customFormat="false" ht="15.75" hidden="false" customHeight="false" outlineLevel="0" collapsed="false">
      <c r="A184" s="41" t="n">
        <v>2016.09</v>
      </c>
      <c r="B184" s="42" t="s">
        <v>464</v>
      </c>
      <c r="C184" s="38" t="n">
        <v>42614</v>
      </c>
      <c r="D184" s="34" t="s">
        <v>447</v>
      </c>
      <c r="E184" s="34" t="n">
        <v>23221</v>
      </c>
      <c r="F184" s="34" t="s">
        <v>448</v>
      </c>
      <c r="G184" s="35" t="n">
        <v>3.648</v>
      </c>
      <c r="H184" s="35" t="n">
        <v>0.237</v>
      </c>
      <c r="I184" s="35" t="n">
        <v>3.01</v>
      </c>
      <c r="J184" s="35" t="n">
        <v>4.899</v>
      </c>
      <c r="K184" s="35" t="n">
        <v>0.451</v>
      </c>
      <c r="L184" s="35" t="n">
        <v>0.065</v>
      </c>
      <c r="M184" s="35" t="n">
        <v>3.197</v>
      </c>
      <c r="N184" s="35" t="n">
        <v>0.183</v>
      </c>
      <c r="O184" s="35" t="n">
        <v>2.59</v>
      </c>
      <c r="P184" s="35" t="n">
        <v>3.952</v>
      </c>
      <c r="Q184" s="35" t="n">
        <v>0.057</v>
      </c>
    </row>
    <row r="185" customFormat="false" ht="15.75" hidden="false" customHeight="false" outlineLevel="0" collapsed="false">
      <c r="A185" s="39" t="n">
        <v>2016.1</v>
      </c>
      <c r="B185" s="40" t="s">
        <v>464</v>
      </c>
      <c r="C185" s="38" t="n">
        <v>42644</v>
      </c>
      <c r="D185" s="34" t="s">
        <v>447</v>
      </c>
      <c r="E185" s="34" t="n">
        <v>24478</v>
      </c>
      <c r="F185" s="34" t="s">
        <v>448</v>
      </c>
      <c r="G185" s="35" t="n">
        <v>3.662</v>
      </c>
      <c r="H185" s="35" t="n">
        <v>0.227</v>
      </c>
      <c r="I185" s="35" t="n">
        <v>3.049</v>
      </c>
      <c r="J185" s="35" t="n">
        <v>4.899</v>
      </c>
      <c r="K185" s="35" t="n">
        <v>0.447</v>
      </c>
      <c r="L185" s="35" t="n">
        <v>0.062</v>
      </c>
      <c r="M185" s="35" t="n">
        <v>3.215</v>
      </c>
      <c r="N185" s="35" t="n">
        <v>0.177</v>
      </c>
      <c r="O185" s="35" t="n">
        <v>2.59</v>
      </c>
      <c r="P185" s="35" t="n">
        <v>3.952</v>
      </c>
      <c r="Q185" s="35" t="n">
        <v>0.055</v>
      </c>
    </row>
    <row r="186" customFormat="false" ht="15.75" hidden="false" customHeight="false" outlineLevel="0" collapsed="false">
      <c r="A186" s="41" t="n">
        <v>2016.11</v>
      </c>
      <c r="B186" s="42" t="s">
        <v>464</v>
      </c>
      <c r="C186" s="38" t="n">
        <v>42675</v>
      </c>
      <c r="D186" s="34" t="s">
        <v>447</v>
      </c>
      <c r="E186" s="34" t="n">
        <v>26093</v>
      </c>
      <c r="F186" s="34" t="s">
        <v>448</v>
      </c>
      <c r="G186" s="35" t="n">
        <v>3.671</v>
      </c>
      <c r="H186" s="35" t="n">
        <v>0.22</v>
      </c>
      <c r="I186" s="35" t="n">
        <v>2.999</v>
      </c>
      <c r="J186" s="35" t="n">
        <v>4.899</v>
      </c>
      <c r="K186" s="35" t="n">
        <v>0.444</v>
      </c>
      <c r="L186" s="35" t="n">
        <v>0.06</v>
      </c>
      <c r="M186" s="35" t="n">
        <v>3.227</v>
      </c>
      <c r="N186" s="35" t="n">
        <v>0.172</v>
      </c>
      <c r="O186" s="35" t="n">
        <v>2.59</v>
      </c>
      <c r="P186" s="35" t="n">
        <v>3.9585</v>
      </c>
      <c r="Q186" s="35" t="n">
        <v>0.053</v>
      </c>
    </row>
    <row r="187" customFormat="false" ht="15.75" hidden="false" customHeight="false" outlineLevel="0" collapsed="false">
      <c r="A187" s="39" t="n">
        <v>2016.12</v>
      </c>
      <c r="B187" s="40" t="s">
        <v>464</v>
      </c>
      <c r="C187" s="38" t="n">
        <v>42705</v>
      </c>
      <c r="D187" s="34" t="s">
        <v>447</v>
      </c>
      <c r="E187" s="34" t="n">
        <v>23221</v>
      </c>
      <c r="F187" s="34" t="s">
        <v>448</v>
      </c>
      <c r="G187" s="35" t="n">
        <v>3.734</v>
      </c>
      <c r="H187" s="35" t="n">
        <v>0.226</v>
      </c>
      <c r="I187" s="35" t="n">
        <v>3.099</v>
      </c>
      <c r="J187" s="35" t="n">
        <v>4.899</v>
      </c>
      <c r="K187" s="35" t="n">
        <v>0.458</v>
      </c>
      <c r="L187" s="35" t="n">
        <v>0.061</v>
      </c>
      <c r="M187" s="35" t="n">
        <v>3.276</v>
      </c>
      <c r="N187" s="35" t="n">
        <v>0.172</v>
      </c>
      <c r="O187" s="35" t="n">
        <v>2.59</v>
      </c>
      <c r="P187" s="35" t="n">
        <v>3.7926</v>
      </c>
      <c r="Q187" s="35" t="n">
        <v>0.053</v>
      </c>
    </row>
    <row r="188" customFormat="false" ht="15.75" hidden="false" customHeight="false" outlineLevel="0" collapsed="false">
      <c r="A188" s="41" t="n">
        <v>2017.01</v>
      </c>
      <c r="B188" s="42" t="s">
        <v>465</v>
      </c>
      <c r="C188" s="38" t="n">
        <v>42736</v>
      </c>
      <c r="D188" s="34" t="s">
        <v>447</v>
      </c>
      <c r="E188" s="34" t="n">
        <v>26373</v>
      </c>
      <c r="F188" s="34" t="s">
        <v>448</v>
      </c>
      <c r="G188" s="35" t="n">
        <v>3.768</v>
      </c>
      <c r="H188" s="35" t="n">
        <v>0.229</v>
      </c>
      <c r="I188" s="35" t="n">
        <v>3.139</v>
      </c>
      <c r="J188" s="35" t="n">
        <v>4.949</v>
      </c>
      <c r="K188" s="35" t="n">
        <v>0.434</v>
      </c>
      <c r="L188" s="35" t="n">
        <v>0.061</v>
      </c>
      <c r="M188" s="35" t="n">
        <v>3.334</v>
      </c>
      <c r="N188" s="35" t="n">
        <v>0.17</v>
      </c>
      <c r="O188" s="35" t="n">
        <v>2.34</v>
      </c>
      <c r="P188" s="35" t="n">
        <v>3.9214</v>
      </c>
      <c r="Q188" s="35" t="n">
        <v>0.051</v>
      </c>
    </row>
    <row r="189" customFormat="false" ht="15.75" hidden="false" customHeight="false" outlineLevel="0" collapsed="false">
      <c r="A189" s="39" t="n">
        <v>2017.02</v>
      </c>
      <c r="B189" s="40" t="s">
        <v>465</v>
      </c>
      <c r="C189" s="38" t="n">
        <v>42767</v>
      </c>
      <c r="D189" s="34" t="s">
        <v>447</v>
      </c>
      <c r="E189" s="34" t="n">
        <v>20404</v>
      </c>
      <c r="F189" s="34" t="s">
        <v>448</v>
      </c>
      <c r="G189" s="35" t="n">
        <v>3.755</v>
      </c>
      <c r="H189" s="35" t="n">
        <v>0.229</v>
      </c>
      <c r="I189" s="35" t="n">
        <v>3.09</v>
      </c>
      <c r="J189" s="35" t="n">
        <v>4.799</v>
      </c>
      <c r="K189" s="35" t="n">
        <v>0.447</v>
      </c>
      <c r="L189" s="35" t="n">
        <v>0.061</v>
      </c>
      <c r="M189" s="35" t="n">
        <v>3.308</v>
      </c>
      <c r="N189" s="35" t="n">
        <v>0.172</v>
      </c>
      <c r="O189" s="35" t="n">
        <v>2.59</v>
      </c>
      <c r="P189" s="35" t="n">
        <v>3.8743</v>
      </c>
      <c r="Q189" s="35" t="n">
        <v>0.052</v>
      </c>
    </row>
    <row r="190" customFormat="false" ht="15.75" hidden="false" customHeight="false" outlineLevel="0" collapsed="false">
      <c r="A190" s="41" t="n">
        <v>2017.03</v>
      </c>
      <c r="B190" s="42" t="s">
        <v>465</v>
      </c>
      <c r="C190" s="38" t="n">
        <v>42795</v>
      </c>
      <c r="D190" s="34" t="s">
        <v>447</v>
      </c>
      <c r="E190" s="34" t="n">
        <v>27073</v>
      </c>
      <c r="F190" s="34" t="s">
        <v>448</v>
      </c>
      <c r="G190" s="35" t="n">
        <v>3.687</v>
      </c>
      <c r="H190" s="35" t="n">
        <v>0.244</v>
      </c>
      <c r="I190" s="35" t="n">
        <v>3.079</v>
      </c>
      <c r="J190" s="35" t="n">
        <v>4.999</v>
      </c>
      <c r="K190" s="35" t="n">
        <v>0.469</v>
      </c>
      <c r="L190" s="35" t="n">
        <v>0.066</v>
      </c>
      <c r="M190" s="35" t="n">
        <v>3.218</v>
      </c>
      <c r="N190" s="35" t="n">
        <v>0.185</v>
      </c>
      <c r="O190" s="35" t="n">
        <v>2.59</v>
      </c>
      <c r="P190" s="35" t="n">
        <v>3.8086</v>
      </c>
      <c r="Q190" s="35" t="n">
        <v>0.057</v>
      </c>
    </row>
    <row r="191" customFormat="false" ht="15.75" hidden="false" customHeight="false" outlineLevel="0" collapsed="false">
      <c r="A191" s="39" t="n">
        <v>2017.04</v>
      </c>
      <c r="B191" s="40" t="s">
        <v>465</v>
      </c>
      <c r="C191" s="38" t="n">
        <v>42826</v>
      </c>
      <c r="D191" s="34" t="s">
        <v>447</v>
      </c>
      <c r="E191" s="34" t="n">
        <v>22713</v>
      </c>
      <c r="F191" s="34" t="s">
        <v>448</v>
      </c>
      <c r="G191" s="35" t="n">
        <v>3.635</v>
      </c>
      <c r="H191" s="35" t="n">
        <v>0.243</v>
      </c>
      <c r="I191" s="35" t="n">
        <v>2.99</v>
      </c>
      <c r="J191" s="35" t="n">
        <v>4.999</v>
      </c>
      <c r="K191" s="35" t="n">
        <v>0.464</v>
      </c>
      <c r="L191" s="35" t="n">
        <v>0.067</v>
      </c>
      <c r="M191" s="35" t="n">
        <v>3.171</v>
      </c>
      <c r="N191" s="35" t="n">
        <v>0.189</v>
      </c>
      <c r="O191" s="35" t="n">
        <v>2.59</v>
      </c>
      <c r="P191" s="35" t="n">
        <v>3.8575</v>
      </c>
      <c r="Q191" s="35" t="n">
        <v>0.06</v>
      </c>
    </row>
    <row r="192" customFormat="false" ht="15.75" hidden="false" customHeight="false" outlineLevel="0" collapsed="false">
      <c r="A192" s="41" t="n">
        <v>2017.05</v>
      </c>
      <c r="B192" s="42" t="s">
        <v>465</v>
      </c>
      <c r="C192" s="38" t="n">
        <v>42856</v>
      </c>
      <c r="D192" s="34" t="s">
        <v>447</v>
      </c>
      <c r="E192" s="34" t="n">
        <v>27610</v>
      </c>
      <c r="F192" s="34" t="s">
        <v>448</v>
      </c>
      <c r="G192" s="35" t="n">
        <v>3.617</v>
      </c>
      <c r="H192" s="35" t="n">
        <v>0.252</v>
      </c>
      <c r="I192" s="35" t="n">
        <v>2.96</v>
      </c>
      <c r="J192" s="35" t="n">
        <v>4.999</v>
      </c>
      <c r="K192" s="35" t="n">
        <v>0.451</v>
      </c>
      <c r="L192" s="35" t="n">
        <v>0.07</v>
      </c>
      <c r="M192" s="35" t="n">
        <v>3.166</v>
      </c>
      <c r="N192" s="35" t="n">
        <v>0.197</v>
      </c>
      <c r="O192" s="35" t="n">
        <v>2.59</v>
      </c>
      <c r="P192" s="35" t="n">
        <v>3.8564</v>
      </c>
      <c r="Q192" s="35" t="n">
        <v>0.062</v>
      </c>
    </row>
    <row r="193" customFormat="false" ht="15.75" hidden="false" customHeight="false" outlineLevel="0" collapsed="false">
      <c r="A193" s="39" t="n">
        <v>2017.06</v>
      </c>
      <c r="B193" s="40" t="s">
        <v>465</v>
      </c>
      <c r="C193" s="38" t="n">
        <v>42887</v>
      </c>
      <c r="D193" s="34" t="s">
        <v>447</v>
      </c>
      <c r="E193" s="34" t="n">
        <v>23375</v>
      </c>
      <c r="F193" s="34" t="s">
        <v>448</v>
      </c>
      <c r="G193" s="35" t="n">
        <v>3.548</v>
      </c>
      <c r="H193" s="35" t="n">
        <v>0.269</v>
      </c>
      <c r="I193" s="35" t="n">
        <v>2.88</v>
      </c>
      <c r="J193" s="35" t="n">
        <v>4.799</v>
      </c>
      <c r="K193" s="35" t="n">
        <v>0.458</v>
      </c>
      <c r="L193" s="35" t="n">
        <v>0.076</v>
      </c>
      <c r="M193" s="35" t="n">
        <v>3.09</v>
      </c>
      <c r="N193" s="35" t="n">
        <v>0.209</v>
      </c>
      <c r="O193" s="35" t="n">
        <v>2.59</v>
      </c>
      <c r="P193" s="35" t="n">
        <v>3.7921</v>
      </c>
      <c r="Q193" s="35" t="n">
        <v>0.068</v>
      </c>
    </row>
    <row r="194" customFormat="false" ht="15.75" hidden="false" customHeight="false" outlineLevel="0" collapsed="false">
      <c r="A194" s="41" t="n">
        <v>2017.07</v>
      </c>
      <c r="B194" s="42" t="s">
        <v>465</v>
      </c>
      <c r="C194" s="38" t="n">
        <v>42917</v>
      </c>
      <c r="D194" s="34" t="s">
        <v>447</v>
      </c>
      <c r="E194" s="34" t="n">
        <v>23377</v>
      </c>
      <c r="F194" s="34" t="s">
        <v>448</v>
      </c>
      <c r="G194" s="35" t="n">
        <v>3.553</v>
      </c>
      <c r="H194" s="35" t="n">
        <v>0.304</v>
      </c>
      <c r="I194" s="35" t="n">
        <v>2.799</v>
      </c>
      <c r="J194" s="35" t="n">
        <v>4.95</v>
      </c>
      <c r="K194" s="35" t="n">
        <v>0.506</v>
      </c>
      <c r="L194" s="35" t="n">
        <v>0.086</v>
      </c>
      <c r="M194" s="35" t="n">
        <v>3.047</v>
      </c>
      <c r="N194" s="35" t="n">
        <v>0.231</v>
      </c>
      <c r="O194" s="35" t="n">
        <v>2.5383</v>
      </c>
      <c r="P194" s="35" t="n">
        <v>3.8553</v>
      </c>
      <c r="Q194" s="35" t="n">
        <v>0.076</v>
      </c>
    </row>
    <row r="195" customFormat="false" ht="15.75" hidden="false" customHeight="false" outlineLevel="0" collapsed="false">
      <c r="A195" s="39" t="n">
        <v>2017.08</v>
      </c>
      <c r="B195" s="40" t="s">
        <v>465</v>
      </c>
      <c r="C195" s="38" t="n">
        <v>42948</v>
      </c>
      <c r="D195" s="34" t="s">
        <v>447</v>
      </c>
      <c r="E195" s="34" t="n">
        <v>14838</v>
      </c>
      <c r="F195" s="34" t="s">
        <v>448</v>
      </c>
      <c r="G195" s="35" t="n">
        <v>3.781</v>
      </c>
      <c r="H195" s="35" t="n">
        <v>0.265</v>
      </c>
      <c r="I195" s="35" t="n">
        <v>2.999</v>
      </c>
      <c r="J195" s="35" t="n">
        <v>5.1</v>
      </c>
      <c r="K195" s="35" t="n">
        <v>0.45</v>
      </c>
      <c r="L195" s="35" t="n">
        <v>0.07</v>
      </c>
      <c r="M195" s="35" t="n">
        <v>3.331</v>
      </c>
      <c r="N195" s="35" t="n">
        <v>0.219</v>
      </c>
      <c r="O195" s="35" t="n">
        <v>2.54</v>
      </c>
      <c r="P195" s="35" t="n">
        <v>4.0339</v>
      </c>
      <c r="Q195" s="35" t="n">
        <v>0.066</v>
      </c>
    </row>
    <row r="196" customFormat="false" ht="15.75" hidden="false" customHeight="false" outlineLevel="0" collapsed="false">
      <c r="A196" s="41" t="n">
        <v>2017.09</v>
      </c>
      <c r="B196" s="42" t="s">
        <v>465</v>
      </c>
      <c r="C196" s="38" t="n">
        <v>42979</v>
      </c>
      <c r="D196" s="34" t="s">
        <v>447</v>
      </c>
      <c r="E196" s="34" t="n">
        <v>12508</v>
      </c>
      <c r="F196" s="34" t="s">
        <v>448</v>
      </c>
      <c r="G196" s="35" t="n">
        <v>3.881</v>
      </c>
      <c r="H196" s="35" t="n">
        <v>0.253</v>
      </c>
      <c r="I196" s="35" t="n">
        <v>3.099</v>
      </c>
      <c r="J196" s="35" t="n">
        <v>5.2</v>
      </c>
      <c r="K196" s="35" t="n">
        <v>0.459</v>
      </c>
      <c r="L196" s="35" t="n">
        <v>0.065</v>
      </c>
      <c r="M196" s="35" t="n">
        <v>3.422</v>
      </c>
      <c r="N196" s="35" t="n">
        <v>0.195</v>
      </c>
      <c r="O196" s="35" t="n">
        <v>2.8</v>
      </c>
      <c r="P196" s="35" t="n">
        <v>4.0249</v>
      </c>
      <c r="Q196" s="35" t="n">
        <v>0.057</v>
      </c>
    </row>
    <row r="197" customFormat="false" ht="15.75" hidden="false" customHeight="false" outlineLevel="0" collapsed="false">
      <c r="A197" s="39" t="n">
        <v>2017.1</v>
      </c>
      <c r="B197" s="40" t="s">
        <v>465</v>
      </c>
      <c r="C197" s="38" t="n">
        <v>43009</v>
      </c>
      <c r="D197" s="34" t="s">
        <v>447</v>
      </c>
      <c r="E197" s="34" t="n">
        <v>15370</v>
      </c>
      <c r="F197" s="34" t="s">
        <v>448</v>
      </c>
      <c r="G197" s="35" t="n">
        <v>3.895</v>
      </c>
      <c r="H197" s="35" t="n">
        <v>0.25</v>
      </c>
      <c r="I197" s="35" t="n">
        <v>3.199</v>
      </c>
      <c r="J197" s="35" t="n">
        <v>5.2</v>
      </c>
      <c r="K197" s="35" t="n">
        <v>0.438</v>
      </c>
      <c r="L197" s="35" t="n">
        <v>0.064</v>
      </c>
      <c r="M197" s="35" t="n">
        <v>3.457</v>
      </c>
      <c r="N197" s="35" t="n">
        <v>0.196</v>
      </c>
      <c r="O197" s="35" t="n">
        <v>2.79</v>
      </c>
      <c r="P197" s="35" t="n">
        <v>4.15</v>
      </c>
      <c r="Q197" s="35" t="n">
        <v>0.057</v>
      </c>
    </row>
    <row r="198" customFormat="false" ht="15.75" hidden="false" customHeight="false" outlineLevel="0" collapsed="false">
      <c r="A198" s="41" t="n">
        <v>2017.11</v>
      </c>
      <c r="B198" s="42" t="s">
        <v>465</v>
      </c>
      <c r="C198" s="38" t="n">
        <v>43040</v>
      </c>
      <c r="D198" s="34" t="s">
        <v>447</v>
      </c>
      <c r="E198" s="34" t="n">
        <v>12806</v>
      </c>
      <c r="F198" s="34" t="s">
        <v>448</v>
      </c>
      <c r="G198" s="35" t="n">
        <v>4.004</v>
      </c>
      <c r="H198" s="35" t="n">
        <v>0.261</v>
      </c>
      <c r="I198" s="35" t="n">
        <v>3.199</v>
      </c>
      <c r="J198" s="35" t="n">
        <v>5.2</v>
      </c>
      <c r="K198" s="35" t="n">
        <v>0.44</v>
      </c>
      <c r="L198" s="35" t="n">
        <v>0.065</v>
      </c>
      <c r="M198" s="35" t="n">
        <v>3.564</v>
      </c>
      <c r="N198" s="35" t="n">
        <v>0.209</v>
      </c>
      <c r="O198" s="35" t="n">
        <v>2.79</v>
      </c>
      <c r="P198" s="35" t="n">
        <v>4.203</v>
      </c>
      <c r="Q198" s="35" t="n">
        <v>0.059</v>
      </c>
    </row>
    <row r="199" customFormat="false" ht="15.75" hidden="false" customHeight="false" outlineLevel="0" collapsed="false">
      <c r="A199" s="39" t="n">
        <v>2017.12</v>
      </c>
      <c r="B199" s="40" t="s">
        <v>465</v>
      </c>
      <c r="C199" s="38" t="n">
        <v>43070</v>
      </c>
      <c r="D199" s="34" t="s">
        <v>447</v>
      </c>
      <c r="E199" s="34" t="n">
        <v>12542</v>
      </c>
      <c r="F199" s="34" t="s">
        <v>448</v>
      </c>
      <c r="G199" s="35" t="n">
        <v>4.085</v>
      </c>
      <c r="H199" s="35" t="n">
        <v>0.256</v>
      </c>
      <c r="I199" s="35" t="n">
        <v>3.399</v>
      </c>
      <c r="J199" s="35" t="n">
        <v>5.2</v>
      </c>
      <c r="K199" s="35" t="n">
        <v>0.432</v>
      </c>
      <c r="L199" s="35" t="n">
        <v>0.063</v>
      </c>
      <c r="M199" s="35" t="n">
        <v>3.653</v>
      </c>
      <c r="N199" s="35" t="n">
        <v>0.203</v>
      </c>
      <c r="O199" s="35" t="n">
        <v>2.99</v>
      </c>
      <c r="P199" s="35" t="n">
        <v>4.3656</v>
      </c>
      <c r="Q199" s="35" t="n">
        <v>0.056</v>
      </c>
    </row>
    <row r="200" customFormat="false" ht="15.75" hidden="false" customHeight="false" outlineLevel="0" collapsed="false">
      <c r="A200" s="41" t="n">
        <v>2018.01</v>
      </c>
      <c r="B200" s="42" t="s">
        <v>466</v>
      </c>
      <c r="C200" s="38" t="n">
        <v>43101</v>
      </c>
      <c r="D200" s="34" t="s">
        <v>447</v>
      </c>
      <c r="E200" s="34" t="n">
        <v>27471</v>
      </c>
      <c r="F200" s="34" t="s">
        <v>448</v>
      </c>
      <c r="G200" s="35" t="n">
        <v>4.189</v>
      </c>
      <c r="H200" s="35" t="n">
        <v>0.268</v>
      </c>
      <c r="I200" s="35" t="n">
        <v>3.499</v>
      </c>
      <c r="J200" s="35" t="n">
        <v>5.15</v>
      </c>
      <c r="K200" s="35" t="n">
        <v>0.437</v>
      </c>
      <c r="L200" s="35" t="n">
        <v>0.064</v>
      </c>
      <c r="M200" s="35" t="n">
        <v>3.752</v>
      </c>
      <c r="N200" s="35" t="n">
        <v>0.211</v>
      </c>
      <c r="O200" s="35" t="n">
        <v>2.9037</v>
      </c>
      <c r="P200" s="35" t="n">
        <v>4.4204</v>
      </c>
      <c r="Q200" s="35" t="n">
        <v>0.056</v>
      </c>
    </row>
    <row r="201" customFormat="false" ht="15.75" hidden="false" customHeight="false" outlineLevel="0" collapsed="false">
      <c r="A201" s="39" t="n">
        <v>2018.02</v>
      </c>
      <c r="B201" s="40" t="s">
        <v>466</v>
      </c>
      <c r="C201" s="38" t="n">
        <v>43132</v>
      </c>
      <c r="D201" s="34" t="s">
        <v>447</v>
      </c>
      <c r="E201" s="34" t="n">
        <v>23032</v>
      </c>
      <c r="F201" s="34" t="s">
        <v>448</v>
      </c>
      <c r="G201" s="35" t="n">
        <v>4.208</v>
      </c>
      <c r="H201" s="35" t="n">
        <v>0.268</v>
      </c>
      <c r="I201" s="35" t="n">
        <v>3.479</v>
      </c>
      <c r="J201" s="35" t="n">
        <v>5.2</v>
      </c>
      <c r="K201" s="35" t="n">
        <v>0.452</v>
      </c>
      <c r="L201" s="35" t="n">
        <v>0.064</v>
      </c>
      <c r="M201" s="35" t="n">
        <v>3.756</v>
      </c>
      <c r="N201" s="35" t="n">
        <v>0.213</v>
      </c>
      <c r="O201" s="35" t="n">
        <v>2.99</v>
      </c>
      <c r="P201" s="35" t="n">
        <v>4.4388</v>
      </c>
      <c r="Q201" s="35" t="n">
        <v>0.057</v>
      </c>
    </row>
    <row r="202" customFormat="false" ht="15.75" hidden="false" customHeight="false" outlineLevel="0" collapsed="false">
      <c r="A202" s="41" t="n">
        <v>2018.03</v>
      </c>
      <c r="B202" s="42" t="s">
        <v>466</v>
      </c>
      <c r="C202" s="38" t="n">
        <v>43160</v>
      </c>
      <c r="D202" s="34" t="s">
        <v>447</v>
      </c>
      <c r="E202" s="34" t="n">
        <v>24090</v>
      </c>
      <c r="F202" s="34" t="s">
        <v>448</v>
      </c>
      <c r="G202" s="35" t="n">
        <v>4.199</v>
      </c>
      <c r="H202" s="35" t="n">
        <v>0.283</v>
      </c>
      <c r="I202" s="35" t="n">
        <v>3.479</v>
      </c>
      <c r="J202" s="35" t="n">
        <v>5.2</v>
      </c>
      <c r="K202" s="35" t="n">
        <v>0.426</v>
      </c>
      <c r="L202" s="35" t="n">
        <v>0.067</v>
      </c>
      <c r="M202" s="35" t="n">
        <v>3.773</v>
      </c>
      <c r="N202" s="35" t="n">
        <v>0.227</v>
      </c>
      <c r="O202" s="35" t="n">
        <v>2.99</v>
      </c>
      <c r="P202" s="35" t="n">
        <v>4.5272</v>
      </c>
      <c r="Q202" s="35" t="n">
        <v>0.06</v>
      </c>
    </row>
    <row r="203" customFormat="false" ht="15.75" hidden="false" customHeight="false" outlineLevel="0" collapsed="false">
      <c r="A203" s="39" t="n">
        <v>2018.04</v>
      </c>
      <c r="B203" s="40" t="s">
        <v>466</v>
      </c>
      <c r="C203" s="38" t="n">
        <v>43191</v>
      </c>
      <c r="D203" s="34" t="s">
        <v>447</v>
      </c>
      <c r="E203" s="34" t="n">
        <v>25483</v>
      </c>
      <c r="F203" s="34" t="s">
        <v>448</v>
      </c>
      <c r="G203" s="35" t="n">
        <v>4.215</v>
      </c>
      <c r="H203" s="35" t="n">
        <v>0.292</v>
      </c>
      <c r="I203" s="35" t="n">
        <v>3.397</v>
      </c>
      <c r="J203" s="35" t="n">
        <v>5.2</v>
      </c>
      <c r="K203" s="35" t="n">
        <v>0.414</v>
      </c>
      <c r="L203" s="35" t="n">
        <v>0.069</v>
      </c>
      <c r="M203" s="35" t="n">
        <v>3.801</v>
      </c>
      <c r="N203" s="35" t="n">
        <v>0.231</v>
      </c>
      <c r="O203" s="35" t="n">
        <v>2.99</v>
      </c>
      <c r="P203" s="35" t="n">
        <v>4.572</v>
      </c>
      <c r="Q203" s="35" t="n">
        <v>0.061</v>
      </c>
    </row>
    <row r="204" customFormat="false" ht="15.75" hidden="false" customHeight="false" outlineLevel="0" collapsed="false">
      <c r="A204" s="41" t="n">
        <v>2018.05</v>
      </c>
      <c r="B204" s="42" t="s">
        <v>466</v>
      </c>
      <c r="C204" s="38" t="n">
        <v>43221</v>
      </c>
      <c r="D204" s="34" t="s">
        <v>447</v>
      </c>
      <c r="E204" s="34" t="n">
        <v>21203</v>
      </c>
      <c r="F204" s="34" t="s">
        <v>448</v>
      </c>
      <c r="G204" s="35" t="n">
        <v>4.314</v>
      </c>
      <c r="H204" s="35" t="n">
        <v>0.307</v>
      </c>
      <c r="I204" s="35" t="n">
        <v>3.369</v>
      </c>
      <c r="J204" s="35" t="n">
        <v>5.459</v>
      </c>
      <c r="K204" s="35" t="n">
        <v>0.426</v>
      </c>
      <c r="L204" s="35" t="n">
        <v>0.071</v>
      </c>
      <c r="M204" s="35" t="n">
        <v>3.888</v>
      </c>
      <c r="N204" s="35" t="n">
        <v>0.243</v>
      </c>
      <c r="O204" s="35" t="n">
        <v>2.99</v>
      </c>
      <c r="P204" s="35" t="n">
        <v>4.8364</v>
      </c>
      <c r="Q204" s="35" t="n">
        <v>0.063</v>
      </c>
    </row>
    <row r="205" customFormat="false" ht="15.75" hidden="false" customHeight="false" outlineLevel="0" collapsed="false">
      <c r="A205" s="39" t="n">
        <v>2018.06</v>
      </c>
      <c r="B205" s="40" t="s">
        <v>466</v>
      </c>
      <c r="C205" s="38" t="n">
        <v>43252</v>
      </c>
      <c r="D205" s="34" t="s">
        <v>447</v>
      </c>
      <c r="E205" s="34" t="n">
        <v>22757</v>
      </c>
      <c r="F205" s="34" t="s">
        <v>448</v>
      </c>
      <c r="G205" s="35" t="n">
        <v>4.552</v>
      </c>
      <c r="H205" s="35" t="n">
        <v>0.271</v>
      </c>
      <c r="I205" s="35" t="n">
        <v>3.599</v>
      </c>
      <c r="J205" s="35" t="n">
        <v>5.599</v>
      </c>
      <c r="K205" s="35" t="n">
        <v>0.509</v>
      </c>
      <c r="L205" s="35" t="n">
        <v>0.06</v>
      </c>
      <c r="M205" s="35" t="n">
        <v>4.043</v>
      </c>
      <c r="N205" s="35" t="n">
        <v>0.23</v>
      </c>
      <c r="O205" s="35" t="n">
        <v>3.3016</v>
      </c>
      <c r="P205" s="35" t="n">
        <v>4.8321</v>
      </c>
      <c r="Q205" s="35" t="n">
        <v>0.057</v>
      </c>
    </row>
    <row r="206" customFormat="false" ht="15.75" hidden="false" customHeight="false" outlineLevel="0" collapsed="false">
      <c r="A206" s="41" t="n">
        <v>2018.07</v>
      </c>
      <c r="B206" s="42" t="s">
        <v>466</v>
      </c>
      <c r="C206" s="38" t="n">
        <v>43282</v>
      </c>
      <c r="D206" s="34" t="s">
        <v>447</v>
      </c>
      <c r="E206" s="34" t="n">
        <v>25523</v>
      </c>
      <c r="F206" s="34" t="s">
        <v>448</v>
      </c>
      <c r="G206" s="35" t="n">
        <v>4.492</v>
      </c>
      <c r="H206" s="35" t="n">
        <v>0.294</v>
      </c>
      <c r="I206" s="35" t="n">
        <v>3.649</v>
      </c>
      <c r="J206" s="35" t="n">
        <v>5.599</v>
      </c>
      <c r="K206" s="35" t="n">
        <v>0.459</v>
      </c>
      <c r="L206" s="35" t="n">
        <v>0.065</v>
      </c>
      <c r="M206" s="35" t="n">
        <v>4.033</v>
      </c>
      <c r="N206" s="35" t="n">
        <v>0.236</v>
      </c>
      <c r="O206" s="35" t="n">
        <v>2.99</v>
      </c>
      <c r="P206" s="35" t="n">
        <v>4.8245</v>
      </c>
      <c r="Q206" s="35" t="n">
        <v>0.059</v>
      </c>
    </row>
    <row r="207" customFormat="false" ht="15.75" hidden="false" customHeight="false" outlineLevel="0" collapsed="false">
      <c r="A207" s="39" t="n">
        <v>2018.08</v>
      </c>
      <c r="B207" s="40" t="s">
        <v>466</v>
      </c>
      <c r="C207" s="38" t="n">
        <v>43313</v>
      </c>
      <c r="D207" s="34" t="s">
        <v>447</v>
      </c>
      <c r="E207" s="34" t="n">
        <v>26503</v>
      </c>
      <c r="F207" s="34" t="s">
        <v>448</v>
      </c>
      <c r="G207" s="35" t="n">
        <v>4.447</v>
      </c>
      <c r="H207" s="35" t="n">
        <v>0.302</v>
      </c>
      <c r="I207" s="35" t="n">
        <v>3.649</v>
      </c>
      <c r="J207" s="35" t="n">
        <v>5.99</v>
      </c>
      <c r="K207" s="35" t="n">
        <v>0.44</v>
      </c>
      <c r="L207" s="35" t="n">
        <v>0.068</v>
      </c>
      <c r="M207" s="35" t="n">
        <v>4.007</v>
      </c>
      <c r="N207" s="35" t="n">
        <v>0.236</v>
      </c>
      <c r="O207" s="35" t="n">
        <v>3.49</v>
      </c>
      <c r="P207" s="35" t="n">
        <v>4.8438</v>
      </c>
      <c r="Q207" s="35" t="n">
        <v>0.059</v>
      </c>
    </row>
    <row r="208" customFormat="false" ht="15.75" hidden="false" customHeight="false" outlineLevel="0" collapsed="false">
      <c r="A208" s="41" t="n">
        <v>2018.09</v>
      </c>
      <c r="B208" s="42" t="s">
        <v>466</v>
      </c>
      <c r="C208" s="38" t="n">
        <v>43344</v>
      </c>
      <c r="D208" s="34" t="s">
        <v>447</v>
      </c>
      <c r="E208" s="34" t="n">
        <v>23112</v>
      </c>
      <c r="F208" s="34" t="s">
        <v>448</v>
      </c>
      <c r="G208" s="35" t="n">
        <v>4.625</v>
      </c>
      <c r="H208" s="35" t="n">
        <v>0.296</v>
      </c>
      <c r="I208" s="35" t="n">
        <v>3.69</v>
      </c>
      <c r="J208" s="35" t="n">
        <v>6.29</v>
      </c>
      <c r="K208" s="35" t="n">
        <v>0.428</v>
      </c>
      <c r="L208" s="35" t="n">
        <v>0.064</v>
      </c>
      <c r="M208" s="35" t="n">
        <v>4.197</v>
      </c>
      <c r="N208" s="35" t="n">
        <v>0.252</v>
      </c>
      <c r="O208" s="35" t="n">
        <v>3.515</v>
      </c>
      <c r="P208" s="35" t="n">
        <v>5</v>
      </c>
      <c r="Q208" s="35" t="n">
        <v>0.06</v>
      </c>
    </row>
    <row r="209" customFormat="false" ht="15.75" hidden="false" customHeight="false" outlineLevel="0" collapsed="false">
      <c r="A209" s="39" t="n">
        <v>2018.1</v>
      </c>
      <c r="B209" s="40" t="s">
        <v>466</v>
      </c>
      <c r="C209" s="38" t="n">
        <v>43374</v>
      </c>
      <c r="D209" s="34" t="s">
        <v>447</v>
      </c>
      <c r="E209" s="34" t="n">
        <v>27682</v>
      </c>
      <c r="F209" s="34" t="s">
        <v>448</v>
      </c>
      <c r="G209" s="35" t="n">
        <v>4.717</v>
      </c>
      <c r="H209" s="35" t="n">
        <v>0.278</v>
      </c>
      <c r="I209" s="35" t="n">
        <v>3.899</v>
      </c>
      <c r="J209" s="35" t="n">
        <v>6.29</v>
      </c>
      <c r="K209" s="35" t="n">
        <v>0.45</v>
      </c>
      <c r="L209" s="35" t="n">
        <v>0.059</v>
      </c>
      <c r="M209" s="35" t="n">
        <v>4.267</v>
      </c>
      <c r="N209" s="35" t="n">
        <v>0.232</v>
      </c>
      <c r="O209" s="35" t="n">
        <v>3.599</v>
      </c>
      <c r="P209" s="35" t="n">
        <v>5.022</v>
      </c>
      <c r="Q209" s="35" t="n">
        <v>0.054</v>
      </c>
    </row>
    <row r="210" customFormat="false" ht="15.75" hidden="false" customHeight="false" outlineLevel="0" collapsed="false">
      <c r="A210" s="41" t="n">
        <v>2018.11</v>
      </c>
      <c r="B210" s="42" t="s">
        <v>466</v>
      </c>
      <c r="C210" s="38" t="n">
        <v>43405</v>
      </c>
      <c r="D210" s="34" t="s">
        <v>447</v>
      </c>
      <c r="E210" s="34" t="n">
        <v>24409</v>
      </c>
      <c r="F210" s="34" t="s">
        <v>448</v>
      </c>
      <c r="G210" s="35" t="n">
        <v>4.59</v>
      </c>
      <c r="H210" s="35" t="n">
        <v>0.296</v>
      </c>
      <c r="I210" s="35" t="n">
        <v>3.749</v>
      </c>
      <c r="J210" s="35" t="n">
        <v>6.29</v>
      </c>
      <c r="K210" s="35" t="n">
        <v>0.55</v>
      </c>
      <c r="L210" s="35" t="n">
        <v>0.064</v>
      </c>
      <c r="M210" s="35" t="n">
        <v>4.04</v>
      </c>
      <c r="N210" s="35" t="n">
        <v>0.263</v>
      </c>
      <c r="O210" s="35" t="n">
        <v>3.35</v>
      </c>
      <c r="P210" s="35" t="n">
        <v>4.877</v>
      </c>
      <c r="Q210" s="35" t="n">
        <v>0.065</v>
      </c>
    </row>
    <row r="211" customFormat="false" ht="15.75" hidden="false" customHeight="false" outlineLevel="0" collapsed="false">
      <c r="A211" s="39" t="n">
        <v>2018.12</v>
      </c>
      <c r="B211" s="40" t="s">
        <v>466</v>
      </c>
      <c r="C211" s="38" t="n">
        <v>43435</v>
      </c>
      <c r="D211" s="34" t="s">
        <v>447</v>
      </c>
      <c r="E211" s="34" t="n">
        <v>23221</v>
      </c>
      <c r="F211" s="34" t="s">
        <v>448</v>
      </c>
      <c r="G211" s="35" t="n">
        <v>4.365</v>
      </c>
      <c r="H211" s="35" t="n">
        <v>0.307</v>
      </c>
      <c r="I211" s="35" t="n">
        <v>3.669</v>
      </c>
      <c r="J211" s="35" t="n">
        <v>6.29</v>
      </c>
      <c r="K211" s="35" t="n">
        <v>0.508</v>
      </c>
      <c r="L211" s="35" t="n">
        <v>0.07</v>
      </c>
      <c r="M211" s="35" t="n">
        <v>3.857</v>
      </c>
      <c r="N211" s="35" t="n">
        <v>0.241</v>
      </c>
      <c r="O211" s="35" t="n">
        <v>3.34</v>
      </c>
      <c r="P211" s="35" t="n">
        <v>4.7129</v>
      </c>
      <c r="Q211" s="35" t="n">
        <v>0.062</v>
      </c>
    </row>
    <row r="212" customFormat="false" ht="15.75" hidden="false" customHeight="false" outlineLevel="0" collapsed="false">
      <c r="A212" s="41" t="n">
        <v>2019.01</v>
      </c>
      <c r="B212" s="42" t="s">
        <v>467</v>
      </c>
      <c r="C212" s="38" t="n">
        <v>43466</v>
      </c>
      <c r="D212" s="34" t="s">
        <v>447</v>
      </c>
      <c r="E212" s="34" t="n">
        <v>29056</v>
      </c>
      <c r="F212" s="34" t="s">
        <v>448</v>
      </c>
      <c r="G212" s="35" t="n">
        <v>4.268</v>
      </c>
      <c r="H212" s="35" t="n">
        <v>0.314</v>
      </c>
      <c r="I212" s="35" t="n">
        <v>3.39</v>
      </c>
      <c r="J212" s="35" t="n">
        <v>6.29</v>
      </c>
      <c r="K212" s="35" t="n">
        <v>0.5</v>
      </c>
      <c r="L212" s="35" t="n">
        <v>0.074</v>
      </c>
      <c r="M212" s="35" t="n">
        <v>3.768</v>
      </c>
      <c r="N212" s="35" t="n">
        <v>0.249</v>
      </c>
      <c r="O212" s="35" t="n">
        <v>3</v>
      </c>
      <c r="P212" s="35" t="n">
        <v>4.8846</v>
      </c>
      <c r="Q212" s="35" t="n">
        <v>0.066</v>
      </c>
    </row>
    <row r="213" customFormat="false" ht="15.75" hidden="false" customHeight="false" outlineLevel="0" collapsed="false">
      <c r="A213" s="39" t="n">
        <v>2019.02</v>
      </c>
      <c r="B213" s="40" t="s">
        <v>467</v>
      </c>
      <c r="C213" s="38" t="n">
        <v>43497</v>
      </c>
      <c r="D213" s="34" t="s">
        <v>447</v>
      </c>
      <c r="E213" s="34" t="n">
        <v>23251</v>
      </c>
      <c r="F213" s="34" t="s">
        <v>448</v>
      </c>
      <c r="G213" s="35" t="n">
        <v>4.19</v>
      </c>
      <c r="H213" s="35" t="n">
        <v>0.316</v>
      </c>
      <c r="I213" s="35" t="n">
        <v>3.397</v>
      </c>
      <c r="J213" s="35" t="n">
        <v>5.69</v>
      </c>
      <c r="K213" s="35" t="n">
        <v>0.462</v>
      </c>
      <c r="L213" s="35" t="n">
        <v>0.075</v>
      </c>
      <c r="M213" s="35" t="n">
        <v>3.728</v>
      </c>
      <c r="N213" s="35" t="n">
        <v>0.243</v>
      </c>
      <c r="O213" s="35" t="n">
        <v>2.9257</v>
      </c>
      <c r="P213" s="35" t="n">
        <v>4.6034</v>
      </c>
      <c r="Q213" s="35" t="n">
        <v>0.065</v>
      </c>
    </row>
    <row r="214" customFormat="false" ht="15.75" hidden="false" customHeight="false" outlineLevel="0" collapsed="false">
      <c r="A214" s="41" t="n">
        <v>2019.03</v>
      </c>
      <c r="B214" s="42" t="s">
        <v>467</v>
      </c>
      <c r="C214" s="38" t="n">
        <v>43525</v>
      </c>
      <c r="D214" s="34" t="s">
        <v>447</v>
      </c>
      <c r="E214" s="34" t="n">
        <v>23219</v>
      </c>
      <c r="F214" s="34" t="s">
        <v>448</v>
      </c>
      <c r="G214" s="35" t="n">
        <v>4.305</v>
      </c>
      <c r="H214" s="35" t="n">
        <v>0.306</v>
      </c>
      <c r="I214" s="35" t="n">
        <v>3.499</v>
      </c>
      <c r="J214" s="35" t="n">
        <v>5.988</v>
      </c>
      <c r="K214" s="35" t="n">
        <v>0.433</v>
      </c>
      <c r="L214" s="35" t="n">
        <v>0.071</v>
      </c>
      <c r="M214" s="35" t="n">
        <v>3.872</v>
      </c>
      <c r="N214" s="35" t="n">
        <v>0.25</v>
      </c>
      <c r="O214" s="35" t="n">
        <v>2.93</v>
      </c>
      <c r="P214" s="35" t="n">
        <v>4.7399</v>
      </c>
      <c r="Q214" s="35" t="n">
        <v>0.065</v>
      </c>
    </row>
    <row r="215" customFormat="false" ht="15.75" hidden="false" customHeight="false" outlineLevel="0" collapsed="false">
      <c r="A215" s="39" t="n">
        <v>2019.04</v>
      </c>
      <c r="B215" s="40" t="s">
        <v>467</v>
      </c>
      <c r="C215" s="38" t="n">
        <v>43556</v>
      </c>
      <c r="D215" s="34" t="s">
        <v>447</v>
      </c>
      <c r="E215" s="34" t="n">
        <v>27385</v>
      </c>
      <c r="F215" s="34" t="s">
        <v>448</v>
      </c>
      <c r="G215" s="35" t="n">
        <v>4.437</v>
      </c>
      <c r="H215" s="35" t="n">
        <v>0.301</v>
      </c>
      <c r="I215" s="35" t="n">
        <v>3.599</v>
      </c>
      <c r="J215" s="35" t="n">
        <v>5.988</v>
      </c>
      <c r="K215" s="35" t="n">
        <v>0.435</v>
      </c>
      <c r="L215" s="35" t="n">
        <v>0.068</v>
      </c>
      <c r="M215" s="35" t="n">
        <v>4.002</v>
      </c>
      <c r="N215" s="35" t="n">
        <v>0.242</v>
      </c>
      <c r="O215" s="35" t="n">
        <v>2.93</v>
      </c>
      <c r="P215" s="35" t="n">
        <v>5.0153</v>
      </c>
      <c r="Q215" s="35" t="n">
        <v>0.06</v>
      </c>
    </row>
    <row r="216" customFormat="false" ht="15.75" hidden="false" customHeight="false" outlineLevel="0" collapsed="false">
      <c r="A216" s="41" t="n">
        <v>2019.05</v>
      </c>
      <c r="B216" s="42" t="s">
        <v>467</v>
      </c>
      <c r="C216" s="38" t="n">
        <v>43586</v>
      </c>
      <c r="D216" s="34" t="s">
        <v>447</v>
      </c>
      <c r="E216" s="34" t="n">
        <v>24841</v>
      </c>
      <c r="F216" s="34" t="s">
        <v>448</v>
      </c>
      <c r="G216" s="35" t="n">
        <v>4.552</v>
      </c>
      <c r="H216" s="35" t="n">
        <v>0.306</v>
      </c>
      <c r="I216" s="35" t="n">
        <v>3.699</v>
      </c>
      <c r="J216" s="35" t="n">
        <v>5.859</v>
      </c>
      <c r="K216" s="35" t="n">
        <v>0.422</v>
      </c>
      <c r="L216" s="35" t="n">
        <v>0.067</v>
      </c>
      <c r="M216" s="35" t="n">
        <v>4.13</v>
      </c>
      <c r="N216" s="35" t="n">
        <v>0.246</v>
      </c>
      <c r="O216" s="35" t="n">
        <v>3.387</v>
      </c>
      <c r="P216" s="35" t="n">
        <v>5.024</v>
      </c>
      <c r="Q216" s="35" t="n">
        <v>0.06</v>
      </c>
    </row>
    <row r="217" customFormat="false" ht="15.75" hidden="false" customHeight="false" outlineLevel="0" collapsed="false">
      <c r="A217" s="39" t="n">
        <v>2019.06</v>
      </c>
      <c r="B217" s="40" t="s">
        <v>467</v>
      </c>
      <c r="C217" s="38" t="n">
        <v>43617</v>
      </c>
      <c r="D217" s="34" t="s">
        <v>447</v>
      </c>
      <c r="E217" s="34" t="n">
        <v>23235</v>
      </c>
      <c r="F217" s="34" t="s">
        <v>448</v>
      </c>
      <c r="G217" s="35" t="n">
        <v>4.468</v>
      </c>
      <c r="H217" s="35" t="n">
        <v>0.311</v>
      </c>
      <c r="I217" s="35" t="n">
        <v>3.679</v>
      </c>
      <c r="J217" s="35" t="n">
        <v>5.859</v>
      </c>
      <c r="K217" s="35" t="n">
        <v>0.464</v>
      </c>
      <c r="L217" s="35" t="n">
        <v>0.07</v>
      </c>
      <c r="M217" s="35" t="n">
        <v>4.004</v>
      </c>
      <c r="N217" s="35" t="n">
        <v>0.251</v>
      </c>
      <c r="O217" s="35" t="n">
        <v>3.502</v>
      </c>
      <c r="P217" s="35" t="n">
        <v>5.091</v>
      </c>
      <c r="Q217" s="35" t="n">
        <v>0.063</v>
      </c>
    </row>
    <row r="218" customFormat="false" ht="15.75" hidden="false" customHeight="false" outlineLevel="0" collapsed="false">
      <c r="A218" s="41" t="n">
        <v>2019.07</v>
      </c>
      <c r="B218" s="42" t="s">
        <v>467</v>
      </c>
      <c r="C218" s="38" t="n">
        <v>43647</v>
      </c>
      <c r="D218" s="34" t="s">
        <v>447</v>
      </c>
      <c r="E218" s="34" t="n">
        <v>28065</v>
      </c>
      <c r="F218" s="34" t="s">
        <v>448</v>
      </c>
      <c r="G218" s="35" t="n">
        <v>4.351</v>
      </c>
      <c r="H218" s="35" t="n">
        <v>0.317</v>
      </c>
      <c r="I218" s="35" t="n">
        <v>3.569</v>
      </c>
      <c r="J218" s="35" t="n">
        <v>5.859</v>
      </c>
      <c r="K218" s="35" t="n">
        <v>0.458</v>
      </c>
      <c r="L218" s="35" t="n">
        <v>0.073</v>
      </c>
      <c r="M218" s="35" t="n">
        <v>3.893</v>
      </c>
      <c r="N218" s="35" t="n">
        <v>0.238</v>
      </c>
      <c r="O218" s="35" t="n">
        <v>3.4</v>
      </c>
      <c r="P218" s="35" t="n">
        <v>4.79</v>
      </c>
      <c r="Q218" s="35" t="n">
        <v>0.061</v>
      </c>
    </row>
    <row r="219" customFormat="false" ht="15.75" hidden="false" customHeight="false" outlineLevel="0" collapsed="false">
      <c r="A219" s="39" t="n">
        <v>2019.08</v>
      </c>
      <c r="B219" s="40" t="s">
        <v>467</v>
      </c>
      <c r="C219" s="38" t="n">
        <v>43678</v>
      </c>
      <c r="D219" s="34" t="s">
        <v>447</v>
      </c>
      <c r="E219" s="34" t="n">
        <v>24149</v>
      </c>
      <c r="F219" s="34" t="s">
        <v>448</v>
      </c>
      <c r="G219" s="35" t="n">
        <v>4.316</v>
      </c>
      <c r="H219" s="35" t="n">
        <v>0.308</v>
      </c>
      <c r="I219" s="35" t="n">
        <v>3.559</v>
      </c>
      <c r="J219" s="35" t="n">
        <v>5.799</v>
      </c>
      <c r="K219" s="35" t="n">
        <v>0.454</v>
      </c>
      <c r="L219" s="35" t="n">
        <v>0.071</v>
      </c>
      <c r="M219" s="35" t="n">
        <v>3.862</v>
      </c>
      <c r="N219" s="35" t="n">
        <v>0.24</v>
      </c>
      <c r="O219" s="35" t="n">
        <v>3.2584</v>
      </c>
      <c r="P219" s="35" t="n">
        <v>4.7337</v>
      </c>
      <c r="Q219" s="35" t="n">
        <v>0.062</v>
      </c>
    </row>
    <row r="220" customFormat="false" ht="15.75" hidden="false" customHeight="false" outlineLevel="0" collapsed="false">
      <c r="A220" s="41" t="n">
        <v>2019.09</v>
      </c>
      <c r="B220" s="42" t="s">
        <v>467</v>
      </c>
      <c r="C220" s="38" t="n">
        <v>43709</v>
      </c>
      <c r="D220" s="34" t="s">
        <v>447</v>
      </c>
      <c r="E220" s="34" t="n">
        <v>25045</v>
      </c>
      <c r="F220" s="34" t="s">
        <v>448</v>
      </c>
      <c r="G220" s="35" t="n">
        <v>4.326</v>
      </c>
      <c r="H220" s="35" t="n">
        <v>0.31</v>
      </c>
      <c r="I220" s="35" t="n">
        <v>3.559</v>
      </c>
      <c r="J220" s="35" t="n">
        <v>5.799</v>
      </c>
      <c r="K220" s="35" t="n">
        <v>0.448</v>
      </c>
      <c r="L220" s="35" t="n">
        <v>0.072</v>
      </c>
      <c r="M220" s="35" t="n">
        <v>3.878</v>
      </c>
      <c r="N220" s="35" t="n">
        <v>0.236</v>
      </c>
      <c r="O220" s="35" t="n">
        <v>3.3137</v>
      </c>
      <c r="P220" s="35" t="n">
        <v>4.5584</v>
      </c>
      <c r="Q220" s="35" t="n">
        <v>0.061</v>
      </c>
    </row>
    <row r="221" customFormat="false" ht="15.75" hidden="false" customHeight="false" outlineLevel="0" collapsed="false">
      <c r="A221" s="39" t="n">
        <v>2019.1</v>
      </c>
      <c r="B221" s="40" t="s">
        <v>467</v>
      </c>
      <c r="C221" s="38" t="n">
        <v>43739</v>
      </c>
      <c r="D221" s="34" t="s">
        <v>447</v>
      </c>
      <c r="E221" s="34" t="n">
        <v>27201</v>
      </c>
      <c r="F221" s="34" t="s">
        <v>448</v>
      </c>
      <c r="G221" s="35" t="n">
        <v>4.38</v>
      </c>
      <c r="H221" s="35" t="n">
        <v>0.303</v>
      </c>
      <c r="I221" s="35" t="n">
        <v>3.629</v>
      </c>
      <c r="J221" s="35" t="n">
        <v>5.799</v>
      </c>
      <c r="K221" s="35" t="n">
        <v>0.43</v>
      </c>
      <c r="L221" s="35" t="n">
        <v>0.069</v>
      </c>
      <c r="M221" s="35" t="n">
        <v>3.95</v>
      </c>
      <c r="N221" s="35" t="n">
        <v>0.237</v>
      </c>
      <c r="O221" s="35" t="n">
        <v>3.2091</v>
      </c>
      <c r="P221" s="35" t="n">
        <v>4.6315</v>
      </c>
      <c r="Q221" s="35" t="n">
        <v>0.06</v>
      </c>
    </row>
    <row r="222" customFormat="false" ht="15.75" hidden="false" customHeight="false" outlineLevel="0" collapsed="false">
      <c r="A222" s="41" t="n">
        <v>2019.11</v>
      </c>
      <c r="B222" s="42" t="s">
        <v>467</v>
      </c>
      <c r="C222" s="38" t="n">
        <v>43770</v>
      </c>
      <c r="D222" s="34" t="s">
        <v>447</v>
      </c>
      <c r="E222" s="34" t="n">
        <v>23235</v>
      </c>
      <c r="F222" s="34" t="s">
        <v>448</v>
      </c>
      <c r="G222" s="35" t="n">
        <v>4.413</v>
      </c>
      <c r="H222" s="35" t="n">
        <v>0.291</v>
      </c>
      <c r="I222" s="35" t="n">
        <v>3.649</v>
      </c>
      <c r="J222" s="35" t="n">
        <v>5.799</v>
      </c>
      <c r="K222" s="35" t="n">
        <v>0.434</v>
      </c>
      <c r="L222" s="35" t="n">
        <v>0.066</v>
      </c>
      <c r="M222" s="35" t="n">
        <v>3.979</v>
      </c>
      <c r="N222" s="35" t="n">
        <v>0.236</v>
      </c>
      <c r="O222" s="35" t="n">
        <v>3.4025</v>
      </c>
      <c r="P222" s="35" t="n">
        <v>4.7099</v>
      </c>
      <c r="Q222" s="35" t="n">
        <v>0.059</v>
      </c>
    </row>
    <row r="223" customFormat="false" ht="15.75" hidden="false" customHeight="false" outlineLevel="0" collapsed="false">
      <c r="A223" s="39" t="n">
        <v>2019.12</v>
      </c>
      <c r="B223" s="40" t="s">
        <v>467</v>
      </c>
      <c r="C223" s="38" t="n">
        <v>43800</v>
      </c>
      <c r="D223" s="34" t="s">
        <v>447</v>
      </c>
      <c r="E223" s="34" t="n">
        <v>26228</v>
      </c>
      <c r="F223" s="34" t="s">
        <v>448</v>
      </c>
      <c r="G223" s="34" t="n">
        <v>4.531</v>
      </c>
      <c r="H223" s="34" t="n">
        <v>0.281</v>
      </c>
      <c r="I223" s="35" t="n">
        <v>3.699</v>
      </c>
      <c r="J223" s="35" t="n">
        <v>5.859</v>
      </c>
      <c r="K223" s="35" t="n">
        <v>0.442</v>
      </c>
      <c r="L223" s="35" t="n">
        <v>0.062</v>
      </c>
      <c r="M223" s="35" t="n">
        <v>4.089</v>
      </c>
      <c r="N223" s="35" t="n">
        <v>0.237</v>
      </c>
      <c r="O223" s="35" t="n">
        <v>3.51</v>
      </c>
      <c r="P223" s="35" t="n">
        <v>4.9242</v>
      </c>
      <c r="Q223" s="35" t="n">
        <v>0.058</v>
      </c>
    </row>
    <row r="224" customFormat="false" ht="15.75" hidden="false" customHeight="false" outlineLevel="0" collapsed="false">
      <c r="A224" s="41" t="n">
        <v>2020.01</v>
      </c>
      <c r="B224" s="42" t="s">
        <v>468</v>
      </c>
      <c r="C224" s="38" t="n">
        <v>43831</v>
      </c>
      <c r="D224" s="34" t="s">
        <v>447</v>
      </c>
      <c r="E224" s="34" t="n">
        <v>25996</v>
      </c>
      <c r="F224" s="34" t="s">
        <v>448</v>
      </c>
      <c r="G224" s="35" t="n">
        <v>4.579</v>
      </c>
      <c r="H224" s="35" t="n">
        <v>0.276</v>
      </c>
      <c r="I224" s="35" t="n">
        <v>3.799</v>
      </c>
      <c r="J224" s="35" t="n">
        <v>5.899</v>
      </c>
      <c r="K224" s="35" t="n">
        <v>0.45</v>
      </c>
      <c r="L224" s="35" t="n">
        <v>0.06</v>
      </c>
      <c r="M224" s="35" t="n">
        <v>4.129</v>
      </c>
      <c r="N224" s="35" t="n">
        <v>0.235</v>
      </c>
      <c r="O224" s="35" t="n">
        <v>3.54</v>
      </c>
      <c r="P224" s="35" t="n">
        <v>5.0037</v>
      </c>
      <c r="Q224" s="35" t="n">
        <v>0.057</v>
      </c>
    </row>
    <row r="225" customFormat="false" ht="15.75" hidden="false" customHeight="false" outlineLevel="0" collapsed="false">
      <c r="A225" s="39" t="n">
        <v>2020.02</v>
      </c>
      <c r="B225" s="40" t="s">
        <v>469</v>
      </c>
      <c r="C225" s="38" t="n">
        <v>43862</v>
      </c>
      <c r="D225" s="34" t="s">
        <v>447</v>
      </c>
      <c r="E225" s="34" t="n">
        <v>23230</v>
      </c>
      <c r="F225" s="34" t="s">
        <v>448</v>
      </c>
      <c r="G225" s="35" t="n">
        <v>4.55</v>
      </c>
      <c r="H225" s="35" t="n">
        <v>0.274</v>
      </c>
      <c r="I225" s="35" t="n">
        <v>3.67</v>
      </c>
      <c r="J225" s="35" t="n">
        <v>5.899</v>
      </c>
      <c r="K225" s="35" t="n">
        <v>0.474</v>
      </c>
      <c r="L225" s="35" t="n">
        <v>0.06</v>
      </c>
      <c r="M225" s="35" t="n">
        <v>4.076</v>
      </c>
      <c r="N225" s="35" t="n">
        <v>0.238</v>
      </c>
      <c r="O225" s="35" t="n">
        <v>3.5436</v>
      </c>
      <c r="P225" s="35" t="n">
        <v>4.7702</v>
      </c>
      <c r="Q225" s="35" t="n">
        <v>0.058</v>
      </c>
    </row>
    <row r="226" customFormat="false" ht="15.75" hidden="false" customHeight="false" outlineLevel="0" collapsed="false">
      <c r="A226" s="41" t="n">
        <v>2020.03</v>
      </c>
      <c r="B226" s="42" t="s">
        <v>469</v>
      </c>
      <c r="C226" s="38" t="n">
        <v>43891</v>
      </c>
      <c r="D226" s="34" t="s">
        <v>447</v>
      </c>
      <c r="E226" s="34" t="n">
        <v>26055</v>
      </c>
      <c r="F226" s="34" t="s">
        <v>448</v>
      </c>
      <c r="G226" s="35" t="n">
        <v>4.462</v>
      </c>
      <c r="H226" s="35" t="n">
        <v>0.294</v>
      </c>
      <c r="I226" s="35" t="n">
        <v>3.23</v>
      </c>
      <c r="J226" s="35" t="n">
        <v>5.889</v>
      </c>
      <c r="K226" s="35" t="n">
        <v>0.466</v>
      </c>
      <c r="L226" s="35" t="n">
        <v>0.066</v>
      </c>
      <c r="M226" s="35" t="n">
        <v>3.996</v>
      </c>
      <c r="N226" s="35" t="n">
        <v>0.266</v>
      </c>
      <c r="O226" s="35" t="n">
        <v>3.01</v>
      </c>
      <c r="P226" s="35" t="n">
        <v>4.748</v>
      </c>
      <c r="Q226" s="35" t="n">
        <v>0.067</v>
      </c>
    </row>
    <row r="227" customFormat="false" ht="15.75" hidden="false" customHeight="false" outlineLevel="0" collapsed="false">
      <c r="A227" s="39" t="n">
        <v>2020.04</v>
      </c>
      <c r="B227" s="40" t="s">
        <v>469</v>
      </c>
      <c r="C227" s="38" t="n">
        <v>43922</v>
      </c>
      <c r="D227" s="34" t="s">
        <v>447</v>
      </c>
      <c r="E227" s="34" t="n">
        <v>25947</v>
      </c>
      <c r="F227" s="34" t="s">
        <v>448</v>
      </c>
      <c r="G227" s="35" t="n">
        <v>4.066</v>
      </c>
      <c r="H227" s="35" t="n">
        <v>0.341</v>
      </c>
      <c r="I227" s="35" t="n">
        <v>2.92</v>
      </c>
      <c r="J227" s="35" t="n">
        <v>5.889</v>
      </c>
      <c r="K227" s="35" t="n">
        <v>0.557</v>
      </c>
      <c r="L227" s="35" t="n">
        <v>0.084</v>
      </c>
      <c r="M227" s="35" t="n">
        <v>3.509</v>
      </c>
      <c r="N227" s="35" t="n">
        <v>0.316</v>
      </c>
      <c r="O227" s="35" t="n">
        <v>2.8307</v>
      </c>
      <c r="P227" s="35" t="n">
        <v>4.6681</v>
      </c>
      <c r="Q227" s="35" t="n">
        <v>0.09</v>
      </c>
    </row>
    <row r="228" customFormat="false" ht="15.75" hidden="false" customHeight="false" outlineLevel="0" collapsed="false">
      <c r="A228" s="41" t="n">
        <v>2020.05</v>
      </c>
      <c r="B228" s="42" t="s">
        <v>469</v>
      </c>
      <c r="C228" s="38" t="n">
        <v>43952</v>
      </c>
      <c r="D228" s="34" t="s">
        <v>447</v>
      </c>
      <c r="E228" s="34" t="n">
        <v>23056</v>
      </c>
      <c r="F228" s="34" t="s">
        <v>448</v>
      </c>
      <c r="G228" s="35" t="n">
        <v>3.818</v>
      </c>
      <c r="H228" s="35" t="n">
        <v>0.314</v>
      </c>
      <c r="I228" s="35" t="n">
        <v>2.87</v>
      </c>
      <c r="J228" s="35" t="n">
        <v>5.69</v>
      </c>
      <c r="K228" s="35" t="n">
        <v>0.542</v>
      </c>
      <c r="L228" s="35" t="n">
        <v>0.082</v>
      </c>
      <c r="M228" s="35" t="n">
        <v>3.276</v>
      </c>
      <c r="N228" s="35" t="n">
        <v>0.26</v>
      </c>
      <c r="O228" s="35" t="n">
        <v>2.635</v>
      </c>
      <c r="P228" s="35" t="n">
        <v>4.654</v>
      </c>
      <c r="Q228" s="35" t="n">
        <v>0.079</v>
      </c>
    </row>
    <row r="229" customFormat="false" ht="15.75" hidden="false" customHeight="false" outlineLevel="0" collapsed="false">
      <c r="A229" s="39" t="n">
        <v>2020.06</v>
      </c>
      <c r="B229" s="40" t="s">
        <v>469</v>
      </c>
      <c r="C229" s="38" t="n">
        <v>43983</v>
      </c>
      <c r="D229" s="34" t="s">
        <v>447</v>
      </c>
      <c r="E229" s="34" t="n">
        <v>26187</v>
      </c>
      <c r="F229" s="34" t="s">
        <v>448</v>
      </c>
      <c r="G229" s="35" t="n">
        <v>3.964</v>
      </c>
      <c r="H229" s="35" t="n">
        <v>0.301</v>
      </c>
      <c r="I229" s="35" t="n">
        <v>2.99</v>
      </c>
      <c r="J229" s="35" t="n">
        <v>5.69</v>
      </c>
      <c r="K229" s="35" t="n">
        <v>0.475</v>
      </c>
      <c r="L229" s="35" t="n">
        <v>0.076</v>
      </c>
      <c r="M229" s="35" t="n">
        <v>3.489</v>
      </c>
      <c r="N229" s="35" t="n">
        <v>0.256</v>
      </c>
      <c r="O229" s="35" t="n">
        <v>2.77</v>
      </c>
      <c r="P229" s="35" t="n">
        <v>4.3917</v>
      </c>
      <c r="Q229" s="35" t="n">
        <v>0.073</v>
      </c>
    </row>
    <row r="230" customFormat="false" ht="15.75" hidden="false" customHeight="false" outlineLevel="0" collapsed="false">
      <c r="A230" s="41" t="n">
        <v>2020.07</v>
      </c>
      <c r="B230" s="42" t="s">
        <v>469</v>
      </c>
      <c r="C230" s="38" t="n">
        <v>44013</v>
      </c>
      <c r="D230" s="34" t="s">
        <v>447</v>
      </c>
      <c r="E230" s="34" t="n">
        <v>25641</v>
      </c>
      <c r="F230" s="34" t="s">
        <v>448</v>
      </c>
      <c r="G230" s="35" t="n">
        <v>4.144</v>
      </c>
      <c r="H230" s="35" t="n">
        <v>0.294</v>
      </c>
      <c r="I230" s="35" t="n">
        <v>3.259</v>
      </c>
      <c r="J230" s="35" t="n">
        <v>5.69</v>
      </c>
      <c r="K230" s="35" t="n">
        <v>0.453</v>
      </c>
      <c r="L230" s="35" t="n">
        <v>0.071</v>
      </c>
      <c r="M230" s="35" t="n">
        <v>3.691</v>
      </c>
      <c r="N230" s="35" t="n">
        <v>0.248</v>
      </c>
      <c r="O230" s="35" t="n">
        <v>2.65</v>
      </c>
      <c r="P230" s="35" t="n">
        <v>4.64</v>
      </c>
      <c r="Q230" s="35" t="n">
        <v>0.067</v>
      </c>
    </row>
    <row r="231" customFormat="false" ht="15.75" hidden="false" customHeight="false" outlineLevel="0" collapsed="false">
      <c r="A231" s="39" t="n">
        <v>2020.08</v>
      </c>
      <c r="B231" s="40" t="s">
        <v>469</v>
      </c>
      <c r="C231" s="38" t="n">
        <v>44044</v>
      </c>
      <c r="D231" s="34" t="s">
        <v>447</v>
      </c>
      <c r="E231" s="34" t="n">
        <v>17042</v>
      </c>
      <c r="F231" s="34" t="s">
        <v>448</v>
      </c>
      <c r="G231" s="35" t="n">
        <v>4.237</v>
      </c>
      <c r="H231" s="35" t="n">
        <v>0.3</v>
      </c>
      <c r="I231" s="35" t="n">
        <v>3.37</v>
      </c>
      <c r="J231" s="35" t="n">
        <v>5.69</v>
      </c>
      <c r="K231" s="35" t="n">
        <v>0.461</v>
      </c>
      <c r="L231" s="35" t="n">
        <v>0.071</v>
      </c>
      <c r="M231" s="35" t="n">
        <v>3.776</v>
      </c>
      <c r="N231" s="35" t="n">
        <v>0.245</v>
      </c>
      <c r="O231" s="35" t="n">
        <v>3.11</v>
      </c>
      <c r="P231" s="35" t="n">
        <v>4.6942</v>
      </c>
      <c r="Q231" s="35" t="n">
        <v>0.065</v>
      </c>
    </row>
    <row r="232" customFormat="false" ht="15.75" hidden="false" customHeight="false" outlineLevel="0" collapsed="false">
      <c r="A232" s="39" t="n">
        <v>2020.1</v>
      </c>
      <c r="B232" s="40" t="s">
        <v>469</v>
      </c>
      <c r="C232" s="38" t="n">
        <v>44105</v>
      </c>
      <c r="D232" s="34" t="s">
        <v>447</v>
      </c>
      <c r="E232" s="34" t="n">
        <v>2350</v>
      </c>
      <c r="F232" s="34" t="s">
        <v>448</v>
      </c>
      <c r="G232" s="35" t="n">
        <v>4.358</v>
      </c>
      <c r="H232" s="35" t="n">
        <v>0.308</v>
      </c>
      <c r="I232" s="35" t="n">
        <v>3.64</v>
      </c>
      <c r="J232" s="35" t="n">
        <v>5.199</v>
      </c>
      <c r="K232" s="35" t="s">
        <v>470</v>
      </c>
      <c r="L232" s="35" t="n">
        <v>0.071</v>
      </c>
      <c r="M232" s="35" t="s">
        <v>470</v>
      </c>
      <c r="N232" s="35" t="s">
        <v>470</v>
      </c>
      <c r="O232" s="35" t="s">
        <v>470</v>
      </c>
      <c r="P232" s="35" t="s">
        <v>470</v>
      </c>
      <c r="Q232" s="35" t="s">
        <v>470</v>
      </c>
    </row>
    <row r="233" customFormat="false" ht="15.75" hidden="false" customHeight="false" outlineLevel="0" collapsed="false">
      <c r="A233" s="41" t="n">
        <v>2020.11</v>
      </c>
      <c r="B233" s="42" t="s">
        <v>469</v>
      </c>
      <c r="C233" s="38" t="n">
        <v>44136</v>
      </c>
      <c r="D233" s="34" t="s">
        <v>447</v>
      </c>
      <c r="E233" s="34" t="n">
        <v>7996</v>
      </c>
      <c r="F233" s="34" t="s">
        <v>448</v>
      </c>
      <c r="G233" s="35" t="n">
        <v>4.406</v>
      </c>
      <c r="H233" s="35" t="n">
        <v>0.31</v>
      </c>
      <c r="I233" s="35" t="n">
        <v>3.59</v>
      </c>
      <c r="J233" s="35" t="n">
        <v>5.499</v>
      </c>
      <c r="K233" s="35" t="s">
        <v>470</v>
      </c>
      <c r="L233" s="35" t="n">
        <v>0.07</v>
      </c>
      <c r="M233" s="35" t="s">
        <v>470</v>
      </c>
      <c r="N233" s="35" t="s">
        <v>470</v>
      </c>
      <c r="O233" s="35" t="s">
        <v>470</v>
      </c>
      <c r="P233" s="35" t="s">
        <v>470</v>
      </c>
      <c r="Q233" s="35" t="s">
        <v>470</v>
      </c>
    </row>
    <row r="234" customFormat="false" ht="15.75" hidden="false" customHeight="false" outlineLevel="0" collapsed="false">
      <c r="A234" s="39" t="n">
        <v>2020.12</v>
      </c>
      <c r="B234" s="40" t="s">
        <v>469</v>
      </c>
      <c r="C234" s="38" t="n">
        <v>44166</v>
      </c>
      <c r="D234" s="34" t="s">
        <v>447</v>
      </c>
      <c r="E234" s="34" t="n">
        <v>10805</v>
      </c>
      <c r="F234" s="34" t="s">
        <v>448</v>
      </c>
      <c r="G234" s="35" t="n">
        <v>4.483</v>
      </c>
      <c r="H234" s="35" t="n">
        <v>0.303</v>
      </c>
      <c r="I234" s="35" t="n">
        <v>3.65</v>
      </c>
      <c r="J234" s="35" t="n">
        <v>5.499</v>
      </c>
      <c r="K234" s="35" t="s">
        <v>470</v>
      </c>
      <c r="L234" s="35" t="n">
        <v>0.068</v>
      </c>
      <c r="M234" s="35" t="s">
        <v>470</v>
      </c>
      <c r="N234" s="35" t="s">
        <v>470</v>
      </c>
      <c r="O234" s="35" t="s">
        <v>470</v>
      </c>
      <c r="P234" s="35" t="s">
        <v>470</v>
      </c>
      <c r="Q234" s="35" t="s">
        <v>470</v>
      </c>
    </row>
    <row r="235" customFormat="false" ht="15.75" hidden="false" customHeight="false" outlineLevel="0" collapsed="false">
      <c r="A235" s="41" t="n">
        <v>2021.01</v>
      </c>
      <c r="B235" s="42" t="s">
        <v>471</v>
      </c>
      <c r="C235" s="38" t="n">
        <v>44197</v>
      </c>
      <c r="D235" s="34" t="s">
        <v>447</v>
      </c>
      <c r="E235" s="34" t="n">
        <v>10748</v>
      </c>
      <c r="F235" s="34" t="s">
        <v>448</v>
      </c>
      <c r="G235" s="35" t="n">
        <v>4.622</v>
      </c>
      <c r="H235" s="35" t="n">
        <v>0.294</v>
      </c>
      <c r="I235" s="35" t="n">
        <v>3.099</v>
      </c>
      <c r="J235" s="35" t="n">
        <v>5.95</v>
      </c>
      <c r="K235" s="35" t="s">
        <v>470</v>
      </c>
      <c r="L235" s="35" t="n">
        <v>0.064</v>
      </c>
      <c r="M235" s="35" t="s">
        <v>470</v>
      </c>
      <c r="N235" s="35" t="s">
        <v>470</v>
      </c>
      <c r="O235" s="35" t="s">
        <v>470</v>
      </c>
      <c r="P235" s="35" t="s">
        <v>470</v>
      </c>
      <c r="Q235" s="35" t="s">
        <v>470</v>
      </c>
    </row>
    <row r="236" customFormat="false" ht="15.75" hidden="false" customHeight="false" outlineLevel="0" collapsed="false">
      <c r="A236" s="39" t="n">
        <v>2021.02</v>
      </c>
      <c r="B236" s="40" t="s">
        <v>471</v>
      </c>
      <c r="C236" s="38" t="n">
        <v>44228</v>
      </c>
      <c r="D236" s="34" t="s">
        <v>447</v>
      </c>
      <c r="E236" s="34" t="n">
        <v>11354</v>
      </c>
      <c r="F236" s="34" t="s">
        <v>448</v>
      </c>
      <c r="G236" s="35" t="n">
        <v>4.951</v>
      </c>
      <c r="H236" s="35" t="n">
        <v>0.346</v>
      </c>
      <c r="I236" s="35" t="n">
        <v>3.89</v>
      </c>
      <c r="J236" s="35" t="n">
        <v>6.35</v>
      </c>
      <c r="K236" s="35" t="s">
        <v>470</v>
      </c>
      <c r="L236" s="35" t="n">
        <v>0.07</v>
      </c>
      <c r="M236" s="35" t="s">
        <v>470</v>
      </c>
      <c r="N236" s="35" t="s">
        <v>470</v>
      </c>
      <c r="O236" s="35" t="s">
        <v>470</v>
      </c>
      <c r="P236" s="35" t="s">
        <v>470</v>
      </c>
      <c r="Q236" s="35" t="s">
        <v>470</v>
      </c>
    </row>
    <row r="237" customFormat="false" ht="15.75" hidden="false" customHeight="false" outlineLevel="0" collapsed="false">
      <c r="A237" s="41" t="n">
        <v>2021.03</v>
      </c>
      <c r="B237" s="42" t="s">
        <v>471</v>
      </c>
      <c r="C237" s="38" t="n">
        <v>44256</v>
      </c>
      <c r="D237" s="34" t="s">
        <v>447</v>
      </c>
      <c r="E237" s="34" t="n">
        <v>15378</v>
      </c>
      <c r="F237" s="34" t="s">
        <v>448</v>
      </c>
      <c r="G237" s="35" t="n">
        <v>5.484</v>
      </c>
      <c r="H237" s="35" t="n">
        <v>0.358</v>
      </c>
      <c r="I237" s="35" t="n">
        <v>4.279</v>
      </c>
      <c r="J237" s="35" t="n">
        <v>6.7</v>
      </c>
      <c r="K237" s="35" t="s">
        <v>470</v>
      </c>
      <c r="L237" s="35" t="n">
        <v>0.065</v>
      </c>
      <c r="M237" s="35" t="s">
        <v>470</v>
      </c>
      <c r="N237" s="35" t="s">
        <v>470</v>
      </c>
      <c r="O237" s="35" t="s">
        <v>470</v>
      </c>
      <c r="P237" s="35" t="s">
        <v>470</v>
      </c>
      <c r="Q237" s="35" t="s">
        <v>470</v>
      </c>
    </row>
    <row r="238" customFormat="false" ht="15.75" hidden="false" customHeight="false" outlineLevel="0" collapsed="false">
      <c r="A238" s="39" t="n">
        <v>2021.04</v>
      </c>
      <c r="B238" s="40" t="s">
        <v>471</v>
      </c>
      <c r="C238" s="38" t="n">
        <v>44287</v>
      </c>
      <c r="D238" s="34" t="s">
        <v>447</v>
      </c>
      <c r="E238" s="34" t="n">
        <v>13478</v>
      </c>
      <c r="F238" s="34" t="s">
        <v>448</v>
      </c>
      <c r="G238" s="35" t="n">
        <v>5.448</v>
      </c>
      <c r="H238" s="35" t="n">
        <v>0.353</v>
      </c>
      <c r="I238" s="35" t="n">
        <v>3.899</v>
      </c>
      <c r="J238" s="35" t="n">
        <v>6.89</v>
      </c>
      <c r="K238" s="35" t="s">
        <v>470</v>
      </c>
      <c r="L238" s="35" t="n">
        <v>0.065</v>
      </c>
      <c r="M238" s="35" t="s">
        <v>470</v>
      </c>
      <c r="N238" s="35" t="s">
        <v>470</v>
      </c>
      <c r="O238" s="35" t="s">
        <v>470</v>
      </c>
      <c r="P238" s="35" t="s">
        <v>470</v>
      </c>
      <c r="Q238" s="35" t="s">
        <v>470</v>
      </c>
    </row>
    <row r="239" customFormat="false" ht="15.75" hidden="false" customHeight="false" outlineLevel="0" collapsed="false">
      <c r="A239" s="41" t="n">
        <v>2021.05</v>
      </c>
      <c r="B239" s="42" t="s">
        <v>471</v>
      </c>
      <c r="C239" s="38" t="n">
        <v>44317</v>
      </c>
      <c r="D239" s="34" t="s">
        <v>447</v>
      </c>
      <c r="E239" s="34" t="n">
        <v>15498</v>
      </c>
      <c r="F239" s="34" t="s">
        <v>448</v>
      </c>
      <c r="G239" s="35" t="n">
        <v>5.604</v>
      </c>
      <c r="H239" s="35" t="n">
        <v>0.341</v>
      </c>
      <c r="I239" s="35" t="n">
        <v>4.199</v>
      </c>
      <c r="J239" s="35" t="n">
        <v>6.997</v>
      </c>
      <c r="K239" s="35" t="s">
        <v>470</v>
      </c>
      <c r="L239" s="35" t="n">
        <v>0.061</v>
      </c>
      <c r="M239" s="35" t="s">
        <v>470</v>
      </c>
      <c r="N239" s="35" t="s">
        <v>470</v>
      </c>
      <c r="O239" s="35" t="s">
        <v>470</v>
      </c>
      <c r="P239" s="35" t="s">
        <v>470</v>
      </c>
      <c r="Q239" s="35" t="s">
        <v>470</v>
      </c>
    </row>
    <row r="240" customFormat="false" ht="15.75" hidden="false" customHeight="false" outlineLevel="0" collapsed="false">
      <c r="A240" s="39" t="n">
        <v>2021.06</v>
      </c>
      <c r="B240" s="40" t="s">
        <v>471</v>
      </c>
      <c r="C240" s="38" t="n">
        <v>44348</v>
      </c>
      <c r="D240" s="34" t="s">
        <v>447</v>
      </c>
      <c r="E240" s="34" t="n">
        <v>18804</v>
      </c>
      <c r="F240" s="34" t="s">
        <v>448</v>
      </c>
      <c r="G240" s="35" t="n">
        <v>5.687</v>
      </c>
      <c r="H240" s="35" t="n">
        <v>0.331</v>
      </c>
      <c r="I240" s="35" t="n">
        <v>4.398</v>
      </c>
      <c r="J240" s="35" t="n">
        <v>6.89</v>
      </c>
      <c r="K240" s="35" t="s">
        <v>470</v>
      </c>
      <c r="L240" s="35" t="n">
        <v>0.058</v>
      </c>
      <c r="M240" s="35" t="s">
        <v>470</v>
      </c>
      <c r="N240" s="35" t="s">
        <v>470</v>
      </c>
      <c r="O240" s="35" t="s">
        <v>470</v>
      </c>
      <c r="P240" s="35" t="s">
        <v>470</v>
      </c>
      <c r="Q240" s="35" t="s">
        <v>470</v>
      </c>
    </row>
    <row r="241" customFormat="false" ht="15.75" hidden="false" customHeight="false" outlineLevel="0" collapsed="false">
      <c r="A241" s="41" t="n">
        <v>2021.07</v>
      </c>
      <c r="B241" s="42" t="s">
        <v>471</v>
      </c>
      <c r="C241" s="38" t="n">
        <v>44378</v>
      </c>
      <c r="D241" s="34" t="s">
        <v>447</v>
      </c>
      <c r="E241" s="34" t="n">
        <v>18134</v>
      </c>
      <c r="F241" s="34" t="s">
        <v>448</v>
      </c>
      <c r="G241" s="35" t="n">
        <v>5.807</v>
      </c>
      <c r="H241" s="35" t="n">
        <v>0.354</v>
      </c>
      <c r="I241" s="35" t="n">
        <v>4.549</v>
      </c>
      <c r="J241" s="35" t="n">
        <v>6.999</v>
      </c>
      <c r="K241" s="35" t="s">
        <v>470</v>
      </c>
      <c r="L241" s="35" t="n">
        <v>0.061</v>
      </c>
      <c r="M241" s="35" t="s">
        <v>470</v>
      </c>
      <c r="N241" s="35" t="s">
        <v>470</v>
      </c>
      <c r="O241" s="35" t="s">
        <v>470</v>
      </c>
      <c r="P241" s="35" t="s">
        <v>470</v>
      </c>
      <c r="Q241" s="35" t="s">
        <v>470</v>
      </c>
    </row>
    <row r="242" customFormat="false" ht="15.75" hidden="false" customHeight="false" outlineLevel="0" collapsed="false">
      <c r="A242" s="39" t="n">
        <v>2021.08</v>
      </c>
      <c r="B242" s="40" t="s">
        <v>471</v>
      </c>
      <c r="C242" s="38" t="n">
        <v>44409</v>
      </c>
      <c r="D242" s="34" t="s">
        <v>447</v>
      </c>
      <c r="E242" s="34" t="n">
        <v>20490</v>
      </c>
      <c r="F242" s="34" t="s">
        <v>448</v>
      </c>
      <c r="G242" s="35" t="n">
        <v>5.933</v>
      </c>
      <c r="H242" s="35" t="n">
        <v>0.355</v>
      </c>
      <c r="I242" s="35" t="n">
        <v>4.599</v>
      </c>
      <c r="J242" s="35" t="n">
        <v>7.219</v>
      </c>
      <c r="K242" s="35" t="s">
        <v>470</v>
      </c>
      <c r="L242" s="35" t="n">
        <v>0.06</v>
      </c>
      <c r="M242" s="35" t="s">
        <v>470</v>
      </c>
      <c r="N242" s="35" t="s">
        <v>470</v>
      </c>
      <c r="O242" s="35" t="s">
        <v>470</v>
      </c>
      <c r="P242" s="35" t="s">
        <v>470</v>
      </c>
      <c r="Q242" s="35" t="s">
        <v>470</v>
      </c>
    </row>
    <row r="243" customFormat="false" ht="15.75" hidden="false" customHeight="false" outlineLevel="0" collapsed="false">
      <c r="A243" s="41" t="n">
        <v>2021.09</v>
      </c>
      <c r="B243" s="42" t="s">
        <v>471</v>
      </c>
      <c r="C243" s="38" t="n">
        <v>44440</v>
      </c>
      <c r="D243" s="34" t="s">
        <v>447</v>
      </c>
      <c r="E243" s="34" t="n">
        <v>19641</v>
      </c>
      <c r="F243" s="34" t="s">
        <v>448</v>
      </c>
      <c r="G243" s="35" t="n">
        <v>6.078</v>
      </c>
      <c r="H243" s="35" t="n">
        <v>0.349</v>
      </c>
      <c r="I243" s="35" t="n">
        <v>5.049</v>
      </c>
      <c r="J243" s="35" t="n">
        <v>7.236</v>
      </c>
      <c r="K243" s="35" t="s">
        <v>470</v>
      </c>
      <c r="L243" s="35" t="n">
        <v>0.057</v>
      </c>
      <c r="M243" s="35" t="s">
        <v>470</v>
      </c>
      <c r="N243" s="35" t="s">
        <v>470</v>
      </c>
      <c r="O243" s="35" t="s">
        <v>470</v>
      </c>
      <c r="P243" s="35" t="s">
        <v>470</v>
      </c>
      <c r="Q243" s="35" t="s">
        <v>470</v>
      </c>
    </row>
    <row r="244" customFormat="false" ht="15.75" hidden="false" customHeight="false" outlineLevel="0" collapsed="false">
      <c r="A244" s="39" t="n">
        <v>2021.1</v>
      </c>
      <c r="B244" s="40" t="s">
        <v>471</v>
      </c>
      <c r="C244" s="38" t="n">
        <v>44470</v>
      </c>
      <c r="D244" s="34" t="s">
        <v>447</v>
      </c>
      <c r="E244" s="34" t="n">
        <v>18692</v>
      </c>
      <c r="F244" s="34" t="s">
        <v>448</v>
      </c>
      <c r="G244" s="35" t="n">
        <v>6.341</v>
      </c>
      <c r="H244" s="35" t="n">
        <v>0.402</v>
      </c>
      <c r="I244" s="35" t="n">
        <v>4.69</v>
      </c>
      <c r="J244" s="35" t="n">
        <v>7.889</v>
      </c>
      <c r="K244" s="35" t="s">
        <v>470</v>
      </c>
      <c r="L244" s="35" t="n">
        <v>0.063</v>
      </c>
      <c r="M244" s="35" t="s">
        <v>470</v>
      </c>
      <c r="N244" s="35" t="s">
        <v>470</v>
      </c>
      <c r="O244" s="35" t="s">
        <v>470</v>
      </c>
      <c r="P244" s="35" t="s">
        <v>470</v>
      </c>
      <c r="Q244" s="35" t="s">
        <v>470</v>
      </c>
    </row>
    <row r="245" customFormat="false" ht="15.75" hidden="false" customHeight="false" outlineLevel="0" collapsed="false">
      <c r="A245" s="41" t="n">
        <v>2021.11</v>
      </c>
      <c r="B245" s="42" t="s">
        <v>471</v>
      </c>
      <c r="C245" s="38" t="n">
        <v>44501</v>
      </c>
      <c r="D245" s="34" t="s">
        <v>447</v>
      </c>
      <c r="E245" s="34" t="n">
        <v>21514</v>
      </c>
      <c r="F245" s="34" t="s">
        <v>448</v>
      </c>
      <c r="G245" s="35" t="n">
        <v>6.744</v>
      </c>
      <c r="H245" s="35" t="n">
        <v>0.372</v>
      </c>
      <c r="I245" s="35" t="n">
        <v>5.259</v>
      </c>
      <c r="J245" s="35" t="n">
        <v>7.999</v>
      </c>
      <c r="K245" s="35" t="s">
        <v>470</v>
      </c>
      <c r="L245" s="35" t="n">
        <v>0.055</v>
      </c>
      <c r="M245" s="35" t="s">
        <v>470</v>
      </c>
      <c r="N245" s="35" t="s">
        <v>470</v>
      </c>
      <c r="O245" s="35" t="s">
        <v>470</v>
      </c>
      <c r="P245" s="35" t="s">
        <v>470</v>
      </c>
      <c r="Q245" s="35" t="s">
        <v>470</v>
      </c>
    </row>
    <row r="246" customFormat="false" ht="15.75" hidden="false" customHeight="false" outlineLevel="0" collapsed="false">
      <c r="A246" s="39" t="n">
        <v>2021.12</v>
      </c>
      <c r="B246" s="40" t="s">
        <v>471</v>
      </c>
      <c r="C246" s="38" t="n">
        <v>44531</v>
      </c>
      <c r="D246" s="34" t="s">
        <v>447</v>
      </c>
      <c r="E246" s="34" t="n">
        <v>20695</v>
      </c>
      <c r="F246" s="34" t="s">
        <v>448</v>
      </c>
      <c r="G246" s="35" t="n">
        <v>6.67</v>
      </c>
      <c r="H246" s="35" t="n">
        <v>0.364</v>
      </c>
      <c r="I246" s="35" t="n">
        <v>5.299</v>
      </c>
      <c r="J246" s="35" t="n">
        <v>7.962</v>
      </c>
      <c r="K246" s="35" t="s">
        <v>470</v>
      </c>
      <c r="L246" s="35" t="n">
        <v>0.055</v>
      </c>
      <c r="M246" s="34" t="s">
        <v>470</v>
      </c>
      <c r="N246" s="34" t="s">
        <v>470</v>
      </c>
      <c r="O246" s="34" t="s">
        <v>470</v>
      </c>
      <c r="P246" s="34" t="s">
        <v>470</v>
      </c>
      <c r="Q246" s="34" t="s">
        <v>470</v>
      </c>
    </row>
    <row r="247" customFormat="false" ht="15.75" hidden="false" customHeight="false" outlineLevel="0" collapsed="false">
      <c r="A247" s="41" t="n">
        <v>2022.01</v>
      </c>
      <c r="B247" s="42" t="s">
        <v>472</v>
      </c>
      <c r="C247" s="38" t="n">
        <v>44562</v>
      </c>
      <c r="D247" s="34" t="s">
        <v>447</v>
      </c>
      <c r="E247" s="34" t="n">
        <v>19920</v>
      </c>
      <c r="F247" s="34" t="s">
        <v>448</v>
      </c>
      <c r="G247" s="35" t="n">
        <v>6.635</v>
      </c>
      <c r="H247" s="35" t="n">
        <v>0.368</v>
      </c>
      <c r="I247" s="35" t="n">
        <v>5.489</v>
      </c>
      <c r="J247" s="35" t="n">
        <v>8.029</v>
      </c>
      <c r="K247" s="35" t="s">
        <v>470</v>
      </c>
      <c r="L247" s="35" t="n">
        <v>0.055</v>
      </c>
      <c r="M247" s="35" t="s">
        <v>470</v>
      </c>
      <c r="N247" s="35" t="s">
        <v>470</v>
      </c>
      <c r="O247" s="35" t="s">
        <v>470</v>
      </c>
      <c r="P247" s="35" t="s">
        <v>470</v>
      </c>
      <c r="Q247" s="35" t="s">
        <v>470</v>
      </c>
    </row>
    <row r="248" customFormat="false" ht="15.75" hidden="false" customHeight="false" outlineLevel="0" collapsed="false">
      <c r="A248" s="39" t="n">
        <v>2022.02</v>
      </c>
      <c r="B248" s="40" t="s">
        <v>472</v>
      </c>
      <c r="C248" s="38" t="n">
        <v>44593</v>
      </c>
      <c r="D248" s="34" t="s">
        <v>447</v>
      </c>
      <c r="E248" s="34" t="n">
        <v>20006</v>
      </c>
      <c r="F248" s="34" t="s">
        <v>448</v>
      </c>
      <c r="G248" s="35" t="n">
        <v>6.6</v>
      </c>
      <c r="H248" s="35" t="n">
        <v>0.383</v>
      </c>
      <c r="I248" s="35" t="n">
        <v>5.579</v>
      </c>
      <c r="J248" s="35" t="n">
        <v>7.999</v>
      </c>
      <c r="K248" s="35" t="s">
        <v>470</v>
      </c>
      <c r="L248" s="35" t="n">
        <v>0.058</v>
      </c>
      <c r="M248" s="35" t="s">
        <v>470</v>
      </c>
      <c r="N248" s="35" t="s">
        <v>470</v>
      </c>
      <c r="O248" s="35" t="s">
        <v>470</v>
      </c>
      <c r="P248" s="35" t="s">
        <v>470</v>
      </c>
      <c r="Q248" s="35" t="s">
        <v>470</v>
      </c>
    </row>
    <row r="249" customFormat="false" ht="15.75" hidden="false" customHeight="false" outlineLevel="0" collapsed="false">
      <c r="A249" s="41" t="n">
        <v>2022.03</v>
      </c>
      <c r="B249" s="42" t="s">
        <v>472</v>
      </c>
      <c r="C249" s="38" t="n">
        <v>44621</v>
      </c>
      <c r="D249" s="34" t="s">
        <v>447</v>
      </c>
      <c r="E249" s="34" t="n">
        <v>23030</v>
      </c>
      <c r="F249" s="34" t="s">
        <v>448</v>
      </c>
      <c r="G249" s="35" t="n">
        <v>7.012</v>
      </c>
      <c r="H249" s="35" t="n">
        <v>0.505</v>
      </c>
      <c r="I249" s="35" t="n">
        <v>5.19</v>
      </c>
      <c r="J249" s="35" t="n">
        <v>8.949</v>
      </c>
      <c r="K249" s="35" t="s">
        <v>470</v>
      </c>
      <c r="L249" s="35" t="n">
        <v>0.072</v>
      </c>
      <c r="M249" s="35" t="s">
        <v>470</v>
      </c>
      <c r="N249" s="35" t="s">
        <v>470</v>
      </c>
      <c r="O249" s="35" t="s">
        <v>470</v>
      </c>
      <c r="P249" s="35" t="s">
        <v>470</v>
      </c>
      <c r="Q249" s="35" t="s">
        <v>470</v>
      </c>
    </row>
    <row r="250" customFormat="false" ht="15.75" hidden="false" customHeight="false" outlineLevel="0" collapsed="false">
      <c r="A250" s="39" t="n">
        <v>2022.04</v>
      </c>
      <c r="B250" s="40" t="s">
        <v>472</v>
      </c>
      <c r="C250" s="38" t="n">
        <v>44652</v>
      </c>
      <c r="D250" s="34" t="s">
        <v>447</v>
      </c>
      <c r="E250" s="34" t="n">
        <v>20863</v>
      </c>
      <c r="F250" s="34" t="s">
        <v>448</v>
      </c>
      <c r="G250" s="35" t="n">
        <v>7.245</v>
      </c>
      <c r="H250" s="35" t="n">
        <v>0.407</v>
      </c>
      <c r="I250" s="35" t="n">
        <v>6.099</v>
      </c>
      <c r="J250" s="35" t="n">
        <v>8.599</v>
      </c>
      <c r="K250" s="35" t="s">
        <v>470</v>
      </c>
      <c r="L250" s="35" t="n">
        <v>0.056</v>
      </c>
      <c r="M250" s="35" t="s">
        <v>470</v>
      </c>
      <c r="N250" s="35" t="s">
        <v>470</v>
      </c>
      <c r="O250" s="35" t="s">
        <v>470</v>
      </c>
      <c r="P250" s="35" t="s">
        <v>470</v>
      </c>
      <c r="Q250" s="35" t="s">
        <v>470</v>
      </c>
    </row>
    <row r="251" customFormat="false" ht="15.75" hidden="false" customHeight="false" outlineLevel="0" collapsed="false">
      <c r="A251" s="41" t="n">
        <v>2022.05</v>
      </c>
      <c r="B251" s="42" t="s">
        <v>472</v>
      </c>
      <c r="C251" s="38" t="n">
        <v>44682</v>
      </c>
      <c r="D251" s="34" t="s">
        <v>447</v>
      </c>
      <c r="E251" s="34" t="n">
        <v>24261</v>
      </c>
      <c r="F251" s="34" t="s">
        <v>448</v>
      </c>
      <c r="G251" s="44" t="n">
        <v>7.28</v>
      </c>
      <c r="H251" s="35" t="n">
        <v>0.426</v>
      </c>
      <c r="I251" s="44" t="n">
        <v>6.18</v>
      </c>
      <c r="J251" s="44" t="n">
        <v>8.99</v>
      </c>
      <c r="K251" s="35" t="s">
        <v>470</v>
      </c>
      <c r="L251" s="35" t="n">
        <v>0.059</v>
      </c>
      <c r="M251" s="35" t="s">
        <v>470</v>
      </c>
      <c r="N251" s="35" t="s">
        <v>470</v>
      </c>
      <c r="O251" s="35" t="s">
        <v>470</v>
      </c>
      <c r="P251" s="35" t="s">
        <v>470</v>
      </c>
      <c r="Q251" s="35" t="s">
        <v>470</v>
      </c>
    </row>
    <row r="252" customFormat="false" ht="15.75" hidden="false" customHeight="false" outlineLevel="0" collapsed="false">
      <c r="A252" s="39" t="n">
        <v>2022.06</v>
      </c>
      <c r="B252" s="40" t="s">
        <v>472</v>
      </c>
      <c r="C252" s="38" t="n">
        <v>44713</v>
      </c>
      <c r="D252" s="34" t="s">
        <v>447</v>
      </c>
      <c r="E252" s="34" t="n">
        <v>24407</v>
      </c>
      <c r="F252" s="34" t="s">
        <v>448</v>
      </c>
      <c r="G252" s="44" t="n">
        <v>7.25</v>
      </c>
      <c r="H252" s="35" t="n">
        <v>0.474</v>
      </c>
      <c r="I252" s="44" t="n">
        <v>5.58</v>
      </c>
      <c r="J252" s="44" t="n">
        <v>8.99</v>
      </c>
      <c r="K252" s="35" t="s">
        <v>470</v>
      </c>
      <c r="L252" s="35" t="n">
        <v>0.065</v>
      </c>
      <c r="M252" s="35" t="s">
        <v>470</v>
      </c>
      <c r="N252" s="35" t="s">
        <v>470</v>
      </c>
      <c r="O252" s="35" t="s">
        <v>470</v>
      </c>
      <c r="P252" s="35" t="s">
        <v>470</v>
      </c>
      <c r="Q252" s="35" t="s">
        <v>470</v>
      </c>
    </row>
    <row r="253" customFormat="false" ht="15.75" hidden="false" customHeight="false" outlineLevel="0" collapsed="false">
      <c r="A253" s="41" t="n">
        <v>2022.07</v>
      </c>
      <c r="B253" s="42" t="s">
        <v>472</v>
      </c>
      <c r="C253" s="38" t="n">
        <v>44743</v>
      </c>
      <c r="D253" s="34" t="s">
        <v>447</v>
      </c>
      <c r="E253" s="34" t="n">
        <v>21917</v>
      </c>
      <c r="F253" s="34" t="s">
        <v>448</v>
      </c>
      <c r="G253" s="44" t="n">
        <v>6.05</v>
      </c>
      <c r="H253" s="35" t="n">
        <v>0.491</v>
      </c>
      <c r="I253" s="44" t="n">
        <v>4.92</v>
      </c>
      <c r="J253" s="44" t="n">
        <v>8.52</v>
      </c>
      <c r="K253" s="34" t="s">
        <v>470</v>
      </c>
      <c r="L253" s="35" t="n">
        <v>0.081</v>
      </c>
      <c r="M253" s="34" t="s">
        <v>470</v>
      </c>
      <c r="N253" s="34" t="s">
        <v>470</v>
      </c>
      <c r="O253" s="34" t="s">
        <v>470</v>
      </c>
      <c r="P253" s="34" t="s">
        <v>470</v>
      </c>
      <c r="Q253" s="34" t="s">
        <v>470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9.25"/>
    <col collapsed="false" customWidth="true" hidden="false" outlineLevel="0" max="3" min="3" style="0" width="15.63"/>
    <col collapsed="false" customWidth="true" hidden="false" outlineLevel="0" max="4" min="4" style="0" width="12.88"/>
    <col collapsed="false" customWidth="true" hidden="false" outlineLevel="0" max="5" min="5" style="0" width="10.5"/>
  </cols>
  <sheetData>
    <row r="1" customFormat="false" ht="15.75" hidden="false" customHeight="false" outlineLevel="0" collapsed="false">
      <c r="B1" s="45" t="str">
        <f aca="false">'Dados Brasil'!G1</f>
        <v>PRECO MÉDIO REVENDA</v>
      </c>
      <c r="C1" s="45" t="s">
        <v>473</v>
      </c>
      <c r="D1" s="34" t="s">
        <v>474</v>
      </c>
      <c r="E1" s="46" t="s">
        <v>475</v>
      </c>
      <c r="F1" s="34" t="str">
        <f aca="false">'Dados Brasil'!C1</f>
        <v>MÊS</v>
      </c>
      <c r="H1" s="1" t="s">
        <v>390</v>
      </c>
      <c r="I1" s="1" t="s">
        <v>391</v>
      </c>
      <c r="J1" s="1" t="s">
        <v>476</v>
      </c>
      <c r="K1" s="1" t="s">
        <v>393</v>
      </c>
    </row>
    <row r="2" customFormat="false" ht="15.75" hidden="false" customHeight="false" outlineLevel="0" collapsed="false">
      <c r="B2" s="45" t="n">
        <f aca="false">'Dados Brasil'!G2</f>
        <v>1.6814</v>
      </c>
      <c r="C2" s="45" t="n">
        <v>180</v>
      </c>
      <c r="D2" s="45" t="n">
        <f aca="false">$J$4*B2</f>
        <v>48.1797527272727</v>
      </c>
      <c r="E2" s="46" t="n">
        <f aca="false">D2/C2</f>
        <v>0.267665292929293</v>
      </c>
      <c r="F2" s="38" t="n">
        <f aca="false">'Dados Brasil'!C2</f>
        <v>37073</v>
      </c>
      <c r="H2" s="1" t="s">
        <v>395</v>
      </c>
      <c r="I2" s="1" t="n">
        <f aca="false">7.88*2*22</f>
        <v>346.72</v>
      </c>
      <c r="J2" s="1" t="n">
        <f aca="false">7.88*2*22</f>
        <v>346.72</v>
      </c>
      <c r="K2" s="1" t="n">
        <f aca="false">7.88*2*22</f>
        <v>346.72</v>
      </c>
    </row>
    <row r="3" customFormat="false" ht="15.75" hidden="false" customHeight="false" outlineLevel="0" collapsed="false">
      <c r="B3" s="45" t="n">
        <f aca="false">'Dados Brasil'!G3</f>
        <v>1.711</v>
      </c>
      <c r="C3" s="45" t="n">
        <v>180</v>
      </c>
      <c r="D3" s="45" t="n">
        <f aca="false">$J$4*B3</f>
        <v>49.0279272727273</v>
      </c>
      <c r="E3" s="46" t="n">
        <f aca="false">D3/C3</f>
        <v>0.272377373737374</v>
      </c>
      <c r="F3" s="38" t="n">
        <f aca="false">'Dados Brasil'!C3</f>
        <v>37104</v>
      </c>
      <c r="H3" s="1" t="s">
        <v>397</v>
      </c>
      <c r="I3" s="1" t="n">
        <v>14.9</v>
      </c>
      <c r="J3" s="1" t="n">
        <v>12.1</v>
      </c>
      <c r="K3" s="1" t="n">
        <v>7.3</v>
      </c>
    </row>
    <row r="4" customFormat="false" ht="15.75" hidden="false" customHeight="false" outlineLevel="0" collapsed="false">
      <c r="B4" s="45" t="n">
        <f aca="false">'Dados Brasil'!G4</f>
        <v>1.718</v>
      </c>
      <c r="C4" s="45" t="n">
        <v>180</v>
      </c>
      <c r="D4" s="45" t="n">
        <f aca="false">$J$4*B4</f>
        <v>49.2285090909091</v>
      </c>
      <c r="E4" s="46" t="n">
        <f aca="false">D4/C4</f>
        <v>0.273491717171717</v>
      </c>
      <c r="F4" s="38" t="n">
        <f aca="false">'Dados Brasil'!C4</f>
        <v>37135</v>
      </c>
      <c r="H4" s="1" t="s">
        <v>399</v>
      </c>
      <c r="I4" s="29" t="n">
        <f aca="false">I2/I3</f>
        <v>23.2697986577181</v>
      </c>
      <c r="J4" s="29" t="n">
        <f aca="false">J2/J3</f>
        <v>28.6545454545455</v>
      </c>
      <c r="K4" s="29" t="n">
        <f aca="false">K2/K3</f>
        <v>47.4958904109589</v>
      </c>
    </row>
    <row r="5" customFormat="false" ht="15.75" hidden="false" customHeight="false" outlineLevel="0" collapsed="false">
      <c r="B5" s="45" t="n">
        <f aca="false">'Dados Brasil'!G5</f>
        <v>1.7787</v>
      </c>
      <c r="C5" s="45" t="n">
        <v>180</v>
      </c>
      <c r="D5" s="45" t="n">
        <f aca="false">$J$4*B5</f>
        <v>50.96784</v>
      </c>
      <c r="E5" s="46" t="n">
        <f aca="false">D5/C5</f>
        <v>0.283154666666667</v>
      </c>
      <c r="F5" s="38" t="n">
        <f aca="false">'Dados Brasil'!C5</f>
        <v>37165</v>
      </c>
    </row>
    <row r="6" customFormat="false" ht="15.75" hidden="false" customHeight="false" outlineLevel="0" collapsed="false">
      <c r="B6" s="45" t="n">
        <f aca="false">'Dados Brasil'!G6</f>
        <v>1.7802</v>
      </c>
      <c r="C6" s="45" t="n">
        <v>180</v>
      </c>
      <c r="D6" s="45" t="n">
        <f aca="false">$J$4*B6</f>
        <v>51.0108218181818</v>
      </c>
      <c r="E6" s="46" t="n">
        <f aca="false">D6/C6</f>
        <v>0.283393454545455</v>
      </c>
      <c r="F6" s="38" t="n">
        <f aca="false">'Dados Brasil'!C6</f>
        <v>37196</v>
      </c>
    </row>
    <row r="7" customFormat="false" ht="15.75" hidden="false" customHeight="false" outlineLevel="0" collapsed="false">
      <c r="B7" s="45" t="n">
        <f aca="false">'Dados Brasil'!G7</f>
        <v>1.7747</v>
      </c>
      <c r="C7" s="45" t="n">
        <v>180</v>
      </c>
      <c r="D7" s="45" t="n">
        <f aca="false">$J$4*B7</f>
        <v>50.8532218181818</v>
      </c>
      <c r="E7" s="46" t="n">
        <f aca="false">D7/C7</f>
        <v>0.282517898989899</v>
      </c>
      <c r="F7" s="38" t="n">
        <f aca="false">'Dados Brasil'!C7</f>
        <v>37226</v>
      </c>
    </row>
    <row r="8" customFormat="false" ht="15.75" hidden="false" customHeight="false" outlineLevel="0" collapsed="false">
      <c r="B8" s="45" t="n">
        <f aca="false">'Dados Brasil'!G8</f>
        <v>1.5875</v>
      </c>
      <c r="C8" s="45" t="n">
        <v>180</v>
      </c>
      <c r="D8" s="45" t="n">
        <f aca="false">$J$4*B8</f>
        <v>45.4890909090909</v>
      </c>
      <c r="E8" s="46" t="n">
        <f aca="false">D8/C8</f>
        <v>0.252717171717172</v>
      </c>
      <c r="F8" s="38" t="n">
        <f aca="false">'Dados Brasil'!C8</f>
        <v>37257</v>
      </c>
      <c r="H8" s="1" t="s">
        <v>389</v>
      </c>
      <c r="I8" s="1" t="s">
        <v>404</v>
      </c>
      <c r="J8" s="1" t="s">
        <v>477</v>
      </c>
    </row>
    <row r="9" customFormat="false" ht="15.75" hidden="false" customHeight="false" outlineLevel="0" collapsed="false">
      <c r="B9" s="45" t="n">
        <f aca="false">'Dados Brasil'!G9</f>
        <v>1.5088</v>
      </c>
      <c r="C9" s="45" t="n">
        <v>180</v>
      </c>
      <c r="D9" s="45" t="n">
        <f aca="false">$J$4*B9</f>
        <v>43.2339781818182</v>
      </c>
      <c r="E9" s="46" t="n">
        <f aca="false">D9/C9</f>
        <v>0.240188767676768</v>
      </c>
      <c r="F9" s="38" t="n">
        <f aca="false">'Dados Brasil'!C9</f>
        <v>37288</v>
      </c>
      <c r="H9" s="1" t="s">
        <v>406</v>
      </c>
      <c r="I9" s="30" t="n">
        <f aca="false">LARGE(E:E,1)</f>
        <v>0.3185382545</v>
      </c>
      <c r="J9" s="47" t="e">
        <f aca="false">VLOOKUP(I9,$E:$F,2,FALSE())</f>
        <v>#N/A</v>
      </c>
    </row>
    <row r="10" customFormat="false" ht="15.75" hidden="false" customHeight="false" outlineLevel="0" collapsed="false">
      <c r="B10" s="45" t="n">
        <f aca="false">'Dados Brasil'!G10</f>
        <v>1.5739</v>
      </c>
      <c r="C10" s="45" t="n">
        <v>180</v>
      </c>
      <c r="D10" s="45" t="n">
        <f aca="false">$J$4*B10</f>
        <v>45.0993890909091</v>
      </c>
      <c r="E10" s="46" t="n">
        <f aca="false">D10/C10</f>
        <v>0.250552161616162</v>
      </c>
      <c r="F10" s="38" t="n">
        <f aca="false">'Dados Brasil'!C10</f>
        <v>37316</v>
      </c>
      <c r="H10" s="1" t="s">
        <v>408</v>
      </c>
      <c r="I10" s="30" t="n">
        <f aca="false">SMALL(E:E,1)</f>
        <v>0.1046919182</v>
      </c>
      <c r="J10" s="47" t="e">
        <f aca="false">VLOOKUP(I10,$E:$F,2,FALSE())</f>
        <v>#N/A</v>
      </c>
    </row>
    <row r="11" customFormat="false" ht="15.75" hidden="false" customHeight="false" outlineLevel="0" collapsed="false">
      <c r="B11" s="45" t="n">
        <f aca="false">'Dados Brasil'!G11</f>
        <v>1.7129</v>
      </c>
      <c r="C11" s="45" t="n">
        <v>200</v>
      </c>
      <c r="D11" s="45" t="n">
        <f aca="false">$J$4*B11</f>
        <v>49.0823709090909</v>
      </c>
      <c r="E11" s="46" t="n">
        <f aca="false">D11/C11</f>
        <v>0.245411854545455</v>
      </c>
      <c r="F11" s="38" t="n">
        <f aca="false">'Dados Brasil'!C11</f>
        <v>37347</v>
      </c>
      <c r="H11" s="1" t="s">
        <v>478</v>
      </c>
      <c r="I11" s="1" t="s">
        <v>404</v>
      </c>
      <c r="J11" s="1" t="s">
        <v>477</v>
      </c>
    </row>
    <row r="12" customFormat="false" ht="15.75" hidden="false" customHeight="false" outlineLevel="0" collapsed="false">
      <c r="B12" s="45" t="n">
        <f aca="false">'Dados Brasil'!G12</f>
        <v>1.7219</v>
      </c>
      <c r="C12" s="45" t="n">
        <v>200</v>
      </c>
      <c r="D12" s="45" t="n">
        <f aca="false">$J$4*B12</f>
        <v>49.3402618181818</v>
      </c>
      <c r="E12" s="46" t="n">
        <f aca="false">D12/C12</f>
        <v>0.246701309090909</v>
      </c>
      <c r="F12" s="38" t="n">
        <f aca="false">'Dados Brasil'!C12</f>
        <v>37377</v>
      </c>
      <c r="H12" s="1" t="s">
        <v>406</v>
      </c>
      <c r="I12" s="48" t="n">
        <f aca="false">LARGE(B:B,1)</f>
        <v>7.28</v>
      </c>
      <c r="J12" s="47" t="n">
        <f aca="false">VLOOKUP(I12,$B:$F,5,FALSE())</f>
        <v>44682</v>
      </c>
    </row>
    <row r="13" customFormat="false" ht="15.75" hidden="false" customHeight="false" outlineLevel="0" collapsed="false">
      <c r="B13" s="45" t="n">
        <f aca="false">'Dados Brasil'!G13</f>
        <v>1.7107</v>
      </c>
      <c r="C13" s="45" t="n">
        <v>200</v>
      </c>
      <c r="D13" s="45" t="n">
        <f aca="false">$J$4*B13</f>
        <v>49.0193309090909</v>
      </c>
      <c r="E13" s="46" t="n">
        <f aca="false">D13/C13</f>
        <v>0.245096654545455</v>
      </c>
      <c r="F13" s="38" t="n">
        <f aca="false">'Dados Brasil'!C13</f>
        <v>37408</v>
      </c>
      <c r="H13" s="1" t="s">
        <v>408</v>
      </c>
      <c r="I13" s="48" t="n">
        <f aca="false">SMALL(B:B,1)</f>
        <v>1.5088</v>
      </c>
      <c r="J13" s="49" t="n">
        <f aca="false">VLOOKUP(I13,$B:$F,5,FALSE())</f>
        <v>37288</v>
      </c>
    </row>
    <row r="14" customFormat="false" ht="15.75" hidden="false" customHeight="false" outlineLevel="0" collapsed="false">
      <c r="B14" s="45" t="n">
        <f aca="false">'Dados Brasil'!G14</f>
        <v>1.7668</v>
      </c>
      <c r="C14" s="45" t="n">
        <v>200</v>
      </c>
      <c r="D14" s="45" t="n">
        <f aca="false">$J$4*B14</f>
        <v>50.6268509090909</v>
      </c>
      <c r="E14" s="46" t="n">
        <f aca="false">D14/C14</f>
        <v>0.253134254545454</v>
      </c>
      <c r="F14" s="38" t="n">
        <f aca="false">'Dados Brasil'!C14</f>
        <v>37438</v>
      </c>
    </row>
    <row r="15" customFormat="false" ht="15.75" hidden="false" customHeight="false" outlineLevel="0" collapsed="false">
      <c r="B15" s="45" t="n">
        <f aca="false">'Dados Brasil'!G15</f>
        <v>1.7508</v>
      </c>
      <c r="C15" s="45" t="n">
        <v>200</v>
      </c>
      <c r="D15" s="45" t="n">
        <f aca="false">$J$4*B15</f>
        <v>50.1683781818182</v>
      </c>
      <c r="E15" s="46" t="n">
        <f aca="false">D15/C15</f>
        <v>0.250841890909091</v>
      </c>
      <c r="F15" s="38" t="n">
        <f aca="false">'Dados Brasil'!C15</f>
        <v>37469</v>
      </c>
      <c r="I15" s="32"/>
    </row>
    <row r="16" customFormat="false" ht="15.75" hidden="false" customHeight="false" outlineLevel="0" collapsed="false">
      <c r="B16" s="45" t="n">
        <f aca="false">'Dados Brasil'!G16</f>
        <v>1.7424</v>
      </c>
      <c r="C16" s="45" t="n">
        <v>200</v>
      </c>
      <c r="D16" s="45" t="n">
        <f aca="false">$J$4*B16</f>
        <v>49.92768</v>
      </c>
      <c r="E16" s="46" t="n">
        <f aca="false">D16/C16</f>
        <v>0.2496384</v>
      </c>
      <c r="F16" s="38" t="n">
        <f aca="false">'Dados Brasil'!C16</f>
        <v>37500</v>
      </c>
      <c r="I16" s="32"/>
    </row>
    <row r="17" customFormat="false" ht="15.75" hidden="false" customHeight="false" outlineLevel="0" collapsed="false">
      <c r="B17" s="45" t="n">
        <f aca="false">'Dados Brasil'!G17</f>
        <v>1.761</v>
      </c>
      <c r="C17" s="45" t="n">
        <v>200</v>
      </c>
      <c r="D17" s="45" t="n">
        <f aca="false">$J$4*B17</f>
        <v>50.4606545454545</v>
      </c>
      <c r="E17" s="46" t="n">
        <f aca="false">D17/C17</f>
        <v>0.252303272727273</v>
      </c>
      <c r="F17" s="38" t="n">
        <f aca="false">'Dados Brasil'!C17</f>
        <v>37530</v>
      </c>
    </row>
    <row r="18" customFormat="false" ht="15.75" hidden="false" customHeight="false" outlineLevel="0" collapsed="false">
      <c r="B18" s="45" t="n">
        <f aca="false">'Dados Brasil'!G18</f>
        <v>1.9776</v>
      </c>
      <c r="C18" s="45" t="n">
        <v>200</v>
      </c>
      <c r="D18" s="45" t="n">
        <f aca="false">$J$4*B18</f>
        <v>56.6672290909091</v>
      </c>
      <c r="E18" s="46" t="n">
        <f aca="false">D18/C18</f>
        <v>0.283336145454545</v>
      </c>
      <c r="F18" s="38" t="n">
        <f aca="false">'Dados Brasil'!C18</f>
        <v>37561</v>
      </c>
    </row>
    <row r="19" customFormat="false" ht="15.75" hidden="false" customHeight="false" outlineLevel="0" collapsed="false">
      <c r="B19" s="45" t="n">
        <f aca="false">'Dados Brasil'!G19</f>
        <v>2.0005</v>
      </c>
      <c r="C19" s="45" t="n">
        <v>200</v>
      </c>
      <c r="D19" s="45" t="n">
        <f aca="false">$J$4*B19</f>
        <v>57.3234181818182</v>
      </c>
      <c r="E19" s="46" t="n">
        <f aca="false">D19/C19</f>
        <v>0.286617090909091</v>
      </c>
      <c r="F19" s="38" t="n">
        <f aca="false">'Dados Brasil'!C19</f>
        <v>37591</v>
      </c>
    </row>
    <row r="20" customFormat="false" ht="15.75" hidden="false" customHeight="false" outlineLevel="0" collapsed="false">
      <c r="B20" s="45" t="n">
        <f aca="false">'Dados Brasil'!G20</f>
        <v>2.1599</v>
      </c>
      <c r="C20" s="45" t="n">
        <v>200</v>
      </c>
      <c r="D20" s="45" t="n">
        <f aca="false">$J$4*B20</f>
        <v>61.8909527272727</v>
      </c>
      <c r="E20" s="46" t="n">
        <f aca="false">D20/C20</f>
        <v>0.309454763636364</v>
      </c>
      <c r="F20" s="38" t="n">
        <f aca="false">'Dados Brasil'!C20</f>
        <v>37622</v>
      </c>
    </row>
    <row r="21" customFormat="false" ht="15.75" hidden="false" customHeight="false" outlineLevel="0" collapsed="false">
      <c r="B21" s="45" t="n">
        <f aca="false">'Dados Brasil'!G21</f>
        <v>2.2233</v>
      </c>
      <c r="C21" s="45" t="n">
        <v>200</v>
      </c>
      <c r="D21" s="45" t="n">
        <f aca="false">$J$4*B21</f>
        <v>63.7076509090909</v>
      </c>
      <c r="E21" s="46" t="n">
        <f aca="false">D21/C21</f>
        <v>0.318538254545455</v>
      </c>
      <c r="F21" s="38" t="n">
        <f aca="false">'Dados Brasil'!C21</f>
        <v>37653</v>
      </c>
    </row>
    <row r="22" customFormat="false" ht="15.75" hidden="false" customHeight="false" outlineLevel="0" collapsed="false">
      <c r="B22" s="45" t="n">
        <f aca="false">'Dados Brasil'!G22</f>
        <v>2.2152</v>
      </c>
      <c r="C22" s="45" t="n">
        <v>200</v>
      </c>
      <c r="D22" s="45" t="n">
        <f aca="false">$J$4*B22</f>
        <v>63.4755490909091</v>
      </c>
      <c r="E22" s="46" t="n">
        <f aca="false">D22/C22</f>
        <v>0.317377745454545</v>
      </c>
      <c r="F22" s="38" t="n">
        <f aca="false">'Dados Brasil'!C22</f>
        <v>37681</v>
      </c>
    </row>
    <row r="23" customFormat="false" ht="15.75" hidden="false" customHeight="false" outlineLevel="0" collapsed="false">
      <c r="B23" s="45" t="n">
        <f aca="false">'Dados Brasil'!G23</f>
        <v>2.195</v>
      </c>
      <c r="C23" s="45" t="n">
        <v>240</v>
      </c>
      <c r="D23" s="45" t="n">
        <f aca="false">$J$4*B23</f>
        <v>62.8967272727273</v>
      </c>
      <c r="E23" s="46" t="n">
        <f aca="false">D23/C23</f>
        <v>0.262069696969697</v>
      </c>
      <c r="F23" s="38" t="n">
        <f aca="false">'Dados Brasil'!C23</f>
        <v>37712</v>
      </c>
    </row>
    <row r="24" customFormat="false" ht="15.75" hidden="false" customHeight="false" outlineLevel="0" collapsed="false">
      <c r="B24" s="45" t="n">
        <f aca="false">'Dados Brasil'!G24</f>
        <v>2.1133</v>
      </c>
      <c r="C24" s="45" t="n">
        <v>240</v>
      </c>
      <c r="D24" s="45" t="n">
        <f aca="false">$J$4*B24</f>
        <v>60.5556509090909</v>
      </c>
      <c r="E24" s="46" t="n">
        <f aca="false">D24/C24</f>
        <v>0.252315212121212</v>
      </c>
      <c r="F24" s="38" t="n">
        <f aca="false">'Dados Brasil'!C24</f>
        <v>37742</v>
      </c>
    </row>
    <row r="25" customFormat="false" ht="15.75" hidden="false" customHeight="false" outlineLevel="0" collapsed="false">
      <c r="B25" s="45" t="n">
        <f aca="false">'Dados Brasil'!G25</f>
        <v>2.026</v>
      </c>
      <c r="C25" s="45" t="n">
        <v>240</v>
      </c>
      <c r="D25" s="45" t="n">
        <f aca="false">$J$4*B25</f>
        <v>58.0541090909091</v>
      </c>
      <c r="E25" s="46" t="n">
        <f aca="false">D25/C25</f>
        <v>0.241892121212121</v>
      </c>
      <c r="F25" s="38" t="n">
        <f aca="false">'Dados Brasil'!C25</f>
        <v>37773</v>
      </c>
    </row>
    <row r="26" customFormat="false" ht="15.75" hidden="false" customHeight="false" outlineLevel="0" collapsed="false">
      <c r="B26" s="45" t="n">
        <f aca="false">'Dados Brasil'!G26</f>
        <v>1.9708</v>
      </c>
      <c r="C26" s="45" t="n">
        <v>240</v>
      </c>
      <c r="D26" s="45" t="n">
        <f aca="false">$J$4*B26</f>
        <v>56.4723781818182</v>
      </c>
      <c r="E26" s="46" t="n">
        <f aca="false">D26/C26</f>
        <v>0.235301575757576</v>
      </c>
      <c r="F26" s="38" t="n">
        <f aca="false">'Dados Brasil'!C26</f>
        <v>37803</v>
      </c>
    </row>
    <row r="27" customFormat="false" ht="15.75" hidden="false" customHeight="false" outlineLevel="0" collapsed="false">
      <c r="B27" s="45" t="n">
        <f aca="false">'Dados Brasil'!G27</f>
        <v>1.9751</v>
      </c>
      <c r="C27" s="45" t="n">
        <v>240</v>
      </c>
      <c r="D27" s="45" t="n">
        <f aca="false">$J$4*B27</f>
        <v>56.5955927272727</v>
      </c>
      <c r="E27" s="46" t="n">
        <f aca="false">D27/C27</f>
        <v>0.23581496969697</v>
      </c>
      <c r="F27" s="38" t="n">
        <f aca="false">'Dados Brasil'!C27</f>
        <v>37834</v>
      </c>
    </row>
    <row r="28" customFormat="false" ht="15.75" hidden="false" customHeight="false" outlineLevel="0" collapsed="false">
      <c r="B28" s="45" t="n">
        <f aca="false">'Dados Brasil'!G28</f>
        <v>2.0032</v>
      </c>
      <c r="C28" s="45" t="n">
        <v>240</v>
      </c>
      <c r="D28" s="45" t="n">
        <f aca="false">$J$4*B28</f>
        <v>57.4007854545455</v>
      </c>
      <c r="E28" s="46" t="n">
        <f aca="false">D28/C28</f>
        <v>0.239169939393939</v>
      </c>
      <c r="F28" s="38" t="n">
        <f aca="false">'Dados Brasil'!C28</f>
        <v>37865</v>
      </c>
    </row>
    <row r="29" customFormat="false" ht="15.75" hidden="false" customHeight="false" outlineLevel="0" collapsed="false">
      <c r="B29" s="45" t="n">
        <f aca="false">'Dados Brasil'!G29</f>
        <v>1.9974</v>
      </c>
      <c r="C29" s="45" t="n">
        <v>240</v>
      </c>
      <c r="D29" s="45" t="n">
        <f aca="false">$J$4*B29</f>
        <v>57.2345890909091</v>
      </c>
      <c r="E29" s="46" t="n">
        <f aca="false">D29/C29</f>
        <v>0.238477454545455</v>
      </c>
      <c r="F29" s="38" t="n">
        <f aca="false">'Dados Brasil'!C29</f>
        <v>37895</v>
      </c>
    </row>
    <row r="30" customFormat="false" ht="15.75" hidden="false" customHeight="false" outlineLevel="0" collapsed="false">
      <c r="B30" s="45" t="n">
        <f aca="false">'Dados Brasil'!G30</f>
        <v>1.9931</v>
      </c>
      <c r="C30" s="45" t="n">
        <v>240</v>
      </c>
      <c r="D30" s="45" t="n">
        <f aca="false">$J$4*B30</f>
        <v>57.1113745454545</v>
      </c>
      <c r="E30" s="46" t="n">
        <f aca="false">D30/C30</f>
        <v>0.237964060606061</v>
      </c>
      <c r="F30" s="38" t="n">
        <f aca="false">'Dados Brasil'!C30</f>
        <v>37926</v>
      </c>
    </row>
    <row r="31" customFormat="false" ht="15.75" hidden="false" customHeight="false" outlineLevel="0" collapsed="false">
      <c r="B31" s="45" t="n">
        <f aca="false">'Dados Brasil'!G31</f>
        <v>1.9984</v>
      </c>
      <c r="C31" s="45" t="n">
        <v>240</v>
      </c>
      <c r="D31" s="45" t="n">
        <f aca="false">$J$4*B31</f>
        <v>57.2632436363636</v>
      </c>
      <c r="E31" s="46" t="n">
        <f aca="false">D31/C31</f>
        <v>0.238596848484848</v>
      </c>
      <c r="F31" s="38" t="n">
        <f aca="false">'Dados Brasil'!C31</f>
        <v>37956</v>
      </c>
    </row>
    <row r="32" customFormat="false" ht="15.75" hidden="false" customHeight="false" outlineLevel="0" collapsed="false">
      <c r="B32" s="45" t="n">
        <f aca="false">'Dados Brasil'!G32</f>
        <v>2.007</v>
      </c>
      <c r="C32" s="45" t="n">
        <v>240</v>
      </c>
      <c r="D32" s="45" t="n">
        <f aca="false">$J$4*B32</f>
        <v>57.5096727272727</v>
      </c>
      <c r="E32" s="46" t="n">
        <f aca="false">D32/C32</f>
        <v>0.239623636363636</v>
      </c>
      <c r="F32" s="38" t="n">
        <f aca="false">'Dados Brasil'!C32</f>
        <v>37987</v>
      </c>
    </row>
    <row r="33" customFormat="false" ht="15.75" hidden="false" customHeight="false" outlineLevel="0" collapsed="false">
      <c r="B33" s="45" t="n">
        <f aca="false">'Dados Brasil'!G33</f>
        <v>2.0025</v>
      </c>
      <c r="C33" s="45" t="n">
        <v>240</v>
      </c>
      <c r="D33" s="45" t="n">
        <f aca="false">$J$4*B33</f>
        <v>57.3807272727273</v>
      </c>
      <c r="E33" s="46" t="n">
        <f aca="false">D33/C33</f>
        <v>0.239086363636364</v>
      </c>
      <c r="F33" s="38" t="n">
        <f aca="false">'Dados Brasil'!C33</f>
        <v>38018</v>
      </c>
    </row>
    <row r="34" customFormat="false" ht="15.75" hidden="false" customHeight="false" outlineLevel="0" collapsed="false">
      <c r="B34" s="45" t="n">
        <f aca="false">'Dados Brasil'!G34</f>
        <v>1.9813</v>
      </c>
      <c r="C34" s="45" t="n">
        <v>240</v>
      </c>
      <c r="D34" s="45" t="n">
        <f aca="false">$J$4*B34</f>
        <v>56.7732509090909</v>
      </c>
      <c r="E34" s="46" t="n">
        <f aca="false">D34/C34</f>
        <v>0.236555212121212</v>
      </c>
      <c r="F34" s="38" t="n">
        <f aca="false">'Dados Brasil'!C34</f>
        <v>38047</v>
      </c>
    </row>
    <row r="35" customFormat="false" ht="15.75" hidden="false" customHeight="false" outlineLevel="0" collapsed="false">
      <c r="B35" s="45" t="n">
        <f aca="false">'Dados Brasil'!G35</f>
        <v>1.9715</v>
      </c>
      <c r="C35" s="45" t="n">
        <v>240</v>
      </c>
      <c r="D35" s="45" t="n">
        <f aca="false">$J$4*B35</f>
        <v>56.4924363636364</v>
      </c>
      <c r="E35" s="46" t="n">
        <f aca="false">D35/C35</f>
        <v>0.235385151515151</v>
      </c>
      <c r="F35" s="38" t="n">
        <f aca="false">'Dados Brasil'!C35</f>
        <v>38078</v>
      </c>
    </row>
    <row r="36" customFormat="false" ht="15.75" hidden="false" customHeight="false" outlineLevel="0" collapsed="false">
      <c r="B36" s="45" t="n">
        <f aca="false">'Dados Brasil'!G36</f>
        <v>2.086</v>
      </c>
      <c r="C36" s="45" t="n">
        <v>260</v>
      </c>
      <c r="D36" s="45" t="n">
        <f aca="false">$J$4*B36</f>
        <v>59.7733818181818</v>
      </c>
      <c r="E36" s="46" t="n">
        <f aca="false">D36/C36</f>
        <v>0.229897622377622</v>
      </c>
      <c r="F36" s="38" t="n">
        <f aca="false">'Dados Brasil'!C36</f>
        <v>38108</v>
      </c>
    </row>
    <row r="37" customFormat="false" ht="15.75" hidden="false" customHeight="false" outlineLevel="0" collapsed="false">
      <c r="B37" s="45" t="n">
        <f aca="false">'Dados Brasil'!G37</f>
        <v>2.157</v>
      </c>
      <c r="C37" s="45" t="n">
        <v>260</v>
      </c>
      <c r="D37" s="45" t="n">
        <f aca="false">$J$4*B37</f>
        <v>61.8078545454545</v>
      </c>
      <c r="E37" s="46" t="n">
        <f aca="false">D37/C37</f>
        <v>0.237722517482517</v>
      </c>
      <c r="F37" s="38" t="n">
        <f aca="false">'Dados Brasil'!C37</f>
        <v>38139</v>
      </c>
    </row>
    <row r="38" customFormat="false" ht="15.75" hidden="false" customHeight="false" outlineLevel="0" collapsed="false">
      <c r="B38" s="45" t="n">
        <f aca="false">'Dados Brasil'!G38</f>
        <v>2.203</v>
      </c>
      <c r="C38" s="45" t="n">
        <v>260</v>
      </c>
      <c r="D38" s="45" t="n">
        <f aca="false">$J$4*B38</f>
        <v>63.1259636363636</v>
      </c>
      <c r="E38" s="46" t="n">
        <f aca="false">D38/C38</f>
        <v>0.242792167832168</v>
      </c>
      <c r="F38" s="38" t="n">
        <f aca="false">'Dados Brasil'!C38</f>
        <v>38169</v>
      </c>
    </row>
    <row r="39" customFormat="false" ht="15.75" hidden="false" customHeight="false" outlineLevel="0" collapsed="false">
      <c r="B39" s="45" t="n">
        <f aca="false">'Dados Brasil'!G39</f>
        <v>2.226</v>
      </c>
      <c r="C39" s="45" t="n">
        <v>260</v>
      </c>
      <c r="D39" s="45" t="n">
        <f aca="false">$J$4*B39</f>
        <v>63.7850181818182</v>
      </c>
      <c r="E39" s="46" t="n">
        <f aca="false">D39/C39</f>
        <v>0.245326993006993</v>
      </c>
      <c r="F39" s="38" t="n">
        <f aca="false">'Dados Brasil'!C39</f>
        <v>38200</v>
      </c>
    </row>
    <row r="40" customFormat="false" ht="15.75" hidden="false" customHeight="false" outlineLevel="0" collapsed="false">
      <c r="B40" s="45" t="n">
        <f aca="false">'Dados Brasil'!G40</f>
        <v>2.232</v>
      </c>
      <c r="C40" s="45" t="n">
        <v>260</v>
      </c>
      <c r="D40" s="45" t="n">
        <f aca="false">$J$4*B40</f>
        <v>63.9569454545455</v>
      </c>
      <c r="E40" s="46" t="n">
        <f aca="false">D40/C40</f>
        <v>0.245988251748252</v>
      </c>
      <c r="F40" s="38" t="n">
        <f aca="false">'Dados Brasil'!C40</f>
        <v>38231</v>
      </c>
    </row>
    <row r="41" customFormat="false" ht="15.75" hidden="false" customHeight="false" outlineLevel="0" collapsed="false">
      <c r="B41" s="45" t="n">
        <f aca="false">'Dados Brasil'!G41</f>
        <v>2.262</v>
      </c>
      <c r="C41" s="45" t="n">
        <v>260</v>
      </c>
      <c r="D41" s="45" t="n">
        <f aca="false">$J$4*B41</f>
        <v>64.8165818181818</v>
      </c>
      <c r="E41" s="46" t="n">
        <f aca="false">D41/C41</f>
        <v>0.249294545454545</v>
      </c>
      <c r="F41" s="38" t="n">
        <f aca="false">'Dados Brasil'!C41</f>
        <v>38261</v>
      </c>
    </row>
    <row r="42" customFormat="false" ht="15.75" hidden="false" customHeight="false" outlineLevel="0" collapsed="false">
      <c r="B42" s="45" t="n">
        <f aca="false">'Dados Brasil'!G42</f>
        <v>2.214</v>
      </c>
      <c r="C42" s="45" t="n">
        <v>260</v>
      </c>
      <c r="D42" s="45" t="n">
        <f aca="false">$J$4*B42</f>
        <v>63.4411636363636</v>
      </c>
      <c r="E42" s="46" t="n">
        <f aca="false">D42/C42</f>
        <v>0.244004475524475</v>
      </c>
      <c r="F42" s="38" t="n">
        <f aca="false">'Dados Brasil'!C42</f>
        <v>38292</v>
      </c>
    </row>
    <row r="43" customFormat="false" ht="15.75" hidden="false" customHeight="false" outlineLevel="0" collapsed="false">
      <c r="B43" s="45" t="n">
        <f aca="false">'Dados Brasil'!G43</f>
        <v>2.303</v>
      </c>
      <c r="C43" s="45" t="n">
        <v>260</v>
      </c>
      <c r="D43" s="45" t="n">
        <f aca="false">$J$4*B43</f>
        <v>65.9914181818182</v>
      </c>
      <c r="E43" s="46" t="n">
        <f aca="false">D43/C43</f>
        <v>0.253813146853147</v>
      </c>
      <c r="F43" s="38" t="n">
        <f aca="false">'Dados Brasil'!C43</f>
        <v>38322</v>
      </c>
    </row>
    <row r="44" customFormat="false" ht="15.75" hidden="false" customHeight="false" outlineLevel="0" collapsed="false">
      <c r="B44" s="45" t="n">
        <f aca="false">'Dados Brasil'!G44</f>
        <v>2.296</v>
      </c>
      <c r="C44" s="45" t="n">
        <v>260</v>
      </c>
      <c r="D44" s="45" t="n">
        <f aca="false">$J$4*B44</f>
        <v>65.7908363636364</v>
      </c>
      <c r="E44" s="46" t="n">
        <f aca="false">D44/C44</f>
        <v>0.253041678321678</v>
      </c>
      <c r="F44" s="38" t="n">
        <f aca="false">'Dados Brasil'!C44</f>
        <v>38353</v>
      </c>
    </row>
    <row r="45" customFormat="false" ht="15.75" hidden="false" customHeight="false" outlineLevel="0" collapsed="false">
      <c r="B45" s="45" t="n">
        <f aca="false">'Dados Brasil'!G45</f>
        <v>2.285</v>
      </c>
      <c r="C45" s="45" t="n">
        <v>260</v>
      </c>
      <c r="D45" s="45" t="n">
        <f aca="false">$J$4*B45</f>
        <v>65.4756363636364</v>
      </c>
      <c r="E45" s="46" t="n">
        <f aca="false">D45/C45</f>
        <v>0.251829370629371</v>
      </c>
      <c r="F45" s="38" t="n">
        <f aca="false">'Dados Brasil'!C45</f>
        <v>38384</v>
      </c>
    </row>
    <row r="46" customFormat="false" ht="15.75" hidden="false" customHeight="false" outlineLevel="0" collapsed="false">
      <c r="B46" s="45" t="n">
        <f aca="false">'Dados Brasil'!G46</f>
        <v>2.291</v>
      </c>
      <c r="C46" s="45" t="n">
        <v>260</v>
      </c>
      <c r="D46" s="45" t="n">
        <f aca="false">$J$4*B46</f>
        <v>65.6475636363636</v>
      </c>
      <c r="E46" s="46" t="n">
        <f aca="false">D46/C46</f>
        <v>0.252490629370629</v>
      </c>
      <c r="F46" s="38" t="n">
        <f aca="false">'Dados Brasil'!C46</f>
        <v>38412</v>
      </c>
    </row>
    <row r="47" customFormat="false" ht="15.75" hidden="false" customHeight="false" outlineLevel="0" collapsed="false">
      <c r="B47" s="45" t="n">
        <f aca="false">'Dados Brasil'!G47</f>
        <v>2.302</v>
      </c>
      <c r="C47" s="45" t="n">
        <v>260</v>
      </c>
      <c r="D47" s="45" t="n">
        <f aca="false">$J$4*B47</f>
        <v>65.9627636363636</v>
      </c>
      <c r="E47" s="46" t="n">
        <f aca="false">D47/C47</f>
        <v>0.253702937062937</v>
      </c>
      <c r="F47" s="38" t="n">
        <f aca="false">'Dados Brasil'!C47</f>
        <v>38443</v>
      </c>
    </row>
    <row r="48" customFormat="false" ht="15.75" hidden="false" customHeight="false" outlineLevel="0" collapsed="false">
      <c r="B48" s="45" t="n">
        <f aca="false">'Dados Brasil'!G48</f>
        <v>2.283</v>
      </c>
      <c r="C48" s="45" t="n">
        <v>300</v>
      </c>
      <c r="D48" s="45" t="n">
        <f aca="false">$J$4*B48</f>
        <v>65.4183272727273</v>
      </c>
      <c r="E48" s="46" t="n">
        <f aca="false">D48/C48</f>
        <v>0.218061090909091</v>
      </c>
      <c r="F48" s="38" t="n">
        <f aca="false">'Dados Brasil'!C48</f>
        <v>38473</v>
      </c>
    </row>
    <row r="49" customFormat="false" ht="15.75" hidden="false" customHeight="false" outlineLevel="0" collapsed="false">
      <c r="B49" s="45" t="n">
        <f aca="false">'Dados Brasil'!G49</f>
        <v>2.256</v>
      </c>
      <c r="C49" s="45" t="n">
        <v>300</v>
      </c>
      <c r="D49" s="45" t="n">
        <f aca="false">$J$4*B49</f>
        <v>64.6446545454545</v>
      </c>
      <c r="E49" s="46" t="n">
        <f aca="false">D49/C49</f>
        <v>0.215482181818182</v>
      </c>
      <c r="F49" s="38" t="n">
        <f aca="false">'Dados Brasil'!C49</f>
        <v>38504</v>
      </c>
    </row>
    <row r="50" customFormat="false" ht="15.75" hidden="false" customHeight="false" outlineLevel="0" collapsed="false">
      <c r="B50" s="45" t="n">
        <f aca="false">'Dados Brasil'!G50</f>
        <v>2.267</v>
      </c>
      <c r="C50" s="45" t="n">
        <v>300</v>
      </c>
      <c r="D50" s="45" t="n">
        <f aca="false">$J$4*B50</f>
        <v>64.9598545454545</v>
      </c>
      <c r="E50" s="46" t="n">
        <f aca="false">D50/C50</f>
        <v>0.216532848484848</v>
      </c>
      <c r="F50" s="38" t="n">
        <f aca="false">'Dados Brasil'!C50</f>
        <v>38534</v>
      </c>
    </row>
    <row r="51" customFormat="false" ht="15.75" hidden="false" customHeight="false" outlineLevel="0" collapsed="false">
      <c r="B51" s="45" t="n">
        <f aca="false">'Dados Brasil'!G51</f>
        <v>2.273</v>
      </c>
      <c r="C51" s="45" t="n">
        <v>300</v>
      </c>
      <c r="D51" s="45" t="n">
        <f aca="false">$J$4*B51</f>
        <v>65.1317818181818</v>
      </c>
      <c r="E51" s="46" t="n">
        <f aca="false">D51/C51</f>
        <v>0.217105939393939</v>
      </c>
      <c r="F51" s="38" t="n">
        <f aca="false">'Dados Brasil'!C51</f>
        <v>38565</v>
      </c>
    </row>
    <row r="52" customFormat="false" ht="15.75" hidden="false" customHeight="false" outlineLevel="0" collapsed="false">
      <c r="B52" s="45" t="n">
        <f aca="false">'Dados Brasil'!G52</f>
        <v>2.401</v>
      </c>
      <c r="C52" s="45" t="n">
        <v>300</v>
      </c>
      <c r="D52" s="45" t="n">
        <f aca="false">$J$4*B52</f>
        <v>68.7995636363636</v>
      </c>
      <c r="E52" s="46" t="n">
        <f aca="false">D52/C52</f>
        <v>0.229331878787879</v>
      </c>
      <c r="F52" s="38" t="n">
        <f aca="false">'Dados Brasil'!C52</f>
        <v>38596</v>
      </c>
    </row>
    <row r="53" customFormat="false" ht="15.75" hidden="false" customHeight="false" outlineLevel="0" collapsed="false">
      <c r="B53" s="45" t="n">
        <f aca="false">'Dados Brasil'!G53</f>
        <v>2.47</v>
      </c>
      <c r="C53" s="45" t="n">
        <v>300</v>
      </c>
      <c r="D53" s="45" t="n">
        <f aca="false">$J$4*B53</f>
        <v>70.7767272727273</v>
      </c>
      <c r="E53" s="46" t="n">
        <f aca="false">D53/C53</f>
        <v>0.235922424242424</v>
      </c>
      <c r="F53" s="38" t="n">
        <f aca="false">'Dados Brasil'!C53</f>
        <v>38626</v>
      </c>
    </row>
    <row r="54" customFormat="false" ht="15.75" hidden="false" customHeight="false" outlineLevel="0" collapsed="false">
      <c r="B54" s="45" t="n">
        <f aca="false">'Dados Brasil'!G54</f>
        <v>2.478</v>
      </c>
      <c r="C54" s="45" t="n">
        <v>300</v>
      </c>
      <c r="D54" s="45" t="n">
        <f aca="false">$J$4*B54</f>
        <v>71.0059636363636</v>
      </c>
      <c r="E54" s="46" t="n">
        <f aca="false">D54/C54</f>
        <v>0.236686545454545</v>
      </c>
      <c r="F54" s="38" t="n">
        <f aca="false">'Dados Brasil'!C54</f>
        <v>38657</v>
      </c>
    </row>
    <row r="55" customFormat="false" ht="15.75" hidden="false" customHeight="false" outlineLevel="0" collapsed="false">
      <c r="B55" s="45" t="n">
        <f aca="false">'Dados Brasil'!G55</f>
        <v>2.483</v>
      </c>
      <c r="C55" s="45" t="n">
        <v>300</v>
      </c>
      <c r="D55" s="45" t="n">
        <f aca="false">$J$4*B55</f>
        <v>71.1492363636364</v>
      </c>
      <c r="E55" s="46" t="n">
        <f aca="false">D55/C55</f>
        <v>0.237164121212121</v>
      </c>
      <c r="F55" s="38" t="n">
        <f aca="false">'Dados Brasil'!C55</f>
        <v>38687</v>
      </c>
    </row>
    <row r="56" customFormat="false" ht="15.75" hidden="false" customHeight="false" outlineLevel="0" collapsed="false">
      <c r="B56" s="45" t="n">
        <f aca="false">'Dados Brasil'!G56</f>
        <v>2.511</v>
      </c>
      <c r="C56" s="45" t="n">
        <v>300</v>
      </c>
      <c r="D56" s="45" t="n">
        <f aca="false">$J$4*B56</f>
        <v>71.9515636363636</v>
      </c>
      <c r="E56" s="46" t="n">
        <f aca="false">D56/C56</f>
        <v>0.239838545454545</v>
      </c>
      <c r="F56" s="38" t="n">
        <f aca="false">'Dados Brasil'!C56</f>
        <v>38718</v>
      </c>
    </row>
    <row r="57" customFormat="false" ht="15.75" hidden="false" customHeight="false" outlineLevel="0" collapsed="false">
      <c r="B57" s="45" t="n">
        <f aca="false">'Dados Brasil'!G57</f>
        <v>2.523</v>
      </c>
      <c r="C57" s="45" t="n">
        <v>300</v>
      </c>
      <c r="D57" s="45" t="n">
        <f aca="false">$J$4*B57</f>
        <v>72.2954181818182</v>
      </c>
      <c r="E57" s="46" t="n">
        <f aca="false">D57/C57</f>
        <v>0.240984727272727</v>
      </c>
      <c r="F57" s="38" t="n">
        <f aca="false">'Dados Brasil'!C57</f>
        <v>38749</v>
      </c>
    </row>
    <row r="58" customFormat="false" ht="15.75" hidden="false" customHeight="false" outlineLevel="0" collapsed="false">
      <c r="B58" s="45" t="n">
        <f aca="false">'Dados Brasil'!G58</f>
        <v>2.587</v>
      </c>
      <c r="C58" s="45" t="n">
        <v>300</v>
      </c>
      <c r="D58" s="45" t="n">
        <f aca="false">$J$4*B58</f>
        <v>74.1293090909091</v>
      </c>
      <c r="E58" s="46" t="n">
        <f aca="false">D58/C58</f>
        <v>0.247097696969697</v>
      </c>
      <c r="F58" s="38" t="n">
        <f aca="false">'Dados Brasil'!C58</f>
        <v>38777</v>
      </c>
    </row>
    <row r="59" customFormat="false" ht="15.75" hidden="false" customHeight="false" outlineLevel="0" collapsed="false">
      <c r="B59" s="45" t="n">
        <f aca="false">'Dados Brasil'!G59</f>
        <v>2.595</v>
      </c>
      <c r="C59" s="45" t="n">
        <v>350</v>
      </c>
      <c r="D59" s="45" t="n">
        <f aca="false">$J$4*B59</f>
        <v>74.3585454545454</v>
      </c>
      <c r="E59" s="46" t="n">
        <f aca="false">D59/C59</f>
        <v>0.212452987012987</v>
      </c>
      <c r="F59" s="38" t="n">
        <f aca="false">'Dados Brasil'!C59</f>
        <v>38808</v>
      </c>
    </row>
    <row r="60" customFormat="false" ht="15.75" hidden="false" customHeight="false" outlineLevel="0" collapsed="false">
      <c r="B60" s="45" t="n">
        <f aca="false">'Dados Brasil'!G60</f>
        <v>2.582</v>
      </c>
      <c r="C60" s="45" t="n">
        <v>350</v>
      </c>
      <c r="D60" s="45" t="n">
        <f aca="false">$J$4*B60</f>
        <v>73.9860363636364</v>
      </c>
      <c r="E60" s="46" t="n">
        <f aca="false">D60/C60</f>
        <v>0.211388675324675</v>
      </c>
      <c r="F60" s="38" t="n">
        <f aca="false">'Dados Brasil'!C60</f>
        <v>38838</v>
      </c>
    </row>
    <row r="61" customFormat="false" ht="15.75" hidden="false" customHeight="false" outlineLevel="0" collapsed="false">
      <c r="B61" s="45" t="n">
        <f aca="false">'Dados Brasil'!G61</f>
        <v>2.545</v>
      </c>
      <c r="C61" s="45" t="n">
        <v>350</v>
      </c>
      <c r="D61" s="45" t="n">
        <f aca="false">$J$4*B61</f>
        <v>72.9258181818182</v>
      </c>
      <c r="E61" s="46" t="n">
        <f aca="false">D61/C61</f>
        <v>0.20835948051948</v>
      </c>
      <c r="F61" s="38" t="n">
        <f aca="false">'Dados Brasil'!C61</f>
        <v>38869</v>
      </c>
    </row>
    <row r="62" customFormat="false" ht="15.75" hidden="false" customHeight="false" outlineLevel="0" collapsed="false">
      <c r="B62" s="45" t="n">
        <f aca="false">'Dados Brasil'!G62</f>
        <v>2.557</v>
      </c>
      <c r="C62" s="45" t="n">
        <v>350</v>
      </c>
      <c r="D62" s="45" t="n">
        <f aca="false">$J$4*B62</f>
        <v>73.2696727272727</v>
      </c>
      <c r="E62" s="46" t="n">
        <f aca="false">D62/C62</f>
        <v>0.209341922077922</v>
      </c>
      <c r="F62" s="38" t="n">
        <f aca="false">'Dados Brasil'!C62</f>
        <v>38899</v>
      </c>
    </row>
    <row r="63" customFormat="false" ht="15.75" hidden="false" customHeight="false" outlineLevel="0" collapsed="false">
      <c r="B63" s="45" t="n">
        <f aca="false">'Dados Brasil'!G63</f>
        <v>2.559</v>
      </c>
      <c r="C63" s="45" t="n">
        <v>350</v>
      </c>
      <c r="D63" s="45" t="n">
        <f aca="false">$J$4*B63</f>
        <v>73.3269818181818</v>
      </c>
      <c r="E63" s="46" t="n">
        <f aca="false">D63/C63</f>
        <v>0.209505662337662</v>
      </c>
      <c r="F63" s="38" t="n">
        <f aca="false">'Dados Brasil'!C63</f>
        <v>38930</v>
      </c>
    </row>
    <row r="64" customFormat="false" ht="15.75" hidden="false" customHeight="false" outlineLevel="0" collapsed="false">
      <c r="B64" s="45" t="n">
        <f aca="false">'Dados Brasil'!G64</f>
        <v>2.554</v>
      </c>
      <c r="C64" s="45" t="n">
        <v>350</v>
      </c>
      <c r="D64" s="45" t="n">
        <f aca="false">$J$4*B64</f>
        <v>73.1837090909091</v>
      </c>
      <c r="E64" s="46" t="n">
        <f aca="false">D64/C64</f>
        <v>0.209096311688312</v>
      </c>
      <c r="F64" s="38" t="n">
        <f aca="false">'Dados Brasil'!C64</f>
        <v>38961</v>
      </c>
    </row>
    <row r="65" customFormat="false" ht="15.75" hidden="false" customHeight="false" outlineLevel="0" collapsed="false">
      <c r="B65" s="45" t="n">
        <f aca="false">'Dados Brasil'!G65</f>
        <v>2.547</v>
      </c>
      <c r="C65" s="45" t="n">
        <v>350</v>
      </c>
      <c r="D65" s="45" t="n">
        <f aca="false">$J$4*B65</f>
        <v>72.9831272727273</v>
      </c>
      <c r="E65" s="46" t="n">
        <f aca="false">D65/C65</f>
        <v>0.208523220779221</v>
      </c>
      <c r="F65" s="38" t="n">
        <f aca="false">'Dados Brasil'!C65</f>
        <v>38991</v>
      </c>
    </row>
    <row r="66" customFormat="false" ht="15.75" hidden="false" customHeight="false" outlineLevel="0" collapsed="false">
      <c r="B66" s="45" t="n">
        <f aca="false">'Dados Brasil'!G66</f>
        <v>2.538</v>
      </c>
      <c r="C66" s="45" t="n">
        <v>350</v>
      </c>
      <c r="D66" s="45" t="n">
        <f aca="false">$J$4*B66</f>
        <v>72.7252363636364</v>
      </c>
      <c r="E66" s="46" t="n">
        <f aca="false">D66/C66</f>
        <v>0.20778638961039</v>
      </c>
      <c r="F66" s="38" t="n">
        <f aca="false">'Dados Brasil'!C66</f>
        <v>39022</v>
      </c>
    </row>
    <row r="67" customFormat="false" ht="15.75" hidden="false" customHeight="false" outlineLevel="0" collapsed="false">
      <c r="B67" s="45" t="n">
        <f aca="false">'Dados Brasil'!G67</f>
        <v>2.531</v>
      </c>
      <c r="C67" s="45" t="n">
        <v>350</v>
      </c>
      <c r="D67" s="45" t="n">
        <f aca="false">$J$4*B67</f>
        <v>72.5246545454545</v>
      </c>
      <c r="E67" s="46" t="n">
        <f aca="false">D67/C67</f>
        <v>0.207213298701299</v>
      </c>
      <c r="F67" s="38" t="n">
        <f aca="false">'Dados Brasil'!C67</f>
        <v>39052</v>
      </c>
    </row>
    <row r="68" customFormat="false" ht="15.75" hidden="false" customHeight="false" outlineLevel="0" collapsed="false">
      <c r="B68" s="45" t="n">
        <f aca="false">'Dados Brasil'!G68</f>
        <v>2.523</v>
      </c>
      <c r="C68" s="45" t="n">
        <v>350</v>
      </c>
      <c r="D68" s="45" t="n">
        <f aca="false">$J$4*B68</f>
        <v>72.2954181818182</v>
      </c>
      <c r="E68" s="46" t="n">
        <f aca="false">D68/C68</f>
        <v>0.206558337662338</v>
      </c>
      <c r="F68" s="38" t="n">
        <f aca="false">'Dados Brasil'!C68</f>
        <v>39083</v>
      </c>
    </row>
    <row r="69" customFormat="false" ht="15.75" hidden="false" customHeight="false" outlineLevel="0" collapsed="false">
      <c r="B69" s="45" t="n">
        <f aca="false">'Dados Brasil'!G69</f>
        <v>2.516</v>
      </c>
      <c r="C69" s="45" t="n">
        <v>350</v>
      </c>
      <c r="D69" s="45" t="n">
        <f aca="false">$J$4*B69</f>
        <v>72.0948363636364</v>
      </c>
      <c r="E69" s="46" t="n">
        <f aca="false">D69/C69</f>
        <v>0.205985246753247</v>
      </c>
      <c r="F69" s="38" t="n">
        <f aca="false">'Dados Brasil'!C69</f>
        <v>39114</v>
      </c>
    </row>
    <row r="70" customFormat="false" ht="15.75" hidden="false" customHeight="false" outlineLevel="0" collapsed="false">
      <c r="B70" s="45" t="n">
        <f aca="false">'Dados Brasil'!G70</f>
        <v>2.518</v>
      </c>
      <c r="C70" s="45" t="n">
        <v>350</v>
      </c>
      <c r="D70" s="45" t="n">
        <f aca="false">$J$4*B70</f>
        <v>72.1521454545455</v>
      </c>
      <c r="E70" s="46" t="n">
        <f aca="false">D70/C70</f>
        <v>0.206148987012987</v>
      </c>
      <c r="F70" s="38" t="n">
        <f aca="false">'Dados Brasil'!C70</f>
        <v>39142</v>
      </c>
    </row>
    <row r="71" customFormat="false" ht="15.75" hidden="false" customHeight="false" outlineLevel="0" collapsed="false">
      <c r="B71" s="45" t="n">
        <f aca="false">'Dados Brasil'!G71</f>
        <v>2.532</v>
      </c>
      <c r="C71" s="45" t="n">
        <v>380</v>
      </c>
      <c r="D71" s="45" t="n">
        <f aca="false">$J$4*B71</f>
        <v>72.5533090909091</v>
      </c>
      <c r="E71" s="46" t="n">
        <f aca="false">D71/C71</f>
        <v>0.19092976076555</v>
      </c>
      <c r="F71" s="38" t="n">
        <f aca="false">'Dados Brasil'!C71</f>
        <v>39173</v>
      </c>
    </row>
    <row r="72" customFormat="false" ht="15.75" hidden="false" customHeight="false" outlineLevel="0" collapsed="false">
      <c r="B72" s="45" t="n">
        <f aca="false">'Dados Brasil'!G72</f>
        <v>2.54</v>
      </c>
      <c r="C72" s="45" t="n">
        <v>380</v>
      </c>
      <c r="D72" s="45" t="n">
        <f aca="false">$J$4*B72</f>
        <v>72.7825454545455</v>
      </c>
      <c r="E72" s="46" t="n">
        <f aca="false">D72/C72</f>
        <v>0.191533014354067</v>
      </c>
      <c r="F72" s="38" t="n">
        <f aca="false">'Dados Brasil'!C72</f>
        <v>39203</v>
      </c>
    </row>
    <row r="73" customFormat="false" ht="15.75" hidden="false" customHeight="false" outlineLevel="0" collapsed="false">
      <c r="B73" s="45" t="n">
        <f aca="false">'Dados Brasil'!G73</f>
        <v>2.527</v>
      </c>
      <c r="C73" s="45" t="n">
        <v>380</v>
      </c>
      <c r="D73" s="45" t="n">
        <f aca="false">$J$4*B73</f>
        <v>72.4100363636364</v>
      </c>
      <c r="E73" s="46" t="n">
        <f aca="false">D73/C73</f>
        <v>0.190552727272727</v>
      </c>
      <c r="F73" s="38" t="n">
        <f aca="false">'Dados Brasil'!C73</f>
        <v>39234</v>
      </c>
    </row>
    <row r="74" customFormat="false" ht="15.75" hidden="false" customHeight="false" outlineLevel="0" collapsed="false">
      <c r="B74" s="45" t="n">
        <f aca="false">'Dados Brasil'!G74</f>
        <v>2.507</v>
      </c>
      <c r="C74" s="45" t="n">
        <v>380</v>
      </c>
      <c r="D74" s="45" t="n">
        <f aca="false">$J$4*B74</f>
        <v>71.8369454545455</v>
      </c>
      <c r="E74" s="46" t="n">
        <f aca="false">D74/C74</f>
        <v>0.189044593301435</v>
      </c>
      <c r="F74" s="38" t="n">
        <f aca="false">'Dados Brasil'!C74</f>
        <v>39264</v>
      </c>
    </row>
    <row r="75" customFormat="false" ht="15.75" hidden="false" customHeight="false" outlineLevel="0" collapsed="false">
      <c r="B75" s="45" t="n">
        <f aca="false">'Dados Brasil'!G75</f>
        <v>2.487</v>
      </c>
      <c r="C75" s="45" t="n">
        <v>380</v>
      </c>
      <c r="D75" s="45" t="n">
        <f aca="false">$J$4*B75</f>
        <v>71.2638545454545</v>
      </c>
      <c r="E75" s="46" t="n">
        <f aca="false">D75/C75</f>
        <v>0.187536459330144</v>
      </c>
      <c r="F75" s="38" t="n">
        <f aca="false">'Dados Brasil'!C75</f>
        <v>39295</v>
      </c>
    </row>
    <row r="76" customFormat="false" ht="15.75" hidden="false" customHeight="false" outlineLevel="0" collapsed="false">
      <c r="B76" s="45" t="n">
        <f aca="false">'Dados Brasil'!G76</f>
        <v>2.471</v>
      </c>
      <c r="C76" s="45" t="n">
        <v>380</v>
      </c>
      <c r="D76" s="45" t="n">
        <f aca="false">$J$4*B76</f>
        <v>70.8053818181818</v>
      </c>
      <c r="E76" s="46" t="n">
        <f aca="false">D76/C76</f>
        <v>0.18632995215311</v>
      </c>
      <c r="F76" s="38" t="n">
        <f aca="false">'Dados Brasil'!C76</f>
        <v>39326</v>
      </c>
    </row>
    <row r="77" customFormat="false" ht="15.75" hidden="false" customHeight="false" outlineLevel="0" collapsed="false">
      <c r="B77" s="45" t="n">
        <f aca="false">'Dados Brasil'!G77</f>
        <v>2.475</v>
      </c>
      <c r="C77" s="45" t="n">
        <v>380</v>
      </c>
      <c r="D77" s="45" t="n">
        <f aca="false">$J$4*B77</f>
        <v>70.92</v>
      </c>
      <c r="E77" s="46" t="n">
        <f aca="false">D77/C77</f>
        <v>0.186631578947368</v>
      </c>
      <c r="F77" s="38" t="n">
        <f aca="false">'Dados Brasil'!C77</f>
        <v>39356</v>
      </c>
    </row>
    <row r="78" customFormat="false" ht="15.75" hidden="false" customHeight="false" outlineLevel="0" collapsed="false">
      <c r="B78" s="45" t="n">
        <f aca="false">'Dados Brasil'!G78</f>
        <v>2.487</v>
      </c>
      <c r="C78" s="45" t="n">
        <v>380</v>
      </c>
      <c r="D78" s="45" t="n">
        <f aca="false">$J$4*B78</f>
        <v>71.2638545454545</v>
      </c>
      <c r="E78" s="46" t="n">
        <f aca="false">D78/C78</f>
        <v>0.187536459330144</v>
      </c>
      <c r="F78" s="38" t="n">
        <f aca="false">'Dados Brasil'!C78</f>
        <v>39387</v>
      </c>
    </row>
    <row r="79" customFormat="false" ht="15.75" hidden="false" customHeight="false" outlineLevel="0" collapsed="false">
      <c r="B79" s="45" t="n">
        <f aca="false">'Dados Brasil'!G79</f>
        <v>2.509</v>
      </c>
      <c r="C79" s="45" t="n">
        <v>380</v>
      </c>
      <c r="D79" s="45" t="n">
        <f aca="false">$J$4*B79</f>
        <v>71.8942545454545</v>
      </c>
      <c r="E79" s="46" t="n">
        <f aca="false">D79/C79</f>
        <v>0.189195406698565</v>
      </c>
      <c r="F79" s="38" t="n">
        <f aca="false">'Dados Brasil'!C79</f>
        <v>39417</v>
      </c>
    </row>
    <row r="80" customFormat="false" ht="15.75" hidden="false" customHeight="false" outlineLevel="0" collapsed="false">
      <c r="B80" s="45" t="n">
        <f aca="false">'Dados Brasil'!G80</f>
        <v>2.505</v>
      </c>
      <c r="C80" s="45" t="n">
        <v>380</v>
      </c>
      <c r="D80" s="45" t="n">
        <f aca="false">$J$4*B80</f>
        <v>71.7796363636364</v>
      </c>
      <c r="E80" s="46" t="n">
        <f aca="false">D80/C80</f>
        <v>0.188893779904306</v>
      </c>
      <c r="F80" s="38" t="n">
        <f aca="false">'Dados Brasil'!C80</f>
        <v>39448</v>
      </c>
    </row>
    <row r="81" customFormat="false" ht="15.75" hidden="false" customHeight="false" outlineLevel="0" collapsed="false">
      <c r="B81" s="45" t="n">
        <f aca="false">'Dados Brasil'!G81</f>
        <v>2.488</v>
      </c>
      <c r="C81" s="45" t="n">
        <v>380</v>
      </c>
      <c r="D81" s="45" t="n">
        <f aca="false">$J$4*B81</f>
        <v>71.2925090909091</v>
      </c>
      <c r="E81" s="46" t="n">
        <f aca="false">D81/C81</f>
        <v>0.187611866028708</v>
      </c>
      <c r="F81" s="38" t="n">
        <f aca="false">'Dados Brasil'!C81</f>
        <v>39479</v>
      </c>
    </row>
    <row r="82" customFormat="false" ht="15.75" hidden="false" customHeight="false" outlineLevel="0" collapsed="false">
      <c r="B82" s="45" t="n">
        <f aca="false">'Dados Brasil'!G82</f>
        <v>2.493</v>
      </c>
      <c r="C82" s="45" t="n">
        <v>415</v>
      </c>
      <c r="D82" s="45" t="n">
        <f aca="false">$J$4*B82</f>
        <v>71.4357818181818</v>
      </c>
      <c r="E82" s="46" t="n">
        <f aca="false">D82/C82</f>
        <v>0.172134414019715</v>
      </c>
      <c r="F82" s="38" t="n">
        <f aca="false">'Dados Brasil'!C82</f>
        <v>39508</v>
      </c>
    </row>
    <row r="83" customFormat="false" ht="15.75" hidden="false" customHeight="false" outlineLevel="0" collapsed="false">
      <c r="B83" s="45" t="n">
        <f aca="false">'Dados Brasil'!G83</f>
        <v>2.493</v>
      </c>
      <c r="C83" s="45" t="n">
        <v>415</v>
      </c>
      <c r="D83" s="45" t="n">
        <f aca="false">$J$4*B83</f>
        <v>71.4357818181818</v>
      </c>
      <c r="E83" s="46" t="n">
        <f aca="false">D83/C83</f>
        <v>0.172134414019715</v>
      </c>
      <c r="F83" s="38" t="n">
        <f aca="false">'Dados Brasil'!C83</f>
        <v>39539</v>
      </c>
    </row>
    <row r="84" customFormat="false" ht="15.75" hidden="false" customHeight="false" outlineLevel="0" collapsed="false">
      <c r="B84" s="45" t="n">
        <f aca="false">'Dados Brasil'!G84</f>
        <v>2.494</v>
      </c>
      <c r="C84" s="45" t="n">
        <v>415</v>
      </c>
      <c r="D84" s="45" t="n">
        <f aca="false">$J$4*B84</f>
        <v>71.4644363636364</v>
      </c>
      <c r="E84" s="46" t="n">
        <f aca="false">D84/C84</f>
        <v>0.172203461117196</v>
      </c>
      <c r="F84" s="38" t="n">
        <f aca="false">'Dados Brasil'!C84</f>
        <v>39569</v>
      </c>
    </row>
    <row r="85" customFormat="false" ht="15.75" hidden="false" customHeight="false" outlineLevel="0" collapsed="false">
      <c r="B85" s="45" t="n">
        <f aca="false">'Dados Brasil'!G85</f>
        <v>2.49</v>
      </c>
      <c r="C85" s="45" t="n">
        <v>415</v>
      </c>
      <c r="D85" s="45" t="n">
        <f aca="false">$J$4*B85</f>
        <v>71.3498181818182</v>
      </c>
      <c r="E85" s="46" t="n">
        <f aca="false">D85/C85</f>
        <v>0.171927272727273</v>
      </c>
      <c r="F85" s="38" t="n">
        <f aca="false">'Dados Brasil'!C85</f>
        <v>39600</v>
      </c>
    </row>
    <row r="86" customFormat="false" ht="15.75" hidden="false" customHeight="false" outlineLevel="0" collapsed="false">
      <c r="B86" s="45" t="n">
        <f aca="false">'Dados Brasil'!G86</f>
        <v>2.495</v>
      </c>
      <c r="C86" s="45" t="n">
        <v>415</v>
      </c>
      <c r="D86" s="45" t="n">
        <f aca="false">$J$4*B86</f>
        <v>71.4930909090909</v>
      </c>
      <c r="E86" s="46" t="n">
        <f aca="false">D86/C86</f>
        <v>0.172272508214677</v>
      </c>
      <c r="F86" s="38" t="n">
        <f aca="false">'Dados Brasil'!C86</f>
        <v>39630</v>
      </c>
    </row>
    <row r="87" customFormat="false" ht="15.75" hidden="false" customHeight="false" outlineLevel="0" collapsed="false">
      <c r="B87" s="45" t="n">
        <f aca="false">'Dados Brasil'!G87</f>
        <v>2.5</v>
      </c>
      <c r="C87" s="45" t="n">
        <v>415</v>
      </c>
      <c r="D87" s="45" t="n">
        <f aca="false">$J$4*B87</f>
        <v>71.6363636363636</v>
      </c>
      <c r="E87" s="46" t="n">
        <f aca="false">D87/C87</f>
        <v>0.172617743702081</v>
      </c>
      <c r="F87" s="38" t="n">
        <f aca="false">'Dados Brasil'!C87</f>
        <v>39661</v>
      </c>
    </row>
    <row r="88" customFormat="false" ht="15.75" hidden="false" customHeight="false" outlineLevel="0" collapsed="false">
      <c r="B88" s="45" t="n">
        <f aca="false">'Dados Brasil'!G88</f>
        <v>2.506</v>
      </c>
      <c r="C88" s="45" t="n">
        <v>415</v>
      </c>
      <c r="D88" s="45" t="n">
        <f aca="false">$J$4*B88</f>
        <v>71.8082909090909</v>
      </c>
      <c r="E88" s="46" t="n">
        <f aca="false">D88/C88</f>
        <v>0.173032026286966</v>
      </c>
      <c r="F88" s="38" t="n">
        <f aca="false">'Dados Brasil'!C88</f>
        <v>39692</v>
      </c>
    </row>
    <row r="89" customFormat="false" ht="15.75" hidden="false" customHeight="false" outlineLevel="0" collapsed="false">
      <c r="B89" s="45" t="n">
        <f aca="false">'Dados Brasil'!G89</f>
        <v>2.508</v>
      </c>
      <c r="C89" s="45" t="n">
        <v>415</v>
      </c>
      <c r="D89" s="45" t="n">
        <f aca="false">$J$4*B89</f>
        <v>71.8656</v>
      </c>
      <c r="E89" s="46" t="n">
        <f aca="false">D89/C89</f>
        <v>0.173170120481928</v>
      </c>
      <c r="F89" s="38" t="n">
        <f aca="false">'Dados Brasil'!C89</f>
        <v>39722</v>
      </c>
    </row>
    <row r="90" customFormat="false" ht="15.75" hidden="false" customHeight="false" outlineLevel="0" collapsed="false">
      <c r="B90" s="45" t="n">
        <f aca="false">'Dados Brasil'!G90</f>
        <v>2.513</v>
      </c>
      <c r="C90" s="45" t="n">
        <v>415</v>
      </c>
      <c r="D90" s="45" t="n">
        <f aca="false">$J$4*B90</f>
        <v>72.0088727272727</v>
      </c>
      <c r="E90" s="46" t="n">
        <f aca="false">D90/C90</f>
        <v>0.173515355969332</v>
      </c>
      <c r="F90" s="38" t="n">
        <f aca="false">'Dados Brasil'!C90</f>
        <v>39753</v>
      </c>
    </row>
    <row r="91" customFormat="false" ht="15.75" hidden="false" customHeight="false" outlineLevel="0" collapsed="false">
      <c r="B91" s="45" t="n">
        <f aca="false">'Dados Brasil'!G91</f>
        <v>2.518</v>
      </c>
      <c r="C91" s="45" t="n">
        <v>415</v>
      </c>
      <c r="D91" s="45" t="n">
        <f aca="false">$J$4*B91</f>
        <v>72.1521454545455</v>
      </c>
      <c r="E91" s="46" t="n">
        <f aca="false">D91/C91</f>
        <v>0.173860591456736</v>
      </c>
      <c r="F91" s="38" t="n">
        <f aca="false">'Dados Brasil'!C91</f>
        <v>39783</v>
      </c>
    </row>
    <row r="92" customFormat="false" ht="15.75" hidden="false" customHeight="false" outlineLevel="0" collapsed="false">
      <c r="B92" s="45" t="n">
        <f aca="false">'Dados Brasil'!G92</f>
        <v>2.516</v>
      </c>
      <c r="C92" s="45" t="n">
        <v>415</v>
      </c>
      <c r="D92" s="45" t="n">
        <f aca="false">$J$4*B92</f>
        <v>72.0948363636364</v>
      </c>
      <c r="E92" s="46" t="n">
        <f aca="false">D92/C92</f>
        <v>0.173722497261774</v>
      </c>
      <c r="F92" s="38" t="n">
        <f aca="false">'Dados Brasil'!C92</f>
        <v>39814</v>
      </c>
    </row>
    <row r="93" customFormat="false" ht="15.75" hidden="false" customHeight="false" outlineLevel="0" collapsed="false">
      <c r="B93" s="45" t="n">
        <f aca="false">'Dados Brasil'!G93</f>
        <v>2.518</v>
      </c>
      <c r="C93" s="45" t="n">
        <v>465</v>
      </c>
      <c r="D93" s="45" t="n">
        <f aca="false">$J$4*B93</f>
        <v>72.1521454545455</v>
      </c>
      <c r="E93" s="46" t="n">
        <f aca="false">D93/C93</f>
        <v>0.155165904203324</v>
      </c>
      <c r="F93" s="38" t="n">
        <f aca="false">'Dados Brasil'!C93</f>
        <v>39845</v>
      </c>
    </row>
    <row r="94" customFormat="false" ht="15.75" hidden="false" customHeight="false" outlineLevel="0" collapsed="false">
      <c r="B94" s="45" t="n">
        <f aca="false">'Dados Brasil'!G94</f>
        <v>2.514</v>
      </c>
      <c r="C94" s="45" t="n">
        <v>465</v>
      </c>
      <c r="D94" s="45" t="n">
        <f aca="false">$J$4*B94</f>
        <v>72.0375272727273</v>
      </c>
      <c r="E94" s="46" t="n">
        <f aca="false">D94/C94</f>
        <v>0.154919413489736</v>
      </c>
      <c r="F94" s="38" t="n">
        <f aca="false">'Dados Brasil'!C94</f>
        <v>39873</v>
      </c>
    </row>
    <row r="95" customFormat="false" ht="15.75" hidden="false" customHeight="false" outlineLevel="0" collapsed="false">
      <c r="B95" s="45" t="n">
        <f aca="false">'Dados Brasil'!G95</f>
        <v>2.5</v>
      </c>
      <c r="C95" s="45" t="n">
        <v>465</v>
      </c>
      <c r="D95" s="45" t="n">
        <f aca="false">$J$4*B95</f>
        <v>71.6363636363636</v>
      </c>
      <c r="E95" s="46" t="n">
        <f aca="false">D95/C95</f>
        <v>0.15405669599218</v>
      </c>
      <c r="F95" s="38" t="n">
        <f aca="false">'Dados Brasil'!C95</f>
        <v>39904</v>
      </c>
    </row>
    <row r="96" customFormat="false" ht="15.75" hidden="false" customHeight="false" outlineLevel="0" collapsed="false">
      <c r="B96" s="45" t="n">
        <f aca="false">'Dados Brasil'!G96</f>
        <v>2.487</v>
      </c>
      <c r="C96" s="45" t="n">
        <v>465</v>
      </c>
      <c r="D96" s="45" t="n">
        <f aca="false">$J$4*B96</f>
        <v>71.2638545454545</v>
      </c>
      <c r="E96" s="46" t="n">
        <f aca="false">D96/C96</f>
        <v>0.153255601173021</v>
      </c>
      <c r="F96" s="38" t="n">
        <f aca="false">'Dados Brasil'!C96</f>
        <v>39934</v>
      </c>
    </row>
    <row r="97" customFormat="false" ht="15.75" hidden="false" customHeight="false" outlineLevel="0" collapsed="false">
      <c r="B97" s="45" t="n">
        <f aca="false">'Dados Brasil'!G97</f>
        <v>2.488</v>
      </c>
      <c r="C97" s="45" t="n">
        <v>465</v>
      </c>
      <c r="D97" s="45" t="n">
        <f aca="false">$J$4*B97</f>
        <v>71.2925090909091</v>
      </c>
      <c r="E97" s="46" t="n">
        <f aca="false">D97/C97</f>
        <v>0.153317223851417</v>
      </c>
      <c r="F97" s="38" t="n">
        <f aca="false">'Dados Brasil'!C97</f>
        <v>39965</v>
      </c>
    </row>
    <row r="98" customFormat="false" ht="15.75" hidden="false" customHeight="false" outlineLevel="0" collapsed="false">
      <c r="B98" s="45" t="n">
        <f aca="false">'Dados Brasil'!G98</f>
        <v>2.492</v>
      </c>
      <c r="C98" s="45" t="n">
        <v>465</v>
      </c>
      <c r="D98" s="45" t="n">
        <f aca="false">$J$4*B98</f>
        <v>71.4071272727273</v>
      </c>
      <c r="E98" s="46" t="n">
        <f aca="false">D98/C98</f>
        <v>0.153563714565005</v>
      </c>
      <c r="F98" s="38" t="n">
        <f aca="false">'Dados Brasil'!C98</f>
        <v>39995</v>
      </c>
    </row>
    <row r="99" customFormat="false" ht="15.75" hidden="false" customHeight="false" outlineLevel="0" collapsed="false">
      <c r="B99" s="45" t="n">
        <f aca="false">'Dados Brasil'!G99</f>
        <v>2.498</v>
      </c>
      <c r="C99" s="45" t="n">
        <v>465</v>
      </c>
      <c r="D99" s="45" t="n">
        <f aca="false">$J$4*B99</f>
        <v>71.5790545454546</v>
      </c>
      <c r="E99" s="46" t="n">
        <f aca="false">D99/C99</f>
        <v>0.153933450635386</v>
      </c>
      <c r="F99" s="38" t="n">
        <f aca="false">'Dados Brasil'!C99</f>
        <v>40026</v>
      </c>
    </row>
    <row r="100" customFormat="false" ht="15.75" hidden="false" customHeight="false" outlineLevel="0" collapsed="false">
      <c r="B100" s="45" t="n">
        <f aca="false">'Dados Brasil'!G100</f>
        <v>2.488</v>
      </c>
      <c r="C100" s="45" t="n">
        <v>465</v>
      </c>
      <c r="D100" s="45" t="n">
        <f aca="false">$J$4*B100</f>
        <v>71.2925090909091</v>
      </c>
      <c r="E100" s="46" t="n">
        <f aca="false">D100/C100</f>
        <v>0.153317223851417</v>
      </c>
      <c r="F100" s="38" t="n">
        <f aca="false">'Dados Brasil'!C100</f>
        <v>40057</v>
      </c>
    </row>
    <row r="101" customFormat="false" ht="15.75" hidden="false" customHeight="false" outlineLevel="0" collapsed="false">
      <c r="B101" s="45" t="n">
        <f aca="false">'Dados Brasil'!G101</f>
        <v>2.528</v>
      </c>
      <c r="C101" s="45" t="n">
        <v>465</v>
      </c>
      <c r="D101" s="45" t="n">
        <f aca="false">$J$4*B101</f>
        <v>72.4386909090909</v>
      </c>
      <c r="E101" s="46" t="n">
        <f aca="false">D101/C101</f>
        <v>0.155782130987292</v>
      </c>
      <c r="F101" s="38" t="n">
        <f aca="false">'Dados Brasil'!C101</f>
        <v>40087</v>
      </c>
    </row>
    <row r="102" customFormat="false" ht="15.75" hidden="false" customHeight="false" outlineLevel="0" collapsed="false">
      <c r="B102" s="45" t="n">
        <f aca="false">'Dados Brasil'!G102</f>
        <v>2.551</v>
      </c>
      <c r="C102" s="45" t="n">
        <v>465</v>
      </c>
      <c r="D102" s="45" t="n">
        <f aca="false">$J$4*B102</f>
        <v>73.0977454545455</v>
      </c>
      <c r="E102" s="46" t="n">
        <f aca="false">D102/C102</f>
        <v>0.15719945259042</v>
      </c>
      <c r="F102" s="38" t="n">
        <f aca="false">'Dados Brasil'!C102</f>
        <v>40118</v>
      </c>
    </row>
    <row r="103" customFormat="false" ht="15.75" hidden="false" customHeight="false" outlineLevel="0" collapsed="false">
      <c r="B103" s="45" t="n">
        <f aca="false">'Dados Brasil'!G103</f>
        <v>2.556</v>
      </c>
      <c r="C103" s="45" t="n">
        <v>465</v>
      </c>
      <c r="D103" s="45" t="n">
        <f aca="false">$J$4*B103</f>
        <v>73.2410181818182</v>
      </c>
      <c r="E103" s="46" t="n">
        <f aca="false">D103/C103</f>
        <v>0.157507565982405</v>
      </c>
      <c r="F103" s="38" t="n">
        <f aca="false">'Dados Brasil'!C103</f>
        <v>40148</v>
      </c>
    </row>
    <row r="104" customFormat="false" ht="15.75" hidden="false" customHeight="false" outlineLevel="0" collapsed="false">
      <c r="B104" s="45" t="n">
        <f aca="false">'Dados Brasil'!G104</f>
        <v>2.586</v>
      </c>
      <c r="C104" s="45" t="n">
        <v>510</v>
      </c>
      <c r="D104" s="45" t="n">
        <f aca="false">$J$4*B104</f>
        <v>74.1006545454545</v>
      </c>
      <c r="E104" s="46" t="n">
        <f aca="false">D104/C104</f>
        <v>0.145295401069519</v>
      </c>
      <c r="F104" s="38" t="n">
        <f aca="false">'Dados Brasil'!C104</f>
        <v>40179</v>
      </c>
    </row>
    <row r="105" customFormat="false" ht="15.75" hidden="false" customHeight="false" outlineLevel="0" collapsed="false">
      <c r="B105" s="45" t="n">
        <f aca="false">'Dados Brasil'!G105</f>
        <v>2.611</v>
      </c>
      <c r="C105" s="45" t="n">
        <v>510</v>
      </c>
      <c r="D105" s="45" t="n">
        <f aca="false">$J$4*B105</f>
        <v>74.8170181818182</v>
      </c>
      <c r="E105" s="46" t="n">
        <f aca="false">D105/C105</f>
        <v>0.146700035650624</v>
      </c>
      <c r="F105" s="38" t="n">
        <f aca="false">'Dados Brasil'!C105</f>
        <v>40210</v>
      </c>
    </row>
    <row r="106" customFormat="false" ht="15.75" hidden="false" customHeight="false" outlineLevel="0" collapsed="false">
      <c r="B106" s="45" t="n">
        <f aca="false">'Dados Brasil'!G106</f>
        <v>2.578</v>
      </c>
      <c r="C106" s="45" t="n">
        <v>510</v>
      </c>
      <c r="D106" s="45" t="n">
        <f aca="false">$J$4*B106</f>
        <v>73.8714181818182</v>
      </c>
      <c r="E106" s="46" t="n">
        <f aca="false">D106/C106</f>
        <v>0.144845918003565</v>
      </c>
      <c r="F106" s="38" t="n">
        <f aca="false">'Dados Brasil'!C106</f>
        <v>40238</v>
      </c>
    </row>
    <row r="107" customFormat="false" ht="15.75" hidden="false" customHeight="false" outlineLevel="0" collapsed="false">
      <c r="B107" s="45" t="n">
        <f aca="false">'Dados Brasil'!G107</f>
        <v>2.555</v>
      </c>
      <c r="C107" s="45" t="n">
        <v>510</v>
      </c>
      <c r="D107" s="45" t="n">
        <f aca="false">$J$4*B107</f>
        <v>73.2123636363636</v>
      </c>
      <c r="E107" s="46" t="n">
        <f aca="false">D107/C107</f>
        <v>0.143553654188948</v>
      </c>
      <c r="F107" s="38" t="n">
        <f aca="false">'Dados Brasil'!C107</f>
        <v>40269</v>
      </c>
    </row>
    <row r="108" customFormat="false" ht="15.75" hidden="false" customHeight="false" outlineLevel="0" collapsed="false">
      <c r="B108" s="45" t="n">
        <f aca="false">'Dados Brasil'!G108</f>
        <v>2.55</v>
      </c>
      <c r="C108" s="45" t="n">
        <v>510</v>
      </c>
      <c r="D108" s="45" t="n">
        <f aca="false">$J$4*B108</f>
        <v>73.0690909090909</v>
      </c>
      <c r="E108" s="46" t="n">
        <f aca="false">D108/C108</f>
        <v>0.143272727272727</v>
      </c>
      <c r="F108" s="38" t="n">
        <f aca="false">'Dados Brasil'!C108</f>
        <v>40299</v>
      </c>
    </row>
    <row r="109" customFormat="false" ht="15.75" hidden="false" customHeight="false" outlineLevel="0" collapsed="false">
      <c r="B109" s="45" t="n">
        <f aca="false">'Dados Brasil'!G109</f>
        <v>2.534</v>
      </c>
      <c r="C109" s="45" t="n">
        <v>510</v>
      </c>
      <c r="D109" s="45" t="n">
        <f aca="false">$J$4*B109</f>
        <v>72.6106181818182</v>
      </c>
      <c r="E109" s="46" t="n">
        <f aca="false">D109/C109</f>
        <v>0.14237376114082</v>
      </c>
      <c r="F109" s="38" t="n">
        <f aca="false">'Dados Brasil'!C109</f>
        <v>40330</v>
      </c>
    </row>
    <row r="110" customFormat="false" ht="15.75" hidden="false" customHeight="false" outlineLevel="0" collapsed="false">
      <c r="B110" s="45" t="n">
        <f aca="false">'Dados Brasil'!G110</f>
        <v>2.534</v>
      </c>
      <c r="C110" s="45" t="n">
        <v>510</v>
      </c>
      <c r="D110" s="45" t="n">
        <f aca="false">$J$4*B110</f>
        <v>72.6106181818182</v>
      </c>
      <c r="E110" s="46" t="n">
        <f aca="false">D110/C110</f>
        <v>0.14237376114082</v>
      </c>
      <c r="F110" s="38" t="n">
        <f aca="false">'Dados Brasil'!C110</f>
        <v>40360</v>
      </c>
    </row>
    <row r="111" customFormat="false" ht="15.75" hidden="false" customHeight="false" outlineLevel="0" collapsed="false">
      <c r="B111" s="45" t="n">
        <f aca="false">'Dados Brasil'!G111</f>
        <v>2.542</v>
      </c>
      <c r="C111" s="45" t="n">
        <v>510</v>
      </c>
      <c r="D111" s="45" t="n">
        <f aca="false">$J$4*B111</f>
        <v>72.8398545454545</v>
      </c>
      <c r="E111" s="46" t="n">
        <f aca="false">D111/C111</f>
        <v>0.142823244206774</v>
      </c>
      <c r="F111" s="38" t="n">
        <f aca="false">'Dados Brasil'!C111</f>
        <v>40391</v>
      </c>
    </row>
    <row r="112" customFormat="false" ht="15.75" hidden="false" customHeight="false" outlineLevel="0" collapsed="false">
      <c r="B112" s="45" t="n">
        <f aca="false">'Dados Brasil'!G112</f>
        <v>2.544</v>
      </c>
      <c r="C112" s="45" t="n">
        <v>510</v>
      </c>
      <c r="D112" s="45" t="n">
        <f aca="false">$J$4*B112</f>
        <v>72.8971636363636</v>
      </c>
      <c r="E112" s="46" t="n">
        <f aca="false">D112/C112</f>
        <v>0.142935614973262</v>
      </c>
      <c r="F112" s="38" t="n">
        <f aca="false">'Dados Brasil'!C112</f>
        <v>40422</v>
      </c>
    </row>
    <row r="113" customFormat="false" ht="15.75" hidden="false" customHeight="false" outlineLevel="0" collapsed="false">
      <c r="B113" s="45" t="n">
        <f aca="false">'Dados Brasil'!G113</f>
        <v>2.572</v>
      </c>
      <c r="C113" s="45" t="n">
        <v>510</v>
      </c>
      <c r="D113" s="45" t="n">
        <f aca="false">$J$4*B113</f>
        <v>73.6994909090909</v>
      </c>
      <c r="E113" s="46" t="n">
        <f aca="false">D113/C113</f>
        <v>0.1445088057041</v>
      </c>
      <c r="F113" s="38" t="n">
        <f aca="false">'Dados Brasil'!C113</f>
        <v>40452</v>
      </c>
    </row>
    <row r="114" customFormat="false" ht="15.75" hidden="false" customHeight="false" outlineLevel="0" collapsed="false">
      <c r="B114" s="45" t="n">
        <f aca="false">'Dados Brasil'!G114</f>
        <v>2.589</v>
      </c>
      <c r="C114" s="45" t="n">
        <v>510</v>
      </c>
      <c r="D114" s="45" t="n">
        <f aca="false">$J$4*B114</f>
        <v>74.1866181818182</v>
      </c>
      <c r="E114" s="46" t="n">
        <f aca="false">D114/C114</f>
        <v>0.145463957219251</v>
      </c>
      <c r="F114" s="38" t="n">
        <f aca="false">'Dados Brasil'!C114</f>
        <v>40483</v>
      </c>
    </row>
    <row r="115" customFormat="false" ht="15.75" hidden="false" customHeight="false" outlineLevel="0" collapsed="false">
      <c r="B115" s="45" t="n">
        <f aca="false">'Dados Brasil'!G115</f>
        <v>2.602</v>
      </c>
      <c r="C115" s="45" t="n">
        <v>510</v>
      </c>
      <c r="D115" s="45" t="n">
        <f aca="false">$J$4*B115</f>
        <v>74.5591272727273</v>
      </c>
      <c r="E115" s="46" t="n">
        <f aca="false">D115/C115</f>
        <v>0.146194367201426</v>
      </c>
      <c r="F115" s="38" t="n">
        <f aca="false">'Dados Brasil'!C115</f>
        <v>40513</v>
      </c>
    </row>
    <row r="116" customFormat="false" ht="15.75" hidden="false" customHeight="false" outlineLevel="0" collapsed="false">
      <c r="B116" s="45" t="n">
        <f aca="false">'Dados Brasil'!G116</f>
        <v>2.612</v>
      </c>
      <c r="C116" s="45" t="n">
        <v>540</v>
      </c>
      <c r="D116" s="45" t="n">
        <f aca="false">$J$4*B116</f>
        <v>74.8456727272727</v>
      </c>
      <c r="E116" s="46" t="n">
        <f aca="false">D116/C116</f>
        <v>0.138603097643098</v>
      </c>
      <c r="F116" s="38" t="n">
        <f aca="false">'Dados Brasil'!C116</f>
        <v>40544</v>
      </c>
    </row>
    <row r="117" customFormat="false" ht="15.75" hidden="false" customHeight="false" outlineLevel="0" collapsed="false">
      <c r="B117" s="45" t="n">
        <f aca="false">'Dados Brasil'!G117</f>
        <v>2.622</v>
      </c>
      <c r="C117" s="45" t="n">
        <v>540</v>
      </c>
      <c r="D117" s="45" t="n">
        <f aca="false">$J$4*B117</f>
        <v>75.1322181818182</v>
      </c>
      <c r="E117" s="46" t="n">
        <f aca="false">D117/C117</f>
        <v>0.139133737373737</v>
      </c>
      <c r="F117" s="38" t="n">
        <f aca="false">'Dados Brasil'!C117</f>
        <v>40575</v>
      </c>
    </row>
    <row r="118" customFormat="false" ht="15.75" hidden="false" customHeight="false" outlineLevel="0" collapsed="false">
      <c r="B118" s="45" t="n">
        <f aca="false">'Dados Brasil'!G118</f>
        <v>2.67</v>
      </c>
      <c r="C118" s="45" t="n">
        <v>545</v>
      </c>
      <c r="D118" s="45" t="n">
        <f aca="false">$J$4*B118</f>
        <v>76.5076363636364</v>
      </c>
      <c r="E118" s="46" t="n">
        <f aca="false">D118/C118</f>
        <v>0.140380984153461</v>
      </c>
      <c r="F118" s="38" t="n">
        <f aca="false">'Dados Brasil'!C118</f>
        <v>40603</v>
      </c>
    </row>
    <row r="119" customFormat="false" ht="15.75" hidden="false" customHeight="false" outlineLevel="0" collapsed="false">
      <c r="B119" s="45" t="n">
        <f aca="false">'Dados Brasil'!G119</f>
        <v>2.824</v>
      </c>
      <c r="C119" s="45" t="n">
        <v>545</v>
      </c>
      <c r="D119" s="45" t="n">
        <f aca="false">$J$4*B119</f>
        <v>80.9204363636364</v>
      </c>
      <c r="E119" s="46" t="n">
        <f aca="false">D119/C119</f>
        <v>0.148477864887406</v>
      </c>
      <c r="F119" s="38" t="n">
        <f aca="false">'Dados Brasil'!C119</f>
        <v>40634</v>
      </c>
    </row>
    <row r="120" customFormat="false" ht="15.75" hidden="false" customHeight="false" outlineLevel="0" collapsed="false">
      <c r="B120" s="45" t="n">
        <f aca="false">'Dados Brasil'!G120</f>
        <v>2.842</v>
      </c>
      <c r="C120" s="45" t="n">
        <v>545</v>
      </c>
      <c r="D120" s="45" t="n">
        <f aca="false">$J$4*B120</f>
        <v>81.4362181818182</v>
      </c>
      <c r="E120" s="46" t="n">
        <f aca="false">D120/C120</f>
        <v>0.14942425354462</v>
      </c>
      <c r="F120" s="38" t="n">
        <f aca="false">'Dados Brasil'!C120</f>
        <v>40664</v>
      </c>
    </row>
    <row r="121" customFormat="false" ht="15.75" hidden="false" customHeight="false" outlineLevel="0" collapsed="false">
      <c r="B121" s="45" t="n">
        <f aca="false">'Dados Brasil'!G121</f>
        <v>2.738</v>
      </c>
      <c r="C121" s="45" t="n">
        <v>545</v>
      </c>
      <c r="D121" s="45" t="n">
        <f aca="false">$J$4*B121</f>
        <v>78.4561454545455</v>
      </c>
      <c r="E121" s="46" t="n">
        <f aca="false">D121/C121</f>
        <v>0.143956230191827</v>
      </c>
      <c r="F121" s="38" t="n">
        <f aca="false">'Dados Brasil'!C121</f>
        <v>40695</v>
      </c>
    </row>
    <row r="122" customFormat="false" ht="15.75" hidden="false" customHeight="false" outlineLevel="0" collapsed="false">
      <c r="B122" s="45" t="n">
        <f aca="false">'Dados Brasil'!G122</f>
        <v>2.735</v>
      </c>
      <c r="C122" s="45" t="n">
        <v>545</v>
      </c>
      <c r="D122" s="45" t="n">
        <f aca="false">$J$4*B122</f>
        <v>78.3701818181818</v>
      </c>
      <c r="E122" s="46" t="n">
        <f aca="false">D122/C122</f>
        <v>0.143798498748957</v>
      </c>
      <c r="F122" s="38" t="n">
        <f aca="false">'Dados Brasil'!C122</f>
        <v>40725</v>
      </c>
    </row>
    <row r="123" customFormat="false" ht="15.75" hidden="false" customHeight="false" outlineLevel="0" collapsed="false">
      <c r="B123" s="45" t="n">
        <f aca="false">'Dados Brasil'!G123</f>
        <v>2.736</v>
      </c>
      <c r="C123" s="45" t="n">
        <v>545</v>
      </c>
      <c r="D123" s="45" t="n">
        <f aca="false">$J$4*B123</f>
        <v>78.3988363636364</v>
      </c>
      <c r="E123" s="46" t="n">
        <f aca="false">D123/C123</f>
        <v>0.14385107589658</v>
      </c>
      <c r="F123" s="38" t="n">
        <f aca="false">'Dados Brasil'!C123</f>
        <v>40756</v>
      </c>
    </row>
    <row r="124" customFormat="false" ht="15.75" hidden="false" customHeight="false" outlineLevel="0" collapsed="false">
      <c r="B124" s="45" t="n">
        <f aca="false">'Dados Brasil'!G124</f>
        <v>2.742</v>
      </c>
      <c r="C124" s="45" t="n">
        <v>545</v>
      </c>
      <c r="D124" s="45" t="n">
        <f aca="false">$J$4*B124</f>
        <v>78.5707636363636</v>
      </c>
      <c r="E124" s="46" t="n">
        <f aca="false">D124/C124</f>
        <v>0.144166538782319</v>
      </c>
      <c r="F124" s="38" t="n">
        <f aca="false">'Dados Brasil'!C124</f>
        <v>40787</v>
      </c>
    </row>
    <row r="125" customFormat="false" ht="15.75" hidden="false" customHeight="false" outlineLevel="0" collapsed="false">
      <c r="B125" s="45" t="n">
        <f aca="false">'Dados Brasil'!G125</f>
        <v>2.75</v>
      </c>
      <c r="C125" s="45" t="n">
        <v>545</v>
      </c>
      <c r="D125" s="45" t="n">
        <f aca="false">$J$4*B125</f>
        <v>78.8</v>
      </c>
      <c r="E125" s="46" t="n">
        <f aca="false">D125/C125</f>
        <v>0.144587155963303</v>
      </c>
      <c r="F125" s="38" t="n">
        <f aca="false">'Dados Brasil'!C125</f>
        <v>40817</v>
      </c>
    </row>
    <row r="126" customFormat="false" ht="15.75" hidden="false" customHeight="false" outlineLevel="0" collapsed="false">
      <c r="B126" s="45" t="n">
        <f aca="false">'Dados Brasil'!G126</f>
        <v>2.746</v>
      </c>
      <c r="C126" s="45" t="n">
        <v>545</v>
      </c>
      <c r="D126" s="45" t="n">
        <f aca="false">$J$4*B126</f>
        <v>78.6853818181818</v>
      </c>
      <c r="E126" s="46" t="n">
        <f aca="false">D126/C126</f>
        <v>0.144376847372811</v>
      </c>
      <c r="F126" s="38" t="n">
        <f aca="false">'Dados Brasil'!C126</f>
        <v>40848</v>
      </c>
    </row>
    <row r="127" customFormat="false" ht="15.75" hidden="false" customHeight="false" outlineLevel="0" collapsed="false">
      <c r="B127" s="45" t="n">
        <f aca="false">'Dados Brasil'!G127</f>
        <v>2.75</v>
      </c>
      <c r="C127" s="45" t="n">
        <v>545</v>
      </c>
      <c r="D127" s="45" t="n">
        <f aca="false">$J$4*B127</f>
        <v>78.8</v>
      </c>
      <c r="E127" s="46" t="n">
        <f aca="false">D127/C127</f>
        <v>0.144587155963303</v>
      </c>
      <c r="F127" s="38" t="n">
        <f aca="false">'Dados Brasil'!C127</f>
        <v>40878</v>
      </c>
    </row>
    <row r="128" customFormat="false" ht="15.75" hidden="false" customHeight="false" outlineLevel="0" collapsed="false">
      <c r="B128" s="45" t="n">
        <f aca="false">'Dados Brasil'!G128</f>
        <v>2.743</v>
      </c>
      <c r="C128" s="45" t="n">
        <v>622</v>
      </c>
      <c r="D128" s="45" t="n">
        <f aca="false">$J$4*B128</f>
        <v>78.5994181818182</v>
      </c>
      <c r="E128" s="46" t="n">
        <f aca="false">D128/C128</f>
        <v>0.126365624086524</v>
      </c>
      <c r="F128" s="38" t="n">
        <f aca="false">'Dados Brasil'!C128</f>
        <v>40909</v>
      </c>
    </row>
    <row r="129" customFormat="false" ht="15.75" hidden="false" customHeight="false" outlineLevel="0" collapsed="false">
      <c r="B129" s="45" t="n">
        <f aca="false">'Dados Brasil'!G129</f>
        <v>2.734</v>
      </c>
      <c r="C129" s="45" t="n">
        <v>622</v>
      </c>
      <c r="D129" s="45" t="n">
        <f aca="false">$J$4*B129</f>
        <v>78.3415272727273</v>
      </c>
      <c r="E129" s="46" t="n">
        <f aca="false">D129/C129</f>
        <v>0.125951008477053</v>
      </c>
      <c r="F129" s="38" t="n">
        <f aca="false">'Dados Brasil'!C129</f>
        <v>40940</v>
      </c>
    </row>
    <row r="130" customFormat="false" ht="15.75" hidden="false" customHeight="false" outlineLevel="0" collapsed="false">
      <c r="B130" s="45" t="n">
        <f aca="false">'Dados Brasil'!G130</f>
        <v>2.74</v>
      </c>
      <c r="C130" s="45" t="n">
        <v>622</v>
      </c>
      <c r="D130" s="45" t="n">
        <f aca="false">$J$4*B130</f>
        <v>78.5134545454546</v>
      </c>
      <c r="E130" s="46" t="n">
        <f aca="false">D130/C130</f>
        <v>0.126227418883367</v>
      </c>
      <c r="F130" s="38" t="n">
        <f aca="false">'Dados Brasil'!C130</f>
        <v>40969</v>
      </c>
    </row>
    <row r="131" customFormat="false" ht="15.75" hidden="false" customHeight="false" outlineLevel="0" collapsed="false">
      <c r="B131" s="45" t="n">
        <f aca="false">'Dados Brasil'!G131</f>
        <v>2.742</v>
      </c>
      <c r="C131" s="45" t="n">
        <v>622</v>
      </c>
      <c r="D131" s="45" t="n">
        <f aca="false">$J$4*B131</f>
        <v>78.5707636363636</v>
      </c>
      <c r="E131" s="46" t="n">
        <f aca="false">D131/C131</f>
        <v>0.126319555685472</v>
      </c>
      <c r="F131" s="38" t="n">
        <f aca="false">'Dados Brasil'!C131</f>
        <v>41000</v>
      </c>
    </row>
    <row r="132" customFormat="false" ht="15.75" hidden="false" customHeight="false" outlineLevel="0" collapsed="false">
      <c r="B132" s="45" t="n">
        <f aca="false">'Dados Brasil'!G132</f>
        <v>2.737</v>
      </c>
      <c r="C132" s="45" t="n">
        <v>622</v>
      </c>
      <c r="D132" s="45" t="n">
        <f aca="false">$J$4*B132</f>
        <v>78.4274909090909</v>
      </c>
      <c r="E132" s="46" t="n">
        <f aca="false">D132/C132</f>
        <v>0.12608921368021</v>
      </c>
      <c r="F132" s="38" t="n">
        <f aca="false">'Dados Brasil'!C132</f>
        <v>41030</v>
      </c>
    </row>
    <row r="133" customFormat="false" ht="15.75" hidden="false" customHeight="false" outlineLevel="0" collapsed="false">
      <c r="B133" s="45" t="n">
        <f aca="false">'Dados Brasil'!G133</f>
        <v>2.731</v>
      </c>
      <c r="C133" s="45" t="n">
        <v>622</v>
      </c>
      <c r="D133" s="45" t="n">
        <f aca="false">$J$4*B133</f>
        <v>78.2555636363636</v>
      </c>
      <c r="E133" s="46" t="n">
        <f aca="false">D133/C133</f>
        <v>0.125812803273897</v>
      </c>
      <c r="F133" s="38" t="n">
        <f aca="false">'Dados Brasil'!C133</f>
        <v>41061</v>
      </c>
    </row>
    <row r="134" customFormat="false" ht="15.75" hidden="false" customHeight="false" outlineLevel="0" collapsed="false">
      <c r="B134" s="45" t="n">
        <f aca="false">'Dados Brasil'!G134</f>
        <v>2.729</v>
      </c>
      <c r="C134" s="45" t="n">
        <v>622</v>
      </c>
      <c r="D134" s="45" t="n">
        <f aca="false">$J$4*B134</f>
        <v>78.1982545454545</v>
      </c>
      <c r="E134" s="46" t="n">
        <f aca="false">D134/C134</f>
        <v>0.125720666471792</v>
      </c>
      <c r="F134" s="38" t="n">
        <f aca="false">'Dados Brasil'!C134</f>
        <v>41091</v>
      </c>
    </row>
    <row r="135" customFormat="false" ht="15.75" hidden="false" customHeight="false" outlineLevel="0" collapsed="false">
      <c r="B135" s="45" t="n">
        <f aca="false">'Dados Brasil'!G135</f>
        <v>2.725</v>
      </c>
      <c r="C135" s="45" t="n">
        <v>622</v>
      </c>
      <c r="D135" s="45" t="n">
        <f aca="false">$J$4*B135</f>
        <v>78.0836363636364</v>
      </c>
      <c r="E135" s="46" t="n">
        <f aca="false">D135/C135</f>
        <v>0.125536392867583</v>
      </c>
      <c r="F135" s="38" t="n">
        <f aca="false">'Dados Brasil'!C135</f>
        <v>41122</v>
      </c>
    </row>
    <row r="136" customFormat="false" ht="15.75" hidden="false" customHeight="false" outlineLevel="0" collapsed="false">
      <c r="B136" s="45" t="n">
        <f aca="false">'Dados Brasil'!G136</f>
        <v>2.723</v>
      </c>
      <c r="C136" s="45" t="n">
        <v>622</v>
      </c>
      <c r="D136" s="45" t="n">
        <f aca="false">$J$4*B136</f>
        <v>78.0263272727273</v>
      </c>
      <c r="E136" s="46" t="n">
        <f aca="false">D136/C136</f>
        <v>0.125444256065478</v>
      </c>
      <c r="F136" s="38" t="n">
        <f aca="false">'Dados Brasil'!C136</f>
        <v>41153</v>
      </c>
    </row>
    <row r="137" customFormat="false" ht="15.75" hidden="false" customHeight="false" outlineLevel="0" collapsed="false">
      <c r="B137" s="45" t="n">
        <f aca="false">'Dados Brasil'!G137</f>
        <v>2.731</v>
      </c>
      <c r="C137" s="45" t="n">
        <v>622</v>
      </c>
      <c r="D137" s="45" t="n">
        <f aca="false">$J$4*B137</f>
        <v>78.2555636363636</v>
      </c>
      <c r="E137" s="46" t="n">
        <f aca="false">D137/C137</f>
        <v>0.125812803273897</v>
      </c>
      <c r="F137" s="38" t="n">
        <f aca="false">'Dados Brasil'!C137</f>
        <v>41183</v>
      </c>
    </row>
    <row r="138" customFormat="false" ht="15.75" hidden="false" customHeight="false" outlineLevel="0" collapsed="false">
      <c r="B138" s="45" t="n">
        <f aca="false">'Dados Brasil'!G138</f>
        <v>2.747</v>
      </c>
      <c r="C138" s="45" t="n">
        <v>622</v>
      </c>
      <c r="D138" s="45" t="n">
        <f aca="false">$J$4*B138</f>
        <v>78.7140363636364</v>
      </c>
      <c r="E138" s="46" t="n">
        <f aca="false">D138/C138</f>
        <v>0.126549897690734</v>
      </c>
      <c r="F138" s="38" t="n">
        <f aca="false">'Dados Brasil'!C138</f>
        <v>41214</v>
      </c>
    </row>
    <row r="139" customFormat="false" ht="15.75" hidden="false" customHeight="false" outlineLevel="0" collapsed="false">
      <c r="B139" s="45" t="n">
        <f aca="false">'Dados Brasil'!G139</f>
        <v>2.754</v>
      </c>
      <c r="C139" s="45" t="n">
        <v>622</v>
      </c>
      <c r="D139" s="45" t="n">
        <f aca="false">$J$4*B139</f>
        <v>78.9146181818182</v>
      </c>
      <c r="E139" s="46" t="n">
        <f aca="false">D139/C139</f>
        <v>0.1268723764981</v>
      </c>
      <c r="F139" s="38" t="n">
        <f aca="false">'Dados Brasil'!C139</f>
        <v>41244</v>
      </c>
    </row>
    <row r="140" customFormat="false" ht="15.75" hidden="false" customHeight="false" outlineLevel="0" collapsed="false">
      <c r="B140" s="45" t="n">
        <f aca="false">'Dados Brasil'!G140</f>
        <v>2.763</v>
      </c>
      <c r="C140" s="45" t="n">
        <v>678</v>
      </c>
      <c r="D140" s="45" t="n">
        <f aca="false">$J$4*B140</f>
        <v>79.1725090909091</v>
      </c>
      <c r="E140" s="46" t="n">
        <f aca="false">D140/C140</f>
        <v>0.116773612228479</v>
      </c>
      <c r="F140" s="38" t="n">
        <f aca="false">'Dados Brasil'!C140</f>
        <v>41275</v>
      </c>
    </row>
    <row r="141" customFormat="false" ht="15.75" hidden="false" customHeight="false" outlineLevel="0" collapsed="false">
      <c r="B141" s="45" t="n">
        <f aca="false">'Dados Brasil'!G141</f>
        <v>2.887</v>
      </c>
      <c r="C141" s="45" t="n">
        <v>678</v>
      </c>
      <c r="D141" s="45" t="n">
        <f aca="false">$J$4*B141</f>
        <v>82.7256727272727</v>
      </c>
      <c r="E141" s="46" t="n">
        <f aca="false">D141/C141</f>
        <v>0.122014266559399</v>
      </c>
      <c r="F141" s="38" t="n">
        <f aca="false">'Dados Brasil'!C141</f>
        <v>41306</v>
      </c>
    </row>
    <row r="142" customFormat="false" ht="15.75" hidden="false" customHeight="false" outlineLevel="0" collapsed="false">
      <c r="B142" s="45" t="n">
        <f aca="false">'Dados Brasil'!G142</f>
        <v>2.886</v>
      </c>
      <c r="C142" s="45" t="n">
        <v>678</v>
      </c>
      <c r="D142" s="45" t="n">
        <f aca="false">$J$4*B142</f>
        <v>82.6970181818182</v>
      </c>
      <c r="E142" s="46" t="n">
        <f aca="false">D142/C142</f>
        <v>0.121972003218021</v>
      </c>
      <c r="F142" s="38" t="n">
        <f aca="false">'Dados Brasil'!C142</f>
        <v>41334</v>
      </c>
    </row>
    <row r="143" customFormat="false" ht="15.75" hidden="false" customHeight="false" outlineLevel="0" collapsed="false">
      <c r="B143" s="45" t="n">
        <f aca="false">'Dados Brasil'!G143</f>
        <v>2.876</v>
      </c>
      <c r="C143" s="45" t="n">
        <v>678</v>
      </c>
      <c r="D143" s="45" t="n">
        <f aca="false">$J$4*B143</f>
        <v>82.4104727272727</v>
      </c>
      <c r="E143" s="46" t="n">
        <f aca="false">D143/C143</f>
        <v>0.121549369804237</v>
      </c>
      <c r="F143" s="38" t="n">
        <f aca="false">'Dados Brasil'!C143</f>
        <v>41365</v>
      </c>
    </row>
    <row r="144" customFormat="false" ht="15.75" hidden="false" customHeight="false" outlineLevel="0" collapsed="false">
      <c r="B144" s="45" t="n">
        <f aca="false">'Dados Brasil'!G144</f>
        <v>2.862</v>
      </c>
      <c r="C144" s="45" t="n">
        <v>678</v>
      </c>
      <c r="D144" s="45" t="n">
        <f aca="false">$J$4*B144</f>
        <v>82.0093090909091</v>
      </c>
      <c r="E144" s="46" t="n">
        <f aca="false">D144/C144</f>
        <v>0.12095768302494</v>
      </c>
      <c r="F144" s="38" t="n">
        <f aca="false">'Dados Brasil'!C144</f>
        <v>41395</v>
      </c>
    </row>
    <row r="145" customFormat="false" ht="15.75" hidden="false" customHeight="false" outlineLevel="0" collapsed="false">
      <c r="B145" s="45" t="n">
        <f aca="false">'Dados Brasil'!G145</f>
        <v>2.848</v>
      </c>
      <c r="C145" s="45" t="n">
        <v>678</v>
      </c>
      <c r="D145" s="45" t="n">
        <f aca="false">$J$4*B145</f>
        <v>81.6081454545455</v>
      </c>
      <c r="E145" s="46" t="n">
        <f aca="false">D145/C145</f>
        <v>0.120365996245642</v>
      </c>
      <c r="F145" s="38" t="n">
        <f aca="false">'Dados Brasil'!C145</f>
        <v>41426</v>
      </c>
    </row>
    <row r="146" customFormat="false" ht="15.75" hidden="false" customHeight="false" outlineLevel="0" collapsed="false">
      <c r="B146" s="45" t="n">
        <f aca="false">'Dados Brasil'!G146</f>
        <v>2.839</v>
      </c>
      <c r="C146" s="45" t="n">
        <v>678</v>
      </c>
      <c r="D146" s="45" t="n">
        <f aca="false">$J$4*B146</f>
        <v>81.3502545454545</v>
      </c>
      <c r="E146" s="46" t="n">
        <f aca="false">D146/C146</f>
        <v>0.119985626173237</v>
      </c>
      <c r="F146" s="38" t="n">
        <f aca="false">'Dados Brasil'!C146</f>
        <v>41456</v>
      </c>
    </row>
    <row r="147" customFormat="false" ht="15.75" hidden="false" customHeight="false" outlineLevel="0" collapsed="false">
      <c r="B147" s="45" t="n">
        <f aca="false">'Dados Brasil'!G147</f>
        <v>2.835</v>
      </c>
      <c r="C147" s="45" t="n">
        <v>678</v>
      </c>
      <c r="D147" s="45" t="n">
        <f aca="false">$J$4*B147</f>
        <v>81.2356363636364</v>
      </c>
      <c r="E147" s="46" t="n">
        <f aca="false">D147/C147</f>
        <v>0.119816572807723</v>
      </c>
      <c r="F147" s="38" t="n">
        <f aca="false">'Dados Brasil'!C147</f>
        <v>41487</v>
      </c>
    </row>
    <row r="148" customFormat="false" ht="15.75" hidden="false" customHeight="false" outlineLevel="0" collapsed="false">
      <c r="B148" s="45" t="n">
        <f aca="false">'Dados Brasil'!G148</f>
        <v>2.834</v>
      </c>
      <c r="C148" s="45" t="n">
        <v>678</v>
      </c>
      <c r="D148" s="45" t="n">
        <f aca="false">$J$4*B148</f>
        <v>81.2069818181818</v>
      </c>
      <c r="E148" s="46" t="n">
        <f aca="false">D148/C148</f>
        <v>0.119774309466345</v>
      </c>
      <c r="F148" s="38" t="n">
        <f aca="false">'Dados Brasil'!C148</f>
        <v>41518</v>
      </c>
    </row>
    <row r="149" customFormat="false" ht="15.75" hidden="false" customHeight="false" outlineLevel="0" collapsed="false">
      <c r="B149" s="45" t="n">
        <f aca="false">'Dados Brasil'!G149</f>
        <v>2.834</v>
      </c>
      <c r="C149" s="45" t="n">
        <v>678</v>
      </c>
      <c r="D149" s="45" t="n">
        <f aca="false">$J$4*B149</f>
        <v>81.2069818181818</v>
      </c>
      <c r="E149" s="46" t="n">
        <f aca="false">D149/C149</f>
        <v>0.119774309466345</v>
      </c>
      <c r="F149" s="38" t="n">
        <f aca="false">'Dados Brasil'!C149</f>
        <v>41548</v>
      </c>
    </row>
    <row r="150" customFormat="false" ht="15.75" hidden="false" customHeight="false" outlineLevel="0" collapsed="false">
      <c r="B150" s="45" t="n">
        <f aca="false">'Dados Brasil'!G150</f>
        <v>2.841</v>
      </c>
      <c r="C150" s="45" t="n">
        <v>678</v>
      </c>
      <c r="D150" s="45" t="n">
        <f aca="false">$J$4*B150</f>
        <v>81.4075636363636</v>
      </c>
      <c r="E150" s="46" t="n">
        <f aca="false">D150/C150</f>
        <v>0.120070152855994</v>
      </c>
      <c r="F150" s="38" t="n">
        <f aca="false">'Dados Brasil'!C150</f>
        <v>41579</v>
      </c>
    </row>
    <row r="151" customFormat="false" ht="15.75" hidden="false" customHeight="false" outlineLevel="0" collapsed="false">
      <c r="B151" s="45" t="n">
        <f aca="false">'Dados Brasil'!G151</f>
        <v>2.946</v>
      </c>
      <c r="C151" s="45" t="n">
        <v>678</v>
      </c>
      <c r="D151" s="45" t="n">
        <f aca="false">$J$4*B151</f>
        <v>84.4162909090909</v>
      </c>
      <c r="E151" s="46" t="n">
        <f aca="false">D151/C151</f>
        <v>0.124507803700724</v>
      </c>
      <c r="F151" s="38" t="n">
        <f aca="false">'Dados Brasil'!C151</f>
        <v>41609</v>
      </c>
    </row>
    <row r="152" customFormat="false" ht="15.75" hidden="false" customHeight="false" outlineLevel="0" collapsed="false">
      <c r="B152" s="45" t="n">
        <f aca="false">'Dados Brasil'!G152</f>
        <v>2.956</v>
      </c>
      <c r="C152" s="45" t="n">
        <v>724</v>
      </c>
      <c r="D152" s="45" t="n">
        <f aca="false">$J$4*B152</f>
        <v>84.7028363636364</v>
      </c>
      <c r="E152" s="46" t="n">
        <f aca="false">D152/C152</f>
        <v>0.116992867905575</v>
      </c>
      <c r="F152" s="38" t="n">
        <f aca="false">'Dados Brasil'!C152</f>
        <v>41640</v>
      </c>
    </row>
    <row r="153" customFormat="false" ht="15.75" hidden="false" customHeight="false" outlineLevel="0" collapsed="false">
      <c r="B153" s="45" t="n">
        <f aca="false">'Dados Brasil'!G153</f>
        <v>2.955</v>
      </c>
      <c r="C153" s="45" t="n">
        <v>724</v>
      </c>
      <c r="D153" s="45" t="n">
        <f aca="false">$J$4*B153</f>
        <v>84.6741818181818</v>
      </c>
      <c r="E153" s="46" t="n">
        <f aca="false">D153/C153</f>
        <v>0.116953289804119</v>
      </c>
      <c r="F153" s="38" t="n">
        <f aca="false">'Dados Brasil'!C153</f>
        <v>41671</v>
      </c>
    </row>
    <row r="154" customFormat="false" ht="15.75" hidden="false" customHeight="false" outlineLevel="0" collapsed="false">
      <c r="B154" s="45" t="n">
        <f aca="false">'Dados Brasil'!G154</f>
        <v>2.98</v>
      </c>
      <c r="C154" s="45" t="n">
        <v>724</v>
      </c>
      <c r="D154" s="45" t="n">
        <f aca="false">$J$4*B154</f>
        <v>85.3905454545454</v>
      </c>
      <c r="E154" s="46" t="n">
        <f aca="false">D154/C154</f>
        <v>0.117942742340532</v>
      </c>
      <c r="F154" s="38" t="n">
        <f aca="false">'Dados Brasil'!C154</f>
        <v>41699</v>
      </c>
    </row>
    <row r="155" customFormat="false" ht="15.75" hidden="false" customHeight="false" outlineLevel="0" collapsed="false">
      <c r="B155" s="45" t="n">
        <f aca="false">'Dados Brasil'!G155</f>
        <v>2.988</v>
      </c>
      <c r="C155" s="45" t="n">
        <v>724</v>
      </c>
      <c r="D155" s="45" t="n">
        <f aca="false">$J$4*B155</f>
        <v>85.6197818181818</v>
      </c>
      <c r="E155" s="46" t="n">
        <f aca="false">D155/C155</f>
        <v>0.118259367152185</v>
      </c>
      <c r="F155" s="38" t="n">
        <f aca="false">'Dados Brasil'!C155</f>
        <v>41730</v>
      </c>
    </row>
    <row r="156" customFormat="false" ht="15.75" hidden="false" customHeight="false" outlineLevel="0" collapsed="false">
      <c r="B156" s="45" t="n">
        <f aca="false">'Dados Brasil'!G156</f>
        <v>2.978</v>
      </c>
      <c r="C156" s="45" t="n">
        <v>724</v>
      </c>
      <c r="D156" s="45" t="n">
        <f aca="false">$J$4*B156</f>
        <v>85.3332363636364</v>
      </c>
      <c r="E156" s="46" t="n">
        <f aca="false">D156/C156</f>
        <v>0.117863586137619</v>
      </c>
      <c r="F156" s="38" t="n">
        <f aca="false">'Dados Brasil'!C156</f>
        <v>41760</v>
      </c>
    </row>
    <row r="157" customFormat="false" ht="15.75" hidden="false" customHeight="false" outlineLevel="0" collapsed="false">
      <c r="B157" s="45" t="n">
        <f aca="false">'Dados Brasil'!G157</f>
        <v>2.966</v>
      </c>
      <c r="C157" s="45" t="n">
        <v>724</v>
      </c>
      <c r="D157" s="45" t="n">
        <f aca="false">$J$4*B157</f>
        <v>84.9893818181818</v>
      </c>
      <c r="E157" s="46" t="n">
        <f aca="false">D157/C157</f>
        <v>0.117388648920141</v>
      </c>
      <c r="F157" s="38" t="n">
        <f aca="false">'Dados Brasil'!C157</f>
        <v>41791</v>
      </c>
    </row>
    <row r="158" customFormat="false" ht="15.75" hidden="false" customHeight="false" outlineLevel="0" collapsed="false">
      <c r="B158" s="45" t="n">
        <f aca="false">'Dados Brasil'!G158</f>
        <v>2.957</v>
      </c>
      <c r="C158" s="45" t="n">
        <v>724</v>
      </c>
      <c r="D158" s="45" t="n">
        <f aca="false">$J$4*B158</f>
        <v>84.7314909090909</v>
      </c>
      <c r="E158" s="46" t="n">
        <f aca="false">D158/C158</f>
        <v>0.117032446007032</v>
      </c>
      <c r="F158" s="38" t="n">
        <f aca="false">'Dados Brasil'!C158</f>
        <v>41821</v>
      </c>
    </row>
    <row r="159" customFormat="false" ht="15.75" hidden="false" customHeight="false" outlineLevel="0" collapsed="false">
      <c r="B159" s="45" t="n">
        <f aca="false">'Dados Brasil'!G159</f>
        <v>2.96</v>
      </c>
      <c r="C159" s="45" t="n">
        <v>724</v>
      </c>
      <c r="D159" s="45" t="n">
        <f aca="false">$J$4*B159</f>
        <v>84.8174545454545</v>
      </c>
      <c r="E159" s="46" t="n">
        <f aca="false">D159/C159</f>
        <v>0.117151180311401</v>
      </c>
      <c r="F159" s="38" t="n">
        <f aca="false">'Dados Brasil'!C159</f>
        <v>41852</v>
      </c>
    </row>
    <row r="160" customFormat="false" ht="15.75" hidden="false" customHeight="false" outlineLevel="0" collapsed="false">
      <c r="B160" s="45" t="n">
        <f aca="false">'Dados Brasil'!G160</f>
        <v>2.963</v>
      </c>
      <c r="C160" s="45" t="n">
        <v>724</v>
      </c>
      <c r="D160" s="45" t="n">
        <f aca="false">$J$4*B160</f>
        <v>84.9034181818182</v>
      </c>
      <c r="E160" s="46" t="n">
        <f aca="false">D160/C160</f>
        <v>0.117269914615771</v>
      </c>
      <c r="F160" s="38" t="n">
        <f aca="false">'Dados Brasil'!C160</f>
        <v>41883</v>
      </c>
    </row>
    <row r="161" customFormat="false" ht="15.75" hidden="false" customHeight="false" outlineLevel="0" collapsed="false">
      <c r="B161" s="45" t="n">
        <f aca="false">'Dados Brasil'!G161</f>
        <v>2.96</v>
      </c>
      <c r="C161" s="45" t="n">
        <v>724</v>
      </c>
      <c r="D161" s="45" t="n">
        <f aca="false">$J$4*B161</f>
        <v>84.8174545454545</v>
      </c>
      <c r="E161" s="46" t="n">
        <f aca="false">D161/C161</f>
        <v>0.117151180311401</v>
      </c>
      <c r="F161" s="38" t="n">
        <f aca="false">'Dados Brasil'!C161</f>
        <v>41913</v>
      </c>
    </row>
    <row r="162" customFormat="false" ht="15.75" hidden="false" customHeight="false" outlineLevel="0" collapsed="false">
      <c r="B162" s="45" t="n">
        <f aca="false">'Dados Brasil'!G162</f>
        <v>3.009</v>
      </c>
      <c r="C162" s="45" t="n">
        <v>724</v>
      </c>
      <c r="D162" s="45" t="n">
        <f aca="false">$J$4*B162</f>
        <v>86.2215272727273</v>
      </c>
      <c r="E162" s="46" t="n">
        <f aca="false">D162/C162</f>
        <v>0.119090507282772</v>
      </c>
      <c r="F162" s="38" t="n">
        <f aca="false">'Dados Brasil'!C162</f>
        <v>41944</v>
      </c>
    </row>
    <row r="163" customFormat="false" ht="15.75" hidden="false" customHeight="false" outlineLevel="0" collapsed="false">
      <c r="B163" s="45" t="n">
        <f aca="false">'Dados Brasil'!G163</f>
        <v>3.031</v>
      </c>
      <c r="C163" s="45" t="n">
        <v>724</v>
      </c>
      <c r="D163" s="45" t="n">
        <f aca="false">$J$4*B163</f>
        <v>86.8519272727273</v>
      </c>
      <c r="E163" s="46" t="n">
        <f aca="false">D163/C163</f>
        <v>0.119961225514817</v>
      </c>
      <c r="F163" s="38" t="n">
        <f aca="false">'Dados Brasil'!C163</f>
        <v>41974</v>
      </c>
    </row>
    <row r="164" customFormat="false" ht="15.75" hidden="false" customHeight="false" outlineLevel="0" collapsed="false">
      <c r="B164" s="45" t="n">
        <f aca="false">'Dados Brasil'!G164</f>
        <v>3.032</v>
      </c>
      <c r="C164" s="45" t="n">
        <v>788</v>
      </c>
      <c r="D164" s="45" t="n">
        <f aca="false">$J$4*B164</f>
        <v>86.8805818181818</v>
      </c>
      <c r="E164" s="46" t="n">
        <f aca="false">D164/C164</f>
        <v>0.110254545454545</v>
      </c>
      <c r="F164" s="38" t="n">
        <f aca="false">'Dados Brasil'!C164</f>
        <v>42005</v>
      </c>
    </row>
    <row r="165" customFormat="false" ht="15.75" hidden="false" customHeight="false" outlineLevel="0" collapsed="false">
      <c r="B165" s="45" t="n">
        <f aca="false">'Dados Brasil'!G165</f>
        <v>3.301</v>
      </c>
      <c r="C165" s="45" t="n">
        <v>788</v>
      </c>
      <c r="D165" s="45" t="n">
        <f aca="false">$J$4*B165</f>
        <v>94.5886545454546</v>
      </c>
      <c r="E165" s="46" t="n">
        <f aca="false">D165/C165</f>
        <v>0.120036363636364</v>
      </c>
      <c r="F165" s="38" t="n">
        <f aca="false">'Dados Brasil'!C165</f>
        <v>42036</v>
      </c>
    </row>
    <row r="166" customFormat="false" ht="15.75" hidden="false" customHeight="false" outlineLevel="0" collapsed="false">
      <c r="B166" s="45" t="n">
        <f aca="false">'Dados Brasil'!G166</f>
        <v>3.323</v>
      </c>
      <c r="C166" s="45" t="n">
        <v>788</v>
      </c>
      <c r="D166" s="45" t="n">
        <f aca="false">$J$4*B166</f>
        <v>95.2190545454545</v>
      </c>
      <c r="E166" s="46" t="n">
        <f aca="false">D166/C166</f>
        <v>0.120836363636364</v>
      </c>
      <c r="F166" s="38" t="n">
        <f aca="false">'Dados Brasil'!C166</f>
        <v>42064</v>
      </c>
    </row>
    <row r="167" customFormat="false" ht="15.75" hidden="false" customHeight="false" outlineLevel="0" collapsed="false">
      <c r="B167" s="45" t="n">
        <f aca="false">'Dados Brasil'!G167</f>
        <v>3.308</v>
      </c>
      <c r="C167" s="45" t="n">
        <v>788</v>
      </c>
      <c r="D167" s="45" t="n">
        <f aca="false">$J$4*B167</f>
        <v>94.7892363636364</v>
      </c>
      <c r="E167" s="46" t="n">
        <f aca="false">D167/C167</f>
        <v>0.120290909090909</v>
      </c>
      <c r="F167" s="38" t="n">
        <f aca="false">'Dados Brasil'!C167</f>
        <v>42095</v>
      </c>
    </row>
    <row r="168" customFormat="false" ht="15.75" hidden="false" customHeight="false" outlineLevel="0" collapsed="false">
      <c r="B168" s="45" t="n">
        <f aca="false">'Dados Brasil'!G168</f>
        <v>3.299</v>
      </c>
      <c r="C168" s="45" t="n">
        <v>788</v>
      </c>
      <c r="D168" s="45" t="n">
        <f aca="false">$J$4*B168</f>
        <v>94.5313454545454</v>
      </c>
      <c r="E168" s="46" t="n">
        <f aca="false">D168/C168</f>
        <v>0.119963636363636</v>
      </c>
      <c r="F168" s="38" t="n">
        <f aca="false">'Dados Brasil'!C168</f>
        <v>42125</v>
      </c>
    </row>
    <row r="169" customFormat="false" ht="15.75" hidden="false" customHeight="false" outlineLevel="0" collapsed="false">
      <c r="B169" s="45" t="n">
        <f aca="false">'Dados Brasil'!G169</f>
        <v>3.301</v>
      </c>
      <c r="C169" s="45" t="n">
        <v>788</v>
      </c>
      <c r="D169" s="45" t="n">
        <f aca="false">$J$4*B169</f>
        <v>94.5886545454546</v>
      </c>
      <c r="E169" s="46" t="n">
        <f aca="false">D169/C169</f>
        <v>0.120036363636364</v>
      </c>
      <c r="F169" s="38" t="n">
        <f aca="false">'Dados Brasil'!C169</f>
        <v>42156</v>
      </c>
    </row>
    <row r="170" customFormat="false" ht="15.75" hidden="false" customHeight="false" outlineLevel="0" collapsed="false">
      <c r="B170" s="45" t="n">
        <f aca="false">'Dados Brasil'!G170</f>
        <v>3.296</v>
      </c>
      <c r="C170" s="45" t="n">
        <v>788</v>
      </c>
      <c r="D170" s="45" t="n">
        <f aca="false">$J$4*B170</f>
        <v>94.4453818181818</v>
      </c>
      <c r="E170" s="46" t="n">
        <f aca="false">D170/C170</f>
        <v>0.119854545454545</v>
      </c>
      <c r="F170" s="38" t="n">
        <f aca="false">'Dados Brasil'!C170</f>
        <v>42186</v>
      </c>
    </row>
    <row r="171" customFormat="false" ht="15.75" hidden="false" customHeight="false" outlineLevel="0" collapsed="false">
      <c r="B171" s="45" t="n">
        <f aca="false">'Dados Brasil'!G171</f>
        <v>3.295</v>
      </c>
      <c r="C171" s="45" t="n">
        <v>788</v>
      </c>
      <c r="D171" s="45" t="n">
        <f aca="false">$J$4*B171</f>
        <v>94.4167272727273</v>
      </c>
      <c r="E171" s="46" t="n">
        <f aca="false">D171/C171</f>
        <v>0.119818181818182</v>
      </c>
      <c r="F171" s="38" t="n">
        <f aca="false">'Dados Brasil'!C171</f>
        <v>42217</v>
      </c>
    </row>
    <row r="172" customFormat="false" ht="15.75" hidden="false" customHeight="false" outlineLevel="0" collapsed="false">
      <c r="B172" s="45" t="n">
        <f aca="false">'Dados Brasil'!G172</f>
        <v>3.277</v>
      </c>
      <c r="C172" s="45" t="n">
        <v>788</v>
      </c>
      <c r="D172" s="45" t="n">
        <f aca="false">$J$4*B172</f>
        <v>93.9009454545455</v>
      </c>
      <c r="E172" s="46" t="n">
        <f aca="false">D172/C172</f>
        <v>0.119163636363636</v>
      </c>
      <c r="F172" s="38" t="n">
        <f aca="false">'Dados Brasil'!C172</f>
        <v>42248</v>
      </c>
    </row>
    <row r="173" customFormat="false" ht="15.75" hidden="false" customHeight="false" outlineLevel="0" collapsed="false">
      <c r="B173" s="45" t="n">
        <f aca="false">'Dados Brasil'!G173</f>
        <v>3.48</v>
      </c>
      <c r="C173" s="45" t="n">
        <v>788</v>
      </c>
      <c r="D173" s="45" t="n">
        <f aca="false">$J$4*B173</f>
        <v>99.7178181818182</v>
      </c>
      <c r="E173" s="46" t="n">
        <f aca="false">D173/C173</f>
        <v>0.126545454545455</v>
      </c>
      <c r="F173" s="38" t="n">
        <f aca="false">'Dados Brasil'!C173</f>
        <v>42278</v>
      </c>
    </row>
    <row r="174" customFormat="false" ht="15.75" hidden="false" customHeight="false" outlineLevel="0" collapsed="false">
      <c r="B174" s="45" t="n">
        <f aca="false">'Dados Brasil'!G174</f>
        <v>3.576</v>
      </c>
      <c r="C174" s="45" t="n">
        <v>788</v>
      </c>
      <c r="D174" s="45" t="n">
        <f aca="false">$J$4*B174</f>
        <v>102.468654545455</v>
      </c>
      <c r="E174" s="46" t="n">
        <f aca="false">D174/C174</f>
        <v>0.130036363636364</v>
      </c>
      <c r="F174" s="38" t="n">
        <f aca="false">'Dados Brasil'!C174</f>
        <v>42309</v>
      </c>
    </row>
    <row r="175" customFormat="false" ht="15.75" hidden="false" customHeight="false" outlineLevel="0" collapsed="false">
      <c r="B175" s="45" t="n">
        <f aca="false">'Dados Brasil'!G175</f>
        <v>3.633</v>
      </c>
      <c r="C175" s="45" t="n">
        <v>788</v>
      </c>
      <c r="D175" s="45" t="n">
        <f aca="false">$J$4*B175</f>
        <v>104.101963636364</v>
      </c>
      <c r="E175" s="46" t="n">
        <f aca="false">D175/C175</f>
        <v>0.132109090909091</v>
      </c>
      <c r="F175" s="38" t="n">
        <f aca="false">'Dados Brasil'!C175</f>
        <v>42339</v>
      </c>
    </row>
    <row r="176" customFormat="false" ht="15.75" hidden="false" customHeight="false" outlineLevel="0" collapsed="false">
      <c r="B176" s="45" t="n">
        <f aca="false">'Dados Brasil'!G176</f>
        <v>3.676</v>
      </c>
      <c r="C176" s="45" t="n">
        <v>880</v>
      </c>
      <c r="D176" s="45" t="n">
        <f aca="false">$J$4*B176</f>
        <v>105.334109090909</v>
      </c>
      <c r="E176" s="46" t="n">
        <f aca="false">D176/C176</f>
        <v>0.119697851239669</v>
      </c>
      <c r="F176" s="38" t="n">
        <f aca="false">'Dados Brasil'!C176</f>
        <v>42370</v>
      </c>
    </row>
    <row r="177" customFormat="false" ht="15.75" hidden="false" customHeight="false" outlineLevel="0" collapsed="false">
      <c r="B177" s="45" t="n">
        <f aca="false">'Dados Brasil'!G177</f>
        <v>3.71</v>
      </c>
      <c r="C177" s="45" t="n">
        <v>880</v>
      </c>
      <c r="D177" s="45" t="n">
        <f aca="false">$J$4*B177</f>
        <v>106.308363636364</v>
      </c>
      <c r="E177" s="46" t="n">
        <f aca="false">D177/C177</f>
        <v>0.120804958677686</v>
      </c>
      <c r="F177" s="38" t="n">
        <f aca="false">'Dados Brasil'!C177</f>
        <v>42401</v>
      </c>
    </row>
    <row r="178" customFormat="false" ht="15.75" hidden="false" customHeight="false" outlineLevel="0" collapsed="false">
      <c r="B178" s="45" t="n">
        <f aca="false">'Dados Brasil'!G178</f>
        <v>3.73</v>
      </c>
      <c r="C178" s="45" t="n">
        <v>880</v>
      </c>
      <c r="D178" s="45" t="n">
        <f aca="false">$J$4*B178</f>
        <v>106.881454545455</v>
      </c>
      <c r="E178" s="46" t="n">
        <f aca="false">D178/C178</f>
        <v>0.121456198347107</v>
      </c>
      <c r="F178" s="38" t="n">
        <f aca="false">'Dados Brasil'!C178</f>
        <v>42430</v>
      </c>
    </row>
    <row r="179" customFormat="false" ht="15.75" hidden="false" customHeight="false" outlineLevel="0" collapsed="false">
      <c r="B179" s="45" t="n">
        <f aca="false">'Dados Brasil'!G179</f>
        <v>3.717</v>
      </c>
      <c r="C179" s="45" t="n">
        <v>880</v>
      </c>
      <c r="D179" s="45" t="n">
        <f aca="false">$J$4*B179</f>
        <v>106.508945454545</v>
      </c>
      <c r="E179" s="46" t="n">
        <f aca="false">D179/C179</f>
        <v>0.121032892561983</v>
      </c>
      <c r="F179" s="38" t="n">
        <f aca="false">'Dados Brasil'!C179</f>
        <v>42461</v>
      </c>
    </row>
    <row r="180" customFormat="false" ht="15.75" hidden="false" customHeight="false" outlineLevel="0" collapsed="false">
      <c r="B180" s="45" t="n">
        <f aca="false">'Dados Brasil'!G180</f>
        <v>3.674</v>
      </c>
      <c r="C180" s="45" t="n">
        <v>880</v>
      </c>
      <c r="D180" s="45" t="n">
        <f aca="false">$J$4*B180</f>
        <v>105.2768</v>
      </c>
      <c r="E180" s="46" t="n">
        <f aca="false">D180/C180</f>
        <v>0.119632727272727</v>
      </c>
      <c r="F180" s="38" t="n">
        <f aca="false">'Dados Brasil'!C180</f>
        <v>42491</v>
      </c>
    </row>
    <row r="181" customFormat="false" ht="15.75" hidden="false" customHeight="false" outlineLevel="0" collapsed="false">
      <c r="B181" s="45" t="n">
        <f aca="false">'Dados Brasil'!G181</f>
        <v>3.646</v>
      </c>
      <c r="C181" s="45" t="n">
        <v>880</v>
      </c>
      <c r="D181" s="45" t="n">
        <f aca="false">$J$4*B181</f>
        <v>104.474472727273</v>
      </c>
      <c r="E181" s="46" t="n">
        <f aca="false">D181/C181</f>
        <v>0.118720991735537</v>
      </c>
      <c r="F181" s="38" t="n">
        <f aca="false">'Dados Brasil'!C181</f>
        <v>42522</v>
      </c>
    </row>
    <row r="182" customFormat="false" ht="15.75" hidden="false" customHeight="false" outlineLevel="0" collapsed="false">
      <c r="B182" s="45" t="n">
        <f aca="false">'Dados Brasil'!G182</f>
        <v>3.638</v>
      </c>
      <c r="C182" s="45" t="n">
        <v>880</v>
      </c>
      <c r="D182" s="45" t="n">
        <f aca="false">$J$4*B182</f>
        <v>104.245236363636</v>
      </c>
      <c r="E182" s="46" t="n">
        <f aca="false">D182/C182</f>
        <v>0.118460495867769</v>
      </c>
      <c r="F182" s="38" t="n">
        <f aca="false">'Dados Brasil'!C182</f>
        <v>42552</v>
      </c>
    </row>
    <row r="183" customFormat="false" ht="15.75" hidden="false" customHeight="false" outlineLevel="0" collapsed="false">
      <c r="B183" s="45" t="n">
        <f aca="false">'Dados Brasil'!G183</f>
        <v>3.651</v>
      </c>
      <c r="C183" s="45" t="n">
        <v>880</v>
      </c>
      <c r="D183" s="45" t="n">
        <f aca="false">$J$4*B183</f>
        <v>104.617745454545</v>
      </c>
      <c r="E183" s="46" t="n">
        <f aca="false">D183/C183</f>
        <v>0.118883801652893</v>
      </c>
      <c r="F183" s="38" t="n">
        <f aca="false">'Dados Brasil'!C183</f>
        <v>42583</v>
      </c>
    </row>
    <row r="184" customFormat="false" ht="15.75" hidden="false" customHeight="false" outlineLevel="0" collapsed="false">
      <c r="B184" s="45" t="n">
        <f aca="false">'Dados Brasil'!G184</f>
        <v>3.648</v>
      </c>
      <c r="C184" s="45" t="n">
        <v>880</v>
      </c>
      <c r="D184" s="45" t="n">
        <f aca="false">$J$4*B184</f>
        <v>104.531781818182</v>
      </c>
      <c r="E184" s="46" t="n">
        <f aca="false">D184/C184</f>
        <v>0.118786115702479</v>
      </c>
      <c r="F184" s="38" t="n">
        <f aca="false">'Dados Brasil'!C184</f>
        <v>42614</v>
      </c>
    </row>
    <row r="185" customFormat="false" ht="15.75" hidden="false" customHeight="false" outlineLevel="0" collapsed="false">
      <c r="B185" s="45" t="n">
        <f aca="false">'Dados Brasil'!G185</f>
        <v>3.662</v>
      </c>
      <c r="C185" s="45" t="n">
        <v>880</v>
      </c>
      <c r="D185" s="45" t="n">
        <f aca="false">$J$4*B185</f>
        <v>104.932945454545</v>
      </c>
      <c r="E185" s="46" t="n">
        <f aca="false">D185/C185</f>
        <v>0.119241983471074</v>
      </c>
      <c r="F185" s="38" t="n">
        <f aca="false">'Dados Brasil'!C185</f>
        <v>42644</v>
      </c>
    </row>
    <row r="186" customFormat="false" ht="15.75" hidden="false" customHeight="false" outlineLevel="0" collapsed="false">
      <c r="B186" s="45" t="n">
        <f aca="false">'Dados Brasil'!G186</f>
        <v>3.671</v>
      </c>
      <c r="C186" s="45" t="n">
        <v>880</v>
      </c>
      <c r="D186" s="45" t="n">
        <f aca="false">$J$4*B186</f>
        <v>105.190836363636</v>
      </c>
      <c r="E186" s="46" t="n">
        <f aca="false">D186/C186</f>
        <v>0.119535041322314</v>
      </c>
      <c r="F186" s="38" t="n">
        <f aca="false">'Dados Brasil'!C186</f>
        <v>42675</v>
      </c>
    </row>
    <row r="187" customFormat="false" ht="15.75" hidden="false" customHeight="false" outlineLevel="0" collapsed="false">
      <c r="B187" s="45" t="n">
        <f aca="false">'Dados Brasil'!G187</f>
        <v>3.734</v>
      </c>
      <c r="C187" s="45" t="n">
        <v>880</v>
      </c>
      <c r="D187" s="45" t="n">
        <f aca="false">$J$4*B187</f>
        <v>106.996072727273</v>
      </c>
      <c r="E187" s="46" t="n">
        <f aca="false">D187/C187</f>
        <v>0.121586446280992</v>
      </c>
      <c r="F187" s="38" t="n">
        <f aca="false">'Dados Brasil'!C187</f>
        <v>42705</v>
      </c>
    </row>
    <row r="188" customFormat="false" ht="15.75" hidden="false" customHeight="false" outlineLevel="0" collapsed="false">
      <c r="B188" s="45" t="n">
        <f aca="false">'Dados Brasil'!G188</f>
        <v>3.768</v>
      </c>
      <c r="C188" s="45" t="n">
        <v>937</v>
      </c>
      <c r="D188" s="45" t="n">
        <f aca="false">$J$4*B188</f>
        <v>107.970327272727</v>
      </c>
      <c r="E188" s="46" t="n">
        <f aca="false">D188/C188</f>
        <v>0.115229804986902</v>
      </c>
      <c r="F188" s="38" t="n">
        <f aca="false">'Dados Brasil'!C188</f>
        <v>42736</v>
      </c>
    </row>
    <row r="189" customFormat="false" ht="15.75" hidden="false" customHeight="false" outlineLevel="0" collapsed="false">
      <c r="B189" s="45" t="n">
        <f aca="false">'Dados Brasil'!G189</f>
        <v>3.755</v>
      </c>
      <c r="C189" s="45" t="n">
        <v>937</v>
      </c>
      <c r="D189" s="45" t="n">
        <f aca="false">$J$4*B189</f>
        <v>107.597818181818</v>
      </c>
      <c r="E189" s="46" t="n">
        <f aca="false">D189/C189</f>
        <v>0.114832249927234</v>
      </c>
      <c r="F189" s="38" t="n">
        <f aca="false">'Dados Brasil'!C189</f>
        <v>42767</v>
      </c>
    </row>
    <row r="190" customFormat="false" ht="15.75" hidden="false" customHeight="false" outlineLevel="0" collapsed="false">
      <c r="B190" s="45" t="n">
        <f aca="false">'Dados Brasil'!G190</f>
        <v>3.687</v>
      </c>
      <c r="C190" s="45" t="n">
        <v>937</v>
      </c>
      <c r="D190" s="45" t="n">
        <f aca="false">$J$4*B190</f>
        <v>105.649309090909</v>
      </c>
      <c r="E190" s="46" t="n">
        <f aca="false">D190/C190</f>
        <v>0.112752731153585</v>
      </c>
      <c r="F190" s="38" t="n">
        <f aca="false">'Dados Brasil'!C190</f>
        <v>42795</v>
      </c>
    </row>
    <row r="191" customFormat="false" ht="15.75" hidden="false" customHeight="false" outlineLevel="0" collapsed="false">
      <c r="B191" s="45" t="n">
        <f aca="false">'Dados Brasil'!G191</f>
        <v>3.635</v>
      </c>
      <c r="C191" s="45" t="n">
        <v>937</v>
      </c>
      <c r="D191" s="45" t="n">
        <f aca="false">$J$4*B191</f>
        <v>104.159272727273</v>
      </c>
      <c r="E191" s="46" t="n">
        <f aca="false">D191/C191</f>
        <v>0.111162510914912</v>
      </c>
      <c r="F191" s="38" t="n">
        <f aca="false">'Dados Brasil'!C191</f>
        <v>42826</v>
      </c>
    </row>
    <row r="192" customFormat="false" ht="15.75" hidden="false" customHeight="false" outlineLevel="0" collapsed="false">
      <c r="B192" s="45" t="n">
        <f aca="false">'Dados Brasil'!G192</f>
        <v>3.617</v>
      </c>
      <c r="C192" s="45" t="n">
        <v>937</v>
      </c>
      <c r="D192" s="45" t="n">
        <f aca="false">$J$4*B192</f>
        <v>103.643490909091</v>
      </c>
      <c r="E192" s="46" t="n">
        <f aca="false">D192/C192</f>
        <v>0.110612050063064</v>
      </c>
      <c r="F192" s="38" t="n">
        <f aca="false">'Dados Brasil'!C192</f>
        <v>42856</v>
      </c>
    </row>
    <row r="193" customFormat="false" ht="15.75" hidden="false" customHeight="false" outlineLevel="0" collapsed="false">
      <c r="B193" s="45" t="n">
        <f aca="false">'Dados Brasil'!G193</f>
        <v>3.548</v>
      </c>
      <c r="C193" s="45" t="n">
        <v>937</v>
      </c>
      <c r="D193" s="45" t="n">
        <f aca="false">$J$4*B193</f>
        <v>101.666327272727</v>
      </c>
      <c r="E193" s="46" t="n">
        <f aca="false">D193/C193</f>
        <v>0.108501950130979</v>
      </c>
      <c r="F193" s="38" t="n">
        <f aca="false">'Dados Brasil'!C193</f>
        <v>42887</v>
      </c>
    </row>
    <row r="194" customFormat="false" ht="15.75" hidden="false" customHeight="false" outlineLevel="0" collapsed="false">
      <c r="B194" s="45" t="n">
        <f aca="false">'Dados Brasil'!G194</f>
        <v>3.553</v>
      </c>
      <c r="C194" s="45" t="n">
        <v>937</v>
      </c>
      <c r="D194" s="45" t="n">
        <f aca="false">$J$4*B194</f>
        <v>101.8096</v>
      </c>
      <c r="E194" s="46" t="n">
        <f aca="false">D194/C194</f>
        <v>0.108654855923159</v>
      </c>
      <c r="F194" s="38" t="n">
        <f aca="false">'Dados Brasil'!C194</f>
        <v>42917</v>
      </c>
    </row>
    <row r="195" customFormat="false" ht="15.75" hidden="false" customHeight="false" outlineLevel="0" collapsed="false">
      <c r="B195" s="45" t="n">
        <f aca="false">'Dados Brasil'!G195</f>
        <v>3.781</v>
      </c>
      <c r="C195" s="45" t="n">
        <v>937</v>
      </c>
      <c r="D195" s="45" t="n">
        <f aca="false">$J$4*B195</f>
        <v>108.342836363636</v>
      </c>
      <c r="E195" s="46" t="n">
        <f aca="false">D195/C195</f>
        <v>0.11562736004657</v>
      </c>
      <c r="F195" s="38" t="n">
        <f aca="false">'Dados Brasil'!C195</f>
        <v>42948</v>
      </c>
    </row>
    <row r="196" customFormat="false" ht="15.75" hidden="false" customHeight="false" outlineLevel="0" collapsed="false">
      <c r="B196" s="45" t="n">
        <f aca="false">'Dados Brasil'!G196</f>
        <v>3.881</v>
      </c>
      <c r="C196" s="45" t="n">
        <v>937</v>
      </c>
      <c r="D196" s="45" t="n">
        <f aca="false">$J$4*B196</f>
        <v>111.208290909091</v>
      </c>
      <c r="E196" s="46" t="n">
        <f aca="false">D196/C196</f>
        <v>0.118685475890172</v>
      </c>
      <c r="F196" s="38" t="n">
        <f aca="false">'Dados Brasil'!C196</f>
        <v>42979</v>
      </c>
    </row>
    <row r="197" customFormat="false" ht="15.75" hidden="false" customHeight="false" outlineLevel="0" collapsed="false">
      <c r="B197" s="45" t="n">
        <f aca="false">'Dados Brasil'!G197</f>
        <v>3.895</v>
      </c>
      <c r="C197" s="45" t="n">
        <v>937</v>
      </c>
      <c r="D197" s="45" t="n">
        <f aca="false">$J$4*B197</f>
        <v>111.609454545455</v>
      </c>
      <c r="E197" s="46" t="n">
        <f aca="false">D197/C197</f>
        <v>0.119113612108276</v>
      </c>
      <c r="F197" s="38" t="n">
        <f aca="false">'Dados Brasil'!C197</f>
        <v>43009</v>
      </c>
    </row>
    <row r="198" customFormat="false" ht="15.75" hidden="false" customHeight="false" outlineLevel="0" collapsed="false">
      <c r="B198" s="45" t="n">
        <f aca="false">'Dados Brasil'!G198</f>
        <v>4.004</v>
      </c>
      <c r="C198" s="45" t="n">
        <v>937</v>
      </c>
      <c r="D198" s="45" t="n">
        <f aca="false">$J$4*B198</f>
        <v>114.7328</v>
      </c>
      <c r="E198" s="46" t="n">
        <f aca="false">D198/C198</f>
        <v>0.122446958377801</v>
      </c>
      <c r="F198" s="38" t="n">
        <f aca="false">'Dados Brasil'!C198</f>
        <v>43040</v>
      </c>
    </row>
    <row r="199" customFormat="false" ht="15.75" hidden="false" customHeight="false" outlineLevel="0" collapsed="false">
      <c r="B199" s="45" t="n">
        <f aca="false">'Dados Brasil'!G199</f>
        <v>4.085</v>
      </c>
      <c r="C199" s="45" t="n">
        <v>937</v>
      </c>
      <c r="D199" s="45" t="n">
        <f aca="false">$J$4*B199</f>
        <v>117.053818181818</v>
      </c>
      <c r="E199" s="46" t="n">
        <f aca="false">D199/C199</f>
        <v>0.124924032211119</v>
      </c>
      <c r="F199" s="38" t="n">
        <f aca="false">'Dados Brasil'!C199</f>
        <v>43070</v>
      </c>
    </row>
    <row r="200" customFormat="false" ht="15.75" hidden="false" customHeight="false" outlineLevel="0" collapsed="false">
      <c r="B200" s="45" t="n">
        <f aca="false">'Dados Brasil'!G200</f>
        <v>4.189</v>
      </c>
      <c r="C200" s="45" t="n">
        <v>954</v>
      </c>
      <c r="D200" s="45" t="n">
        <f aca="false">$J$4*B200</f>
        <v>120.033890909091</v>
      </c>
      <c r="E200" s="46" t="n">
        <f aca="false">D200/C200</f>
        <v>0.125821688583953</v>
      </c>
      <c r="F200" s="38" t="n">
        <f aca="false">'Dados Brasil'!C200</f>
        <v>43101</v>
      </c>
    </row>
    <row r="201" customFormat="false" ht="15.75" hidden="false" customHeight="false" outlineLevel="0" collapsed="false">
      <c r="B201" s="45" t="n">
        <f aca="false">'Dados Brasil'!G201</f>
        <v>4.208</v>
      </c>
      <c r="C201" s="45" t="n">
        <v>954</v>
      </c>
      <c r="D201" s="45" t="n">
        <f aca="false">$J$4*B201</f>
        <v>120.578327272727</v>
      </c>
      <c r="E201" s="46" t="n">
        <f aca="false">D201/C201</f>
        <v>0.12639237659615</v>
      </c>
      <c r="F201" s="38" t="n">
        <f aca="false">'Dados Brasil'!C201</f>
        <v>43132</v>
      </c>
    </row>
    <row r="202" customFormat="false" ht="15.75" hidden="false" customHeight="false" outlineLevel="0" collapsed="false">
      <c r="B202" s="45" t="n">
        <f aca="false">'Dados Brasil'!G202</f>
        <v>4.199</v>
      </c>
      <c r="C202" s="45" t="n">
        <v>954</v>
      </c>
      <c r="D202" s="45" t="n">
        <f aca="false">$J$4*B202</f>
        <v>120.320436363636</v>
      </c>
      <c r="E202" s="46" t="n">
        <f aca="false">D202/C202</f>
        <v>0.126122050695636</v>
      </c>
      <c r="F202" s="38" t="n">
        <f aca="false">'Dados Brasil'!C202</f>
        <v>43160</v>
      </c>
    </row>
    <row r="203" customFormat="false" ht="15.75" hidden="false" customHeight="false" outlineLevel="0" collapsed="false">
      <c r="B203" s="45" t="n">
        <f aca="false">'Dados Brasil'!G203</f>
        <v>4.215</v>
      </c>
      <c r="C203" s="45" t="n">
        <v>954</v>
      </c>
      <c r="D203" s="45" t="n">
        <f aca="false">$J$4*B203</f>
        <v>120.778909090909</v>
      </c>
      <c r="E203" s="46" t="n">
        <f aca="false">D203/C203</f>
        <v>0.126602630074328</v>
      </c>
      <c r="F203" s="38" t="n">
        <f aca="false">'Dados Brasil'!C203</f>
        <v>43191</v>
      </c>
    </row>
    <row r="204" customFormat="false" ht="15.75" hidden="false" customHeight="false" outlineLevel="0" collapsed="false">
      <c r="B204" s="45" t="n">
        <f aca="false">'Dados Brasil'!G204</f>
        <v>4.314</v>
      </c>
      <c r="C204" s="45" t="n">
        <v>954</v>
      </c>
      <c r="D204" s="45" t="n">
        <f aca="false">$J$4*B204</f>
        <v>123.615709090909</v>
      </c>
      <c r="E204" s="46" t="n">
        <f aca="false">D204/C204</f>
        <v>0.129576214979989</v>
      </c>
      <c r="F204" s="38" t="n">
        <f aca="false">'Dados Brasil'!C204</f>
        <v>43221</v>
      </c>
    </row>
    <row r="205" customFormat="false" ht="15.75" hidden="false" customHeight="false" outlineLevel="0" collapsed="false">
      <c r="B205" s="45" t="n">
        <f aca="false">'Dados Brasil'!G205</f>
        <v>4.552</v>
      </c>
      <c r="C205" s="45" t="n">
        <v>954</v>
      </c>
      <c r="D205" s="45" t="n">
        <f aca="false">$J$4*B205</f>
        <v>130.435490909091</v>
      </c>
      <c r="E205" s="46" t="n">
        <f aca="false">D205/C205</f>
        <v>0.136724833238041</v>
      </c>
      <c r="F205" s="38" t="n">
        <f aca="false">'Dados Brasil'!C205</f>
        <v>43252</v>
      </c>
    </row>
    <row r="206" customFormat="false" ht="15.75" hidden="false" customHeight="false" outlineLevel="0" collapsed="false">
      <c r="B206" s="45" t="n">
        <f aca="false">'Dados Brasil'!G206</f>
        <v>4.492</v>
      </c>
      <c r="C206" s="45" t="n">
        <v>954</v>
      </c>
      <c r="D206" s="45" t="n">
        <f aca="false">$J$4*B206</f>
        <v>128.716218181818</v>
      </c>
      <c r="E206" s="46" t="n">
        <f aca="false">D206/C206</f>
        <v>0.134922660567944</v>
      </c>
      <c r="F206" s="38" t="n">
        <f aca="false">'Dados Brasil'!C206</f>
        <v>43282</v>
      </c>
    </row>
    <row r="207" customFormat="false" ht="15.75" hidden="false" customHeight="false" outlineLevel="0" collapsed="false">
      <c r="B207" s="45" t="n">
        <f aca="false">'Dados Brasil'!G207</f>
        <v>4.447</v>
      </c>
      <c r="C207" s="45" t="n">
        <v>954</v>
      </c>
      <c r="D207" s="45" t="n">
        <f aca="false">$J$4*B207</f>
        <v>127.426763636364</v>
      </c>
      <c r="E207" s="46" t="n">
        <f aca="false">D207/C207</f>
        <v>0.133571031065371</v>
      </c>
      <c r="F207" s="38" t="n">
        <f aca="false">'Dados Brasil'!C207</f>
        <v>43313</v>
      </c>
    </row>
    <row r="208" customFormat="false" ht="15.75" hidden="false" customHeight="false" outlineLevel="0" collapsed="false">
      <c r="B208" s="45" t="n">
        <f aca="false">'Dados Brasil'!G208</f>
        <v>4.625</v>
      </c>
      <c r="C208" s="45" t="n">
        <v>954</v>
      </c>
      <c r="D208" s="45" t="n">
        <f aca="false">$J$4*B208</f>
        <v>132.527272727273</v>
      </c>
      <c r="E208" s="46" t="n">
        <f aca="false">D208/C208</f>
        <v>0.138917476653326</v>
      </c>
      <c r="F208" s="38" t="n">
        <f aca="false">'Dados Brasil'!C208</f>
        <v>43344</v>
      </c>
    </row>
    <row r="209" customFormat="false" ht="15.75" hidden="false" customHeight="false" outlineLevel="0" collapsed="false">
      <c r="B209" s="45" t="n">
        <f aca="false">'Dados Brasil'!G209</f>
        <v>4.717</v>
      </c>
      <c r="C209" s="45" t="n">
        <v>954</v>
      </c>
      <c r="D209" s="45" t="n">
        <f aca="false">$J$4*B209</f>
        <v>135.163490909091</v>
      </c>
      <c r="E209" s="46" t="n">
        <f aca="false">D209/C209</f>
        <v>0.141680808080808</v>
      </c>
      <c r="F209" s="38" t="n">
        <f aca="false">'Dados Brasil'!C209</f>
        <v>43374</v>
      </c>
    </row>
    <row r="210" customFormat="false" ht="15.75" hidden="false" customHeight="false" outlineLevel="0" collapsed="false">
      <c r="B210" s="45" t="n">
        <f aca="false">'Dados Brasil'!G210</f>
        <v>4.59</v>
      </c>
      <c r="C210" s="45" t="n">
        <v>954</v>
      </c>
      <c r="D210" s="45" t="n">
        <f aca="false">$J$4*B210</f>
        <v>131.524363636364</v>
      </c>
      <c r="E210" s="46" t="n">
        <f aca="false">D210/C210</f>
        <v>0.137866209262436</v>
      </c>
      <c r="F210" s="38" t="n">
        <f aca="false">'Dados Brasil'!C210</f>
        <v>43405</v>
      </c>
    </row>
    <row r="211" customFormat="false" ht="15.75" hidden="false" customHeight="false" outlineLevel="0" collapsed="false">
      <c r="B211" s="45" t="n">
        <f aca="false">'Dados Brasil'!G211</f>
        <v>4.365</v>
      </c>
      <c r="C211" s="45" t="n">
        <v>954</v>
      </c>
      <c r="D211" s="45" t="n">
        <f aca="false">$J$4*B211</f>
        <v>125.077090909091</v>
      </c>
      <c r="E211" s="46" t="n">
        <f aca="false">D211/C211</f>
        <v>0.131108061749571</v>
      </c>
      <c r="F211" s="38" t="n">
        <f aca="false">'Dados Brasil'!C211</f>
        <v>43435</v>
      </c>
    </row>
    <row r="212" customFormat="false" ht="15.75" hidden="false" customHeight="false" outlineLevel="0" collapsed="false">
      <c r="B212" s="45" t="n">
        <f aca="false">'Dados Brasil'!G212</f>
        <v>4.268</v>
      </c>
      <c r="C212" s="45" t="n">
        <v>998</v>
      </c>
      <c r="D212" s="45" t="n">
        <f aca="false">$J$4*B212</f>
        <v>122.2976</v>
      </c>
      <c r="E212" s="46" t="n">
        <f aca="false">D212/C212</f>
        <v>0.122542685370741</v>
      </c>
      <c r="F212" s="38" t="n">
        <f aca="false">'Dados Brasil'!C212</f>
        <v>43466</v>
      </c>
    </row>
    <row r="213" customFormat="false" ht="15.75" hidden="false" customHeight="false" outlineLevel="0" collapsed="false">
      <c r="B213" s="45" t="n">
        <f aca="false">'Dados Brasil'!G213</f>
        <v>4.19</v>
      </c>
      <c r="C213" s="45" t="n">
        <v>998</v>
      </c>
      <c r="D213" s="45" t="n">
        <f aca="false">$J$4*B213</f>
        <v>120.062545454545</v>
      </c>
      <c r="E213" s="46" t="n">
        <f aca="false">D213/C213</f>
        <v>0.120303151758062</v>
      </c>
      <c r="F213" s="38" t="n">
        <f aca="false">'Dados Brasil'!C213</f>
        <v>43497</v>
      </c>
    </row>
    <row r="214" customFormat="false" ht="15.75" hidden="false" customHeight="false" outlineLevel="0" collapsed="false">
      <c r="B214" s="45" t="n">
        <f aca="false">'Dados Brasil'!G214</f>
        <v>4.305</v>
      </c>
      <c r="C214" s="45" t="n">
        <v>998</v>
      </c>
      <c r="D214" s="45" t="n">
        <f aca="false">$J$4*B214</f>
        <v>123.357818181818</v>
      </c>
      <c r="E214" s="46" t="n">
        <f aca="false">D214/C214</f>
        <v>0.123605028238295</v>
      </c>
      <c r="F214" s="38" t="n">
        <f aca="false">'Dados Brasil'!C214</f>
        <v>43525</v>
      </c>
    </row>
    <row r="215" customFormat="false" ht="15.75" hidden="false" customHeight="false" outlineLevel="0" collapsed="false">
      <c r="B215" s="45" t="n">
        <f aca="false">'Dados Brasil'!G215</f>
        <v>4.437</v>
      </c>
      <c r="C215" s="45" t="n">
        <v>998</v>
      </c>
      <c r="D215" s="45" t="n">
        <f aca="false">$J$4*B215</f>
        <v>127.140218181818</v>
      </c>
      <c r="E215" s="46" t="n">
        <f aca="false">D215/C215</f>
        <v>0.127395008198215</v>
      </c>
      <c r="F215" s="38" t="n">
        <f aca="false">'Dados Brasil'!C215</f>
        <v>43556</v>
      </c>
    </row>
    <row r="216" customFormat="false" ht="15.75" hidden="false" customHeight="false" outlineLevel="0" collapsed="false">
      <c r="B216" s="45" t="n">
        <f aca="false">'Dados Brasil'!G216</f>
        <v>4.552</v>
      </c>
      <c r="C216" s="45" t="n">
        <v>998</v>
      </c>
      <c r="D216" s="45" t="n">
        <f aca="false">$J$4*B216</f>
        <v>130.435490909091</v>
      </c>
      <c r="E216" s="46" t="n">
        <f aca="false">D216/C216</f>
        <v>0.130696884678448</v>
      </c>
      <c r="F216" s="38" t="n">
        <f aca="false">'Dados Brasil'!C216</f>
        <v>43586</v>
      </c>
    </row>
    <row r="217" customFormat="false" ht="15.75" hidden="false" customHeight="false" outlineLevel="0" collapsed="false">
      <c r="B217" s="45" t="n">
        <f aca="false">'Dados Brasil'!G217</f>
        <v>4.468</v>
      </c>
      <c r="C217" s="45" t="n">
        <v>998</v>
      </c>
      <c r="D217" s="45" t="n">
        <f aca="false">$J$4*B217</f>
        <v>128.028509090909</v>
      </c>
      <c r="E217" s="46" t="n">
        <f aca="false">D217/C217</f>
        <v>0.128285079249408</v>
      </c>
      <c r="F217" s="38" t="n">
        <f aca="false">'Dados Brasil'!C217</f>
        <v>43617</v>
      </c>
    </row>
    <row r="218" customFormat="false" ht="15.75" hidden="false" customHeight="false" outlineLevel="0" collapsed="false">
      <c r="B218" s="45" t="n">
        <f aca="false">'Dados Brasil'!G218</f>
        <v>4.351</v>
      </c>
      <c r="C218" s="45" t="n">
        <v>998</v>
      </c>
      <c r="D218" s="45" t="n">
        <f aca="false">$J$4*B218</f>
        <v>124.675927272727</v>
      </c>
      <c r="E218" s="46" t="n">
        <f aca="false">D218/C218</f>
        <v>0.124925778830388</v>
      </c>
      <c r="F218" s="38" t="n">
        <f aca="false">'Dados Brasil'!C218</f>
        <v>43647</v>
      </c>
    </row>
    <row r="219" customFormat="false" ht="15.75" hidden="false" customHeight="false" outlineLevel="0" collapsed="false">
      <c r="B219" s="45" t="n">
        <f aca="false">'Dados Brasil'!G219</f>
        <v>4.316</v>
      </c>
      <c r="C219" s="45" t="n">
        <v>998</v>
      </c>
      <c r="D219" s="45" t="n">
        <f aca="false">$J$4*B219</f>
        <v>123.673018181818</v>
      </c>
      <c r="E219" s="46" t="n">
        <f aca="false">D219/C219</f>
        <v>0.123920859901621</v>
      </c>
      <c r="F219" s="38" t="n">
        <f aca="false">'Dados Brasil'!C219</f>
        <v>43678</v>
      </c>
    </row>
    <row r="220" customFormat="false" ht="15.75" hidden="false" customHeight="false" outlineLevel="0" collapsed="false">
      <c r="B220" s="45" t="n">
        <f aca="false">'Dados Brasil'!G220</f>
        <v>4.326</v>
      </c>
      <c r="C220" s="45" t="n">
        <v>998</v>
      </c>
      <c r="D220" s="45" t="n">
        <f aca="false">$J$4*B220</f>
        <v>123.959563636364</v>
      </c>
      <c r="E220" s="46" t="n">
        <f aca="false">D220/C220</f>
        <v>0.124207979595555</v>
      </c>
      <c r="F220" s="38" t="n">
        <f aca="false">'Dados Brasil'!C220</f>
        <v>43709</v>
      </c>
    </row>
    <row r="221" customFormat="false" ht="15.75" hidden="false" customHeight="false" outlineLevel="0" collapsed="false">
      <c r="B221" s="45" t="n">
        <f aca="false">'Dados Brasil'!G221</f>
        <v>4.38</v>
      </c>
      <c r="C221" s="45" t="n">
        <v>998</v>
      </c>
      <c r="D221" s="45" t="n">
        <f aca="false">$J$4*B221</f>
        <v>125.506909090909</v>
      </c>
      <c r="E221" s="46" t="n">
        <f aca="false">D221/C221</f>
        <v>0.125758425942795</v>
      </c>
      <c r="F221" s="38" t="n">
        <f aca="false">'Dados Brasil'!C221</f>
        <v>43739</v>
      </c>
    </row>
    <row r="222" customFormat="false" ht="15.75" hidden="false" customHeight="false" outlineLevel="0" collapsed="false">
      <c r="B222" s="45" t="n">
        <f aca="false">'Dados Brasil'!G222</f>
        <v>4.413</v>
      </c>
      <c r="C222" s="45" t="n">
        <v>998</v>
      </c>
      <c r="D222" s="45" t="n">
        <f aca="false">$J$4*B222</f>
        <v>126.452509090909</v>
      </c>
      <c r="E222" s="46" t="n">
        <f aca="false">D222/C222</f>
        <v>0.126705920932775</v>
      </c>
      <c r="F222" s="38" t="n">
        <f aca="false">'Dados Brasil'!C222</f>
        <v>43770</v>
      </c>
    </row>
    <row r="223" customFormat="false" ht="15.75" hidden="false" customHeight="false" outlineLevel="0" collapsed="false">
      <c r="B223" s="45" t="n">
        <f aca="false">'Dados Brasil'!G223</f>
        <v>4.531</v>
      </c>
      <c r="C223" s="45" t="n">
        <v>998</v>
      </c>
      <c r="D223" s="45" t="n">
        <f aca="false">$J$4*B223</f>
        <v>129.833745454545</v>
      </c>
      <c r="E223" s="46" t="n">
        <f aca="false">D223/C223</f>
        <v>0.130093933321188</v>
      </c>
      <c r="F223" s="38" t="n">
        <f aca="false">'Dados Brasil'!C223</f>
        <v>43800</v>
      </c>
    </row>
    <row r="224" customFormat="false" ht="15.75" hidden="false" customHeight="false" outlineLevel="0" collapsed="false">
      <c r="B224" s="45" t="n">
        <f aca="false">'Dados Brasil'!G224</f>
        <v>4.579</v>
      </c>
      <c r="C224" s="45" t="n">
        <v>1039</v>
      </c>
      <c r="D224" s="45" t="n">
        <f aca="false">$J$4*B224</f>
        <v>131.209163636364</v>
      </c>
      <c r="E224" s="46" t="n">
        <f aca="false">D224/C224</f>
        <v>0.126284084346837</v>
      </c>
      <c r="F224" s="38" t="n">
        <f aca="false">'Dados Brasil'!C224</f>
        <v>43831</v>
      </c>
    </row>
    <row r="225" customFormat="false" ht="15.75" hidden="false" customHeight="false" outlineLevel="0" collapsed="false">
      <c r="B225" s="45" t="n">
        <f aca="false">'Dados Brasil'!G225</f>
        <v>4.55</v>
      </c>
      <c r="C225" s="45" t="n">
        <v>1045</v>
      </c>
      <c r="D225" s="45" t="n">
        <f aca="false">$J$4*B225</f>
        <v>130.378181818182</v>
      </c>
      <c r="E225" s="46" t="n">
        <f aca="false">D225/C225</f>
        <v>0.124763810352327</v>
      </c>
      <c r="F225" s="38" t="n">
        <f aca="false">'Dados Brasil'!C225</f>
        <v>43862</v>
      </c>
    </row>
    <row r="226" customFormat="false" ht="15.75" hidden="false" customHeight="false" outlineLevel="0" collapsed="false">
      <c r="B226" s="45" t="n">
        <f aca="false">'Dados Brasil'!G226</f>
        <v>4.462</v>
      </c>
      <c r="C226" s="45" t="n">
        <v>1045</v>
      </c>
      <c r="D226" s="45" t="n">
        <f aca="false">$J$4*B226</f>
        <v>127.856581818182</v>
      </c>
      <c r="E226" s="46" t="n">
        <f aca="false">D226/C226</f>
        <v>0.12235079599826</v>
      </c>
      <c r="F226" s="38" t="n">
        <f aca="false">'Dados Brasil'!C226</f>
        <v>43891</v>
      </c>
    </row>
    <row r="227" customFormat="false" ht="15.75" hidden="false" customHeight="false" outlineLevel="0" collapsed="false">
      <c r="B227" s="45" t="n">
        <f aca="false">'Dados Brasil'!G227</f>
        <v>4.066</v>
      </c>
      <c r="C227" s="45" t="n">
        <v>1045</v>
      </c>
      <c r="D227" s="45" t="n">
        <f aca="false">$J$4*B227</f>
        <v>116.509381818182</v>
      </c>
      <c r="E227" s="46" t="n">
        <f aca="false">D227/C227</f>
        <v>0.111492231404959</v>
      </c>
      <c r="F227" s="38" t="n">
        <f aca="false">'Dados Brasil'!C227</f>
        <v>43922</v>
      </c>
    </row>
    <row r="228" customFormat="false" ht="15.75" hidden="false" customHeight="false" outlineLevel="0" collapsed="false">
      <c r="B228" s="45" t="n">
        <f aca="false">'Dados Brasil'!G228</f>
        <v>3.818</v>
      </c>
      <c r="C228" s="45" t="n">
        <v>1045</v>
      </c>
      <c r="D228" s="45" t="n">
        <f aca="false">$J$4*B228</f>
        <v>109.403054545455</v>
      </c>
      <c r="E228" s="46" t="n">
        <f aca="false">D228/C228</f>
        <v>0.104691918225315</v>
      </c>
      <c r="F228" s="38" t="n">
        <f aca="false">'Dados Brasil'!C228</f>
        <v>43952</v>
      </c>
    </row>
    <row r="229" customFormat="false" ht="15.75" hidden="false" customHeight="false" outlineLevel="0" collapsed="false">
      <c r="B229" s="45" t="n">
        <f aca="false">'Dados Brasil'!G229</f>
        <v>3.964</v>
      </c>
      <c r="C229" s="45" t="n">
        <v>1045</v>
      </c>
      <c r="D229" s="45" t="n">
        <f aca="false">$J$4*B229</f>
        <v>113.586618181818</v>
      </c>
      <c r="E229" s="46" t="n">
        <f aca="false">D229/C229</f>
        <v>0.108695328403654</v>
      </c>
      <c r="F229" s="38" t="n">
        <f aca="false">'Dados Brasil'!C229</f>
        <v>43983</v>
      </c>
    </row>
    <row r="230" customFormat="false" ht="15.75" hidden="false" customHeight="false" outlineLevel="0" collapsed="false">
      <c r="B230" s="45" t="n">
        <f aca="false">'Dados Brasil'!G230</f>
        <v>4.144</v>
      </c>
      <c r="C230" s="45" t="n">
        <v>1045</v>
      </c>
      <c r="D230" s="45" t="n">
        <f aca="false">$J$4*B230</f>
        <v>118.744436363636</v>
      </c>
      <c r="E230" s="46" t="n">
        <f aca="false">D230/C230</f>
        <v>0.113631039582427</v>
      </c>
      <c r="F230" s="38" t="n">
        <f aca="false">'Dados Brasil'!C230</f>
        <v>44013</v>
      </c>
    </row>
    <row r="231" customFormat="false" ht="15.75" hidden="false" customHeight="false" outlineLevel="0" collapsed="false">
      <c r="B231" s="45" t="n">
        <f aca="false">'Dados Brasil'!G231</f>
        <v>4.237</v>
      </c>
      <c r="C231" s="45" t="n">
        <v>1045</v>
      </c>
      <c r="D231" s="45" t="n">
        <f aca="false">$J$4*B231</f>
        <v>121.409309090909</v>
      </c>
      <c r="E231" s="46" t="n">
        <f aca="false">D231/C231</f>
        <v>0.116181157024793</v>
      </c>
      <c r="F231" s="38" t="n">
        <f aca="false">'Dados Brasil'!C231</f>
        <v>44044</v>
      </c>
    </row>
    <row r="232" customFormat="false" ht="15.75" hidden="false" customHeight="false" outlineLevel="0" collapsed="false">
      <c r="B232" s="45" t="n">
        <f aca="false">'Dados Brasil'!G232</f>
        <v>4.358</v>
      </c>
      <c r="C232" s="45" t="n">
        <v>1045</v>
      </c>
      <c r="D232" s="45" t="n">
        <f aca="false">$J$4*B232</f>
        <v>124.876509090909</v>
      </c>
      <c r="E232" s="46" t="n">
        <f aca="false">D232/C232</f>
        <v>0.119499051761635</v>
      </c>
      <c r="F232" s="38" t="n">
        <f aca="false">'Dados Brasil'!C232</f>
        <v>44105</v>
      </c>
    </row>
    <row r="233" customFormat="false" ht="15.75" hidden="false" customHeight="false" outlineLevel="0" collapsed="false">
      <c r="B233" s="45" t="n">
        <f aca="false">'Dados Brasil'!G233</f>
        <v>4.406</v>
      </c>
      <c r="C233" s="45" t="n">
        <v>1045</v>
      </c>
      <c r="D233" s="45" t="n">
        <f aca="false">$J$4*B233</f>
        <v>126.251927272727</v>
      </c>
      <c r="E233" s="46" t="n">
        <f aca="false">D233/C233</f>
        <v>0.120815241409308</v>
      </c>
      <c r="F233" s="38" t="n">
        <f aca="false">'Dados Brasil'!C233</f>
        <v>44136</v>
      </c>
    </row>
    <row r="234" customFormat="false" ht="15.75" hidden="false" customHeight="false" outlineLevel="0" collapsed="false">
      <c r="B234" s="45" t="n">
        <f aca="false">'Dados Brasil'!G234</f>
        <v>4.483</v>
      </c>
      <c r="C234" s="45" t="n">
        <v>1045</v>
      </c>
      <c r="D234" s="45" t="n">
        <f aca="false">$J$4*B234</f>
        <v>128.458327272727</v>
      </c>
      <c r="E234" s="46" t="n">
        <f aca="false">D234/C234</f>
        <v>0.122926628969117</v>
      </c>
      <c r="F234" s="38" t="n">
        <f aca="false">'Dados Brasil'!C234</f>
        <v>44166</v>
      </c>
    </row>
    <row r="235" customFormat="false" ht="15.75" hidden="false" customHeight="false" outlineLevel="0" collapsed="false">
      <c r="B235" s="45" t="n">
        <f aca="false">'Dados Brasil'!G235</f>
        <v>4.622</v>
      </c>
      <c r="C235" s="45" t="n">
        <v>1100</v>
      </c>
      <c r="D235" s="45" t="n">
        <f aca="false">$J$4*B235</f>
        <v>132.441309090909</v>
      </c>
      <c r="E235" s="46" t="n">
        <f aca="false">D235/C235</f>
        <v>0.120401190082645</v>
      </c>
      <c r="F235" s="38" t="n">
        <f aca="false">'Dados Brasil'!C235</f>
        <v>44197</v>
      </c>
    </row>
    <row r="236" customFormat="false" ht="15.75" hidden="false" customHeight="false" outlineLevel="0" collapsed="false">
      <c r="B236" s="45" t="n">
        <f aca="false">'Dados Brasil'!G236</f>
        <v>4.951</v>
      </c>
      <c r="C236" s="45" t="n">
        <v>1100</v>
      </c>
      <c r="D236" s="45" t="n">
        <f aca="false">$J$4*B236</f>
        <v>141.868654545455</v>
      </c>
      <c r="E236" s="46" t="n">
        <f aca="false">D236/C236</f>
        <v>0.128971504132231</v>
      </c>
      <c r="F236" s="38" t="n">
        <f aca="false">'Dados Brasil'!C236</f>
        <v>44228</v>
      </c>
    </row>
    <row r="237" customFormat="false" ht="15.75" hidden="false" customHeight="false" outlineLevel="0" collapsed="false">
      <c r="B237" s="45" t="n">
        <f aca="false">'Dados Brasil'!G237</f>
        <v>5.484</v>
      </c>
      <c r="C237" s="45" t="n">
        <v>1100</v>
      </c>
      <c r="D237" s="45" t="n">
        <f aca="false">$J$4*B237</f>
        <v>157.141527272727</v>
      </c>
      <c r="E237" s="46" t="n">
        <f aca="false">D237/C237</f>
        <v>0.142855933884298</v>
      </c>
      <c r="F237" s="38" t="n">
        <f aca="false">'Dados Brasil'!C237</f>
        <v>44256</v>
      </c>
    </row>
    <row r="238" customFormat="false" ht="15.75" hidden="false" customHeight="false" outlineLevel="0" collapsed="false">
      <c r="B238" s="45" t="n">
        <f aca="false">'Dados Brasil'!G238</f>
        <v>5.448</v>
      </c>
      <c r="C238" s="45" t="n">
        <v>1100</v>
      </c>
      <c r="D238" s="45" t="n">
        <f aca="false">$J$4*B238</f>
        <v>156.109963636364</v>
      </c>
      <c r="E238" s="46" t="n">
        <f aca="false">D238/C238</f>
        <v>0.141918148760331</v>
      </c>
      <c r="F238" s="38" t="n">
        <f aca="false">'Dados Brasil'!C238</f>
        <v>44287</v>
      </c>
    </row>
    <row r="239" customFormat="false" ht="15.75" hidden="false" customHeight="false" outlineLevel="0" collapsed="false">
      <c r="B239" s="45" t="n">
        <f aca="false">'Dados Brasil'!G239</f>
        <v>5.604</v>
      </c>
      <c r="C239" s="45" t="n">
        <v>1100</v>
      </c>
      <c r="D239" s="45" t="n">
        <f aca="false">$J$4*B239</f>
        <v>160.580072727273</v>
      </c>
      <c r="E239" s="46" t="n">
        <f aca="false">D239/C239</f>
        <v>0.145981884297521</v>
      </c>
      <c r="F239" s="38" t="n">
        <f aca="false">'Dados Brasil'!C239</f>
        <v>44317</v>
      </c>
    </row>
    <row r="240" customFormat="false" ht="15.75" hidden="false" customHeight="false" outlineLevel="0" collapsed="false">
      <c r="B240" s="45" t="n">
        <f aca="false">'Dados Brasil'!G240</f>
        <v>5.687</v>
      </c>
      <c r="C240" s="45" t="n">
        <v>1100</v>
      </c>
      <c r="D240" s="45" t="n">
        <f aca="false">$J$4*B240</f>
        <v>162.9584</v>
      </c>
      <c r="E240" s="46" t="n">
        <f aca="false">D240/C240</f>
        <v>0.148144</v>
      </c>
      <c r="F240" s="38" t="n">
        <f aca="false">'Dados Brasil'!C240</f>
        <v>44348</v>
      </c>
    </row>
    <row r="241" customFormat="false" ht="15.75" hidden="false" customHeight="false" outlineLevel="0" collapsed="false">
      <c r="B241" s="45" t="n">
        <f aca="false">'Dados Brasil'!G241</f>
        <v>5.807</v>
      </c>
      <c r="C241" s="45" t="n">
        <v>1100</v>
      </c>
      <c r="D241" s="45" t="n">
        <f aca="false">$J$4*B241</f>
        <v>166.396945454545</v>
      </c>
      <c r="E241" s="46" t="n">
        <f aca="false">D241/C241</f>
        <v>0.151269950413223</v>
      </c>
      <c r="F241" s="38" t="n">
        <f aca="false">'Dados Brasil'!C241</f>
        <v>44378</v>
      </c>
    </row>
    <row r="242" customFormat="false" ht="15.75" hidden="false" customHeight="false" outlineLevel="0" collapsed="false">
      <c r="B242" s="45" t="n">
        <f aca="false">'Dados Brasil'!G242</f>
        <v>5.933</v>
      </c>
      <c r="C242" s="45" t="n">
        <v>1100</v>
      </c>
      <c r="D242" s="45" t="n">
        <f aca="false">$J$4*B242</f>
        <v>170.007418181818</v>
      </c>
      <c r="E242" s="46" t="n">
        <f aca="false">D242/C242</f>
        <v>0.154552198347107</v>
      </c>
      <c r="F242" s="38" t="n">
        <f aca="false">'Dados Brasil'!C242</f>
        <v>44409</v>
      </c>
    </row>
    <row r="243" customFormat="false" ht="15.75" hidden="false" customHeight="false" outlineLevel="0" collapsed="false">
      <c r="B243" s="45" t="n">
        <f aca="false">'Dados Brasil'!G243</f>
        <v>6.078</v>
      </c>
      <c r="C243" s="45" t="n">
        <v>1100</v>
      </c>
      <c r="D243" s="45" t="n">
        <f aca="false">$J$4*B243</f>
        <v>174.162327272727</v>
      </c>
      <c r="E243" s="46" t="n">
        <f aca="false">D243/C243</f>
        <v>0.158329388429752</v>
      </c>
      <c r="F243" s="38" t="n">
        <f aca="false">'Dados Brasil'!C243</f>
        <v>44440</v>
      </c>
    </row>
    <row r="244" customFormat="false" ht="15.75" hidden="false" customHeight="false" outlineLevel="0" collapsed="false">
      <c r="B244" s="45" t="n">
        <f aca="false">'Dados Brasil'!G244</f>
        <v>6.341</v>
      </c>
      <c r="C244" s="45" t="n">
        <v>1100</v>
      </c>
      <c r="D244" s="45" t="n">
        <f aca="false">$J$4*B244</f>
        <v>181.698472727273</v>
      </c>
      <c r="E244" s="46" t="n">
        <f aca="false">D244/C244</f>
        <v>0.165180429752066</v>
      </c>
      <c r="F244" s="38" t="n">
        <f aca="false">'Dados Brasil'!C244</f>
        <v>44470</v>
      </c>
    </row>
    <row r="245" customFormat="false" ht="15.75" hidden="false" customHeight="false" outlineLevel="0" collapsed="false">
      <c r="B245" s="45" t="n">
        <f aca="false">'Dados Brasil'!G245</f>
        <v>6.744</v>
      </c>
      <c r="C245" s="45" t="n">
        <v>1100</v>
      </c>
      <c r="D245" s="45" t="n">
        <f aca="false">$J$4*B245</f>
        <v>193.246254545455</v>
      </c>
      <c r="E245" s="46" t="n">
        <f aca="false">D245/C245</f>
        <v>0.17567841322314</v>
      </c>
      <c r="F245" s="38" t="n">
        <f aca="false">'Dados Brasil'!C245</f>
        <v>44501</v>
      </c>
    </row>
    <row r="246" customFormat="false" ht="15.75" hidden="false" customHeight="false" outlineLevel="0" collapsed="false">
      <c r="B246" s="45" t="n">
        <f aca="false">'Dados Brasil'!G246</f>
        <v>6.67</v>
      </c>
      <c r="C246" s="45" t="n">
        <v>1100</v>
      </c>
      <c r="D246" s="45" t="n">
        <f aca="false">$J$4*B246</f>
        <v>191.125818181818</v>
      </c>
      <c r="E246" s="46" t="n">
        <f aca="false">D246/C246</f>
        <v>0.173750743801653</v>
      </c>
      <c r="F246" s="38" t="n">
        <f aca="false">'Dados Brasil'!C246</f>
        <v>44531</v>
      </c>
    </row>
    <row r="247" customFormat="false" ht="15.75" hidden="false" customHeight="false" outlineLevel="0" collapsed="false">
      <c r="B247" s="45" t="n">
        <f aca="false">'Dados Brasil'!G247</f>
        <v>6.635</v>
      </c>
      <c r="C247" s="45" t="n">
        <v>1212</v>
      </c>
      <c r="D247" s="45" t="n">
        <f aca="false">$J$4*B247</f>
        <v>190.122909090909</v>
      </c>
      <c r="E247" s="46" t="n">
        <f aca="false">D247/C247</f>
        <v>0.156867086708671</v>
      </c>
      <c r="F247" s="38" t="n">
        <f aca="false">'Dados Brasil'!C247</f>
        <v>44562</v>
      </c>
    </row>
    <row r="248" customFormat="false" ht="15.75" hidden="false" customHeight="false" outlineLevel="0" collapsed="false">
      <c r="B248" s="45" t="n">
        <f aca="false">'Dados Brasil'!G248</f>
        <v>6.6</v>
      </c>
      <c r="C248" s="45" t="n">
        <v>1212</v>
      </c>
      <c r="D248" s="45" t="n">
        <f aca="false">$J$4*B248</f>
        <v>189.12</v>
      </c>
      <c r="E248" s="46" t="n">
        <f aca="false">D248/C248</f>
        <v>0.156039603960396</v>
      </c>
      <c r="F248" s="38" t="n">
        <f aca="false">'Dados Brasil'!C248</f>
        <v>44593</v>
      </c>
    </row>
    <row r="249" customFormat="false" ht="15.75" hidden="false" customHeight="false" outlineLevel="0" collapsed="false">
      <c r="B249" s="45" t="n">
        <f aca="false">'Dados Brasil'!G249</f>
        <v>7.012</v>
      </c>
      <c r="C249" s="45" t="n">
        <v>1212</v>
      </c>
      <c r="D249" s="45" t="n">
        <f aca="false">$J$4*B249</f>
        <v>200.925672727273</v>
      </c>
      <c r="E249" s="46" t="n">
        <f aca="false">D249/C249</f>
        <v>0.165780258025803</v>
      </c>
      <c r="F249" s="38" t="n">
        <f aca="false">'Dados Brasil'!C249</f>
        <v>44621</v>
      </c>
    </row>
    <row r="250" customFormat="false" ht="15.75" hidden="false" customHeight="false" outlineLevel="0" collapsed="false">
      <c r="B250" s="45" t="n">
        <f aca="false">'Dados Brasil'!G250</f>
        <v>7.245</v>
      </c>
      <c r="C250" s="45" t="n">
        <v>1212</v>
      </c>
      <c r="D250" s="45" t="n">
        <f aca="false">$J$4*B250</f>
        <v>207.602181818182</v>
      </c>
      <c r="E250" s="46" t="n">
        <f aca="false">D250/C250</f>
        <v>0.171288928892889</v>
      </c>
      <c r="F250" s="38" t="n">
        <f aca="false">'Dados Brasil'!C250</f>
        <v>44652</v>
      </c>
    </row>
    <row r="251" customFormat="false" ht="15.75" hidden="false" customHeight="false" outlineLevel="0" collapsed="false">
      <c r="B251" s="45" t="n">
        <f aca="false">'Dados Brasil'!G251</f>
        <v>7.28</v>
      </c>
      <c r="C251" s="45" t="n">
        <v>1212</v>
      </c>
      <c r="D251" s="45" t="n">
        <f aca="false">$J$4*B251</f>
        <v>208.605090909091</v>
      </c>
      <c r="E251" s="46" t="n">
        <f aca="false">D251/C251</f>
        <v>0.172116411641164</v>
      </c>
      <c r="F251" s="38" t="n">
        <f aca="false">'Dados Brasil'!C251</f>
        <v>44682</v>
      </c>
    </row>
    <row r="252" customFormat="false" ht="15.75" hidden="false" customHeight="false" outlineLevel="0" collapsed="false">
      <c r="B252" s="45" t="n">
        <f aca="false">'Dados Brasil'!G252</f>
        <v>7.25</v>
      </c>
      <c r="C252" s="45" t="n">
        <v>1212</v>
      </c>
      <c r="D252" s="45" t="n">
        <f aca="false">$J$4*B252</f>
        <v>207.745454545454</v>
      </c>
      <c r="E252" s="46" t="n">
        <f aca="false">D252/C252</f>
        <v>0.171407140714071</v>
      </c>
      <c r="F252" s="38" t="n">
        <f aca="false">'Dados Brasil'!C252</f>
        <v>44713</v>
      </c>
    </row>
    <row r="253" customFormat="false" ht="15.75" hidden="false" customHeight="false" outlineLevel="0" collapsed="false">
      <c r="B253" s="45" t="n">
        <f aca="false">'Dados Brasil'!G253</f>
        <v>6.05</v>
      </c>
      <c r="C253" s="45" t="n">
        <v>1212</v>
      </c>
      <c r="D253" s="45" t="n">
        <f aca="false">$J$4*B253</f>
        <v>173.36</v>
      </c>
      <c r="E253" s="46" t="n">
        <f aca="false">D253/C253</f>
        <v>0.143036303630363</v>
      </c>
      <c r="F253" s="38" t="n">
        <f aca="false">'Dados Brasil'!C253</f>
        <v>44743</v>
      </c>
    </row>
    <row r="254" customFormat="false" ht="15.75" hidden="false" customHeight="false" outlineLevel="0" collapsed="false">
      <c r="B254" s="48"/>
      <c r="C254" s="48"/>
      <c r="E254" s="30"/>
    </row>
    <row r="255" customFormat="false" ht="15.75" hidden="false" customHeight="false" outlineLevel="0" collapsed="false">
      <c r="B255" s="48"/>
      <c r="C255" s="48"/>
      <c r="E255" s="30"/>
    </row>
    <row r="256" customFormat="false" ht="15.75" hidden="false" customHeight="false" outlineLevel="0" collapsed="false">
      <c r="B256" s="48"/>
      <c r="C256" s="48"/>
      <c r="E256" s="30"/>
    </row>
    <row r="257" customFormat="false" ht="15.75" hidden="false" customHeight="false" outlineLevel="0" collapsed="false">
      <c r="B257" s="48"/>
      <c r="C257" s="48"/>
      <c r="E257" s="30"/>
    </row>
    <row r="258" customFormat="false" ht="15.75" hidden="false" customHeight="false" outlineLevel="0" collapsed="false">
      <c r="B258" s="48"/>
      <c r="C258" s="48"/>
      <c r="E258" s="30"/>
    </row>
    <row r="259" customFormat="false" ht="15.75" hidden="false" customHeight="false" outlineLevel="0" collapsed="false">
      <c r="B259" s="48"/>
      <c r="C259" s="48"/>
      <c r="E259" s="30"/>
    </row>
    <row r="260" customFormat="false" ht="15.75" hidden="false" customHeight="false" outlineLevel="0" collapsed="false">
      <c r="B260" s="48"/>
      <c r="C260" s="48"/>
      <c r="E260" s="30"/>
    </row>
    <row r="261" customFormat="false" ht="15.75" hidden="false" customHeight="false" outlineLevel="0" collapsed="false">
      <c r="B261" s="48"/>
      <c r="C261" s="48"/>
      <c r="E261" s="30"/>
    </row>
    <row r="262" customFormat="false" ht="15.75" hidden="false" customHeight="false" outlineLevel="0" collapsed="false">
      <c r="B262" s="48"/>
      <c r="C262" s="48"/>
      <c r="E262" s="30"/>
    </row>
    <row r="263" customFormat="false" ht="15.75" hidden="false" customHeight="false" outlineLevel="0" collapsed="false">
      <c r="B263" s="48"/>
      <c r="C263" s="48"/>
      <c r="E263" s="30"/>
    </row>
    <row r="264" customFormat="false" ht="15.75" hidden="false" customHeight="false" outlineLevel="0" collapsed="false">
      <c r="B264" s="48"/>
      <c r="C264" s="48"/>
      <c r="E264" s="30"/>
    </row>
    <row r="265" customFormat="false" ht="15.75" hidden="false" customHeight="false" outlineLevel="0" collapsed="false">
      <c r="B265" s="48"/>
      <c r="C265" s="48"/>
      <c r="E265" s="30"/>
    </row>
    <row r="266" customFormat="false" ht="15.75" hidden="false" customHeight="false" outlineLevel="0" collapsed="false">
      <c r="B266" s="48"/>
      <c r="C266" s="48"/>
      <c r="E266" s="30"/>
    </row>
    <row r="267" customFormat="false" ht="15.75" hidden="false" customHeight="false" outlineLevel="0" collapsed="false">
      <c r="B267" s="48"/>
      <c r="C267" s="48"/>
      <c r="E267" s="30"/>
    </row>
    <row r="268" customFormat="false" ht="15.75" hidden="false" customHeight="false" outlineLevel="0" collapsed="false">
      <c r="B268" s="48"/>
      <c r="C268" s="48"/>
      <c r="E268" s="30"/>
    </row>
    <row r="269" customFormat="false" ht="15.75" hidden="false" customHeight="false" outlineLevel="0" collapsed="false">
      <c r="B269" s="48"/>
      <c r="C269" s="48"/>
      <c r="E269" s="30"/>
    </row>
    <row r="270" customFormat="false" ht="15.75" hidden="false" customHeight="false" outlineLevel="0" collapsed="false">
      <c r="B270" s="48"/>
      <c r="C270" s="48"/>
      <c r="E270" s="30"/>
    </row>
    <row r="271" customFormat="false" ht="15.75" hidden="false" customHeight="false" outlineLevel="0" collapsed="false">
      <c r="B271" s="48"/>
      <c r="C271" s="48"/>
      <c r="E271" s="30"/>
    </row>
    <row r="272" customFormat="false" ht="15.75" hidden="false" customHeight="false" outlineLevel="0" collapsed="false">
      <c r="B272" s="48"/>
      <c r="C272" s="48"/>
      <c r="E272" s="30"/>
    </row>
    <row r="273" customFormat="false" ht="15.75" hidden="false" customHeight="false" outlineLevel="0" collapsed="false">
      <c r="B273" s="48"/>
      <c r="C273" s="48"/>
      <c r="E273" s="30"/>
    </row>
    <row r="274" customFormat="false" ht="15.75" hidden="false" customHeight="false" outlineLevel="0" collapsed="false">
      <c r="B274" s="48"/>
      <c r="C274" s="48"/>
      <c r="E274" s="30"/>
    </row>
    <row r="275" customFormat="false" ht="15.75" hidden="false" customHeight="false" outlineLevel="0" collapsed="false">
      <c r="B275" s="48"/>
      <c r="C275" s="48"/>
      <c r="E275" s="30"/>
    </row>
    <row r="276" customFormat="false" ht="15.75" hidden="false" customHeight="false" outlineLevel="0" collapsed="false">
      <c r="B276" s="48"/>
      <c r="C276" s="48"/>
      <c r="E276" s="30"/>
    </row>
    <row r="277" customFormat="false" ht="15.75" hidden="false" customHeight="false" outlineLevel="0" collapsed="false">
      <c r="B277" s="48"/>
      <c r="C277" s="48"/>
      <c r="E277" s="30"/>
    </row>
    <row r="278" customFormat="false" ht="15.75" hidden="false" customHeight="false" outlineLevel="0" collapsed="false">
      <c r="B278" s="48"/>
      <c r="C278" s="48"/>
      <c r="E278" s="30"/>
    </row>
    <row r="279" customFormat="false" ht="15.75" hidden="false" customHeight="false" outlineLevel="0" collapsed="false">
      <c r="B279" s="48"/>
      <c r="C279" s="48"/>
      <c r="E279" s="30"/>
    </row>
    <row r="280" customFormat="false" ht="15.75" hidden="false" customHeight="false" outlineLevel="0" collapsed="false">
      <c r="B280" s="48"/>
      <c r="C280" s="48"/>
      <c r="E280" s="30"/>
    </row>
    <row r="281" customFormat="false" ht="15.75" hidden="false" customHeight="false" outlineLevel="0" collapsed="false">
      <c r="B281" s="48"/>
      <c r="C281" s="48"/>
      <c r="E281" s="30"/>
    </row>
    <row r="282" customFormat="false" ht="15.75" hidden="false" customHeight="false" outlineLevel="0" collapsed="false">
      <c r="B282" s="48"/>
      <c r="C282" s="48"/>
      <c r="E282" s="30"/>
    </row>
    <row r="283" customFormat="false" ht="15.75" hidden="false" customHeight="false" outlineLevel="0" collapsed="false">
      <c r="B283" s="48"/>
      <c r="C283" s="48"/>
      <c r="E283" s="30"/>
    </row>
    <row r="284" customFormat="false" ht="15.75" hidden="false" customHeight="false" outlineLevel="0" collapsed="false">
      <c r="B284" s="48"/>
      <c r="C284" s="48"/>
      <c r="E284" s="30"/>
    </row>
    <row r="285" customFormat="false" ht="15.75" hidden="false" customHeight="false" outlineLevel="0" collapsed="false">
      <c r="B285" s="48"/>
      <c r="C285" s="48"/>
      <c r="E285" s="30"/>
    </row>
    <row r="286" customFormat="false" ht="15.75" hidden="false" customHeight="false" outlineLevel="0" collapsed="false">
      <c r="B286" s="48"/>
      <c r="C286" s="48"/>
      <c r="E286" s="30"/>
    </row>
    <row r="287" customFormat="false" ht="15.75" hidden="false" customHeight="false" outlineLevel="0" collapsed="false">
      <c r="B287" s="48"/>
      <c r="C287" s="48"/>
      <c r="E287" s="30"/>
    </row>
    <row r="288" customFormat="false" ht="15.75" hidden="false" customHeight="false" outlineLevel="0" collapsed="false">
      <c r="B288" s="48"/>
      <c r="C288" s="48"/>
      <c r="E288" s="30"/>
    </row>
    <row r="289" customFormat="false" ht="15.75" hidden="false" customHeight="false" outlineLevel="0" collapsed="false">
      <c r="B289" s="48"/>
      <c r="C289" s="48"/>
      <c r="E289" s="30"/>
    </row>
    <row r="290" customFormat="false" ht="15.75" hidden="false" customHeight="false" outlineLevel="0" collapsed="false">
      <c r="B290" s="48"/>
      <c r="C290" s="48"/>
      <c r="E290" s="30"/>
    </row>
    <row r="291" customFormat="false" ht="15.75" hidden="false" customHeight="false" outlineLevel="0" collapsed="false">
      <c r="B291" s="48"/>
      <c r="C291" s="48"/>
      <c r="E291" s="30"/>
    </row>
    <row r="292" customFormat="false" ht="15.75" hidden="false" customHeight="false" outlineLevel="0" collapsed="false">
      <c r="B292" s="48"/>
      <c r="C292" s="48"/>
      <c r="E292" s="30"/>
    </row>
    <row r="293" customFormat="false" ht="15.75" hidden="false" customHeight="false" outlineLevel="0" collapsed="false">
      <c r="B293" s="48"/>
      <c r="C293" s="48"/>
      <c r="E293" s="30"/>
    </row>
    <row r="294" customFormat="false" ht="15.75" hidden="false" customHeight="false" outlineLevel="0" collapsed="false">
      <c r="B294" s="48"/>
      <c r="C294" s="48"/>
      <c r="E294" s="30"/>
    </row>
    <row r="295" customFormat="false" ht="15.75" hidden="false" customHeight="false" outlineLevel="0" collapsed="false">
      <c r="B295" s="48"/>
      <c r="C295" s="48"/>
      <c r="E295" s="30"/>
    </row>
    <row r="296" customFormat="false" ht="15.75" hidden="false" customHeight="false" outlineLevel="0" collapsed="false">
      <c r="B296" s="48"/>
      <c r="C296" s="48"/>
      <c r="E296" s="30"/>
    </row>
    <row r="297" customFormat="false" ht="15.75" hidden="false" customHeight="false" outlineLevel="0" collapsed="false">
      <c r="B297" s="48"/>
      <c r="C297" s="48"/>
      <c r="E297" s="30"/>
    </row>
    <row r="298" customFormat="false" ht="15.75" hidden="false" customHeight="false" outlineLevel="0" collapsed="false">
      <c r="B298" s="48"/>
      <c r="C298" s="48"/>
      <c r="E298" s="30"/>
    </row>
    <row r="299" customFormat="false" ht="15.75" hidden="false" customHeight="false" outlineLevel="0" collapsed="false">
      <c r="B299" s="48"/>
      <c r="C299" s="48"/>
      <c r="E299" s="30"/>
    </row>
    <row r="300" customFormat="false" ht="15.75" hidden="false" customHeight="false" outlineLevel="0" collapsed="false">
      <c r="B300" s="48"/>
      <c r="C300" s="48"/>
      <c r="E300" s="30"/>
    </row>
    <row r="301" customFormat="false" ht="15.75" hidden="false" customHeight="false" outlineLevel="0" collapsed="false">
      <c r="B301" s="48"/>
      <c r="C301" s="48"/>
      <c r="E301" s="30"/>
    </row>
    <row r="302" customFormat="false" ht="15.75" hidden="false" customHeight="false" outlineLevel="0" collapsed="false">
      <c r="B302" s="48"/>
      <c r="C302" s="48"/>
      <c r="E302" s="30"/>
    </row>
    <row r="303" customFormat="false" ht="15.75" hidden="false" customHeight="false" outlineLevel="0" collapsed="false">
      <c r="B303" s="48"/>
      <c r="C303" s="48"/>
      <c r="E303" s="30"/>
    </row>
    <row r="304" customFormat="false" ht="15.75" hidden="false" customHeight="false" outlineLevel="0" collapsed="false">
      <c r="B304" s="48"/>
      <c r="C304" s="48"/>
      <c r="E304" s="30"/>
    </row>
    <row r="305" customFormat="false" ht="15.75" hidden="false" customHeight="false" outlineLevel="0" collapsed="false">
      <c r="B305" s="48"/>
      <c r="C305" s="48"/>
      <c r="E305" s="30"/>
    </row>
    <row r="306" customFormat="false" ht="15.75" hidden="false" customHeight="false" outlineLevel="0" collapsed="false">
      <c r="B306" s="48"/>
      <c r="C306" s="48"/>
      <c r="E306" s="30"/>
    </row>
    <row r="307" customFormat="false" ht="15.75" hidden="false" customHeight="false" outlineLevel="0" collapsed="false">
      <c r="B307" s="48"/>
      <c r="C307" s="48"/>
      <c r="E307" s="30"/>
    </row>
    <row r="308" customFormat="false" ht="15.75" hidden="false" customHeight="false" outlineLevel="0" collapsed="false">
      <c r="B308" s="48"/>
      <c r="C308" s="48"/>
      <c r="E308" s="30"/>
    </row>
    <row r="309" customFormat="false" ht="15.75" hidden="false" customHeight="false" outlineLevel="0" collapsed="false">
      <c r="B309" s="48"/>
      <c r="C309" s="48"/>
      <c r="E309" s="30"/>
    </row>
    <row r="310" customFormat="false" ht="15.75" hidden="false" customHeight="false" outlineLevel="0" collapsed="false">
      <c r="B310" s="48"/>
      <c r="C310" s="48"/>
      <c r="E310" s="30"/>
    </row>
    <row r="311" customFormat="false" ht="15.75" hidden="false" customHeight="false" outlineLevel="0" collapsed="false">
      <c r="B311" s="48"/>
      <c r="C311" s="48"/>
      <c r="E311" s="30"/>
    </row>
    <row r="312" customFormat="false" ht="15.75" hidden="false" customHeight="false" outlineLevel="0" collapsed="false">
      <c r="B312" s="48"/>
      <c r="C312" s="48"/>
      <c r="E312" s="30"/>
    </row>
    <row r="313" customFormat="false" ht="15.75" hidden="false" customHeight="false" outlineLevel="0" collapsed="false">
      <c r="B313" s="48"/>
      <c r="C313" s="48"/>
      <c r="E313" s="30"/>
    </row>
    <row r="314" customFormat="false" ht="15.75" hidden="false" customHeight="false" outlineLevel="0" collapsed="false">
      <c r="B314" s="48"/>
      <c r="C314" s="48"/>
      <c r="E314" s="30"/>
    </row>
    <row r="315" customFormat="false" ht="15.75" hidden="false" customHeight="false" outlineLevel="0" collapsed="false">
      <c r="B315" s="48"/>
      <c r="C315" s="48"/>
      <c r="E315" s="30"/>
    </row>
    <row r="316" customFormat="false" ht="15.75" hidden="false" customHeight="false" outlineLevel="0" collapsed="false">
      <c r="B316" s="48"/>
      <c r="C316" s="48"/>
      <c r="E316" s="30"/>
    </row>
    <row r="317" customFormat="false" ht="15.75" hidden="false" customHeight="false" outlineLevel="0" collapsed="false">
      <c r="B317" s="48"/>
      <c r="C317" s="48"/>
      <c r="E317" s="30"/>
    </row>
    <row r="318" customFormat="false" ht="15.75" hidden="false" customHeight="false" outlineLevel="0" collapsed="false">
      <c r="B318" s="48"/>
      <c r="C318" s="48"/>
      <c r="E318" s="30"/>
    </row>
    <row r="319" customFormat="false" ht="15.75" hidden="false" customHeight="false" outlineLevel="0" collapsed="false">
      <c r="B319" s="48"/>
      <c r="C319" s="48"/>
      <c r="E319" s="30"/>
    </row>
    <row r="320" customFormat="false" ht="15.75" hidden="false" customHeight="false" outlineLevel="0" collapsed="false">
      <c r="B320" s="48"/>
      <c r="C320" s="48"/>
      <c r="E320" s="30"/>
    </row>
    <row r="321" customFormat="false" ht="15.75" hidden="false" customHeight="false" outlineLevel="0" collapsed="false">
      <c r="B321" s="48"/>
      <c r="C321" s="48"/>
      <c r="E321" s="30"/>
    </row>
    <row r="322" customFormat="false" ht="15.75" hidden="false" customHeight="false" outlineLevel="0" collapsed="false">
      <c r="B322" s="48"/>
      <c r="C322" s="48"/>
      <c r="E322" s="30"/>
    </row>
    <row r="323" customFormat="false" ht="15.75" hidden="false" customHeight="false" outlineLevel="0" collapsed="false">
      <c r="B323" s="48"/>
      <c r="C323" s="48"/>
      <c r="E323" s="30"/>
    </row>
    <row r="324" customFormat="false" ht="15.75" hidden="false" customHeight="false" outlineLevel="0" collapsed="false">
      <c r="B324" s="48"/>
      <c r="C324" s="48"/>
      <c r="E324" s="30"/>
    </row>
    <row r="325" customFormat="false" ht="15.75" hidden="false" customHeight="false" outlineLevel="0" collapsed="false">
      <c r="B325" s="48"/>
      <c r="C325" s="48"/>
      <c r="E325" s="30"/>
    </row>
    <row r="326" customFormat="false" ht="15.75" hidden="false" customHeight="false" outlineLevel="0" collapsed="false">
      <c r="B326" s="48"/>
      <c r="C326" s="48"/>
      <c r="E326" s="30"/>
    </row>
    <row r="327" customFormat="false" ht="15.75" hidden="false" customHeight="false" outlineLevel="0" collapsed="false">
      <c r="B327" s="48"/>
      <c r="C327" s="48"/>
      <c r="E327" s="30"/>
    </row>
    <row r="328" customFormat="false" ht="15.75" hidden="false" customHeight="false" outlineLevel="0" collapsed="false">
      <c r="B328" s="48"/>
      <c r="C328" s="48"/>
      <c r="E328" s="30"/>
    </row>
    <row r="329" customFormat="false" ht="15.75" hidden="false" customHeight="false" outlineLevel="0" collapsed="false">
      <c r="B329" s="48"/>
      <c r="C329" s="48"/>
      <c r="E329" s="30"/>
    </row>
    <row r="330" customFormat="false" ht="15.75" hidden="false" customHeight="false" outlineLevel="0" collapsed="false">
      <c r="B330" s="48"/>
      <c r="C330" s="48"/>
      <c r="E330" s="30"/>
    </row>
    <row r="331" customFormat="false" ht="15.75" hidden="false" customHeight="false" outlineLevel="0" collapsed="false">
      <c r="B331" s="48"/>
      <c r="C331" s="48"/>
      <c r="E331" s="30"/>
    </row>
    <row r="332" customFormat="false" ht="15.75" hidden="false" customHeight="false" outlineLevel="0" collapsed="false">
      <c r="B332" s="48"/>
      <c r="C332" s="48"/>
      <c r="E332" s="30"/>
    </row>
    <row r="333" customFormat="false" ht="15.75" hidden="false" customHeight="false" outlineLevel="0" collapsed="false">
      <c r="B333" s="48"/>
      <c r="C333" s="48"/>
      <c r="E333" s="30"/>
    </row>
    <row r="334" customFormat="false" ht="15.75" hidden="false" customHeight="false" outlineLevel="0" collapsed="false">
      <c r="B334" s="48"/>
      <c r="C334" s="48"/>
      <c r="E334" s="30"/>
    </row>
    <row r="335" customFormat="false" ht="15.75" hidden="false" customHeight="false" outlineLevel="0" collapsed="false">
      <c r="B335" s="48"/>
      <c r="C335" s="48"/>
      <c r="E335" s="30"/>
    </row>
    <row r="336" customFormat="false" ht="15.75" hidden="false" customHeight="false" outlineLevel="0" collapsed="false">
      <c r="B336" s="48"/>
      <c r="C336" s="48"/>
      <c r="E336" s="30"/>
    </row>
    <row r="337" customFormat="false" ht="15.75" hidden="false" customHeight="false" outlineLevel="0" collapsed="false">
      <c r="B337" s="48"/>
      <c r="C337" s="48"/>
      <c r="E337" s="30"/>
    </row>
    <row r="338" customFormat="false" ht="15.75" hidden="false" customHeight="false" outlineLevel="0" collapsed="false">
      <c r="B338" s="48"/>
      <c r="C338" s="48"/>
      <c r="E338" s="30"/>
    </row>
    <row r="339" customFormat="false" ht="15.75" hidden="false" customHeight="false" outlineLevel="0" collapsed="false">
      <c r="B339" s="48"/>
      <c r="C339" s="48"/>
      <c r="E339" s="30"/>
    </row>
    <row r="340" customFormat="false" ht="15.75" hidden="false" customHeight="false" outlineLevel="0" collapsed="false">
      <c r="B340" s="48"/>
      <c r="C340" s="48"/>
      <c r="E340" s="30"/>
    </row>
    <row r="341" customFormat="false" ht="15.75" hidden="false" customHeight="false" outlineLevel="0" collapsed="false">
      <c r="B341" s="48"/>
      <c r="C341" s="48"/>
      <c r="E341" s="30"/>
    </row>
    <row r="342" customFormat="false" ht="15.75" hidden="false" customHeight="false" outlineLevel="0" collapsed="false">
      <c r="B342" s="48"/>
      <c r="C342" s="48"/>
      <c r="E342" s="30"/>
    </row>
    <row r="343" customFormat="false" ht="15.75" hidden="false" customHeight="false" outlineLevel="0" collapsed="false">
      <c r="B343" s="48"/>
      <c r="C343" s="48"/>
      <c r="E343" s="30"/>
    </row>
    <row r="344" customFormat="false" ht="15.75" hidden="false" customHeight="false" outlineLevel="0" collapsed="false">
      <c r="B344" s="48"/>
      <c r="C344" s="48"/>
      <c r="E344" s="30"/>
    </row>
    <row r="345" customFormat="false" ht="15.75" hidden="false" customHeight="false" outlineLevel="0" collapsed="false">
      <c r="B345" s="48"/>
      <c r="C345" s="48"/>
      <c r="E345" s="30"/>
    </row>
    <row r="346" customFormat="false" ht="15.75" hidden="false" customHeight="false" outlineLevel="0" collapsed="false">
      <c r="B346" s="48"/>
      <c r="C346" s="48"/>
      <c r="E346" s="30"/>
    </row>
    <row r="347" customFormat="false" ht="15.75" hidden="false" customHeight="false" outlineLevel="0" collapsed="false">
      <c r="B347" s="48"/>
      <c r="C347" s="48"/>
      <c r="E347" s="30"/>
    </row>
    <row r="348" customFormat="false" ht="15.75" hidden="false" customHeight="false" outlineLevel="0" collapsed="false">
      <c r="B348" s="48"/>
      <c r="C348" s="48"/>
      <c r="E348" s="30"/>
    </row>
    <row r="349" customFormat="false" ht="15.75" hidden="false" customHeight="false" outlineLevel="0" collapsed="false">
      <c r="B349" s="48"/>
      <c r="C349" s="48"/>
      <c r="E349" s="30"/>
    </row>
    <row r="350" customFormat="false" ht="15.75" hidden="false" customHeight="false" outlineLevel="0" collapsed="false">
      <c r="B350" s="48"/>
      <c r="C350" s="48"/>
      <c r="E350" s="30"/>
    </row>
    <row r="351" customFormat="false" ht="15.75" hidden="false" customHeight="false" outlineLevel="0" collapsed="false">
      <c r="B351" s="48"/>
      <c r="C351" s="48"/>
      <c r="E351" s="30"/>
    </row>
    <row r="352" customFormat="false" ht="15.75" hidden="false" customHeight="false" outlineLevel="0" collapsed="false">
      <c r="B352" s="48"/>
      <c r="C352" s="48"/>
      <c r="E352" s="30"/>
    </row>
    <row r="353" customFormat="false" ht="15.75" hidden="false" customHeight="false" outlineLevel="0" collapsed="false">
      <c r="B353" s="48"/>
      <c r="C353" s="48"/>
      <c r="E353" s="30"/>
    </row>
    <row r="354" customFormat="false" ht="15.75" hidden="false" customHeight="false" outlineLevel="0" collapsed="false">
      <c r="B354" s="48"/>
      <c r="C354" s="48"/>
      <c r="E354" s="30"/>
    </row>
    <row r="355" customFormat="false" ht="15.75" hidden="false" customHeight="false" outlineLevel="0" collapsed="false">
      <c r="B355" s="48"/>
      <c r="C355" s="48"/>
      <c r="E355" s="30"/>
    </row>
    <row r="356" customFormat="false" ht="15.75" hidden="false" customHeight="false" outlineLevel="0" collapsed="false">
      <c r="B356" s="48"/>
      <c r="C356" s="48"/>
      <c r="E356" s="30"/>
    </row>
    <row r="357" customFormat="false" ht="15.75" hidden="false" customHeight="false" outlineLevel="0" collapsed="false">
      <c r="B357" s="48"/>
      <c r="C357" s="48"/>
      <c r="E357" s="30"/>
    </row>
    <row r="358" customFormat="false" ht="15.75" hidden="false" customHeight="false" outlineLevel="0" collapsed="false">
      <c r="B358" s="48"/>
      <c r="C358" s="48"/>
      <c r="E358" s="30"/>
    </row>
    <row r="359" customFormat="false" ht="15.75" hidden="false" customHeight="false" outlineLevel="0" collapsed="false">
      <c r="B359" s="48"/>
      <c r="C359" s="48"/>
      <c r="E359" s="30"/>
    </row>
    <row r="360" customFormat="false" ht="15.75" hidden="false" customHeight="false" outlineLevel="0" collapsed="false">
      <c r="B360" s="48"/>
      <c r="C360" s="48"/>
      <c r="E360" s="30"/>
    </row>
    <row r="361" customFormat="false" ht="15.75" hidden="false" customHeight="false" outlineLevel="0" collapsed="false">
      <c r="B361" s="48"/>
      <c r="C361" s="48"/>
      <c r="E361" s="30"/>
    </row>
    <row r="362" customFormat="false" ht="15.75" hidden="false" customHeight="false" outlineLevel="0" collapsed="false">
      <c r="B362" s="48"/>
      <c r="C362" s="48"/>
      <c r="E362" s="30"/>
    </row>
    <row r="363" customFormat="false" ht="15.75" hidden="false" customHeight="false" outlineLevel="0" collapsed="false">
      <c r="B363" s="48"/>
      <c r="C363" s="48"/>
      <c r="E363" s="30"/>
    </row>
    <row r="364" customFormat="false" ht="15.75" hidden="false" customHeight="false" outlineLevel="0" collapsed="false">
      <c r="B364" s="48"/>
      <c r="C364" s="48"/>
      <c r="E364" s="30"/>
    </row>
    <row r="365" customFormat="false" ht="15.75" hidden="false" customHeight="false" outlineLevel="0" collapsed="false">
      <c r="B365" s="48"/>
      <c r="C365" s="48"/>
      <c r="E365" s="30"/>
    </row>
    <row r="366" customFormat="false" ht="15.75" hidden="false" customHeight="false" outlineLevel="0" collapsed="false">
      <c r="B366" s="48"/>
      <c r="C366" s="48"/>
      <c r="E366" s="30"/>
    </row>
    <row r="367" customFormat="false" ht="15.75" hidden="false" customHeight="false" outlineLevel="0" collapsed="false">
      <c r="B367" s="48"/>
      <c r="C367" s="48"/>
      <c r="E367" s="30"/>
    </row>
    <row r="368" customFormat="false" ht="15.75" hidden="false" customHeight="false" outlineLevel="0" collapsed="false">
      <c r="B368" s="48"/>
      <c r="C368" s="48"/>
      <c r="E368" s="30"/>
    </row>
    <row r="369" customFormat="false" ht="15.75" hidden="false" customHeight="false" outlineLevel="0" collapsed="false">
      <c r="B369" s="48"/>
      <c r="C369" s="48"/>
      <c r="E369" s="30"/>
    </row>
    <row r="370" customFormat="false" ht="15.75" hidden="false" customHeight="false" outlineLevel="0" collapsed="false">
      <c r="B370" s="48"/>
      <c r="C370" s="48"/>
      <c r="E370" s="30"/>
    </row>
    <row r="371" customFormat="false" ht="15.75" hidden="false" customHeight="false" outlineLevel="0" collapsed="false">
      <c r="B371" s="48"/>
      <c r="C371" s="48"/>
      <c r="E371" s="30"/>
    </row>
    <row r="372" customFormat="false" ht="15.75" hidden="false" customHeight="false" outlineLevel="0" collapsed="false">
      <c r="B372" s="48"/>
      <c r="C372" s="48"/>
      <c r="E372" s="30"/>
    </row>
    <row r="373" customFormat="false" ht="15.75" hidden="false" customHeight="false" outlineLevel="0" collapsed="false">
      <c r="B373" s="48"/>
      <c r="C373" s="48"/>
      <c r="E373" s="30"/>
    </row>
    <row r="374" customFormat="false" ht="15.75" hidden="false" customHeight="false" outlineLevel="0" collapsed="false">
      <c r="B374" s="48"/>
      <c r="C374" s="48"/>
      <c r="E374" s="30"/>
    </row>
    <row r="375" customFormat="false" ht="15.75" hidden="false" customHeight="false" outlineLevel="0" collapsed="false">
      <c r="B375" s="48"/>
      <c r="C375" s="48"/>
      <c r="E375" s="30"/>
    </row>
    <row r="376" customFormat="false" ht="15.75" hidden="false" customHeight="false" outlineLevel="0" collapsed="false">
      <c r="B376" s="48"/>
      <c r="C376" s="48"/>
      <c r="E376" s="30"/>
    </row>
    <row r="377" customFormat="false" ht="15.75" hidden="false" customHeight="false" outlineLevel="0" collapsed="false">
      <c r="B377" s="48"/>
      <c r="C377" s="48"/>
      <c r="E377" s="30"/>
    </row>
    <row r="378" customFormat="false" ht="15.75" hidden="false" customHeight="false" outlineLevel="0" collapsed="false">
      <c r="B378" s="48"/>
      <c r="C378" s="48"/>
      <c r="E378" s="30"/>
    </row>
    <row r="379" customFormat="false" ht="15.75" hidden="false" customHeight="false" outlineLevel="0" collapsed="false">
      <c r="B379" s="48"/>
      <c r="C379" s="48"/>
      <c r="E379" s="30"/>
    </row>
    <row r="380" customFormat="false" ht="15.75" hidden="false" customHeight="false" outlineLevel="0" collapsed="false">
      <c r="B380" s="48"/>
      <c r="C380" s="48"/>
      <c r="E380" s="30"/>
    </row>
    <row r="381" customFormat="false" ht="15.75" hidden="false" customHeight="false" outlineLevel="0" collapsed="false">
      <c r="B381" s="48"/>
      <c r="C381" s="48"/>
      <c r="E381" s="30"/>
    </row>
    <row r="382" customFormat="false" ht="15.75" hidden="false" customHeight="false" outlineLevel="0" collapsed="false">
      <c r="B382" s="48"/>
      <c r="C382" s="48"/>
      <c r="E382" s="30"/>
    </row>
    <row r="383" customFormat="false" ht="15.75" hidden="false" customHeight="false" outlineLevel="0" collapsed="false">
      <c r="B383" s="48"/>
      <c r="C383" s="48"/>
      <c r="E383" s="30"/>
    </row>
    <row r="384" customFormat="false" ht="15.75" hidden="false" customHeight="false" outlineLevel="0" collapsed="false">
      <c r="B384" s="48"/>
      <c r="C384" s="48"/>
      <c r="E384" s="30"/>
    </row>
    <row r="385" customFormat="false" ht="15.75" hidden="false" customHeight="false" outlineLevel="0" collapsed="false">
      <c r="B385" s="48"/>
      <c r="C385" s="48"/>
      <c r="E385" s="30"/>
    </row>
    <row r="386" customFormat="false" ht="15.75" hidden="false" customHeight="false" outlineLevel="0" collapsed="false">
      <c r="B386" s="48"/>
      <c r="C386" s="48"/>
      <c r="E386" s="30"/>
    </row>
    <row r="387" customFormat="false" ht="15.75" hidden="false" customHeight="false" outlineLevel="0" collapsed="false">
      <c r="B387" s="48"/>
      <c r="C387" s="48"/>
      <c r="E387" s="30"/>
    </row>
    <row r="388" customFormat="false" ht="15.75" hidden="false" customHeight="false" outlineLevel="0" collapsed="false">
      <c r="B388" s="48"/>
      <c r="C388" s="48"/>
      <c r="E388" s="30"/>
    </row>
    <row r="389" customFormat="false" ht="15.75" hidden="false" customHeight="false" outlineLevel="0" collapsed="false">
      <c r="B389" s="48"/>
      <c r="C389" s="48"/>
      <c r="E389" s="30"/>
    </row>
    <row r="390" customFormat="false" ht="15.75" hidden="false" customHeight="false" outlineLevel="0" collapsed="false">
      <c r="B390" s="48"/>
      <c r="C390" s="48"/>
      <c r="E390" s="30"/>
    </row>
    <row r="391" customFormat="false" ht="15.75" hidden="false" customHeight="false" outlineLevel="0" collapsed="false">
      <c r="B391" s="48"/>
      <c r="C391" s="48"/>
      <c r="E391" s="30"/>
    </row>
    <row r="392" customFormat="false" ht="15.75" hidden="false" customHeight="false" outlineLevel="0" collapsed="false">
      <c r="B392" s="48"/>
      <c r="C392" s="48"/>
      <c r="E392" s="30"/>
    </row>
    <row r="393" customFormat="false" ht="15.75" hidden="false" customHeight="false" outlineLevel="0" collapsed="false">
      <c r="B393" s="48"/>
      <c r="C393" s="48"/>
      <c r="E393" s="30"/>
    </row>
    <row r="394" customFormat="false" ht="15.75" hidden="false" customHeight="false" outlineLevel="0" collapsed="false">
      <c r="B394" s="48"/>
      <c r="C394" s="48"/>
      <c r="E394" s="30"/>
    </row>
    <row r="395" customFormat="false" ht="15.75" hidden="false" customHeight="false" outlineLevel="0" collapsed="false">
      <c r="B395" s="48"/>
      <c r="C395" s="48"/>
      <c r="E395" s="30"/>
    </row>
    <row r="396" customFormat="false" ht="15.75" hidden="false" customHeight="false" outlineLevel="0" collapsed="false">
      <c r="B396" s="48"/>
      <c r="C396" s="48"/>
      <c r="E396" s="30"/>
    </row>
    <row r="397" customFormat="false" ht="15.75" hidden="false" customHeight="false" outlineLevel="0" collapsed="false">
      <c r="B397" s="48"/>
      <c r="C397" s="48"/>
      <c r="E397" s="30"/>
    </row>
    <row r="398" customFormat="false" ht="15.75" hidden="false" customHeight="false" outlineLevel="0" collapsed="false">
      <c r="B398" s="48"/>
      <c r="C398" s="48"/>
      <c r="E398" s="30"/>
    </row>
    <row r="399" customFormat="false" ht="15.75" hidden="false" customHeight="false" outlineLevel="0" collapsed="false">
      <c r="B399" s="48"/>
      <c r="C399" s="48"/>
      <c r="E399" s="30"/>
    </row>
    <row r="400" customFormat="false" ht="15.75" hidden="false" customHeight="false" outlineLevel="0" collapsed="false">
      <c r="B400" s="48"/>
      <c r="C400" s="48"/>
      <c r="E400" s="30"/>
    </row>
    <row r="401" customFormat="false" ht="15.75" hidden="false" customHeight="false" outlineLevel="0" collapsed="false">
      <c r="B401" s="48"/>
      <c r="C401" s="48"/>
      <c r="E401" s="30"/>
    </row>
    <row r="402" customFormat="false" ht="15.75" hidden="false" customHeight="false" outlineLevel="0" collapsed="false">
      <c r="B402" s="48"/>
      <c r="C402" s="48"/>
      <c r="E402" s="30"/>
    </row>
    <row r="403" customFormat="false" ht="15.75" hidden="false" customHeight="false" outlineLevel="0" collapsed="false">
      <c r="B403" s="48"/>
      <c r="C403" s="48"/>
      <c r="E403" s="30"/>
    </row>
    <row r="404" customFormat="false" ht="15.75" hidden="false" customHeight="false" outlineLevel="0" collapsed="false">
      <c r="B404" s="48"/>
      <c r="C404" s="48"/>
      <c r="E404" s="30"/>
    </row>
    <row r="405" customFormat="false" ht="15.75" hidden="false" customHeight="false" outlineLevel="0" collapsed="false">
      <c r="B405" s="48"/>
      <c r="C405" s="48"/>
      <c r="E405" s="30"/>
    </row>
    <row r="406" customFormat="false" ht="15.75" hidden="false" customHeight="false" outlineLevel="0" collapsed="false">
      <c r="B406" s="48"/>
      <c r="C406" s="48"/>
      <c r="E406" s="30"/>
    </row>
    <row r="407" customFormat="false" ht="15.75" hidden="false" customHeight="false" outlineLevel="0" collapsed="false">
      <c r="B407" s="48"/>
      <c r="C407" s="48"/>
      <c r="E407" s="30"/>
    </row>
    <row r="408" customFormat="false" ht="15.75" hidden="false" customHeight="false" outlineLevel="0" collapsed="false">
      <c r="B408" s="48"/>
      <c r="C408" s="48"/>
      <c r="E408" s="30"/>
    </row>
    <row r="409" customFormat="false" ht="15.75" hidden="false" customHeight="false" outlineLevel="0" collapsed="false">
      <c r="B409" s="48"/>
      <c r="C409" s="48"/>
      <c r="E409" s="30"/>
    </row>
    <row r="410" customFormat="false" ht="15.75" hidden="false" customHeight="false" outlineLevel="0" collapsed="false">
      <c r="B410" s="48"/>
      <c r="C410" s="48"/>
      <c r="E410" s="30"/>
    </row>
    <row r="411" customFormat="false" ht="15.75" hidden="false" customHeight="false" outlineLevel="0" collapsed="false">
      <c r="B411" s="48"/>
      <c r="C411" s="48"/>
      <c r="E411" s="30"/>
    </row>
    <row r="412" customFormat="false" ht="15.75" hidden="false" customHeight="false" outlineLevel="0" collapsed="false">
      <c r="B412" s="48"/>
      <c r="C412" s="48"/>
      <c r="E412" s="30"/>
    </row>
    <row r="413" customFormat="false" ht="15.75" hidden="false" customHeight="false" outlineLevel="0" collapsed="false">
      <c r="B413" s="48"/>
      <c r="C413" s="48"/>
      <c r="E413" s="30"/>
    </row>
    <row r="414" customFormat="false" ht="15.75" hidden="false" customHeight="false" outlineLevel="0" collapsed="false">
      <c r="B414" s="48"/>
      <c r="C414" s="48"/>
      <c r="E414" s="30"/>
    </row>
    <row r="415" customFormat="false" ht="15.75" hidden="false" customHeight="false" outlineLevel="0" collapsed="false">
      <c r="B415" s="48"/>
      <c r="C415" s="48"/>
      <c r="E415" s="30"/>
    </row>
    <row r="416" customFormat="false" ht="15.75" hidden="false" customHeight="false" outlineLevel="0" collapsed="false">
      <c r="B416" s="48"/>
      <c r="C416" s="48"/>
      <c r="E416" s="30"/>
    </row>
    <row r="417" customFormat="false" ht="15.75" hidden="false" customHeight="false" outlineLevel="0" collapsed="false">
      <c r="B417" s="48"/>
      <c r="C417" s="48"/>
      <c r="E417" s="30"/>
    </row>
    <row r="418" customFormat="false" ht="15.75" hidden="false" customHeight="false" outlineLevel="0" collapsed="false">
      <c r="B418" s="48"/>
      <c r="C418" s="48"/>
      <c r="E418" s="30"/>
    </row>
    <row r="419" customFormat="false" ht="15.75" hidden="false" customHeight="false" outlineLevel="0" collapsed="false">
      <c r="B419" s="48"/>
      <c r="C419" s="48"/>
      <c r="E419" s="30"/>
    </row>
    <row r="420" customFormat="false" ht="15.75" hidden="false" customHeight="false" outlineLevel="0" collapsed="false">
      <c r="B420" s="48"/>
      <c r="C420" s="48"/>
      <c r="E420" s="30"/>
    </row>
    <row r="421" customFormat="false" ht="15.75" hidden="false" customHeight="false" outlineLevel="0" collapsed="false">
      <c r="B421" s="48"/>
      <c r="C421" s="48"/>
      <c r="E421" s="30"/>
    </row>
    <row r="422" customFormat="false" ht="15.75" hidden="false" customHeight="false" outlineLevel="0" collapsed="false">
      <c r="B422" s="48"/>
      <c r="C422" s="48"/>
      <c r="E422" s="30"/>
    </row>
    <row r="423" customFormat="false" ht="15.75" hidden="false" customHeight="false" outlineLevel="0" collapsed="false">
      <c r="B423" s="48"/>
      <c r="C423" s="48"/>
      <c r="E423" s="30"/>
    </row>
    <row r="424" customFormat="false" ht="15.75" hidden="false" customHeight="false" outlineLevel="0" collapsed="false">
      <c r="B424" s="48"/>
      <c r="C424" s="48"/>
      <c r="E424" s="30"/>
    </row>
    <row r="425" customFormat="false" ht="15.75" hidden="false" customHeight="false" outlineLevel="0" collapsed="false">
      <c r="B425" s="48"/>
      <c r="C425" s="48"/>
      <c r="E425" s="30"/>
    </row>
    <row r="426" customFormat="false" ht="15.75" hidden="false" customHeight="false" outlineLevel="0" collapsed="false">
      <c r="B426" s="48"/>
      <c r="C426" s="48"/>
      <c r="E426" s="30"/>
    </row>
    <row r="427" customFormat="false" ht="15.75" hidden="false" customHeight="false" outlineLevel="0" collapsed="false">
      <c r="B427" s="48"/>
      <c r="C427" s="48"/>
      <c r="E427" s="30"/>
    </row>
    <row r="428" customFormat="false" ht="15.75" hidden="false" customHeight="false" outlineLevel="0" collapsed="false">
      <c r="B428" s="48"/>
      <c r="C428" s="48"/>
      <c r="E428" s="30"/>
    </row>
    <row r="429" customFormat="false" ht="15.75" hidden="false" customHeight="false" outlineLevel="0" collapsed="false">
      <c r="B429" s="48"/>
      <c r="C429" s="48"/>
      <c r="E429" s="30"/>
    </row>
    <row r="430" customFormat="false" ht="15.75" hidden="false" customHeight="false" outlineLevel="0" collapsed="false">
      <c r="B430" s="48"/>
      <c r="C430" s="48"/>
      <c r="E430" s="30"/>
    </row>
    <row r="431" customFormat="false" ht="15.75" hidden="false" customHeight="false" outlineLevel="0" collapsed="false">
      <c r="B431" s="48"/>
      <c r="C431" s="48"/>
      <c r="E431" s="30"/>
    </row>
    <row r="432" customFormat="false" ht="15.75" hidden="false" customHeight="false" outlineLevel="0" collapsed="false">
      <c r="B432" s="48"/>
      <c r="C432" s="48"/>
      <c r="E432" s="30"/>
    </row>
    <row r="433" customFormat="false" ht="15.75" hidden="false" customHeight="false" outlineLevel="0" collapsed="false">
      <c r="B433" s="48"/>
      <c r="C433" s="48"/>
      <c r="E433" s="30"/>
    </row>
    <row r="434" customFormat="false" ht="15.75" hidden="false" customHeight="false" outlineLevel="0" collapsed="false">
      <c r="B434" s="48"/>
      <c r="C434" s="48"/>
      <c r="E434" s="30"/>
    </row>
    <row r="435" customFormat="false" ht="15.75" hidden="false" customHeight="false" outlineLevel="0" collapsed="false">
      <c r="B435" s="48"/>
      <c r="C435" s="48"/>
      <c r="E435" s="30"/>
    </row>
    <row r="436" customFormat="false" ht="15.75" hidden="false" customHeight="false" outlineLevel="0" collapsed="false">
      <c r="B436" s="48"/>
      <c r="C436" s="48"/>
      <c r="E436" s="30"/>
    </row>
    <row r="437" customFormat="false" ht="15.75" hidden="false" customHeight="false" outlineLevel="0" collapsed="false">
      <c r="B437" s="48"/>
      <c r="C437" s="48"/>
      <c r="E437" s="30"/>
    </row>
    <row r="438" customFormat="false" ht="15.75" hidden="false" customHeight="false" outlineLevel="0" collapsed="false">
      <c r="B438" s="48"/>
      <c r="C438" s="48"/>
      <c r="E438" s="30"/>
    </row>
    <row r="439" customFormat="false" ht="15.75" hidden="false" customHeight="false" outlineLevel="0" collapsed="false">
      <c r="B439" s="48"/>
      <c r="C439" s="48"/>
      <c r="E439" s="30"/>
    </row>
    <row r="440" customFormat="false" ht="15.75" hidden="false" customHeight="false" outlineLevel="0" collapsed="false">
      <c r="B440" s="48"/>
      <c r="C440" s="48"/>
      <c r="E440" s="30"/>
    </row>
    <row r="441" customFormat="false" ht="15.75" hidden="false" customHeight="false" outlineLevel="0" collapsed="false">
      <c r="B441" s="48"/>
      <c r="C441" s="48"/>
      <c r="E441" s="30"/>
    </row>
    <row r="442" customFormat="false" ht="15.75" hidden="false" customHeight="false" outlineLevel="0" collapsed="false">
      <c r="B442" s="48"/>
      <c r="C442" s="48"/>
      <c r="E442" s="30"/>
    </row>
    <row r="443" customFormat="false" ht="15.75" hidden="false" customHeight="false" outlineLevel="0" collapsed="false">
      <c r="B443" s="48"/>
      <c r="C443" s="48"/>
      <c r="E443" s="30"/>
    </row>
    <row r="444" customFormat="false" ht="15.75" hidden="false" customHeight="false" outlineLevel="0" collapsed="false">
      <c r="B444" s="48"/>
      <c r="C444" s="48"/>
      <c r="E444" s="30"/>
    </row>
    <row r="445" customFormat="false" ht="15.75" hidden="false" customHeight="false" outlineLevel="0" collapsed="false">
      <c r="B445" s="48"/>
      <c r="C445" s="48"/>
      <c r="E445" s="30"/>
    </row>
    <row r="446" customFormat="false" ht="15.75" hidden="false" customHeight="false" outlineLevel="0" collapsed="false">
      <c r="B446" s="48"/>
      <c r="C446" s="48"/>
      <c r="E446" s="30"/>
    </row>
    <row r="447" customFormat="false" ht="15.75" hidden="false" customHeight="false" outlineLevel="0" collapsed="false">
      <c r="B447" s="48"/>
      <c r="C447" s="48"/>
      <c r="E447" s="30"/>
    </row>
    <row r="448" customFormat="false" ht="15.75" hidden="false" customHeight="false" outlineLevel="0" collapsed="false">
      <c r="B448" s="48"/>
      <c r="C448" s="48"/>
      <c r="E448" s="30"/>
    </row>
    <row r="449" customFormat="false" ht="15.75" hidden="false" customHeight="false" outlineLevel="0" collapsed="false">
      <c r="B449" s="48"/>
      <c r="C449" s="48"/>
      <c r="E449" s="30"/>
    </row>
    <row r="450" customFormat="false" ht="15.75" hidden="false" customHeight="false" outlineLevel="0" collapsed="false">
      <c r="B450" s="48"/>
      <c r="C450" s="48"/>
      <c r="E450" s="30"/>
    </row>
    <row r="451" customFormat="false" ht="15.75" hidden="false" customHeight="false" outlineLevel="0" collapsed="false">
      <c r="B451" s="48"/>
      <c r="C451" s="48"/>
      <c r="E451" s="30"/>
    </row>
    <row r="452" customFormat="false" ht="15.75" hidden="false" customHeight="false" outlineLevel="0" collapsed="false">
      <c r="B452" s="48"/>
      <c r="C452" s="48"/>
      <c r="E452" s="30"/>
    </row>
    <row r="453" customFormat="false" ht="15.75" hidden="false" customHeight="false" outlineLevel="0" collapsed="false">
      <c r="B453" s="48"/>
      <c r="C453" s="48"/>
      <c r="E453" s="30"/>
    </row>
    <row r="454" customFormat="false" ht="15.75" hidden="false" customHeight="false" outlineLevel="0" collapsed="false">
      <c r="B454" s="48"/>
      <c r="C454" s="48"/>
      <c r="E454" s="30"/>
    </row>
    <row r="455" customFormat="false" ht="15.75" hidden="false" customHeight="false" outlineLevel="0" collapsed="false">
      <c r="B455" s="48"/>
      <c r="C455" s="48"/>
      <c r="E455" s="30"/>
    </row>
    <row r="456" customFormat="false" ht="15.75" hidden="false" customHeight="false" outlineLevel="0" collapsed="false">
      <c r="B456" s="48"/>
      <c r="C456" s="48"/>
      <c r="E456" s="30"/>
    </row>
    <row r="457" customFormat="false" ht="15.75" hidden="false" customHeight="false" outlineLevel="0" collapsed="false">
      <c r="B457" s="48"/>
      <c r="C457" s="48"/>
      <c r="E457" s="30"/>
    </row>
    <row r="458" customFormat="false" ht="15.75" hidden="false" customHeight="false" outlineLevel="0" collapsed="false">
      <c r="B458" s="48"/>
      <c r="C458" s="48"/>
      <c r="E458" s="30"/>
    </row>
    <row r="459" customFormat="false" ht="15.75" hidden="false" customHeight="false" outlineLevel="0" collapsed="false">
      <c r="B459" s="48"/>
      <c r="C459" s="48"/>
      <c r="E459" s="30"/>
    </row>
    <row r="460" customFormat="false" ht="15.75" hidden="false" customHeight="false" outlineLevel="0" collapsed="false">
      <c r="B460" s="48"/>
      <c r="C460" s="48"/>
      <c r="E460" s="30"/>
    </row>
    <row r="461" customFormat="false" ht="15.75" hidden="false" customHeight="false" outlineLevel="0" collapsed="false">
      <c r="B461" s="48"/>
      <c r="C461" s="48"/>
      <c r="E461" s="30"/>
    </row>
    <row r="462" customFormat="false" ht="15.75" hidden="false" customHeight="false" outlineLevel="0" collapsed="false">
      <c r="B462" s="48"/>
      <c r="C462" s="48"/>
      <c r="E462" s="30"/>
    </row>
    <row r="463" customFormat="false" ht="15.75" hidden="false" customHeight="false" outlineLevel="0" collapsed="false">
      <c r="B463" s="48"/>
      <c r="C463" s="48"/>
      <c r="E463" s="30"/>
    </row>
    <row r="464" customFormat="false" ht="15.75" hidden="false" customHeight="false" outlineLevel="0" collapsed="false">
      <c r="B464" s="48"/>
      <c r="C464" s="48"/>
      <c r="E464" s="30"/>
    </row>
    <row r="465" customFormat="false" ht="15.75" hidden="false" customHeight="false" outlineLevel="0" collapsed="false">
      <c r="B465" s="48"/>
      <c r="C465" s="48"/>
      <c r="E465" s="30"/>
    </row>
    <row r="466" customFormat="false" ht="15.75" hidden="false" customHeight="false" outlineLevel="0" collapsed="false">
      <c r="B466" s="48"/>
      <c r="C466" s="48"/>
      <c r="E466" s="30"/>
    </row>
    <row r="467" customFormat="false" ht="15.75" hidden="false" customHeight="false" outlineLevel="0" collapsed="false">
      <c r="B467" s="48"/>
      <c r="C467" s="48"/>
      <c r="E467" s="30"/>
    </row>
    <row r="468" customFormat="false" ht="15.75" hidden="false" customHeight="false" outlineLevel="0" collapsed="false">
      <c r="B468" s="48"/>
      <c r="C468" s="48"/>
      <c r="E468" s="30"/>
    </row>
    <row r="469" customFormat="false" ht="15.75" hidden="false" customHeight="false" outlineLevel="0" collapsed="false">
      <c r="B469" s="48"/>
      <c r="C469" s="48"/>
      <c r="E469" s="30"/>
    </row>
    <row r="470" customFormat="false" ht="15.75" hidden="false" customHeight="false" outlineLevel="0" collapsed="false">
      <c r="B470" s="48"/>
      <c r="C470" s="48"/>
      <c r="E470" s="30"/>
    </row>
    <row r="471" customFormat="false" ht="15.75" hidden="false" customHeight="false" outlineLevel="0" collapsed="false">
      <c r="B471" s="48"/>
      <c r="C471" s="48"/>
      <c r="E471" s="30"/>
    </row>
    <row r="472" customFormat="false" ht="15.75" hidden="false" customHeight="false" outlineLevel="0" collapsed="false">
      <c r="B472" s="48"/>
      <c r="C472" s="48"/>
      <c r="E472" s="30"/>
    </row>
    <row r="473" customFormat="false" ht="15.75" hidden="false" customHeight="false" outlineLevel="0" collapsed="false">
      <c r="B473" s="48"/>
      <c r="C473" s="48"/>
      <c r="E473" s="30"/>
    </row>
    <row r="474" customFormat="false" ht="15.75" hidden="false" customHeight="false" outlineLevel="0" collapsed="false">
      <c r="B474" s="48"/>
      <c r="C474" s="48"/>
      <c r="E474" s="30"/>
    </row>
    <row r="475" customFormat="false" ht="15.75" hidden="false" customHeight="false" outlineLevel="0" collapsed="false">
      <c r="B475" s="48"/>
      <c r="C475" s="48"/>
      <c r="E475" s="30"/>
    </row>
    <row r="476" customFormat="false" ht="15.75" hidden="false" customHeight="false" outlineLevel="0" collapsed="false">
      <c r="B476" s="48"/>
      <c r="C476" s="48"/>
      <c r="E476" s="30"/>
    </row>
    <row r="477" customFormat="false" ht="15.75" hidden="false" customHeight="false" outlineLevel="0" collapsed="false">
      <c r="B477" s="48"/>
      <c r="C477" s="48"/>
      <c r="E477" s="30"/>
    </row>
    <row r="478" customFormat="false" ht="15.75" hidden="false" customHeight="false" outlineLevel="0" collapsed="false">
      <c r="B478" s="48"/>
      <c r="C478" s="48"/>
      <c r="E478" s="30"/>
    </row>
    <row r="479" customFormat="false" ht="15.75" hidden="false" customHeight="false" outlineLevel="0" collapsed="false">
      <c r="B479" s="48"/>
      <c r="C479" s="48"/>
      <c r="E479" s="30"/>
    </row>
    <row r="480" customFormat="false" ht="15.75" hidden="false" customHeight="false" outlineLevel="0" collapsed="false">
      <c r="B480" s="48"/>
      <c r="C480" s="48"/>
      <c r="E480" s="30"/>
    </row>
    <row r="481" customFormat="false" ht="15.75" hidden="false" customHeight="false" outlineLevel="0" collapsed="false">
      <c r="B481" s="48"/>
      <c r="C481" s="48"/>
      <c r="E481" s="30"/>
    </row>
    <row r="482" customFormat="false" ht="15.75" hidden="false" customHeight="false" outlineLevel="0" collapsed="false">
      <c r="B482" s="48"/>
      <c r="C482" s="48"/>
      <c r="E482" s="30"/>
    </row>
    <row r="483" customFormat="false" ht="15.75" hidden="false" customHeight="false" outlineLevel="0" collapsed="false">
      <c r="B483" s="48"/>
      <c r="C483" s="48"/>
      <c r="E483" s="30"/>
    </row>
    <row r="484" customFormat="false" ht="15.75" hidden="false" customHeight="false" outlineLevel="0" collapsed="false">
      <c r="B484" s="48"/>
      <c r="C484" s="48"/>
      <c r="E484" s="30"/>
    </row>
    <row r="485" customFormat="false" ht="15.75" hidden="false" customHeight="false" outlineLevel="0" collapsed="false">
      <c r="B485" s="48"/>
      <c r="C485" s="48"/>
      <c r="E485" s="30"/>
    </row>
    <row r="486" customFormat="false" ht="15.75" hidden="false" customHeight="false" outlineLevel="0" collapsed="false">
      <c r="B486" s="48"/>
      <c r="C486" s="48"/>
      <c r="E486" s="30"/>
    </row>
    <row r="487" customFormat="false" ht="15.75" hidden="false" customHeight="false" outlineLevel="0" collapsed="false">
      <c r="B487" s="48"/>
      <c r="C487" s="48"/>
      <c r="E487" s="30"/>
    </row>
    <row r="488" customFormat="false" ht="15.75" hidden="false" customHeight="false" outlineLevel="0" collapsed="false">
      <c r="B488" s="48"/>
      <c r="C488" s="48"/>
      <c r="E488" s="30"/>
    </row>
    <row r="489" customFormat="false" ht="15.75" hidden="false" customHeight="false" outlineLevel="0" collapsed="false">
      <c r="B489" s="48"/>
      <c r="C489" s="48"/>
      <c r="E489" s="30"/>
    </row>
    <row r="490" customFormat="false" ht="15.75" hidden="false" customHeight="false" outlineLevel="0" collapsed="false">
      <c r="B490" s="48"/>
      <c r="C490" s="48"/>
      <c r="E490" s="30"/>
    </row>
    <row r="491" customFormat="false" ht="15.75" hidden="false" customHeight="false" outlineLevel="0" collapsed="false">
      <c r="B491" s="48"/>
      <c r="C491" s="48"/>
      <c r="E491" s="30"/>
    </row>
    <row r="492" customFormat="false" ht="15.75" hidden="false" customHeight="false" outlineLevel="0" collapsed="false">
      <c r="B492" s="48"/>
      <c r="C492" s="48"/>
      <c r="E492" s="30"/>
    </row>
    <row r="493" customFormat="false" ht="15.75" hidden="false" customHeight="false" outlineLevel="0" collapsed="false">
      <c r="B493" s="48"/>
      <c r="C493" s="48"/>
      <c r="E493" s="30"/>
    </row>
    <row r="494" customFormat="false" ht="15.75" hidden="false" customHeight="false" outlineLevel="0" collapsed="false">
      <c r="B494" s="48"/>
      <c r="C494" s="48"/>
      <c r="E494" s="30"/>
    </row>
    <row r="495" customFormat="false" ht="15.75" hidden="false" customHeight="false" outlineLevel="0" collapsed="false">
      <c r="B495" s="48"/>
      <c r="C495" s="48"/>
      <c r="E495" s="30"/>
    </row>
    <row r="496" customFormat="false" ht="15.75" hidden="false" customHeight="false" outlineLevel="0" collapsed="false">
      <c r="B496" s="48"/>
      <c r="C496" s="48"/>
      <c r="E496" s="30"/>
    </row>
    <row r="497" customFormat="false" ht="15.75" hidden="false" customHeight="false" outlineLevel="0" collapsed="false">
      <c r="B497" s="48"/>
      <c r="C497" s="48"/>
      <c r="E497" s="30"/>
    </row>
    <row r="498" customFormat="false" ht="15.75" hidden="false" customHeight="false" outlineLevel="0" collapsed="false">
      <c r="B498" s="48"/>
      <c r="C498" s="48"/>
      <c r="E498" s="30"/>
    </row>
    <row r="499" customFormat="false" ht="15.75" hidden="false" customHeight="false" outlineLevel="0" collapsed="false">
      <c r="B499" s="48"/>
      <c r="C499" s="48"/>
      <c r="E499" s="30"/>
    </row>
    <row r="500" customFormat="false" ht="15.75" hidden="false" customHeight="false" outlineLevel="0" collapsed="false">
      <c r="B500" s="48"/>
      <c r="C500" s="48"/>
      <c r="E500" s="30"/>
    </row>
    <row r="501" customFormat="false" ht="15.75" hidden="false" customHeight="false" outlineLevel="0" collapsed="false">
      <c r="B501" s="48"/>
      <c r="C501" s="48"/>
      <c r="E501" s="30"/>
    </row>
    <row r="502" customFormat="false" ht="15.75" hidden="false" customHeight="false" outlineLevel="0" collapsed="false">
      <c r="B502" s="48"/>
      <c r="C502" s="48"/>
      <c r="E502" s="30"/>
    </row>
    <row r="503" customFormat="false" ht="15.75" hidden="false" customHeight="false" outlineLevel="0" collapsed="false">
      <c r="B503" s="48"/>
      <c r="C503" s="48"/>
      <c r="E503" s="30"/>
    </row>
    <row r="504" customFormat="false" ht="15.75" hidden="false" customHeight="false" outlineLevel="0" collapsed="false">
      <c r="B504" s="48"/>
      <c r="C504" s="48"/>
      <c r="E504" s="30"/>
    </row>
    <row r="505" customFormat="false" ht="15.75" hidden="false" customHeight="false" outlineLevel="0" collapsed="false">
      <c r="B505" s="48"/>
      <c r="C505" s="48"/>
      <c r="E505" s="30"/>
    </row>
    <row r="506" customFormat="false" ht="15.75" hidden="false" customHeight="false" outlineLevel="0" collapsed="false">
      <c r="B506" s="48"/>
      <c r="C506" s="48"/>
      <c r="E506" s="30"/>
    </row>
    <row r="507" customFormat="false" ht="15.75" hidden="false" customHeight="false" outlineLevel="0" collapsed="false">
      <c r="B507" s="48"/>
      <c r="C507" s="48"/>
      <c r="E507" s="30"/>
    </row>
    <row r="508" customFormat="false" ht="15.75" hidden="false" customHeight="false" outlineLevel="0" collapsed="false">
      <c r="B508" s="48"/>
      <c r="C508" s="48"/>
      <c r="E508" s="30"/>
    </row>
    <row r="509" customFormat="false" ht="15.75" hidden="false" customHeight="false" outlineLevel="0" collapsed="false">
      <c r="B509" s="48"/>
      <c r="C509" s="48"/>
      <c r="E509" s="30"/>
    </row>
    <row r="510" customFormat="false" ht="15.75" hidden="false" customHeight="false" outlineLevel="0" collapsed="false">
      <c r="B510" s="48"/>
      <c r="C510" s="48"/>
      <c r="E510" s="30"/>
    </row>
    <row r="511" customFormat="false" ht="15.75" hidden="false" customHeight="false" outlineLevel="0" collapsed="false">
      <c r="B511" s="48"/>
      <c r="C511" s="48"/>
      <c r="E511" s="30"/>
    </row>
    <row r="512" customFormat="false" ht="15.75" hidden="false" customHeight="false" outlineLevel="0" collapsed="false">
      <c r="B512" s="48"/>
      <c r="C512" s="48"/>
      <c r="E512" s="30"/>
    </row>
    <row r="513" customFormat="false" ht="15.75" hidden="false" customHeight="false" outlineLevel="0" collapsed="false">
      <c r="B513" s="48"/>
      <c r="C513" s="48"/>
      <c r="E513" s="30"/>
    </row>
    <row r="514" customFormat="false" ht="15.75" hidden="false" customHeight="false" outlineLevel="0" collapsed="false">
      <c r="B514" s="48"/>
      <c r="C514" s="48"/>
      <c r="E514" s="30"/>
    </row>
    <row r="515" customFormat="false" ht="15.75" hidden="false" customHeight="false" outlineLevel="0" collapsed="false">
      <c r="B515" s="48"/>
      <c r="C515" s="48"/>
      <c r="E515" s="30"/>
    </row>
    <row r="516" customFormat="false" ht="15.75" hidden="false" customHeight="false" outlineLevel="0" collapsed="false">
      <c r="B516" s="48"/>
      <c r="C516" s="48"/>
      <c r="E516" s="30"/>
    </row>
    <row r="517" customFormat="false" ht="15.75" hidden="false" customHeight="false" outlineLevel="0" collapsed="false">
      <c r="B517" s="48"/>
      <c r="C517" s="48"/>
      <c r="E517" s="30"/>
    </row>
    <row r="518" customFormat="false" ht="15.75" hidden="false" customHeight="false" outlineLevel="0" collapsed="false">
      <c r="B518" s="48"/>
      <c r="C518" s="48"/>
      <c r="E518" s="30"/>
    </row>
    <row r="519" customFormat="false" ht="15.75" hidden="false" customHeight="false" outlineLevel="0" collapsed="false">
      <c r="B519" s="48"/>
      <c r="C519" s="48"/>
      <c r="E519" s="30"/>
    </row>
    <row r="520" customFormat="false" ht="15.75" hidden="false" customHeight="false" outlineLevel="0" collapsed="false">
      <c r="B520" s="48"/>
      <c r="C520" s="48"/>
      <c r="E520" s="30"/>
    </row>
    <row r="521" customFormat="false" ht="15.75" hidden="false" customHeight="false" outlineLevel="0" collapsed="false">
      <c r="B521" s="48"/>
      <c r="C521" s="48"/>
      <c r="E521" s="30"/>
    </row>
    <row r="522" customFormat="false" ht="15.75" hidden="false" customHeight="false" outlineLevel="0" collapsed="false">
      <c r="B522" s="48"/>
      <c r="C522" s="48"/>
      <c r="E522" s="30"/>
    </row>
    <row r="523" customFormat="false" ht="15.75" hidden="false" customHeight="false" outlineLevel="0" collapsed="false">
      <c r="B523" s="48"/>
      <c r="C523" s="48"/>
      <c r="E523" s="30"/>
    </row>
    <row r="524" customFormat="false" ht="15.75" hidden="false" customHeight="false" outlineLevel="0" collapsed="false">
      <c r="B524" s="48"/>
      <c r="C524" s="48"/>
      <c r="E524" s="30"/>
    </row>
    <row r="525" customFormat="false" ht="15.75" hidden="false" customHeight="false" outlineLevel="0" collapsed="false">
      <c r="B525" s="48"/>
      <c r="C525" s="48"/>
      <c r="E525" s="30"/>
    </row>
    <row r="526" customFormat="false" ht="15.75" hidden="false" customHeight="false" outlineLevel="0" collapsed="false">
      <c r="B526" s="48"/>
      <c r="C526" s="48"/>
      <c r="E526" s="30"/>
    </row>
    <row r="527" customFormat="false" ht="15.75" hidden="false" customHeight="false" outlineLevel="0" collapsed="false">
      <c r="B527" s="48"/>
      <c r="C527" s="48"/>
      <c r="E527" s="30"/>
    </row>
    <row r="528" customFormat="false" ht="15.75" hidden="false" customHeight="false" outlineLevel="0" collapsed="false">
      <c r="B528" s="48"/>
      <c r="C528" s="48"/>
      <c r="E528" s="30"/>
    </row>
    <row r="529" customFormat="false" ht="15.75" hidden="false" customHeight="false" outlineLevel="0" collapsed="false">
      <c r="B529" s="48"/>
      <c r="C529" s="48"/>
      <c r="E529" s="30"/>
    </row>
    <row r="530" customFormat="false" ht="15.75" hidden="false" customHeight="false" outlineLevel="0" collapsed="false">
      <c r="B530" s="48"/>
      <c r="C530" s="48"/>
      <c r="E530" s="30"/>
    </row>
    <row r="531" customFormat="false" ht="15.75" hidden="false" customHeight="false" outlineLevel="0" collapsed="false">
      <c r="B531" s="48"/>
      <c r="C531" s="48"/>
      <c r="E531" s="30"/>
    </row>
    <row r="532" customFormat="false" ht="15.75" hidden="false" customHeight="false" outlineLevel="0" collapsed="false">
      <c r="B532" s="48"/>
      <c r="C532" s="48"/>
      <c r="E532" s="30"/>
    </row>
    <row r="533" customFormat="false" ht="15.75" hidden="false" customHeight="false" outlineLevel="0" collapsed="false">
      <c r="B533" s="48"/>
      <c r="C533" s="48"/>
      <c r="E533" s="30"/>
    </row>
    <row r="534" customFormat="false" ht="15.75" hidden="false" customHeight="false" outlineLevel="0" collapsed="false">
      <c r="B534" s="48"/>
      <c r="C534" s="48"/>
      <c r="E534" s="30"/>
    </row>
    <row r="535" customFormat="false" ht="15.75" hidden="false" customHeight="false" outlineLevel="0" collapsed="false">
      <c r="B535" s="48"/>
      <c r="C535" s="48"/>
      <c r="E535" s="30"/>
    </row>
    <row r="536" customFormat="false" ht="15.75" hidden="false" customHeight="false" outlineLevel="0" collapsed="false">
      <c r="B536" s="48"/>
      <c r="C536" s="48"/>
      <c r="E536" s="30"/>
    </row>
    <row r="537" customFormat="false" ht="15.75" hidden="false" customHeight="false" outlineLevel="0" collapsed="false">
      <c r="B537" s="48"/>
      <c r="C537" s="48"/>
      <c r="E537" s="30"/>
    </row>
    <row r="538" customFormat="false" ht="15.75" hidden="false" customHeight="false" outlineLevel="0" collapsed="false">
      <c r="B538" s="48"/>
      <c r="C538" s="48"/>
      <c r="E538" s="30"/>
    </row>
    <row r="539" customFormat="false" ht="15.75" hidden="false" customHeight="false" outlineLevel="0" collapsed="false">
      <c r="B539" s="48"/>
      <c r="C539" s="48"/>
      <c r="E539" s="30"/>
    </row>
    <row r="540" customFormat="false" ht="15.75" hidden="false" customHeight="false" outlineLevel="0" collapsed="false">
      <c r="B540" s="48"/>
      <c r="C540" s="48"/>
      <c r="E540" s="30"/>
    </row>
    <row r="541" customFormat="false" ht="15.75" hidden="false" customHeight="false" outlineLevel="0" collapsed="false">
      <c r="B541" s="48"/>
      <c r="C541" s="48"/>
      <c r="E541" s="30"/>
    </row>
    <row r="542" customFormat="false" ht="15.75" hidden="false" customHeight="false" outlineLevel="0" collapsed="false">
      <c r="B542" s="48"/>
      <c r="C542" s="48"/>
      <c r="E542" s="30"/>
    </row>
    <row r="543" customFormat="false" ht="15.75" hidden="false" customHeight="false" outlineLevel="0" collapsed="false">
      <c r="B543" s="48"/>
      <c r="C543" s="48"/>
      <c r="E543" s="30"/>
    </row>
    <row r="544" customFormat="false" ht="15.75" hidden="false" customHeight="false" outlineLevel="0" collapsed="false">
      <c r="B544" s="48"/>
      <c r="C544" s="48"/>
      <c r="E544" s="30"/>
    </row>
    <row r="545" customFormat="false" ht="15.75" hidden="false" customHeight="false" outlineLevel="0" collapsed="false">
      <c r="B545" s="48"/>
      <c r="C545" s="48"/>
      <c r="E545" s="30"/>
    </row>
    <row r="546" customFormat="false" ht="15.75" hidden="false" customHeight="false" outlineLevel="0" collapsed="false">
      <c r="B546" s="48"/>
      <c r="C546" s="48"/>
      <c r="E546" s="30"/>
    </row>
    <row r="547" customFormat="false" ht="15.75" hidden="false" customHeight="false" outlineLevel="0" collapsed="false">
      <c r="B547" s="48"/>
      <c r="C547" s="48"/>
      <c r="E547" s="30"/>
    </row>
    <row r="548" customFormat="false" ht="15.75" hidden="false" customHeight="false" outlineLevel="0" collapsed="false">
      <c r="B548" s="48"/>
      <c r="C548" s="48"/>
      <c r="E548" s="30"/>
    </row>
    <row r="549" customFormat="false" ht="15.75" hidden="false" customHeight="false" outlineLevel="0" collapsed="false">
      <c r="B549" s="48"/>
      <c r="C549" s="48"/>
      <c r="E549" s="30"/>
    </row>
    <row r="550" customFormat="false" ht="15.75" hidden="false" customHeight="false" outlineLevel="0" collapsed="false">
      <c r="B550" s="48"/>
      <c r="C550" s="48"/>
      <c r="E550" s="30"/>
    </row>
    <row r="551" customFormat="false" ht="15.75" hidden="false" customHeight="false" outlineLevel="0" collapsed="false">
      <c r="B551" s="48"/>
      <c r="C551" s="48"/>
      <c r="E551" s="30"/>
    </row>
    <row r="552" customFormat="false" ht="15.75" hidden="false" customHeight="false" outlineLevel="0" collapsed="false">
      <c r="B552" s="48"/>
      <c r="C552" s="48"/>
      <c r="E552" s="30"/>
    </row>
    <row r="553" customFormat="false" ht="15.75" hidden="false" customHeight="false" outlineLevel="0" collapsed="false">
      <c r="B553" s="48"/>
      <c r="C553" s="48"/>
      <c r="E553" s="30"/>
    </row>
    <row r="554" customFormat="false" ht="15.75" hidden="false" customHeight="false" outlineLevel="0" collapsed="false">
      <c r="B554" s="48"/>
      <c r="C554" s="48"/>
      <c r="E554" s="30"/>
    </row>
    <row r="555" customFormat="false" ht="15.75" hidden="false" customHeight="false" outlineLevel="0" collapsed="false">
      <c r="B555" s="48"/>
      <c r="C555" s="48"/>
      <c r="E555" s="30"/>
    </row>
    <row r="556" customFormat="false" ht="15.75" hidden="false" customHeight="false" outlineLevel="0" collapsed="false">
      <c r="B556" s="48"/>
      <c r="C556" s="48"/>
      <c r="E556" s="30"/>
    </row>
    <row r="557" customFormat="false" ht="15.75" hidden="false" customHeight="false" outlineLevel="0" collapsed="false">
      <c r="B557" s="48"/>
      <c r="C557" s="48"/>
      <c r="E557" s="30"/>
    </row>
    <row r="558" customFormat="false" ht="15.75" hidden="false" customHeight="false" outlineLevel="0" collapsed="false">
      <c r="B558" s="48"/>
      <c r="C558" s="48"/>
      <c r="E558" s="30"/>
    </row>
    <row r="559" customFormat="false" ht="15.75" hidden="false" customHeight="false" outlineLevel="0" collapsed="false">
      <c r="B559" s="48"/>
      <c r="C559" s="48"/>
      <c r="E559" s="30"/>
    </row>
    <row r="560" customFormat="false" ht="15.75" hidden="false" customHeight="false" outlineLevel="0" collapsed="false">
      <c r="B560" s="48"/>
      <c r="C560" s="48"/>
      <c r="E560" s="30"/>
    </row>
    <row r="561" customFormat="false" ht="15.75" hidden="false" customHeight="false" outlineLevel="0" collapsed="false">
      <c r="B561" s="48"/>
      <c r="C561" s="48"/>
      <c r="E561" s="30"/>
    </row>
    <row r="562" customFormat="false" ht="15.75" hidden="false" customHeight="false" outlineLevel="0" collapsed="false">
      <c r="B562" s="48"/>
      <c r="C562" s="48"/>
      <c r="E562" s="30"/>
    </row>
    <row r="563" customFormat="false" ht="15.75" hidden="false" customHeight="false" outlineLevel="0" collapsed="false">
      <c r="B563" s="48"/>
      <c r="C563" s="48"/>
      <c r="E563" s="30"/>
    </row>
    <row r="564" customFormat="false" ht="15.75" hidden="false" customHeight="false" outlineLevel="0" collapsed="false">
      <c r="B564" s="48"/>
      <c r="C564" s="48"/>
      <c r="E564" s="30"/>
    </row>
    <row r="565" customFormat="false" ht="15.75" hidden="false" customHeight="false" outlineLevel="0" collapsed="false">
      <c r="B565" s="48"/>
      <c r="C565" s="48"/>
      <c r="E565" s="30"/>
    </row>
    <row r="566" customFormat="false" ht="15.75" hidden="false" customHeight="false" outlineLevel="0" collapsed="false">
      <c r="B566" s="48"/>
      <c r="C566" s="48"/>
      <c r="E566" s="30"/>
    </row>
    <row r="567" customFormat="false" ht="15.75" hidden="false" customHeight="false" outlineLevel="0" collapsed="false">
      <c r="B567" s="48"/>
      <c r="C567" s="48"/>
      <c r="E567" s="30"/>
    </row>
    <row r="568" customFormat="false" ht="15.75" hidden="false" customHeight="false" outlineLevel="0" collapsed="false">
      <c r="B568" s="48"/>
      <c r="C568" s="48"/>
      <c r="E568" s="30"/>
    </row>
    <row r="569" customFormat="false" ht="15.75" hidden="false" customHeight="false" outlineLevel="0" collapsed="false">
      <c r="B569" s="48"/>
      <c r="C569" s="48"/>
      <c r="E569" s="30"/>
    </row>
    <row r="570" customFormat="false" ht="15.75" hidden="false" customHeight="false" outlineLevel="0" collapsed="false">
      <c r="B570" s="48"/>
      <c r="C570" s="48"/>
      <c r="E570" s="30"/>
    </row>
    <row r="571" customFormat="false" ht="15.75" hidden="false" customHeight="false" outlineLevel="0" collapsed="false">
      <c r="B571" s="48"/>
      <c r="C571" s="48"/>
      <c r="E571" s="30"/>
    </row>
    <row r="572" customFormat="false" ht="15.75" hidden="false" customHeight="false" outlineLevel="0" collapsed="false">
      <c r="B572" s="48"/>
      <c r="C572" s="48"/>
      <c r="E572" s="30"/>
    </row>
    <row r="573" customFormat="false" ht="15.75" hidden="false" customHeight="false" outlineLevel="0" collapsed="false">
      <c r="B573" s="48"/>
      <c r="C573" s="48"/>
      <c r="E573" s="30"/>
    </row>
    <row r="574" customFormat="false" ht="15.75" hidden="false" customHeight="false" outlineLevel="0" collapsed="false">
      <c r="B574" s="48"/>
      <c r="C574" s="48"/>
      <c r="E574" s="30"/>
    </row>
    <row r="575" customFormat="false" ht="15.75" hidden="false" customHeight="false" outlineLevel="0" collapsed="false">
      <c r="B575" s="48"/>
      <c r="C575" s="48"/>
      <c r="E575" s="30"/>
    </row>
    <row r="576" customFormat="false" ht="15.75" hidden="false" customHeight="false" outlineLevel="0" collapsed="false">
      <c r="B576" s="48"/>
      <c r="C576" s="48"/>
      <c r="E576" s="30"/>
    </row>
    <row r="577" customFormat="false" ht="15.75" hidden="false" customHeight="false" outlineLevel="0" collapsed="false">
      <c r="B577" s="48"/>
      <c r="C577" s="48"/>
      <c r="E577" s="30"/>
    </row>
    <row r="578" customFormat="false" ht="15.75" hidden="false" customHeight="false" outlineLevel="0" collapsed="false">
      <c r="B578" s="48"/>
      <c r="C578" s="48"/>
      <c r="E578" s="30"/>
    </row>
    <row r="579" customFormat="false" ht="15.75" hidden="false" customHeight="false" outlineLevel="0" collapsed="false">
      <c r="B579" s="48"/>
      <c r="C579" s="48"/>
      <c r="E579" s="30"/>
    </row>
    <row r="580" customFormat="false" ht="15.75" hidden="false" customHeight="false" outlineLevel="0" collapsed="false">
      <c r="B580" s="48"/>
      <c r="C580" s="48"/>
      <c r="E580" s="30"/>
    </row>
    <row r="581" customFormat="false" ht="15.75" hidden="false" customHeight="false" outlineLevel="0" collapsed="false">
      <c r="B581" s="48"/>
      <c r="C581" s="48"/>
      <c r="E581" s="30"/>
    </row>
    <row r="582" customFormat="false" ht="15.75" hidden="false" customHeight="false" outlineLevel="0" collapsed="false">
      <c r="B582" s="48"/>
      <c r="C582" s="48"/>
      <c r="E582" s="30"/>
    </row>
    <row r="583" customFormat="false" ht="15.75" hidden="false" customHeight="false" outlineLevel="0" collapsed="false">
      <c r="B583" s="48"/>
      <c r="C583" s="48"/>
      <c r="E583" s="30"/>
    </row>
    <row r="584" customFormat="false" ht="15.75" hidden="false" customHeight="false" outlineLevel="0" collapsed="false">
      <c r="B584" s="48"/>
      <c r="C584" s="48"/>
      <c r="E584" s="30"/>
    </row>
    <row r="585" customFormat="false" ht="15.75" hidden="false" customHeight="false" outlineLevel="0" collapsed="false">
      <c r="B585" s="48"/>
      <c r="C585" s="48"/>
      <c r="E585" s="30"/>
    </row>
    <row r="586" customFormat="false" ht="15.75" hidden="false" customHeight="false" outlineLevel="0" collapsed="false">
      <c r="B586" s="48"/>
      <c r="C586" s="48"/>
      <c r="E586" s="30"/>
    </row>
    <row r="587" customFormat="false" ht="15.75" hidden="false" customHeight="false" outlineLevel="0" collapsed="false">
      <c r="B587" s="48"/>
      <c r="C587" s="48"/>
      <c r="E587" s="30"/>
    </row>
    <row r="588" customFormat="false" ht="15.75" hidden="false" customHeight="false" outlineLevel="0" collapsed="false">
      <c r="B588" s="48"/>
      <c r="C588" s="48"/>
      <c r="E588" s="30"/>
    </row>
    <row r="589" customFormat="false" ht="15.75" hidden="false" customHeight="false" outlineLevel="0" collapsed="false">
      <c r="B589" s="48"/>
      <c r="C589" s="48"/>
      <c r="E589" s="30"/>
    </row>
    <row r="590" customFormat="false" ht="15.75" hidden="false" customHeight="false" outlineLevel="0" collapsed="false">
      <c r="B590" s="48"/>
      <c r="C590" s="48"/>
      <c r="E590" s="30"/>
    </row>
    <row r="591" customFormat="false" ht="15.75" hidden="false" customHeight="false" outlineLevel="0" collapsed="false">
      <c r="B591" s="48"/>
      <c r="C591" s="48"/>
      <c r="E591" s="30"/>
    </row>
    <row r="592" customFormat="false" ht="15.75" hidden="false" customHeight="false" outlineLevel="0" collapsed="false">
      <c r="B592" s="48"/>
      <c r="C592" s="48"/>
      <c r="E592" s="30"/>
    </row>
    <row r="593" customFormat="false" ht="15.75" hidden="false" customHeight="false" outlineLevel="0" collapsed="false">
      <c r="B593" s="48"/>
      <c r="C593" s="48"/>
      <c r="E593" s="30"/>
    </row>
    <row r="594" customFormat="false" ht="15.75" hidden="false" customHeight="false" outlineLevel="0" collapsed="false">
      <c r="B594" s="48"/>
      <c r="C594" s="48"/>
      <c r="E594" s="30"/>
    </row>
    <row r="595" customFormat="false" ht="15.75" hidden="false" customHeight="false" outlineLevel="0" collapsed="false">
      <c r="B595" s="48"/>
      <c r="C595" s="48"/>
      <c r="E595" s="30"/>
    </row>
    <row r="596" customFormat="false" ht="15.75" hidden="false" customHeight="false" outlineLevel="0" collapsed="false">
      <c r="B596" s="48"/>
      <c r="C596" s="48"/>
      <c r="E596" s="30"/>
    </row>
    <row r="597" customFormat="false" ht="15.75" hidden="false" customHeight="false" outlineLevel="0" collapsed="false">
      <c r="B597" s="48"/>
      <c r="C597" s="48"/>
      <c r="E597" s="30"/>
    </row>
    <row r="598" customFormat="false" ht="15.75" hidden="false" customHeight="false" outlineLevel="0" collapsed="false">
      <c r="B598" s="48"/>
      <c r="C598" s="48"/>
      <c r="E598" s="30"/>
    </row>
    <row r="599" customFormat="false" ht="15.75" hidden="false" customHeight="false" outlineLevel="0" collapsed="false">
      <c r="B599" s="48"/>
      <c r="C599" s="48"/>
      <c r="E599" s="30"/>
    </row>
    <row r="600" customFormat="false" ht="15.75" hidden="false" customHeight="false" outlineLevel="0" collapsed="false">
      <c r="B600" s="48"/>
      <c r="C600" s="48"/>
      <c r="E600" s="30"/>
    </row>
    <row r="601" customFormat="false" ht="15.75" hidden="false" customHeight="false" outlineLevel="0" collapsed="false">
      <c r="B601" s="48"/>
      <c r="C601" s="48"/>
      <c r="E601" s="30"/>
    </row>
    <row r="602" customFormat="false" ht="15.75" hidden="false" customHeight="false" outlineLevel="0" collapsed="false">
      <c r="B602" s="48"/>
      <c r="C602" s="48"/>
      <c r="E602" s="30"/>
    </row>
    <row r="603" customFormat="false" ht="15.75" hidden="false" customHeight="false" outlineLevel="0" collapsed="false">
      <c r="B603" s="48"/>
      <c r="C603" s="48"/>
      <c r="E603" s="30"/>
    </row>
    <row r="604" customFormat="false" ht="15.75" hidden="false" customHeight="false" outlineLevel="0" collapsed="false">
      <c r="B604" s="48"/>
      <c r="C604" s="48"/>
      <c r="E604" s="30"/>
    </row>
    <row r="605" customFormat="false" ht="15.75" hidden="false" customHeight="false" outlineLevel="0" collapsed="false">
      <c r="B605" s="48"/>
      <c r="C605" s="48"/>
      <c r="E605" s="30"/>
    </row>
    <row r="606" customFormat="false" ht="15.75" hidden="false" customHeight="false" outlineLevel="0" collapsed="false">
      <c r="B606" s="48"/>
      <c r="C606" s="48"/>
      <c r="E606" s="30"/>
    </row>
    <row r="607" customFormat="false" ht="15.75" hidden="false" customHeight="false" outlineLevel="0" collapsed="false">
      <c r="B607" s="48"/>
      <c r="C607" s="48"/>
      <c r="E607" s="30"/>
    </row>
    <row r="608" customFormat="false" ht="15.75" hidden="false" customHeight="false" outlineLevel="0" collapsed="false">
      <c r="B608" s="48"/>
      <c r="C608" s="48"/>
      <c r="E608" s="30"/>
    </row>
    <row r="609" customFormat="false" ht="15.75" hidden="false" customHeight="false" outlineLevel="0" collapsed="false">
      <c r="B609" s="48"/>
      <c r="C609" s="48"/>
      <c r="E609" s="30"/>
    </row>
    <row r="610" customFormat="false" ht="15.75" hidden="false" customHeight="false" outlineLevel="0" collapsed="false">
      <c r="B610" s="48"/>
      <c r="C610" s="48"/>
      <c r="E610" s="30"/>
    </row>
    <row r="611" customFormat="false" ht="15.75" hidden="false" customHeight="false" outlineLevel="0" collapsed="false">
      <c r="B611" s="48"/>
      <c r="C611" s="48"/>
      <c r="E611" s="30"/>
    </row>
    <row r="612" customFormat="false" ht="15.75" hidden="false" customHeight="false" outlineLevel="0" collapsed="false">
      <c r="B612" s="48"/>
      <c r="C612" s="48"/>
      <c r="E612" s="30"/>
    </row>
    <row r="613" customFormat="false" ht="15.75" hidden="false" customHeight="false" outlineLevel="0" collapsed="false">
      <c r="B613" s="48"/>
      <c r="C613" s="48"/>
      <c r="E613" s="30"/>
    </row>
    <row r="614" customFormat="false" ht="15.75" hidden="false" customHeight="false" outlineLevel="0" collapsed="false">
      <c r="B614" s="48"/>
      <c r="C614" s="48"/>
      <c r="E614" s="30"/>
    </row>
    <row r="615" customFormat="false" ht="15.75" hidden="false" customHeight="false" outlineLevel="0" collapsed="false">
      <c r="B615" s="48"/>
      <c r="C615" s="48"/>
      <c r="E615" s="30"/>
    </row>
    <row r="616" customFormat="false" ht="15.75" hidden="false" customHeight="false" outlineLevel="0" collapsed="false">
      <c r="B616" s="48"/>
      <c r="C616" s="48"/>
      <c r="E616" s="30"/>
    </row>
    <row r="617" customFormat="false" ht="15.75" hidden="false" customHeight="false" outlineLevel="0" collapsed="false">
      <c r="B617" s="48"/>
      <c r="C617" s="48"/>
      <c r="E617" s="30"/>
    </row>
    <row r="618" customFormat="false" ht="15.75" hidden="false" customHeight="false" outlineLevel="0" collapsed="false">
      <c r="B618" s="48"/>
      <c r="C618" s="48"/>
      <c r="E618" s="30"/>
    </row>
    <row r="619" customFormat="false" ht="15.75" hidden="false" customHeight="false" outlineLevel="0" collapsed="false">
      <c r="B619" s="48"/>
      <c r="C619" s="48"/>
      <c r="E619" s="30"/>
    </row>
    <row r="620" customFormat="false" ht="15.75" hidden="false" customHeight="false" outlineLevel="0" collapsed="false">
      <c r="B620" s="48"/>
      <c r="C620" s="48"/>
      <c r="E620" s="30"/>
    </row>
    <row r="621" customFormat="false" ht="15.75" hidden="false" customHeight="false" outlineLevel="0" collapsed="false">
      <c r="B621" s="48"/>
      <c r="C621" s="48"/>
      <c r="E621" s="30"/>
    </row>
    <row r="622" customFormat="false" ht="15.75" hidden="false" customHeight="false" outlineLevel="0" collapsed="false">
      <c r="B622" s="48"/>
      <c r="C622" s="48"/>
      <c r="E622" s="30"/>
    </row>
    <row r="623" customFormat="false" ht="15.75" hidden="false" customHeight="false" outlineLevel="0" collapsed="false">
      <c r="B623" s="48"/>
      <c r="C623" s="48"/>
      <c r="E623" s="30"/>
    </row>
    <row r="624" customFormat="false" ht="15.75" hidden="false" customHeight="false" outlineLevel="0" collapsed="false">
      <c r="B624" s="48"/>
      <c r="C624" s="48"/>
      <c r="E624" s="30"/>
    </row>
    <row r="625" customFormat="false" ht="15.75" hidden="false" customHeight="false" outlineLevel="0" collapsed="false">
      <c r="B625" s="48"/>
      <c r="C625" s="48"/>
      <c r="E625" s="30"/>
    </row>
    <row r="626" customFormat="false" ht="15.75" hidden="false" customHeight="false" outlineLevel="0" collapsed="false">
      <c r="B626" s="48"/>
      <c r="C626" s="48"/>
      <c r="E626" s="30"/>
    </row>
    <row r="627" customFormat="false" ht="15.75" hidden="false" customHeight="false" outlineLevel="0" collapsed="false">
      <c r="B627" s="48"/>
      <c r="C627" s="48"/>
      <c r="E627" s="30"/>
    </row>
    <row r="628" customFormat="false" ht="15.75" hidden="false" customHeight="false" outlineLevel="0" collapsed="false">
      <c r="B628" s="48"/>
      <c r="C628" s="48"/>
      <c r="E628" s="30"/>
    </row>
    <row r="629" customFormat="false" ht="15.75" hidden="false" customHeight="false" outlineLevel="0" collapsed="false">
      <c r="B629" s="48"/>
      <c r="C629" s="48"/>
      <c r="E629" s="30"/>
    </row>
    <row r="630" customFormat="false" ht="15.75" hidden="false" customHeight="false" outlineLevel="0" collapsed="false">
      <c r="B630" s="48"/>
      <c r="C630" s="48"/>
      <c r="E630" s="30"/>
    </row>
    <row r="631" customFormat="false" ht="15.75" hidden="false" customHeight="false" outlineLevel="0" collapsed="false">
      <c r="B631" s="48"/>
      <c r="C631" s="48"/>
      <c r="E631" s="30"/>
    </row>
    <row r="632" customFormat="false" ht="15.75" hidden="false" customHeight="false" outlineLevel="0" collapsed="false">
      <c r="B632" s="48"/>
      <c r="C632" s="48"/>
      <c r="E632" s="30"/>
    </row>
    <row r="633" customFormat="false" ht="15.75" hidden="false" customHeight="false" outlineLevel="0" collapsed="false">
      <c r="B633" s="48"/>
      <c r="C633" s="48"/>
      <c r="E633" s="30"/>
    </row>
    <row r="634" customFormat="false" ht="15.75" hidden="false" customHeight="false" outlineLevel="0" collapsed="false">
      <c r="B634" s="48"/>
      <c r="C634" s="48"/>
      <c r="E634" s="30"/>
    </row>
    <row r="635" customFormat="false" ht="15.75" hidden="false" customHeight="false" outlineLevel="0" collapsed="false">
      <c r="B635" s="48"/>
      <c r="C635" s="48"/>
      <c r="E635" s="30"/>
    </row>
    <row r="636" customFormat="false" ht="15.75" hidden="false" customHeight="false" outlineLevel="0" collapsed="false">
      <c r="B636" s="48"/>
      <c r="C636" s="48"/>
      <c r="E636" s="30"/>
    </row>
    <row r="637" customFormat="false" ht="15.75" hidden="false" customHeight="false" outlineLevel="0" collapsed="false">
      <c r="B637" s="48"/>
      <c r="C637" s="48"/>
      <c r="E637" s="30"/>
    </row>
    <row r="638" customFormat="false" ht="15.75" hidden="false" customHeight="false" outlineLevel="0" collapsed="false">
      <c r="B638" s="48"/>
      <c r="C638" s="48"/>
      <c r="E638" s="30"/>
    </row>
    <row r="639" customFormat="false" ht="15.75" hidden="false" customHeight="false" outlineLevel="0" collapsed="false">
      <c r="B639" s="48"/>
      <c r="C639" s="48"/>
      <c r="E639" s="30"/>
    </row>
    <row r="640" customFormat="false" ht="15.75" hidden="false" customHeight="false" outlineLevel="0" collapsed="false">
      <c r="B640" s="48"/>
      <c r="C640" s="48"/>
      <c r="E640" s="30"/>
    </row>
    <row r="641" customFormat="false" ht="15.75" hidden="false" customHeight="false" outlineLevel="0" collapsed="false">
      <c r="B641" s="48"/>
      <c r="C641" s="48"/>
      <c r="E641" s="30"/>
    </row>
    <row r="642" customFormat="false" ht="15.75" hidden="false" customHeight="false" outlineLevel="0" collapsed="false">
      <c r="B642" s="48"/>
      <c r="C642" s="48"/>
      <c r="E642" s="30"/>
    </row>
    <row r="643" customFormat="false" ht="15.75" hidden="false" customHeight="false" outlineLevel="0" collapsed="false">
      <c r="B643" s="48"/>
      <c r="C643" s="48"/>
      <c r="E643" s="30"/>
    </row>
    <row r="644" customFormat="false" ht="15.75" hidden="false" customHeight="false" outlineLevel="0" collapsed="false">
      <c r="B644" s="48"/>
      <c r="C644" s="48"/>
      <c r="E644" s="30"/>
    </row>
    <row r="645" customFormat="false" ht="15.75" hidden="false" customHeight="false" outlineLevel="0" collapsed="false">
      <c r="B645" s="48"/>
      <c r="C645" s="48"/>
      <c r="E645" s="30"/>
    </row>
    <row r="646" customFormat="false" ht="15.75" hidden="false" customHeight="false" outlineLevel="0" collapsed="false">
      <c r="B646" s="48"/>
      <c r="C646" s="48"/>
      <c r="E646" s="30"/>
    </row>
    <row r="647" customFormat="false" ht="15.75" hidden="false" customHeight="false" outlineLevel="0" collapsed="false">
      <c r="B647" s="48"/>
      <c r="C647" s="48"/>
      <c r="E647" s="30"/>
    </row>
    <row r="648" customFormat="false" ht="15.75" hidden="false" customHeight="false" outlineLevel="0" collapsed="false">
      <c r="B648" s="48"/>
      <c r="C648" s="48"/>
      <c r="E648" s="30"/>
    </row>
    <row r="649" customFormat="false" ht="15.75" hidden="false" customHeight="false" outlineLevel="0" collapsed="false">
      <c r="B649" s="48"/>
      <c r="C649" s="48"/>
      <c r="E649" s="30"/>
    </row>
    <row r="650" customFormat="false" ht="15.75" hidden="false" customHeight="false" outlineLevel="0" collapsed="false">
      <c r="B650" s="48"/>
      <c r="C650" s="48"/>
      <c r="E650" s="30"/>
    </row>
    <row r="651" customFormat="false" ht="15.75" hidden="false" customHeight="false" outlineLevel="0" collapsed="false">
      <c r="B651" s="48"/>
      <c r="C651" s="48"/>
      <c r="E651" s="30"/>
    </row>
    <row r="652" customFormat="false" ht="15.75" hidden="false" customHeight="false" outlineLevel="0" collapsed="false">
      <c r="B652" s="48"/>
      <c r="C652" s="48"/>
      <c r="E652" s="30"/>
    </row>
    <row r="653" customFormat="false" ht="15.75" hidden="false" customHeight="false" outlineLevel="0" collapsed="false">
      <c r="B653" s="48"/>
      <c r="C653" s="48"/>
      <c r="E653" s="30"/>
    </row>
    <row r="654" customFormat="false" ht="15.75" hidden="false" customHeight="false" outlineLevel="0" collapsed="false">
      <c r="B654" s="48"/>
      <c r="C654" s="48"/>
      <c r="E654" s="30"/>
    </row>
    <row r="655" customFormat="false" ht="15.75" hidden="false" customHeight="false" outlineLevel="0" collapsed="false">
      <c r="B655" s="48"/>
      <c r="C655" s="48"/>
      <c r="E655" s="30"/>
    </row>
    <row r="656" customFormat="false" ht="15.75" hidden="false" customHeight="false" outlineLevel="0" collapsed="false">
      <c r="B656" s="48"/>
      <c r="C656" s="48"/>
      <c r="E656" s="30"/>
    </row>
    <row r="657" customFormat="false" ht="15.75" hidden="false" customHeight="false" outlineLevel="0" collapsed="false">
      <c r="B657" s="48"/>
      <c r="C657" s="48"/>
      <c r="E657" s="30"/>
    </row>
    <row r="658" customFormat="false" ht="15.75" hidden="false" customHeight="false" outlineLevel="0" collapsed="false">
      <c r="B658" s="48"/>
      <c r="C658" s="48"/>
      <c r="E658" s="30"/>
    </row>
    <row r="659" customFormat="false" ht="15.75" hidden="false" customHeight="false" outlineLevel="0" collapsed="false">
      <c r="B659" s="48"/>
      <c r="C659" s="48"/>
      <c r="E659" s="30"/>
    </row>
    <row r="660" customFormat="false" ht="15.75" hidden="false" customHeight="false" outlineLevel="0" collapsed="false">
      <c r="B660" s="48"/>
      <c r="C660" s="48"/>
      <c r="E660" s="30"/>
    </row>
    <row r="661" customFormat="false" ht="15.75" hidden="false" customHeight="false" outlineLevel="0" collapsed="false">
      <c r="B661" s="48"/>
      <c r="C661" s="48"/>
      <c r="E661" s="30"/>
    </row>
    <row r="662" customFormat="false" ht="15.75" hidden="false" customHeight="false" outlineLevel="0" collapsed="false">
      <c r="B662" s="48"/>
      <c r="C662" s="48"/>
      <c r="E662" s="30"/>
    </row>
    <row r="663" customFormat="false" ht="15.75" hidden="false" customHeight="false" outlineLevel="0" collapsed="false">
      <c r="B663" s="48"/>
      <c r="C663" s="48"/>
      <c r="E663" s="30"/>
    </row>
    <row r="664" customFormat="false" ht="15.75" hidden="false" customHeight="false" outlineLevel="0" collapsed="false">
      <c r="B664" s="48"/>
      <c r="C664" s="48"/>
      <c r="E664" s="30"/>
    </row>
    <row r="665" customFormat="false" ht="15.75" hidden="false" customHeight="false" outlineLevel="0" collapsed="false">
      <c r="B665" s="48"/>
      <c r="C665" s="48"/>
      <c r="E665" s="30"/>
    </row>
    <row r="666" customFormat="false" ht="15.75" hidden="false" customHeight="false" outlineLevel="0" collapsed="false">
      <c r="B666" s="48"/>
      <c r="C666" s="48"/>
      <c r="E666" s="30"/>
    </row>
    <row r="667" customFormat="false" ht="15.75" hidden="false" customHeight="false" outlineLevel="0" collapsed="false">
      <c r="B667" s="48"/>
      <c r="C667" s="48"/>
      <c r="E667" s="30"/>
    </row>
    <row r="668" customFormat="false" ht="15.75" hidden="false" customHeight="false" outlineLevel="0" collapsed="false">
      <c r="B668" s="48"/>
      <c r="C668" s="48"/>
      <c r="E668" s="30"/>
    </row>
    <row r="669" customFormat="false" ht="15.75" hidden="false" customHeight="false" outlineLevel="0" collapsed="false">
      <c r="B669" s="48"/>
      <c r="C669" s="48"/>
      <c r="E669" s="30"/>
    </row>
    <row r="670" customFormat="false" ht="15.75" hidden="false" customHeight="false" outlineLevel="0" collapsed="false">
      <c r="B670" s="48"/>
      <c r="C670" s="48"/>
      <c r="E670" s="30"/>
    </row>
    <row r="671" customFormat="false" ht="15.75" hidden="false" customHeight="false" outlineLevel="0" collapsed="false">
      <c r="B671" s="48"/>
      <c r="C671" s="48"/>
      <c r="E671" s="30"/>
    </row>
    <row r="672" customFormat="false" ht="15.75" hidden="false" customHeight="false" outlineLevel="0" collapsed="false">
      <c r="B672" s="48"/>
      <c r="C672" s="48"/>
      <c r="E672" s="30"/>
    </row>
    <row r="673" customFormat="false" ht="15.75" hidden="false" customHeight="false" outlineLevel="0" collapsed="false">
      <c r="B673" s="48"/>
      <c r="C673" s="48"/>
      <c r="E673" s="30"/>
    </row>
    <row r="674" customFormat="false" ht="15.75" hidden="false" customHeight="false" outlineLevel="0" collapsed="false">
      <c r="B674" s="48"/>
      <c r="C674" s="48"/>
      <c r="E674" s="30"/>
    </row>
    <row r="675" customFormat="false" ht="15.75" hidden="false" customHeight="false" outlineLevel="0" collapsed="false">
      <c r="B675" s="48"/>
      <c r="C675" s="48"/>
      <c r="E675" s="30"/>
    </row>
    <row r="676" customFormat="false" ht="15.75" hidden="false" customHeight="false" outlineLevel="0" collapsed="false">
      <c r="B676" s="48"/>
      <c r="C676" s="48"/>
      <c r="E676" s="30"/>
    </row>
    <row r="677" customFormat="false" ht="15.75" hidden="false" customHeight="false" outlineLevel="0" collapsed="false">
      <c r="B677" s="48"/>
      <c r="C677" s="48"/>
      <c r="E677" s="30"/>
    </row>
    <row r="678" customFormat="false" ht="15.75" hidden="false" customHeight="false" outlineLevel="0" collapsed="false">
      <c r="B678" s="48"/>
      <c r="C678" s="48"/>
      <c r="E678" s="30"/>
    </row>
    <row r="679" customFormat="false" ht="15.75" hidden="false" customHeight="false" outlineLevel="0" collapsed="false">
      <c r="B679" s="48"/>
      <c r="C679" s="48"/>
      <c r="E679" s="30"/>
    </row>
    <row r="680" customFormat="false" ht="15.75" hidden="false" customHeight="false" outlineLevel="0" collapsed="false">
      <c r="B680" s="48"/>
      <c r="C680" s="48"/>
      <c r="E680" s="30"/>
    </row>
    <row r="681" customFormat="false" ht="15.75" hidden="false" customHeight="false" outlineLevel="0" collapsed="false">
      <c r="B681" s="48"/>
      <c r="C681" s="48"/>
      <c r="E681" s="30"/>
    </row>
    <row r="682" customFormat="false" ht="15.75" hidden="false" customHeight="false" outlineLevel="0" collapsed="false">
      <c r="B682" s="48"/>
      <c r="C682" s="48"/>
      <c r="E682" s="30"/>
    </row>
    <row r="683" customFormat="false" ht="15.75" hidden="false" customHeight="false" outlineLevel="0" collapsed="false">
      <c r="B683" s="48"/>
      <c r="C683" s="48"/>
      <c r="E683" s="30"/>
    </row>
    <row r="684" customFormat="false" ht="15.75" hidden="false" customHeight="false" outlineLevel="0" collapsed="false">
      <c r="B684" s="48"/>
      <c r="C684" s="48"/>
      <c r="E684" s="30"/>
    </row>
    <row r="685" customFormat="false" ht="15.75" hidden="false" customHeight="false" outlineLevel="0" collapsed="false">
      <c r="B685" s="48"/>
      <c r="C685" s="48"/>
      <c r="E685" s="30"/>
    </row>
    <row r="686" customFormat="false" ht="15.75" hidden="false" customHeight="false" outlineLevel="0" collapsed="false">
      <c r="B686" s="48"/>
      <c r="C686" s="48"/>
      <c r="E686" s="30"/>
    </row>
    <row r="687" customFormat="false" ht="15.75" hidden="false" customHeight="false" outlineLevel="0" collapsed="false">
      <c r="B687" s="48"/>
      <c r="C687" s="48"/>
      <c r="E687" s="30"/>
    </row>
    <row r="688" customFormat="false" ht="15.75" hidden="false" customHeight="false" outlineLevel="0" collapsed="false">
      <c r="B688" s="48"/>
      <c r="C688" s="48"/>
      <c r="E688" s="30"/>
    </row>
    <row r="689" customFormat="false" ht="15.75" hidden="false" customHeight="false" outlineLevel="0" collapsed="false">
      <c r="B689" s="48"/>
      <c r="C689" s="48"/>
      <c r="E689" s="30"/>
    </row>
    <row r="690" customFormat="false" ht="15.75" hidden="false" customHeight="false" outlineLevel="0" collapsed="false">
      <c r="B690" s="48"/>
      <c r="C690" s="48"/>
      <c r="E690" s="30"/>
    </row>
    <row r="691" customFormat="false" ht="15.75" hidden="false" customHeight="false" outlineLevel="0" collapsed="false">
      <c r="B691" s="48"/>
      <c r="C691" s="48"/>
      <c r="E691" s="30"/>
    </row>
    <row r="692" customFormat="false" ht="15.75" hidden="false" customHeight="false" outlineLevel="0" collapsed="false">
      <c r="B692" s="48"/>
      <c r="C692" s="48"/>
      <c r="E692" s="30"/>
    </row>
    <row r="693" customFormat="false" ht="15.75" hidden="false" customHeight="false" outlineLevel="0" collapsed="false">
      <c r="B693" s="48"/>
      <c r="C693" s="48"/>
      <c r="E693" s="30"/>
    </row>
    <row r="694" customFormat="false" ht="15.75" hidden="false" customHeight="false" outlineLevel="0" collapsed="false">
      <c r="B694" s="48"/>
      <c r="C694" s="48"/>
      <c r="E694" s="30"/>
    </row>
    <row r="695" customFormat="false" ht="15.75" hidden="false" customHeight="false" outlineLevel="0" collapsed="false">
      <c r="B695" s="48"/>
      <c r="C695" s="48"/>
      <c r="E695" s="30"/>
    </row>
    <row r="696" customFormat="false" ht="15.75" hidden="false" customHeight="false" outlineLevel="0" collapsed="false">
      <c r="B696" s="48"/>
      <c r="C696" s="48"/>
      <c r="E696" s="30"/>
    </row>
    <row r="697" customFormat="false" ht="15.75" hidden="false" customHeight="false" outlineLevel="0" collapsed="false">
      <c r="B697" s="48"/>
      <c r="C697" s="48"/>
      <c r="E697" s="30"/>
    </row>
    <row r="698" customFormat="false" ht="15.75" hidden="false" customHeight="false" outlineLevel="0" collapsed="false">
      <c r="B698" s="48"/>
      <c r="C698" s="48"/>
      <c r="E698" s="30"/>
    </row>
    <row r="699" customFormat="false" ht="15.75" hidden="false" customHeight="false" outlineLevel="0" collapsed="false">
      <c r="B699" s="48"/>
      <c r="C699" s="48"/>
      <c r="E699" s="30"/>
    </row>
    <row r="700" customFormat="false" ht="15.75" hidden="false" customHeight="false" outlineLevel="0" collapsed="false">
      <c r="B700" s="48"/>
      <c r="C700" s="48"/>
      <c r="E700" s="30"/>
    </row>
    <row r="701" customFormat="false" ht="15.75" hidden="false" customHeight="false" outlineLevel="0" collapsed="false">
      <c r="B701" s="48"/>
      <c r="C701" s="48"/>
      <c r="E701" s="30"/>
    </row>
    <row r="702" customFormat="false" ht="15.75" hidden="false" customHeight="false" outlineLevel="0" collapsed="false">
      <c r="B702" s="48"/>
      <c r="C702" s="48"/>
      <c r="E702" s="30"/>
    </row>
    <row r="703" customFormat="false" ht="15.75" hidden="false" customHeight="false" outlineLevel="0" collapsed="false">
      <c r="B703" s="48"/>
      <c r="C703" s="48"/>
      <c r="E703" s="30"/>
    </row>
    <row r="704" customFormat="false" ht="15.75" hidden="false" customHeight="false" outlineLevel="0" collapsed="false">
      <c r="B704" s="48"/>
      <c r="C704" s="48"/>
      <c r="E704" s="30"/>
    </row>
    <row r="705" customFormat="false" ht="15.75" hidden="false" customHeight="false" outlineLevel="0" collapsed="false">
      <c r="B705" s="48"/>
      <c r="C705" s="48"/>
      <c r="E705" s="30"/>
    </row>
    <row r="706" customFormat="false" ht="15.75" hidden="false" customHeight="false" outlineLevel="0" collapsed="false">
      <c r="B706" s="48"/>
      <c r="C706" s="48"/>
      <c r="E706" s="30"/>
    </row>
    <row r="707" customFormat="false" ht="15.75" hidden="false" customHeight="false" outlineLevel="0" collapsed="false">
      <c r="B707" s="48"/>
      <c r="C707" s="48"/>
      <c r="E707" s="30"/>
    </row>
    <row r="708" customFormat="false" ht="15.75" hidden="false" customHeight="false" outlineLevel="0" collapsed="false">
      <c r="B708" s="48"/>
      <c r="C708" s="48"/>
      <c r="E708" s="30"/>
    </row>
    <row r="709" customFormat="false" ht="15.75" hidden="false" customHeight="false" outlineLevel="0" collapsed="false">
      <c r="B709" s="48"/>
      <c r="C709" s="48"/>
      <c r="E709" s="30"/>
    </row>
    <row r="710" customFormat="false" ht="15.75" hidden="false" customHeight="false" outlineLevel="0" collapsed="false">
      <c r="B710" s="48"/>
      <c r="C710" s="48"/>
      <c r="E710" s="30"/>
    </row>
    <row r="711" customFormat="false" ht="15.75" hidden="false" customHeight="false" outlineLevel="0" collapsed="false">
      <c r="B711" s="48"/>
      <c r="C711" s="48"/>
      <c r="E711" s="30"/>
    </row>
    <row r="712" customFormat="false" ht="15.75" hidden="false" customHeight="false" outlineLevel="0" collapsed="false">
      <c r="B712" s="48"/>
      <c r="C712" s="48"/>
      <c r="E712" s="30"/>
    </row>
    <row r="713" customFormat="false" ht="15.75" hidden="false" customHeight="false" outlineLevel="0" collapsed="false">
      <c r="B713" s="48"/>
      <c r="C713" s="48"/>
      <c r="E713" s="30"/>
    </row>
    <row r="714" customFormat="false" ht="15.75" hidden="false" customHeight="false" outlineLevel="0" collapsed="false">
      <c r="B714" s="48"/>
      <c r="C714" s="48"/>
      <c r="E714" s="30"/>
    </row>
    <row r="715" customFormat="false" ht="15.75" hidden="false" customHeight="false" outlineLevel="0" collapsed="false">
      <c r="B715" s="48"/>
      <c r="C715" s="48"/>
      <c r="E715" s="30"/>
    </row>
    <row r="716" customFormat="false" ht="15.75" hidden="false" customHeight="false" outlineLevel="0" collapsed="false">
      <c r="B716" s="48"/>
      <c r="C716" s="48"/>
      <c r="E716" s="30"/>
    </row>
    <row r="717" customFormat="false" ht="15.75" hidden="false" customHeight="false" outlineLevel="0" collapsed="false">
      <c r="B717" s="48"/>
      <c r="C717" s="48"/>
      <c r="E717" s="30"/>
    </row>
    <row r="718" customFormat="false" ht="15.75" hidden="false" customHeight="false" outlineLevel="0" collapsed="false">
      <c r="B718" s="48"/>
      <c r="C718" s="48"/>
      <c r="E718" s="30"/>
    </row>
    <row r="719" customFormat="false" ht="15.75" hidden="false" customHeight="false" outlineLevel="0" collapsed="false">
      <c r="B719" s="48"/>
      <c r="C719" s="48"/>
      <c r="E719" s="30"/>
    </row>
    <row r="720" customFormat="false" ht="15.75" hidden="false" customHeight="false" outlineLevel="0" collapsed="false">
      <c r="B720" s="48"/>
      <c r="C720" s="48"/>
      <c r="E720" s="30"/>
    </row>
    <row r="721" customFormat="false" ht="15.75" hidden="false" customHeight="false" outlineLevel="0" collapsed="false">
      <c r="B721" s="48"/>
      <c r="C721" s="48"/>
      <c r="E721" s="30"/>
    </row>
    <row r="722" customFormat="false" ht="15.75" hidden="false" customHeight="false" outlineLevel="0" collapsed="false">
      <c r="B722" s="48"/>
      <c r="C722" s="48"/>
      <c r="E722" s="30"/>
    </row>
    <row r="723" customFormat="false" ht="15.75" hidden="false" customHeight="false" outlineLevel="0" collapsed="false">
      <c r="B723" s="48"/>
      <c r="C723" s="48"/>
      <c r="E723" s="30"/>
    </row>
    <row r="724" customFormat="false" ht="15.75" hidden="false" customHeight="false" outlineLevel="0" collapsed="false">
      <c r="B724" s="48"/>
      <c r="C724" s="48"/>
      <c r="E724" s="30"/>
    </row>
    <row r="725" customFormat="false" ht="15.75" hidden="false" customHeight="false" outlineLevel="0" collapsed="false">
      <c r="B725" s="48"/>
      <c r="C725" s="48"/>
      <c r="E725" s="30"/>
    </row>
    <row r="726" customFormat="false" ht="15.75" hidden="false" customHeight="false" outlineLevel="0" collapsed="false">
      <c r="B726" s="48"/>
      <c r="C726" s="48"/>
      <c r="E726" s="30"/>
    </row>
    <row r="727" customFormat="false" ht="15.75" hidden="false" customHeight="false" outlineLevel="0" collapsed="false">
      <c r="B727" s="48"/>
      <c r="C727" s="48"/>
      <c r="E727" s="30"/>
    </row>
    <row r="728" customFormat="false" ht="15.75" hidden="false" customHeight="false" outlineLevel="0" collapsed="false">
      <c r="B728" s="48"/>
      <c r="C728" s="48"/>
      <c r="E728" s="30"/>
    </row>
    <row r="729" customFormat="false" ht="15.75" hidden="false" customHeight="false" outlineLevel="0" collapsed="false">
      <c r="B729" s="48"/>
      <c r="C729" s="48"/>
      <c r="E729" s="30"/>
    </row>
    <row r="730" customFormat="false" ht="15.75" hidden="false" customHeight="false" outlineLevel="0" collapsed="false">
      <c r="B730" s="48"/>
      <c r="C730" s="48"/>
      <c r="E730" s="30"/>
    </row>
    <row r="731" customFormat="false" ht="15.75" hidden="false" customHeight="false" outlineLevel="0" collapsed="false">
      <c r="B731" s="48"/>
      <c r="C731" s="48"/>
      <c r="E731" s="30"/>
    </row>
    <row r="732" customFormat="false" ht="15.75" hidden="false" customHeight="false" outlineLevel="0" collapsed="false">
      <c r="B732" s="48"/>
      <c r="C732" s="48"/>
      <c r="E732" s="30"/>
    </row>
    <row r="733" customFormat="false" ht="15.75" hidden="false" customHeight="false" outlineLevel="0" collapsed="false">
      <c r="B733" s="48"/>
      <c r="C733" s="48"/>
      <c r="E733" s="30"/>
    </row>
    <row r="734" customFormat="false" ht="15.75" hidden="false" customHeight="false" outlineLevel="0" collapsed="false">
      <c r="B734" s="48"/>
      <c r="C734" s="48"/>
      <c r="E734" s="30"/>
    </row>
    <row r="735" customFormat="false" ht="15.75" hidden="false" customHeight="false" outlineLevel="0" collapsed="false">
      <c r="B735" s="48"/>
      <c r="C735" s="48"/>
      <c r="E735" s="30"/>
    </row>
    <row r="736" customFormat="false" ht="15.75" hidden="false" customHeight="false" outlineLevel="0" collapsed="false">
      <c r="B736" s="48"/>
      <c r="C736" s="48"/>
      <c r="E736" s="30"/>
    </row>
    <row r="737" customFormat="false" ht="15.75" hidden="false" customHeight="false" outlineLevel="0" collapsed="false">
      <c r="B737" s="48"/>
      <c r="C737" s="48"/>
      <c r="E737" s="30"/>
    </row>
    <row r="738" customFormat="false" ht="15.75" hidden="false" customHeight="false" outlineLevel="0" collapsed="false">
      <c r="B738" s="48"/>
      <c r="C738" s="48"/>
      <c r="E738" s="30"/>
    </row>
    <row r="739" customFormat="false" ht="15.75" hidden="false" customHeight="false" outlineLevel="0" collapsed="false">
      <c r="B739" s="48"/>
      <c r="C739" s="48"/>
      <c r="E739" s="30"/>
    </row>
    <row r="740" customFormat="false" ht="15.75" hidden="false" customHeight="false" outlineLevel="0" collapsed="false">
      <c r="B740" s="48"/>
      <c r="C740" s="48"/>
      <c r="E740" s="30"/>
    </row>
    <row r="741" customFormat="false" ht="15.75" hidden="false" customHeight="false" outlineLevel="0" collapsed="false">
      <c r="B741" s="48"/>
      <c r="C741" s="48"/>
      <c r="E741" s="30"/>
    </row>
    <row r="742" customFormat="false" ht="15.75" hidden="false" customHeight="false" outlineLevel="0" collapsed="false">
      <c r="B742" s="48"/>
      <c r="C742" s="48"/>
      <c r="E742" s="30"/>
    </row>
    <row r="743" customFormat="false" ht="15.75" hidden="false" customHeight="false" outlineLevel="0" collapsed="false">
      <c r="B743" s="48"/>
      <c r="C743" s="48"/>
      <c r="E743" s="30"/>
    </row>
    <row r="744" customFormat="false" ht="15.75" hidden="false" customHeight="false" outlineLevel="0" collapsed="false">
      <c r="B744" s="48"/>
      <c r="C744" s="48"/>
      <c r="E744" s="30"/>
    </row>
    <row r="745" customFormat="false" ht="15.75" hidden="false" customHeight="false" outlineLevel="0" collapsed="false">
      <c r="B745" s="48"/>
      <c r="C745" s="48"/>
      <c r="E745" s="30"/>
    </row>
    <row r="746" customFormat="false" ht="15.75" hidden="false" customHeight="false" outlineLevel="0" collapsed="false">
      <c r="B746" s="48"/>
      <c r="C746" s="48"/>
      <c r="E746" s="30"/>
    </row>
    <row r="747" customFormat="false" ht="15.75" hidden="false" customHeight="false" outlineLevel="0" collapsed="false">
      <c r="B747" s="48"/>
      <c r="C747" s="48"/>
      <c r="E747" s="30"/>
    </row>
    <row r="748" customFormat="false" ht="15.75" hidden="false" customHeight="false" outlineLevel="0" collapsed="false">
      <c r="B748" s="48"/>
      <c r="C748" s="48"/>
      <c r="E748" s="30"/>
    </row>
    <row r="749" customFormat="false" ht="15.75" hidden="false" customHeight="false" outlineLevel="0" collapsed="false">
      <c r="B749" s="48"/>
      <c r="C749" s="48"/>
      <c r="E749" s="30"/>
    </row>
    <row r="750" customFormat="false" ht="15.75" hidden="false" customHeight="false" outlineLevel="0" collapsed="false">
      <c r="B750" s="48"/>
      <c r="C750" s="48"/>
      <c r="E750" s="30"/>
    </row>
    <row r="751" customFormat="false" ht="15.75" hidden="false" customHeight="false" outlineLevel="0" collapsed="false">
      <c r="B751" s="48"/>
      <c r="C751" s="48"/>
      <c r="E751" s="30"/>
    </row>
    <row r="752" customFormat="false" ht="15.75" hidden="false" customHeight="false" outlineLevel="0" collapsed="false">
      <c r="B752" s="48"/>
      <c r="C752" s="48"/>
      <c r="E752" s="30"/>
    </row>
    <row r="753" customFormat="false" ht="15.75" hidden="false" customHeight="false" outlineLevel="0" collapsed="false">
      <c r="B753" s="48"/>
      <c r="C753" s="48"/>
      <c r="E753" s="30"/>
    </row>
    <row r="754" customFormat="false" ht="15.75" hidden="false" customHeight="false" outlineLevel="0" collapsed="false">
      <c r="B754" s="48"/>
      <c r="C754" s="48"/>
      <c r="E754" s="30"/>
    </row>
    <row r="755" customFormat="false" ht="15.75" hidden="false" customHeight="false" outlineLevel="0" collapsed="false">
      <c r="B755" s="48"/>
      <c r="C755" s="48"/>
      <c r="E755" s="30"/>
    </row>
    <row r="756" customFormat="false" ht="15.75" hidden="false" customHeight="false" outlineLevel="0" collapsed="false">
      <c r="B756" s="48"/>
      <c r="C756" s="48"/>
      <c r="E756" s="30"/>
    </row>
    <row r="757" customFormat="false" ht="15.75" hidden="false" customHeight="false" outlineLevel="0" collapsed="false">
      <c r="B757" s="48"/>
      <c r="C757" s="48"/>
      <c r="E757" s="30"/>
    </row>
    <row r="758" customFormat="false" ht="15.75" hidden="false" customHeight="false" outlineLevel="0" collapsed="false">
      <c r="B758" s="48"/>
      <c r="C758" s="48"/>
      <c r="E758" s="30"/>
    </row>
    <row r="759" customFormat="false" ht="15.75" hidden="false" customHeight="false" outlineLevel="0" collapsed="false">
      <c r="B759" s="48"/>
      <c r="C759" s="48"/>
      <c r="E759" s="30"/>
    </row>
    <row r="760" customFormat="false" ht="15.75" hidden="false" customHeight="false" outlineLevel="0" collapsed="false">
      <c r="B760" s="48"/>
      <c r="C760" s="48"/>
      <c r="E760" s="30"/>
    </row>
    <row r="761" customFormat="false" ht="15.75" hidden="false" customHeight="false" outlineLevel="0" collapsed="false">
      <c r="B761" s="48"/>
      <c r="C761" s="48"/>
      <c r="E761" s="30"/>
    </row>
    <row r="762" customFormat="false" ht="15.75" hidden="false" customHeight="false" outlineLevel="0" collapsed="false">
      <c r="B762" s="48"/>
      <c r="C762" s="48"/>
      <c r="E762" s="30"/>
    </row>
    <row r="763" customFormat="false" ht="15.75" hidden="false" customHeight="false" outlineLevel="0" collapsed="false">
      <c r="B763" s="48"/>
      <c r="C763" s="48"/>
      <c r="E763" s="30"/>
    </row>
    <row r="764" customFormat="false" ht="15.75" hidden="false" customHeight="false" outlineLevel="0" collapsed="false">
      <c r="B764" s="48"/>
      <c r="C764" s="48"/>
      <c r="E764" s="30"/>
    </row>
    <row r="765" customFormat="false" ht="15.75" hidden="false" customHeight="false" outlineLevel="0" collapsed="false">
      <c r="B765" s="48"/>
      <c r="C765" s="48"/>
      <c r="E765" s="30"/>
    </row>
    <row r="766" customFormat="false" ht="15.75" hidden="false" customHeight="false" outlineLevel="0" collapsed="false">
      <c r="B766" s="48"/>
      <c r="C766" s="48"/>
      <c r="E766" s="30"/>
    </row>
    <row r="767" customFormat="false" ht="15.75" hidden="false" customHeight="false" outlineLevel="0" collapsed="false">
      <c r="B767" s="48"/>
      <c r="C767" s="48"/>
      <c r="E767" s="30"/>
    </row>
    <row r="768" customFormat="false" ht="15.75" hidden="false" customHeight="false" outlineLevel="0" collapsed="false">
      <c r="B768" s="48"/>
      <c r="C768" s="48"/>
      <c r="E768" s="30"/>
    </row>
    <row r="769" customFormat="false" ht="15.75" hidden="false" customHeight="false" outlineLevel="0" collapsed="false">
      <c r="B769" s="48"/>
      <c r="C769" s="48"/>
      <c r="E769" s="30"/>
    </row>
    <row r="770" customFormat="false" ht="15.75" hidden="false" customHeight="false" outlineLevel="0" collapsed="false">
      <c r="B770" s="48"/>
      <c r="C770" s="48"/>
      <c r="E770" s="30"/>
    </row>
    <row r="771" customFormat="false" ht="15.75" hidden="false" customHeight="false" outlineLevel="0" collapsed="false">
      <c r="B771" s="48"/>
      <c r="C771" s="48"/>
      <c r="E771" s="30"/>
    </row>
    <row r="772" customFormat="false" ht="15.75" hidden="false" customHeight="false" outlineLevel="0" collapsed="false">
      <c r="B772" s="48"/>
      <c r="C772" s="48"/>
      <c r="E772" s="30"/>
    </row>
    <row r="773" customFormat="false" ht="15.75" hidden="false" customHeight="false" outlineLevel="0" collapsed="false">
      <c r="B773" s="48"/>
      <c r="C773" s="48"/>
      <c r="E773" s="30"/>
    </row>
    <row r="774" customFormat="false" ht="15.75" hidden="false" customHeight="false" outlineLevel="0" collapsed="false">
      <c r="B774" s="48"/>
      <c r="C774" s="48"/>
      <c r="E774" s="30"/>
    </row>
    <row r="775" customFormat="false" ht="15.75" hidden="false" customHeight="false" outlineLevel="0" collapsed="false">
      <c r="B775" s="48"/>
      <c r="C775" s="48"/>
      <c r="E775" s="30"/>
    </row>
    <row r="776" customFormat="false" ht="15.75" hidden="false" customHeight="false" outlineLevel="0" collapsed="false">
      <c r="B776" s="48"/>
      <c r="C776" s="48"/>
      <c r="E776" s="30"/>
    </row>
    <row r="777" customFormat="false" ht="15.75" hidden="false" customHeight="false" outlineLevel="0" collapsed="false">
      <c r="B777" s="48"/>
      <c r="C777" s="48"/>
      <c r="E777" s="30"/>
    </row>
    <row r="778" customFormat="false" ht="15.75" hidden="false" customHeight="false" outlineLevel="0" collapsed="false">
      <c r="B778" s="48"/>
      <c r="C778" s="48"/>
      <c r="E778" s="30"/>
    </row>
    <row r="779" customFormat="false" ht="15.75" hidden="false" customHeight="false" outlineLevel="0" collapsed="false">
      <c r="B779" s="48"/>
      <c r="C779" s="48"/>
      <c r="E779" s="30"/>
    </row>
    <row r="780" customFormat="false" ht="15.75" hidden="false" customHeight="false" outlineLevel="0" collapsed="false">
      <c r="B780" s="48"/>
      <c r="C780" s="48"/>
      <c r="E780" s="30"/>
    </row>
    <row r="781" customFormat="false" ht="15.75" hidden="false" customHeight="false" outlineLevel="0" collapsed="false">
      <c r="B781" s="48"/>
      <c r="C781" s="48"/>
      <c r="E781" s="30"/>
    </row>
    <row r="782" customFormat="false" ht="15.75" hidden="false" customHeight="false" outlineLevel="0" collapsed="false">
      <c r="B782" s="48"/>
      <c r="C782" s="48"/>
      <c r="E782" s="30"/>
    </row>
    <row r="783" customFormat="false" ht="15.75" hidden="false" customHeight="false" outlineLevel="0" collapsed="false">
      <c r="B783" s="48"/>
      <c r="C783" s="48"/>
      <c r="E783" s="30"/>
    </row>
    <row r="784" customFormat="false" ht="15.75" hidden="false" customHeight="false" outlineLevel="0" collapsed="false">
      <c r="B784" s="48"/>
      <c r="C784" s="48"/>
      <c r="E784" s="30"/>
    </row>
    <row r="785" customFormat="false" ht="15.75" hidden="false" customHeight="false" outlineLevel="0" collapsed="false">
      <c r="B785" s="48"/>
      <c r="C785" s="48"/>
      <c r="E785" s="30"/>
    </row>
    <row r="786" customFormat="false" ht="15.75" hidden="false" customHeight="false" outlineLevel="0" collapsed="false">
      <c r="B786" s="48"/>
      <c r="C786" s="48"/>
      <c r="E786" s="30"/>
    </row>
    <row r="787" customFormat="false" ht="15.75" hidden="false" customHeight="false" outlineLevel="0" collapsed="false">
      <c r="B787" s="48"/>
      <c r="C787" s="48"/>
      <c r="E787" s="30"/>
    </row>
    <row r="788" customFormat="false" ht="15.75" hidden="false" customHeight="false" outlineLevel="0" collapsed="false">
      <c r="B788" s="48"/>
      <c r="C788" s="48"/>
      <c r="E788" s="30"/>
    </row>
    <row r="789" customFormat="false" ht="15.75" hidden="false" customHeight="false" outlineLevel="0" collapsed="false">
      <c r="B789" s="48"/>
      <c r="C789" s="48"/>
      <c r="E789" s="30"/>
    </row>
    <row r="790" customFormat="false" ht="15.75" hidden="false" customHeight="false" outlineLevel="0" collapsed="false">
      <c r="B790" s="48"/>
      <c r="C790" s="48"/>
      <c r="E790" s="30"/>
    </row>
    <row r="791" customFormat="false" ht="15.75" hidden="false" customHeight="false" outlineLevel="0" collapsed="false">
      <c r="B791" s="48"/>
      <c r="C791" s="48"/>
      <c r="E791" s="30"/>
    </row>
    <row r="792" customFormat="false" ht="15.75" hidden="false" customHeight="false" outlineLevel="0" collapsed="false">
      <c r="B792" s="48"/>
      <c r="C792" s="48"/>
      <c r="E792" s="30"/>
    </row>
    <row r="793" customFormat="false" ht="15.75" hidden="false" customHeight="false" outlineLevel="0" collapsed="false">
      <c r="B793" s="48"/>
      <c r="C793" s="48"/>
      <c r="E793" s="30"/>
    </row>
    <row r="794" customFormat="false" ht="15.75" hidden="false" customHeight="false" outlineLevel="0" collapsed="false">
      <c r="B794" s="48"/>
      <c r="C794" s="48"/>
      <c r="E794" s="30"/>
    </row>
    <row r="795" customFormat="false" ht="15.75" hidden="false" customHeight="false" outlineLevel="0" collapsed="false">
      <c r="B795" s="48"/>
      <c r="C795" s="48"/>
      <c r="E795" s="30"/>
    </row>
    <row r="796" customFormat="false" ht="15.75" hidden="false" customHeight="false" outlineLevel="0" collapsed="false">
      <c r="B796" s="48"/>
      <c r="C796" s="48"/>
      <c r="E796" s="30"/>
    </row>
    <row r="797" customFormat="false" ht="15.75" hidden="false" customHeight="false" outlineLevel="0" collapsed="false">
      <c r="B797" s="48"/>
      <c r="C797" s="48"/>
      <c r="E797" s="30"/>
    </row>
    <row r="798" customFormat="false" ht="15.75" hidden="false" customHeight="false" outlineLevel="0" collapsed="false">
      <c r="B798" s="48"/>
      <c r="C798" s="48"/>
      <c r="E798" s="30"/>
    </row>
    <row r="799" customFormat="false" ht="15.75" hidden="false" customHeight="false" outlineLevel="0" collapsed="false">
      <c r="B799" s="48"/>
      <c r="C799" s="48"/>
      <c r="E799" s="30"/>
    </row>
    <row r="800" customFormat="false" ht="15.75" hidden="false" customHeight="false" outlineLevel="0" collapsed="false">
      <c r="B800" s="48"/>
      <c r="C800" s="48"/>
      <c r="E800" s="30"/>
    </row>
    <row r="801" customFormat="false" ht="15.75" hidden="false" customHeight="false" outlineLevel="0" collapsed="false">
      <c r="B801" s="48"/>
      <c r="C801" s="48"/>
      <c r="E801" s="30"/>
    </row>
    <row r="802" customFormat="false" ht="15.75" hidden="false" customHeight="false" outlineLevel="0" collapsed="false">
      <c r="B802" s="48"/>
      <c r="C802" s="48"/>
      <c r="E802" s="30"/>
    </row>
    <row r="803" customFormat="false" ht="15.75" hidden="false" customHeight="false" outlineLevel="0" collapsed="false">
      <c r="B803" s="48"/>
      <c r="C803" s="48"/>
      <c r="E803" s="30"/>
    </row>
    <row r="804" customFormat="false" ht="15.75" hidden="false" customHeight="false" outlineLevel="0" collapsed="false">
      <c r="B804" s="48"/>
      <c r="C804" s="48"/>
      <c r="E804" s="30"/>
    </row>
    <row r="805" customFormat="false" ht="15.75" hidden="false" customHeight="false" outlineLevel="0" collapsed="false">
      <c r="B805" s="48"/>
      <c r="C805" s="48"/>
      <c r="E805" s="30"/>
    </row>
    <row r="806" customFormat="false" ht="15.75" hidden="false" customHeight="false" outlineLevel="0" collapsed="false">
      <c r="B806" s="48"/>
      <c r="C806" s="48"/>
      <c r="E806" s="30"/>
    </row>
    <row r="807" customFormat="false" ht="15.75" hidden="false" customHeight="false" outlineLevel="0" collapsed="false">
      <c r="B807" s="48"/>
      <c r="C807" s="48"/>
      <c r="E807" s="30"/>
    </row>
    <row r="808" customFormat="false" ht="15.75" hidden="false" customHeight="false" outlineLevel="0" collapsed="false">
      <c r="B808" s="48"/>
      <c r="C808" s="48"/>
      <c r="E808" s="30"/>
    </row>
    <row r="809" customFormat="false" ht="15.75" hidden="false" customHeight="false" outlineLevel="0" collapsed="false">
      <c r="B809" s="48"/>
      <c r="C809" s="48"/>
      <c r="E809" s="30"/>
    </row>
    <row r="810" customFormat="false" ht="15.75" hidden="false" customHeight="false" outlineLevel="0" collapsed="false">
      <c r="B810" s="48"/>
      <c r="C810" s="48"/>
      <c r="E810" s="30"/>
    </row>
    <row r="811" customFormat="false" ht="15.75" hidden="false" customHeight="false" outlineLevel="0" collapsed="false">
      <c r="B811" s="48"/>
      <c r="C811" s="48"/>
      <c r="E811" s="30"/>
    </row>
    <row r="812" customFormat="false" ht="15.75" hidden="false" customHeight="false" outlineLevel="0" collapsed="false">
      <c r="B812" s="48"/>
      <c r="C812" s="48"/>
      <c r="E812" s="30"/>
    </row>
    <row r="813" customFormat="false" ht="15.75" hidden="false" customHeight="false" outlineLevel="0" collapsed="false">
      <c r="B813" s="48"/>
      <c r="C813" s="48"/>
      <c r="E813" s="30"/>
    </row>
    <row r="814" customFormat="false" ht="15.75" hidden="false" customHeight="false" outlineLevel="0" collapsed="false">
      <c r="B814" s="48"/>
      <c r="C814" s="48"/>
      <c r="E814" s="30"/>
    </row>
    <row r="815" customFormat="false" ht="15.75" hidden="false" customHeight="false" outlineLevel="0" collapsed="false">
      <c r="B815" s="48"/>
      <c r="C815" s="48"/>
      <c r="E815" s="30"/>
    </row>
    <row r="816" customFormat="false" ht="15.75" hidden="false" customHeight="false" outlineLevel="0" collapsed="false">
      <c r="B816" s="48"/>
      <c r="C816" s="48"/>
      <c r="E816" s="30"/>
    </row>
    <row r="817" customFormat="false" ht="15.75" hidden="false" customHeight="false" outlineLevel="0" collapsed="false">
      <c r="B817" s="48"/>
      <c r="C817" s="48"/>
      <c r="E817" s="30"/>
    </row>
    <row r="818" customFormat="false" ht="15.75" hidden="false" customHeight="false" outlineLevel="0" collapsed="false">
      <c r="B818" s="48"/>
      <c r="C818" s="48"/>
      <c r="E818" s="30"/>
    </row>
    <row r="819" customFormat="false" ht="15.75" hidden="false" customHeight="false" outlineLevel="0" collapsed="false">
      <c r="B819" s="48"/>
      <c r="C819" s="48"/>
      <c r="E819" s="30"/>
    </row>
    <row r="820" customFormat="false" ht="15.75" hidden="false" customHeight="false" outlineLevel="0" collapsed="false">
      <c r="B820" s="48"/>
      <c r="C820" s="48"/>
      <c r="E820" s="30"/>
    </row>
    <row r="821" customFormat="false" ht="15.75" hidden="false" customHeight="false" outlineLevel="0" collapsed="false">
      <c r="B821" s="48"/>
      <c r="C821" s="48"/>
      <c r="E821" s="30"/>
    </row>
    <row r="822" customFormat="false" ht="15.75" hidden="false" customHeight="false" outlineLevel="0" collapsed="false">
      <c r="B822" s="48"/>
      <c r="C822" s="48"/>
      <c r="E822" s="30"/>
    </row>
    <row r="823" customFormat="false" ht="15.75" hidden="false" customHeight="false" outlineLevel="0" collapsed="false">
      <c r="B823" s="48"/>
      <c r="C823" s="48"/>
      <c r="E823" s="30"/>
    </row>
    <row r="824" customFormat="false" ht="15.75" hidden="false" customHeight="false" outlineLevel="0" collapsed="false">
      <c r="B824" s="48"/>
      <c r="C824" s="48"/>
      <c r="E824" s="30"/>
    </row>
    <row r="825" customFormat="false" ht="15.75" hidden="false" customHeight="false" outlineLevel="0" collapsed="false">
      <c r="B825" s="48"/>
      <c r="C825" s="48"/>
      <c r="E825" s="30"/>
    </row>
    <row r="826" customFormat="false" ht="15.75" hidden="false" customHeight="false" outlineLevel="0" collapsed="false">
      <c r="B826" s="48"/>
      <c r="C826" s="48"/>
      <c r="E826" s="30"/>
    </row>
    <row r="827" customFormat="false" ht="15.75" hidden="false" customHeight="false" outlineLevel="0" collapsed="false">
      <c r="B827" s="48"/>
      <c r="C827" s="48"/>
      <c r="E827" s="30"/>
    </row>
    <row r="828" customFormat="false" ht="15.75" hidden="false" customHeight="false" outlineLevel="0" collapsed="false">
      <c r="B828" s="48"/>
      <c r="C828" s="48"/>
      <c r="E828" s="30"/>
    </row>
    <row r="829" customFormat="false" ht="15.75" hidden="false" customHeight="false" outlineLevel="0" collapsed="false">
      <c r="B829" s="48"/>
      <c r="C829" s="48"/>
      <c r="E829" s="30"/>
    </row>
    <row r="830" customFormat="false" ht="15.75" hidden="false" customHeight="false" outlineLevel="0" collapsed="false">
      <c r="B830" s="48"/>
      <c r="C830" s="48"/>
      <c r="E830" s="30"/>
    </row>
    <row r="831" customFormat="false" ht="15.75" hidden="false" customHeight="false" outlineLevel="0" collapsed="false">
      <c r="B831" s="48"/>
      <c r="C831" s="48"/>
      <c r="E831" s="30"/>
    </row>
    <row r="832" customFormat="false" ht="15.75" hidden="false" customHeight="false" outlineLevel="0" collapsed="false">
      <c r="B832" s="48"/>
      <c r="C832" s="48"/>
      <c r="E832" s="30"/>
    </row>
    <row r="833" customFormat="false" ht="15.75" hidden="false" customHeight="false" outlineLevel="0" collapsed="false">
      <c r="B833" s="48"/>
      <c r="C833" s="48"/>
      <c r="E833" s="30"/>
    </row>
    <row r="834" customFormat="false" ht="15.75" hidden="false" customHeight="false" outlineLevel="0" collapsed="false">
      <c r="B834" s="48"/>
      <c r="C834" s="48"/>
      <c r="E834" s="30"/>
    </row>
    <row r="835" customFormat="false" ht="15.75" hidden="false" customHeight="false" outlineLevel="0" collapsed="false">
      <c r="B835" s="48"/>
      <c r="C835" s="48"/>
      <c r="E835" s="30"/>
    </row>
    <row r="836" customFormat="false" ht="15.75" hidden="false" customHeight="false" outlineLevel="0" collapsed="false">
      <c r="B836" s="48"/>
      <c r="C836" s="48"/>
      <c r="E836" s="30"/>
    </row>
    <row r="837" customFormat="false" ht="15.75" hidden="false" customHeight="false" outlineLevel="0" collapsed="false">
      <c r="B837" s="48"/>
      <c r="C837" s="48"/>
      <c r="E837" s="30"/>
    </row>
    <row r="838" customFormat="false" ht="15.75" hidden="false" customHeight="false" outlineLevel="0" collapsed="false">
      <c r="B838" s="48"/>
      <c r="C838" s="48"/>
      <c r="E838" s="30"/>
    </row>
    <row r="839" customFormat="false" ht="15.75" hidden="false" customHeight="false" outlineLevel="0" collapsed="false">
      <c r="B839" s="48"/>
      <c r="C839" s="48"/>
      <c r="E839" s="30"/>
    </row>
    <row r="840" customFormat="false" ht="15.75" hidden="false" customHeight="false" outlineLevel="0" collapsed="false">
      <c r="B840" s="48"/>
      <c r="C840" s="48"/>
      <c r="E840" s="30"/>
    </row>
    <row r="841" customFormat="false" ht="15.75" hidden="false" customHeight="false" outlineLevel="0" collapsed="false">
      <c r="B841" s="48"/>
      <c r="C841" s="48"/>
      <c r="E841" s="30"/>
    </row>
    <row r="842" customFormat="false" ht="15.75" hidden="false" customHeight="false" outlineLevel="0" collapsed="false">
      <c r="B842" s="48"/>
      <c r="C842" s="48"/>
      <c r="E842" s="30"/>
    </row>
    <row r="843" customFormat="false" ht="15.75" hidden="false" customHeight="false" outlineLevel="0" collapsed="false">
      <c r="B843" s="48"/>
      <c r="C843" s="48"/>
      <c r="E843" s="30"/>
    </row>
    <row r="844" customFormat="false" ht="15.75" hidden="false" customHeight="false" outlineLevel="0" collapsed="false">
      <c r="B844" s="48"/>
      <c r="C844" s="48"/>
      <c r="E844" s="30"/>
    </row>
    <row r="845" customFormat="false" ht="15.75" hidden="false" customHeight="false" outlineLevel="0" collapsed="false">
      <c r="B845" s="48"/>
      <c r="C845" s="48"/>
      <c r="E845" s="30"/>
    </row>
    <row r="846" customFormat="false" ht="15.75" hidden="false" customHeight="false" outlineLevel="0" collapsed="false">
      <c r="B846" s="48"/>
      <c r="C846" s="48"/>
      <c r="E846" s="30"/>
    </row>
    <row r="847" customFormat="false" ht="15.75" hidden="false" customHeight="false" outlineLevel="0" collapsed="false">
      <c r="B847" s="48"/>
      <c r="C847" s="48"/>
      <c r="E847" s="30"/>
    </row>
    <row r="848" customFormat="false" ht="15.75" hidden="false" customHeight="false" outlineLevel="0" collapsed="false">
      <c r="B848" s="48"/>
      <c r="C848" s="48"/>
      <c r="E848" s="30"/>
    </row>
    <row r="849" customFormat="false" ht="15.75" hidden="false" customHeight="false" outlineLevel="0" collapsed="false">
      <c r="B849" s="48"/>
      <c r="C849" s="48"/>
      <c r="E849" s="30"/>
    </row>
    <row r="850" customFormat="false" ht="15.75" hidden="false" customHeight="false" outlineLevel="0" collapsed="false">
      <c r="B850" s="48"/>
      <c r="C850" s="48"/>
      <c r="E850" s="30"/>
    </row>
    <row r="851" customFormat="false" ht="15.75" hidden="false" customHeight="false" outlineLevel="0" collapsed="false">
      <c r="B851" s="48"/>
      <c r="C851" s="48"/>
      <c r="E851" s="30"/>
    </row>
    <row r="852" customFormat="false" ht="15.75" hidden="false" customHeight="false" outlineLevel="0" collapsed="false">
      <c r="B852" s="48"/>
      <c r="C852" s="48"/>
      <c r="E852" s="30"/>
    </row>
    <row r="853" customFormat="false" ht="15.75" hidden="false" customHeight="false" outlineLevel="0" collapsed="false">
      <c r="B853" s="48"/>
      <c r="C853" s="48"/>
      <c r="E853" s="30"/>
    </row>
    <row r="854" customFormat="false" ht="15.75" hidden="false" customHeight="false" outlineLevel="0" collapsed="false">
      <c r="B854" s="48"/>
      <c r="C854" s="48"/>
      <c r="E854" s="30"/>
    </row>
    <row r="855" customFormat="false" ht="15.75" hidden="false" customHeight="false" outlineLevel="0" collapsed="false">
      <c r="B855" s="48"/>
      <c r="C855" s="48"/>
      <c r="E855" s="30"/>
    </row>
    <row r="856" customFormat="false" ht="15.75" hidden="false" customHeight="false" outlineLevel="0" collapsed="false">
      <c r="B856" s="48"/>
      <c r="C856" s="48"/>
      <c r="E856" s="30"/>
    </row>
    <row r="857" customFormat="false" ht="15.75" hidden="false" customHeight="false" outlineLevel="0" collapsed="false">
      <c r="B857" s="48"/>
      <c r="C857" s="48"/>
      <c r="E857" s="30"/>
    </row>
    <row r="858" customFormat="false" ht="15.75" hidden="false" customHeight="false" outlineLevel="0" collapsed="false">
      <c r="B858" s="48"/>
      <c r="C858" s="48"/>
      <c r="E858" s="30"/>
    </row>
    <row r="859" customFormat="false" ht="15.75" hidden="false" customHeight="false" outlineLevel="0" collapsed="false">
      <c r="B859" s="48"/>
      <c r="C859" s="48"/>
      <c r="E859" s="30"/>
    </row>
    <row r="860" customFormat="false" ht="15.75" hidden="false" customHeight="false" outlineLevel="0" collapsed="false">
      <c r="B860" s="48"/>
      <c r="C860" s="48"/>
      <c r="E860" s="30"/>
    </row>
    <row r="861" customFormat="false" ht="15.75" hidden="false" customHeight="false" outlineLevel="0" collapsed="false">
      <c r="B861" s="48"/>
      <c r="C861" s="48"/>
      <c r="E861" s="30"/>
    </row>
    <row r="862" customFormat="false" ht="15.75" hidden="false" customHeight="false" outlineLevel="0" collapsed="false">
      <c r="B862" s="48"/>
      <c r="C862" s="48"/>
      <c r="E862" s="30"/>
    </row>
    <row r="863" customFormat="false" ht="15.75" hidden="false" customHeight="false" outlineLevel="0" collapsed="false">
      <c r="B863" s="48"/>
      <c r="C863" s="48"/>
      <c r="E863" s="30"/>
    </row>
    <row r="864" customFormat="false" ht="15.75" hidden="false" customHeight="false" outlineLevel="0" collapsed="false">
      <c r="B864" s="48"/>
      <c r="C864" s="48"/>
      <c r="E864" s="30"/>
    </row>
    <row r="865" customFormat="false" ht="15.75" hidden="false" customHeight="false" outlineLevel="0" collapsed="false">
      <c r="B865" s="48"/>
      <c r="C865" s="48"/>
      <c r="E865" s="30"/>
    </row>
    <row r="866" customFormat="false" ht="15.75" hidden="false" customHeight="false" outlineLevel="0" collapsed="false">
      <c r="B866" s="48"/>
      <c r="C866" s="48"/>
      <c r="E866" s="30"/>
    </row>
    <row r="867" customFormat="false" ht="15.75" hidden="false" customHeight="false" outlineLevel="0" collapsed="false">
      <c r="B867" s="48"/>
      <c r="C867" s="48"/>
      <c r="E867" s="30"/>
    </row>
    <row r="868" customFormat="false" ht="15.75" hidden="false" customHeight="false" outlineLevel="0" collapsed="false">
      <c r="B868" s="48"/>
      <c r="C868" s="48"/>
      <c r="E868" s="30"/>
    </row>
    <row r="869" customFormat="false" ht="15.75" hidden="false" customHeight="false" outlineLevel="0" collapsed="false">
      <c r="B869" s="48"/>
      <c r="C869" s="48"/>
      <c r="E869" s="30"/>
    </row>
    <row r="870" customFormat="false" ht="15.75" hidden="false" customHeight="false" outlineLevel="0" collapsed="false">
      <c r="B870" s="48"/>
      <c r="C870" s="48"/>
      <c r="E870" s="30"/>
    </row>
    <row r="871" customFormat="false" ht="15.75" hidden="false" customHeight="false" outlineLevel="0" collapsed="false">
      <c r="B871" s="48"/>
      <c r="C871" s="48"/>
      <c r="E871" s="30"/>
    </row>
    <row r="872" customFormat="false" ht="15.75" hidden="false" customHeight="false" outlineLevel="0" collapsed="false">
      <c r="B872" s="48"/>
      <c r="C872" s="48"/>
      <c r="E872" s="30"/>
    </row>
    <row r="873" customFormat="false" ht="15.75" hidden="false" customHeight="false" outlineLevel="0" collapsed="false">
      <c r="B873" s="48"/>
      <c r="C873" s="48"/>
      <c r="E873" s="30"/>
    </row>
    <row r="874" customFormat="false" ht="15.75" hidden="false" customHeight="false" outlineLevel="0" collapsed="false">
      <c r="B874" s="48"/>
      <c r="C874" s="48"/>
      <c r="E874" s="30"/>
    </row>
    <row r="875" customFormat="false" ht="15.75" hidden="false" customHeight="false" outlineLevel="0" collapsed="false">
      <c r="B875" s="48"/>
      <c r="C875" s="48"/>
      <c r="E875" s="30"/>
    </row>
    <row r="876" customFormat="false" ht="15.75" hidden="false" customHeight="false" outlineLevel="0" collapsed="false">
      <c r="B876" s="48"/>
      <c r="C876" s="48"/>
      <c r="E876" s="30"/>
    </row>
    <row r="877" customFormat="false" ht="15.75" hidden="false" customHeight="false" outlineLevel="0" collapsed="false">
      <c r="B877" s="48"/>
      <c r="C877" s="48"/>
      <c r="E877" s="30"/>
    </row>
    <row r="878" customFormat="false" ht="15.75" hidden="false" customHeight="false" outlineLevel="0" collapsed="false">
      <c r="B878" s="48"/>
      <c r="C878" s="48"/>
      <c r="E878" s="30"/>
    </row>
    <row r="879" customFormat="false" ht="15.75" hidden="false" customHeight="false" outlineLevel="0" collapsed="false">
      <c r="B879" s="48"/>
      <c r="C879" s="48"/>
      <c r="E879" s="30"/>
    </row>
    <row r="880" customFormat="false" ht="15.75" hidden="false" customHeight="false" outlineLevel="0" collapsed="false">
      <c r="B880" s="48"/>
      <c r="C880" s="48"/>
      <c r="E880" s="30"/>
    </row>
    <row r="881" customFormat="false" ht="15.75" hidden="false" customHeight="false" outlineLevel="0" collapsed="false">
      <c r="B881" s="48"/>
      <c r="C881" s="48"/>
      <c r="E881" s="30"/>
    </row>
    <row r="882" customFormat="false" ht="15.75" hidden="false" customHeight="false" outlineLevel="0" collapsed="false">
      <c r="B882" s="48"/>
      <c r="C882" s="48"/>
      <c r="E882" s="30"/>
    </row>
    <row r="883" customFormat="false" ht="15.75" hidden="false" customHeight="false" outlineLevel="0" collapsed="false">
      <c r="B883" s="48"/>
      <c r="C883" s="48"/>
      <c r="E883" s="30"/>
    </row>
    <row r="884" customFormat="false" ht="15.75" hidden="false" customHeight="false" outlineLevel="0" collapsed="false">
      <c r="B884" s="48"/>
      <c r="C884" s="48"/>
      <c r="E884" s="30"/>
    </row>
    <row r="885" customFormat="false" ht="15.75" hidden="false" customHeight="false" outlineLevel="0" collapsed="false">
      <c r="B885" s="48"/>
      <c r="C885" s="48"/>
      <c r="E885" s="30"/>
    </row>
    <row r="886" customFormat="false" ht="15.75" hidden="false" customHeight="false" outlineLevel="0" collapsed="false">
      <c r="B886" s="48"/>
      <c r="C886" s="48"/>
      <c r="E886" s="30"/>
    </row>
    <row r="887" customFormat="false" ht="15.75" hidden="false" customHeight="false" outlineLevel="0" collapsed="false">
      <c r="B887" s="48"/>
      <c r="C887" s="48"/>
      <c r="E887" s="30"/>
    </row>
    <row r="888" customFormat="false" ht="15.75" hidden="false" customHeight="false" outlineLevel="0" collapsed="false">
      <c r="B888" s="48"/>
      <c r="C888" s="48"/>
      <c r="E888" s="30"/>
    </row>
    <row r="889" customFormat="false" ht="15.75" hidden="false" customHeight="false" outlineLevel="0" collapsed="false">
      <c r="B889" s="48"/>
      <c r="C889" s="48"/>
      <c r="E889" s="30"/>
    </row>
    <row r="890" customFormat="false" ht="15.75" hidden="false" customHeight="false" outlineLevel="0" collapsed="false">
      <c r="B890" s="48"/>
      <c r="C890" s="48"/>
      <c r="E890" s="30"/>
    </row>
    <row r="891" customFormat="false" ht="15.75" hidden="false" customHeight="false" outlineLevel="0" collapsed="false">
      <c r="B891" s="48"/>
      <c r="C891" s="48"/>
      <c r="E891" s="30"/>
    </row>
    <row r="892" customFormat="false" ht="15.75" hidden="false" customHeight="false" outlineLevel="0" collapsed="false">
      <c r="B892" s="48"/>
      <c r="C892" s="48"/>
      <c r="E892" s="30"/>
    </row>
    <row r="893" customFormat="false" ht="15.75" hidden="false" customHeight="false" outlineLevel="0" collapsed="false">
      <c r="B893" s="48"/>
      <c r="C893" s="48"/>
      <c r="E893" s="30"/>
    </row>
    <row r="894" customFormat="false" ht="15.75" hidden="false" customHeight="false" outlineLevel="0" collapsed="false">
      <c r="B894" s="48"/>
      <c r="C894" s="48"/>
      <c r="E894" s="30"/>
    </row>
    <row r="895" customFormat="false" ht="15.75" hidden="false" customHeight="false" outlineLevel="0" collapsed="false">
      <c r="B895" s="48"/>
      <c r="C895" s="48"/>
      <c r="E895" s="30"/>
    </row>
    <row r="896" customFormat="false" ht="15.75" hidden="false" customHeight="false" outlineLevel="0" collapsed="false">
      <c r="B896" s="48"/>
      <c r="C896" s="48"/>
      <c r="E896" s="30"/>
    </row>
    <row r="897" customFormat="false" ht="15.75" hidden="false" customHeight="false" outlineLevel="0" collapsed="false">
      <c r="B897" s="48"/>
      <c r="C897" s="48"/>
      <c r="E897" s="30"/>
    </row>
    <row r="898" customFormat="false" ht="15.75" hidden="false" customHeight="false" outlineLevel="0" collapsed="false">
      <c r="B898" s="48"/>
      <c r="C898" s="48"/>
      <c r="E898" s="30"/>
    </row>
    <row r="899" customFormat="false" ht="15.75" hidden="false" customHeight="false" outlineLevel="0" collapsed="false">
      <c r="B899" s="48"/>
      <c r="C899" s="48"/>
      <c r="E899" s="30"/>
    </row>
    <row r="900" customFormat="false" ht="15.75" hidden="false" customHeight="false" outlineLevel="0" collapsed="false">
      <c r="B900" s="48"/>
      <c r="C900" s="48"/>
      <c r="E900" s="30"/>
    </row>
    <row r="901" customFormat="false" ht="15.75" hidden="false" customHeight="false" outlineLevel="0" collapsed="false">
      <c r="B901" s="48"/>
      <c r="C901" s="48"/>
      <c r="E901" s="30"/>
    </row>
    <row r="902" customFormat="false" ht="15.75" hidden="false" customHeight="false" outlineLevel="0" collapsed="false">
      <c r="B902" s="48"/>
      <c r="C902" s="48"/>
      <c r="E902" s="30"/>
    </row>
    <row r="903" customFormat="false" ht="15.75" hidden="false" customHeight="false" outlineLevel="0" collapsed="false">
      <c r="B903" s="48"/>
      <c r="C903" s="48"/>
      <c r="E903" s="30"/>
    </row>
    <row r="904" customFormat="false" ht="15.75" hidden="false" customHeight="false" outlineLevel="0" collapsed="false">
      <c r="B904" s="48"/>
      <c r="C904" s="48"/>
      <c r="E904" s="30"/>
    </row>
    <row r="905" customFormat="false" ht="15.75" hidden="false" customHeight="false" outlineLevel="0" collapsed="false">
      <c r="B905" s="48"/>
      <c r="C905" s="48"/>
      <c r="E905" s="30"/>
    </row>
    <row r="906" customFormat="false" ht="15.75" hidden="false" customHeight="false" outlineLevel="0" collapsed="false">
      <c r="B906" s="48"/>
      <c r="C906" s="48"/>
      <c r="E906" s="30"/>
    </row>
    <row r="907" customFormat="false" ht="15.75" hidden="false" customHeight="false" outlineLevel="0" collapsed="false">
      <c r="B907" s="48"/>
      <c r="C907" s="48"/>
      <c r="E907" s="30"/>
    </row>
    <row r="908" customFormat="false" ht="15.75" hidden="false" customHeight="false" outlineLevel="0" collapsed="false">
      <c r="B908" s="48"/>
      <c r="C908" s="48"/>
      <c r="E908" s="30"/>
    </row>
    <row r="909" customFormat="false" ht="15.75" hidden="false" customHeight="false" outlineLevel="0" collapsed="false">
      <c r="B909" s="48"/>
      <c r="C909" s="48"/>
      <c r="E909" s="30"/>
    </row>
    <row r="910" customFormat="false" ht="15.75" hidden="false" customHeight="false" outlineLevel="0" collapsed="false">
      <c r="B910" s="48"/>
      <c r="C910" s="48"/>
      <c r="E910" s="30"/>
    </row>
    <row r="911" customFormat="false" ht="15.75" hidden="false" customHeight="false" outlineLevel="0" collapsed="false">
      <c r="B911" s="48"/>
      <c r="C911" s="48"/>
      <c r="E911" s="30"/>
    </row>
    <row r="912" customFormat="false" ht="15.75" hidden="false" customHeight="false" outlineLevel="0" collapsed="false">
      <c r="B912" s="48"/>
      <c r="C912" s="48"/>
      <c r="E912" s="30"/>
    </row>
    <row r="913" customFormat="false" ht="15.75" hidden="false" customHeight="false" outlineLevel="0" collapsed="false">
      <c r="B913" s="48"/>
      <c r="C913" s="48"/>
      <c r="E913" s="30"/>
    </row>
    <row r="914" customFormat="false" ht="15.75" hidden="false" customHeight="false" outlineLevel="0" collapsed="false">
      <c r="B914" s="48"/>
      <c r="C914" s="48"/>
      <c r="E914" s="30"/>
    </row>
    <row r="915" customFormat="false" ht="15.75" hidden="false" customHeight="false" outlineLevel="0" collapsed="false">
      <c r="B915" s="48"/>
      <c r="C915" s="48"/>
      <c r="E915" s="30"/>
    </row>
    <row r="916" customFormat="false" ht="15.75" hidden="false" customHeight="false" outlineLevel="0" collapsed="false">
      <c r="B916" s="48"/>
      <c r="C916" s="48"/>
      <c r="E916" s="30"/>
    </row>
    <row r="917" customFormat="false" ht="15.75" hidden="false" customHeight="false" outlineLevel="0" collapsed="false">
      <c r="B917" s="48"/>
      <c r="C917" s="48"/>
      <c r="E917" s="30"/>
    </row>
    <row r="918" customFormat="false" ht="15.75" hidden="false" customHeight="false" outlineLevel="0" collapsed="false">
      <c r="B918" s="48"/>
      <c r="C918" s="48"/>
      <c r="E918" s="30"/>
    </row>
    <row r="919" customFormat="false" ht="15.75" hidden="false" customHeight="false" outlineLevel="0" collapsed="false">
      <c r="B919" s="48"/>
      <c r="C919" s="48"/>
      <c r="E919" s="30"/>
    </row>
    <row r="920" customFormat="false" ht="15.75" hidden="false" customHeight="false" outlineLevel="0" collapsed="false">
      <c r="B920" s="48"/>
      <c r="C920" s="48"/>
      <c r="E920" s="30"/>
    </row>
    <row r="921" customFormat="false" ht="15.75" hidden="false" customHeight="false" outlineLevel="0" collapsed="false">
      <c r="B921" s="48"/>
      <c r="C921" s="48"/>
      <c r="E921" s="30"/>
    </row>
    <row r="922" customFormat="false" ht="15.75" hidden="false" customHeight="false" outlineLevel="0" collapsed="false">
      <c r="B922" s="48"/>
      <c r="C922" s="48"/>
      <c r="E922" s="30"/>
    </row>
    <row r="923" customFormat="false" ht="15.75" hidden="false" customHeight="false" outlineLevel="0" collapsed="false">
      <c r="B923" s="48"/>
      <c r="C923" s="48"/>
      <c r="E923" s="30"/>
    </row>
    <row r="924" customFormat="false" ht="15.75" hidden="false" customHeight="false" outlineLevel="0" collapsed="false">
      <c r="B924" s="48"/>
      <c r="C924" s="48"/>
      <c r="E924" s="30"/>
    </row>
    <row r="925" customFormat="false" ht="15.75" hidden="false" customHeight="false" outlineLevel="0" collapsed="false">
      <c r="B925" s="48"/>
      <c r="C925" s="48"/>
      <c r="E925" s="30"/>
    </row>
    <row r="926" customFormat="false" ht="15.75" hidden="false" customHeight="false" outlineLevel="0" collapsed="false">
      <c r="B926" s="48"/>
      <c r="C926" s="48"/>
      <c r="E926" s="30"/>
    </row>
    <row r="927" customFormat="false" ht="15.75" hidden="false" customHeight="false" outlineLevel="0" collapsed="false">
      <c r="B927" s="48"/>
      <c r="C927" s="48"/>
      <c r="E927" s="30"/>
    </row>
    <row r="928" customFormat="false" ht="15.75" hidden="false" customHeight="false" outlineLevel="0" collapsed="false">
      <c r="B928" s="48"/>
      <c r="C928" s="48"/>
      <c r="E928" s="30"/>
    </row>
    <row r="929" customFormat="false" ht="15.75" hidden="false" customHeight="false" outlineLevel="0" collapsed="false">
      <c r="B929" s="48"/>
      <c r="C929" s="48"/>
      <c r="E929" s="30"/>
    </row>
    <row r="930" customFormat="false" ht="15.75" hidden="false" customHeight="false" outlineLevel="0" collapsed="false">
      <c r="B930" s="48"/>
      <c r="C930" s="48"/>
      <c r="E930" s="30"/>
    </row>
    <row r="931" customFormat="false" ht="15.75" hidden="false" customHeight="false" outlineLevel="0" collapsed="false">
      <c r="B931" s="48"/>
      <c r="C931" s="48"/>
      <c r="E931" s="30"/>
    </row>
    <row r="932" customFormat="false" ht="15.75" hidden="false" customHeight="false" outlineLevel="0" collapsed="false">
      <c r="B932" s="48"/>
      <c r="C932" s="48"/>
      <c r="E932" s="30"/>
    </row>
    <row r="933" customFormat="false" ht="15.75" hidden="false" customHeight="false" outlineLevel="0" collapsed="false">
      <c r="B933" s="48"/>
      <c r="C933" s="48"/>
      <c r="E933" s="30"/>
    </row>
    <row r="934" customFormat="false" ht="15.75" hidden="false" customHeight="false" outlineLevel="0" collapsed="false">
      <c r="B934" s="48"/>
      <c r="C934" s="48"/>
      <c r="E934" s="30"/>
    </row>
    <row r="935" customFormat="false" ht="15.75" hidden="false" customHeight="false" outlineLevel="0" collapsed="false">
      <c r="B935" s="48"/>
      <c r="C935" s="48"/>
      <c r="E935" s="30"/>
    </row>
    <row r="936" customFormat="false" ht="15.75" hidden="false" customHeight="false" outlineLevel="0" collapsed="false">
      <c r="B936" s="48"/>
      <c r="C936" s="48"/>
      <c r="E936" s="30"/>
    </row>
    <row r="937" customFormat="false" ht="15.75" hidden="false" customHeight="false" outlineLevel="0" collapsed="false">
      <c r="B937" s="48"/>
      <c r="C937" s="48"/>
      <c r="E937" s="30"/>
    </row>
    <row r="938" customFormat="false" ht="15.75" hidden="false" customHeight="false" outlineLevel="0" collapsed="false">
      <c r="B938" s="48"/>
      <c r="C938" s="48"/>
      <c r="E938" s="30"/>
    </row>
    <row r="939" customFormat="false" ht="15.75" hidden="false" customHeight="false" outlineLevel="0" collapsed="false">
      <c r="B939" s="48"/>
      <c r="C939" s="48"/>
      <c r="E939" s="30"/>
    </row>
    <row r="940" customFormat="false" ht="15.75" hidden="false" customHeight="false" outlineLevel="0" collapsed="false">
      <c r="B940" s="48"/>
      <c r="C940" s="48"/>
      <c r="E940" s="30"/>
    </row>
    <row r="941" customFormat="false" ht="15.75" hidden="false" customHeight="false" outlineLevel="0" collapsed="false">
      <c r="B941" s="48"/>
      <c r="C941" s="48"/>
      <c r="E941" s="30"/>
    </row>
    <row r="942" customFormat="false" ht="15.75" hidden="false" customHeight="false" outlineLevel="0" collapsed="false">
      <c r="B942" s="48"/>
      <c r="C942" s="48"/>
      <c r="E942" s="30"/>
    </row>
    <row r="943" customFormat="false" ht="15.75" hidden="false" customHeight="false" outlineLevel="0" collapsed="false">
      <c r="B943" s="48"/>
      <c r="C943" s="48"/>
      <c r="E943" s="30"/>
    </row>
    <row r="944" customFormat="false" ht="15.75" hidden="false" customHeight="false" outlineLevel="0" collapsed="false">
      <c r="B944" s="48"/>
      <c r="C944" s="48"/>
      <c r="E944" s="30"/>
    </row>
    <row r="945" customFormat="false" ht="15.75" hidden="false" customHeight="false" outlineLevel="0" collapsed="false">
      <c r="B945" s="48"/>
      <c r="C945" s="48"/>
      <c r="E945" s="30"/>
    </row>
    <row r="946" customFormat="false" ht="15.75" hidden="false" customHeight="false" outlineLevel="0" collapsed="false">
      <c r="B946" s="48"/>
      <c r="C946" s="48"/>
      <c r="E946" s="30"/>
    </row>
    <row r="947" customFormat="false" ht="15.75" hidden="false" customHeight="false" outlineLevel="0" collapsed="false">
      <c r="B947" s="48"/>
      <c r="C947" s="48"/>
      <c r="E947" s="30"/>
    </row>
    <row r="948" customFormat="false" ht="15.75" hidden="false" customHeight="false" outlineLevel="0" collapsed="false">
      <c r="B948" s="48"/>
      <c r="C948" s="48"/>
      <c r="E948" s="30"/>
    </row>
    <row r="949" customFormat="false" ht="15.75" hidden="false" customHeight="false" outlineLevel="0" collapsed="false">
      <c r="B949" s="48"/>
      <c r="C949" s="48"/>
      <c r="E949" s="30"/>
    </row>
    <row r="950" customFormat="false" ht="15.75" hidden="false" customHeight="false" outlineLevel="0" collapsed="false">
      <c r="B950" s="48"/>
      <c r="C950" s="48"/>
      <c r="E950" s="30"/>
    </row>
    <row r="951" customFormat="false" ht="15.75" hidden="false" customHeight="false" outlineLevel="0" collapsed="false">
      <c r="B951" s="48"/>
      <c r="C951" s="48"/>
      <c r="E951" s="30"/>
    </row>
    <row r="952" customFormat="false" ht="15.75" hidden="false" customHeight="false" outlineLevel="0" collapsed="false">
      <c r="B952" s="48"/>
      <c r="C952" s="48"/>
      <c r="E952" s="30"/>
    </row>
    <row r="953" customFormat="false" ht="15.75" hidden="false" customHeight="false" outlineLevel="0" collapsed="false">
      <c r="B953" s="48"/>
      <c r="C953" s="48"/>
      <c r="E953" s="30"/>
    </row>
    <row r="954" customFormat="false" ht="15.75" hidden="false" customHeight="false" outlineLevel="0" collapsed="false">
      <c r="B954" s="48"/>
      <c r="C954" s="48"/>
      <c r="E954" s="30"/>
    </row>
    <row r="955" customFormat="false" ht="15.75" hidden="false" customHeight="false" outlineLevel="0" collapsed="false">
      <c r="B955" s="48"/>
      <c r="C955" s="48"/>
      <c r="E955" s="30"/>
    </row>
    <row r="956" customFormat="false" ht="15.75" hidden="false" customHeight="false" outlineLevel="0" collapsed="false">
      <c r="B956" s="48"/>
      <c r="C956" s="48"/>
      <c r="E956" s="30"/>
    </row>
    <row r="957" customFormat="false" ht="15.75" hidden="false" customHeight="false" outlineLevel="0" collapsed="false">
      <c r="B957" s="48"/>
      <c r="C957" s="48"/>
      <c r="E957" s="30"/>
    </row>
    <row r="958" customFormat="false" ht="15.75" hidden="false" customHeight="false" outlineLevel="0" collapsed="false">
      <c r="B958" s="48"/>
      <c r="C958" s="48"/>
      <c r="E958" s="30"/>
    </row>
    <row r="959" customFormat="false" ht="15.75" hidden="false" customHeight="false" outlineLevel="0" collapsed="false">
      <c r="B959" s="48"/>
      <c r="C959" s="48"/>
      <c r="E959" s="30"/>
    </row>
    <row r="960" customFormat="false" ht="15.75" hidden="false" customHeight="false" outlineLevel="0" collapsed="false">
      <c r="B960" s="48"/>
      <c r="C960" s="48"/>
      <c r="E960" s="30"/>
    </row>
    <row r="961" customFormat="false" ht="15.75" hidden="false" customHeight="false" outlineLevel="0" collapsed="false">
      <c r="B961" s="48"/>
      <c r="C961" s="48"/>
      <c r="E961" s="30"/>
    </row>
    <row r="962" customFormat="false" ht="15.75" hidden="false" customHeight="false" outlineLevel="0" collapsed="false">
      <c r="B962" s="48"/>
      <c r="C962" s="48"/>
      <c r="E962" s="30"/>
    </row>
    <row r="963" customFormat="false" ht="15.75" hidden="false" customHeight="false" outlineLevel="0" collapsed="false">
      <c r="B963" s="48"/>
      <c r="C963" s="48"/>
      <c r="E963" s="30"/>
    </row>
    <row r="964" customFormat="false" ht="15.75" hidden="false" customHeight="false" outlineLevel="0" collapsed="false">
      <c r="B964" s="48"/>
      <c r="C964" s="48"/>
      <c r="E964" s="30"/>
    </row>
    <row r="965" customFormat="false" ht="15.75" hidden="false" customHeight="false" outlineLevel="0" collapsed="false">
      <c r="B965" s="48"/>
      <c r="C965" s="48"/>
      <c r="E965" s="30"/>
    </row>
    <row r="966" customFormat="false" ht="15.75" hidden="false" customHeight="false" outlineLevel="0" collapsed="false">
      <c r="B966" s="48"/>
      <c r="C966" s="48"/>
      <c r="E966" s="30"/>
    </row>
    <row r="967" customFormat="false" ht="15.75" hidden="false" customHeight="false" outlineLevel="0" collapsed="false">
      <c r="B967" s="48"/>
      <c r="C967" s="48"/>
      <c r="E967" s="30"/>
    </row>
    <row r="968" customFormat="false" ht="15.75" hidden="false" customHeight="false" outlineLevel="0" collapsed="false">
      <c r="B968" s="48"/>
      <c r="C968" s="48"/>
      <c r="E968" s="30"/>
    </row>
    <row r="969" customFormat="false" ht="15.75" hidden="false" customHeight="false" outlineLevel="0" collapsed="false">
      <c r="B969" s="48"/>
      <c r="C969" s="48"/>
      <c r="E969" s="30"/>
    </row>
    <row r="970" customFormat="false" ht="15.75" hidden="false" customHeight="false" outlineLevel="0" collapsed="false">
      <c r="B970" s="48"/>
      <c r="C970" s="48"/>
      <c r="E970" s="30"/>
    </row>
    <row r="971" customFormat="false" ht="15.75" hidden="false" customHeight="false" outlineLevel="0" collapsed="false">
      <c r="B971" s="48"/>
      <c r="C971" s="48"/>
      <c r="E971" s="30"/>
    </row>
    <row r="972" customFormat="false" ht="15.75" hidden="false" customHeight="false" outlineLevel="0" collapsed="false">
      <c r="B972" s="48"/>
      <c r="C972" s="48"/>
      <c r="E972" s="30"/>
    </row>
    <row r="973" customFormat="false" ht="15.75" hidden="false" customHeight="false" outlineLevel="0" collapsed="false">
      <c r="B973" s="48"/>
      <c r="C973" s="48"/>
      <c r="E973" s="30"/>
    </row>
    <row r="974" customFormat="false" ht="15.75" hidden="false" customHeight="false" outlineLevel="0" collapsed="false">
      <c r="B974" s="48"/>
      <c r="C974" s="48"/>
      <c r="E974" s="30"/>
    </row>
    <row r="975" customFormat="false" ht="15.75" hidden="false" customHeight="false" outlineLevel="0" collapsed="false">
      <c r="B975" s="48"/>
      <c r="C975" s="48"/>
      <c r="E975" s="30"/>
    </row>
    <row r="976" customFormat="false" ht="15.75" hidden="false" customHeight="false" outlineLevel="0" collapsed="false">
      <c r="B976" s="48"/>
      <c r="C976" s="48"/>
      <c r="E976" s="30"/>
    </row>
    <row r="977" customFormat="false" ht="15.75" hidden="false" customHeight="false" outlineLevel="0" collapsed="false">
      <c r="B977" s="48"/>
      <c r="C977" s="48"/>
      <c r="E977" s="30"/>
    </row>
    <row r="978" customFormat="false" ht="15.75" hidden="false" customHeight="false" outlineLevel="0" collapsed="false">
      <c r="B978" s="48"/>
      <c r="C978" s="48"/>
      <c r="E978" s="30"/>
    </row>
    <row r="979" customFormat="false" ht="15.75" hidden="false" customHeight="false" outlineLevel="0" collapsed="false">
      <c r="B979" s="48"/>
      <c r="C979" s="48"/>
      <c r="E979" s="30"/>
    </row>
    <row r="980" customFormat="false" ht="15.75" hidden="false" customHeight="false" outlineLevel="0" collapsed="false">
      <c r="B980" s="48"/>
      <c r="C980" s="48"/>
      <c r="E980" s="30"/>
    </row>
    <row r="981" customFormat="false" ht="15.75" hidden="false" customHeight="false" outlineLevel="0" collapsed="false">
      <c r="B981" s="48"/>
      <c r="C981" s="48"/>
      <c r="E981" s="30"/>
    </row>
    <row r="982" customFormat="false" ht="15.75" hidden="false" customHeight="false" outlineLevel="0" collapsed="false">
      <c r="B982" s="48"/>
      <c r="C982" s="48"/>
      <c r="E982" s="30"/>
    </row>
    <row r="983" customFormat="false" ht="15.75" hidden="false" customHeight="false" outlineLevel="0" collapsed="false">
      <c r="B983" s="48"/>
      <c r="C983" s="48"/>
      <c r="E983" s="30"/>
    </row>
    <row r="984" customFormat="false" ht="15.75" hidden="false" customHeight="false" outlineLevel="0" collapsed="false">
      <c r="B984" s="48"/>
      <c r="C984" s="48"/>
      <c r="E984" s="30"/>
    </row>
    <row r="985" customFormat="false" ht="15.75" hidden="false" customHeight="false" outlineLevel="0" collapsed="false">
      <c r="B985" s="48"/>
      <c r="C985" s="48"/>
      <c r="E985" s="30"/>
    </row>
    <row r="986" customFormat="false" ht="15.75" hidden="false" customHeight="false" outlineLevel="0" collapsed="false">
      <c r="B986" s="48"/>
      <c r="C986" s="48"/>
      <c r="E986" s="30"/>
    </row>
    <row r="987" customFormat="false" ht="15.75" hidden="false" customHeight="false" outlineLevel="0" collapsed="false">
      <c r="B987" s="48"/>
      <c r="C987" s="48"/>
      <c r="E987" s="30"/>
    </row>
    <row r="988" customFormat="false" ht="15.75" hidden="false" customHeight="false" outlineLevel="0" collapsed="false">
      <c r="B988" s="48"/>
      <c r="C988" s="48"/>
      <c r="E988" s="30"/>
    </row>
    <row r="989" customFormat="false" ht="15.75" hidden="false" customHeight="false" outlineLevel="0" collapsed="false">
      <c r="B989" s="48"/>
      <c r="C989" s="48"/>
      <c r="E989" s="30"/>
    </row>
    <row r="990" customFormat="false" ht="15.75" hidden="false" customHeight="false" outlineLevel="0" collapsed="false">
      <c r="B990" s="48"/>
      <c r="C990" s="48"/>
      <c r="E990" s="30"/>
    </row>
    <row r="991" customFormat="false" ht="15.75" hidden="false" customHeight="false" outlineLevel="0" collapsed="false">
      <c r="B991" s="48"/>
      <c r="C991" s="48"/>
      <c r="E991" s="30"/>
    </row>
    <row r="992" customFormat="false" ht="15.75" hidden="false" customHeight="false" outlineLevel="0" collapsed="false">
      <c r="B992" s="48"/>
      <c r="C992" s="48"/>
      <c r="E992" s="30"/>
    </row>
    <row r="993" customFormat="false" ht="15.75" hidden="false" customHeight="false" outlineLevel="0" collapsed="false">
      <c r="B993" s="48"/>
      <c r="C993" s="48"/>
      <c r="E993" s="30"/>
    </row>
    <row r="994" customFormat="false" ht="15.75" hidden="false" customHeight="false" outlineLevel="0" collapsed="false">
      <c r="B994" s="48"/>
      <c r="C994" s="48"/>
      <c r="E994" s="30"/>
    </row>
    <row r="995" customFormat="false" ht="15.75" hidden="false" customHeight="false" outlineLevel="0" collapsed="false">
      <c r="B995" s="48"/>
      <c r="C995" s="48"/>
      <c r="E995" s="30"/>
    </row>
    <row r="996" customFormat="false" ht="15.75" hidden="false" customHeight="false" outlineLevel="0" collapsed="false">
      <c r="B996" s="48"/>
      <c r="C996" s="48"/>
      <c r="E996" s="30"/>
    </row>
    <row r="997" customFormat="false" ht="15.75" hidden="false" customHeight="false" outlineLevel="0" collapsed="false">
      <c r="B997" s="48"/>
      <c r="C997" s="48"/>
      <c r="E997" s="30"/>
    </row>
    <row r="998" customFormat="false" ht="15.75" hidden="false" customHeight="false" outlineLevel="0" collapsed="false">
      <c r="B998" s="48"/>
      <c r="C998" s="48"/>
      <c r="E998" s="30"/>
    </row>
    <row r="999" customFormat="false" ht="15.75" hidden="false" customHeight="false" outlineLevel="0" collapsed="false">
      <c r="B999" s="48"/>
      <c r="C999" s="48"/>
      <c r="E999" s="30"/>
    </row>
    <row r="1000" customFormat="false" ht="15.75" hidden="false" customHeight="false" outlineLevel="0" collapsed="false">
      <c r="B1000" s="48"/>
      <c r="C1000" s="48"/>
      <c r="E1000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2022-08-16T17:06:23Z</dcterms:modified>
  <cp:revision>1</cp:revision>
  <dc:subject/>
  <dc:title/>
</cp:coreProperties>
</file>