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24528c533c302f61/Documents/Itec 281/Chapter 6 and 7/"/>
    </mc:Choice>
  </mc:AlternateContent>
  <xr:revisionPtr revIDLastSave="41" documentId="11_08A17CB1EB718A168DCFA172FF0F5466C939BBE5" xr6:coauthVersionLast="45" xr6:coauthVersionMax="45" xr10:uidLastSave="{C534F333-D228-4AD3-AA31-4133C00917F2}"/>
  <bookViews>
    <workbookView xWindow="-110" yWindow="-110" windowWidth="19420" windowHeight="10420" activeTab="3" xr2:uid="{00000000-000D-0000-FFFF-FFFF00000000}"/>
  </bookViews>
  <sheets>
    <sheet name="Goal Seek" sheetId="1" r:id="rId1"/>
    <sheet name="IF-AND" sheetId="2" r:id="rId2"/>
    <sheet name="AND-Nest IF" sheetId="5" r:id="rId3"/>
    <sheet name="OR-Nest IF" sheetId="4" r:id="rId4"/>
  </sheets>
  <definedNames>
    <definedName name="_xlnm._FilterDatabase" localSheetId="3" hidden="1">'OR-Nest IF'!$A$13:$K$175</definedName>
    <definedName name="_xlnm.Print_Titles" localSheetId="3">'OR-Nest IF'!$13:$13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4" l="1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4" i="4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I7" i="5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8" i="2"/>
  <c r="J15" i="4" l="1"/>
  <c r="F26" i="5" l="1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1" i="5"/>
  <c r="J175" i="4" l="1"/>
  <c r="E175" i="4"/>
  <c r="J174" i="4"/>
  <c r="E174" i="4"/>
  <c r="J173" i="4"/>
  <c r="E173" i="4"/>
  <c r="J172" i="4"/>
  <c r="E172" i="4"/>
  <c r="J171" i="4"/>
  <c r="E171" i="4"/>
  <c r="J170" i="4"/>
  <c r="E170" i="4"/>
  <c r="J169" i="4"/>
  <c r="E169" i="4"/>
  <c r="J168" i="4"/>
  <c r="E168" i="4"/>
  <c r="J167" i="4"/>
  <c r="E167" i="4"/>
  <c r="J166" i="4"/>
  <c r="E166" i="4"/>
  <c r="J165" i="4"/>
  <c r="E165" i="4"/>
  <c r="J164" i="4"/>
  <c r="E164" i="4"/>
  <c r="J163" i="4"/>
  <c r="E163" i="4"/>
  <c r="J162" i="4"/>
  <c r="E162" i="4"/>
  <c r="J161" i="4"/>
  <c r="E161" i="4"/>
  <c r="J160" i="4"/>
  <c r="E160" i="4"/>
  <c r="J159" i="4"/>
  <c r="E159" i="4"/>
  <c r="J158" i="4"/>
  <c r="E158" i="4"/>
  <c r="J157" i="4"/>
  <c r="E157" i="4"/>
  <c r="J156" i="4"/>
  <c r="E156" i="4"/>
  <c r="J155" i="4"/>
  <c r="E155" i="4"/>
  <c r="J154" i="4"/>
  <c r="E154" i="4"/>
  <c r="J153" i="4"/>
  <c r="E153" i="4"/>
  <c r="J152" i="4"/>
  <c r="E152" i="4"/>
  <c r="J151" i="4"/>
  <c r="E151" i="4"/>
  <c r="J150" i="4"/>
  <c r="E150" i="4"/>
  <c r="J149" i="4"/>
  <c r="E149" i="4"/>
  <c r="J148" i="4"/>
  <c r="E148" i="4"/>
  <c r="J147" i="4"/>
  <c r="E147" i="4"/>
  <c r="J146" i="4"/>
  <c r="E146" i="4"/>
  <c r="J145" i="4"/>
  <c r="E145" i="4"/>
  <c r="J144" i="4"/>
  <c r="E144" i="4"/>
  <c r="J143" i="4"/>
  <c r="E143" i="4"/>
  <c r="J142" i="4"/>
  <c r="E142" i="4"/>
  <c r="J141" i="4"/>
  <c r="E141" i="4"/>
  <c r="J140" i="4"/>
  <c r="E140" i="4"/>
  <c r="J139" i="4"/>
  <c r="E139" i="4"/>
  <c r="J138" i="4"/>
  <c r="E138" i="4"/>
  <c r="J137" i="4"/>
  <c r="E137" i="4"/>
  <c r="J136" i="4"/>
  <c r="E136" i="4"/>
  <c r="J135" i="4"/>
  <c r="E135" i="4"/>
  <c r="J134" i="4"/>
  <c r="E134" i="4"/>
  <c r="J133" i="4"/>
  <c r="E133" i="4"/>
  <c r="J132" i="4"/>
  <c r="E132" i="4"/>
  <c r="J131" i="4"/>
  <c r="E131" i="4"/>
  <c r="J130" i="4"/>
  <c r="E130" i="4"/>
  <c r="J129" i="4"/>
  <c r="E129" i="4"/>
  <c r="J128" i="4"/>
  <c r="E128" i="4"/>
  <c r="J127" i="4"/>
  <c r="E127" i="4"/>
  <c r="J126" i="4"/>
  <c r="E126" i="4"/>
  <c r="J125" i="4"/>
  <c r="E125" i="4"/>
  <c r="J124" i="4"/>
  <c r="E124" i="4"/>
  <c r="J123" i="4"/>
  <c r="E123" i="4"/>
  <c r="J122" i="4"/>
  <c r="E122" i="4"/>
  <c r="J121" i="4"/>
  <c r="E121" i="4"/>
  <c r="J120" i="4"/>
  <c r="E120" i="4"/>
  <c r="J119" i="4"/>
  <c r="E119" i="4"/>
  <c r="J118" i="4"/>
  <c r="E118" i="4"/>
  <c r="J117" i="4"/>
  <c r="E117" i="4"/>
  <c r="J116" i="4"/>
  <c r="E116" i="4"/>
  <c r="J115" i="4"/>
  <c r="E115" i="4"/>
  <c r="J114" i="4"/>
  <c r="E114" i="4"/>
  <c r="J113" i="4"/>
  <c r="E113" i="4"/>
  <c r="J112" i="4"/>
  <c r="E112" i="4"/>
  <c r="J111" i="4"/>
  <c r="E111" i="4"/>
  <c r="J110" i="4"/>
  <c r="E110" i="4"/>
  <c r="J109" i="4"/>
  <c r="E109" i="4"/>
  <c r="J108" i="4"/>
  <c r="E108" i="4"/>
  <c r="J107" i="4"/>
  <c r="E107" i="4"/>
  <c r="J106" i="4"/>
  <c r="E106" i="4"/>
  <c r="J105" i="4"/>
  <c r="E105" i="4"/>
  <c r="J104" i="4"/>
  <c r="E104" i="4"/>
  <c r="J103" i="4"/>
  <c r="E103" i="4"/>
  <c r="J102" i="4"/>
  <c r="E102" i="4"/>
  <c r="J101" i="4"/>
  <c r="E101" i="4"/>
  <c r="J100" i="4"/>
  <c r="E100" i="4"/>
  <c r="J99" i="4"/>
  <c r="E99" i="4"/>
  <c r="J98" i="4"/>
  <c r="E98" i="4"/>
  <c r="J97" i="4"/>
  <c r="E97" i="4"/>
  <c r="J96" i="4"/>
  <c r="E96" i="4"/>
  <c r="J95" i="4"/>
  <c r="E95" i="4"/>
  <c r="J94" i="4"/>
  <c r="E94" i="4"/>
  <c r="J93" i="4"/>
  <c r="E93" i="4"/>
  <c r="J92" i="4"/>
  <c r="E92" i="4"/>
  <c r="J91" i="4"/>
  <c r="E91" i="4"/>
  <c r="J90" i="4"/>
  <c r="E90" i="4"/>
  <c r="J89" i="4"/>
  <c r="E89" i="4"/>
  <c r="J88" i="4"/>
  <c r="E88" i="4"/>
  <c r="J87" i="4"/>
  <c r="E87" i="4"/>
  <c r="J86" i="4"/>
  <c r="E86" i="4"/>
  <c r="J85" i="4"/>
  <c r="E85" i="4"/>
  <c r="J84" i="4"/>
  <c r="E84" i="4"/>
  <c r="J83" i="4"/>
  <c r="E83" i="4"/>
  <c r="J82" i="4"/>
  <c r="E82" i="4"/>
  <c r="J81" i="4"/>
  <c r="E81" i="4"/>
  <c r="J80" i="4"/>
  <c r="E80" i="4"/>
  <c r="J79" i="4"/>
  <c r="E79" i="4"/>
  <c r="J78" i="4"/>
  <c r="E78" i="4"/>
  <c r="J77" i="4"/>
  <c r="E77" i="4"/>
  <c r="J76" i="4"/>
  <c r="E76" i="4"/>
  <c r="J75" i="4"/>
  <c r="E75" i="4"/>
  <c r="J74" i="4"/>
  <c r="E74" i="4"/>
  <c r="J73" i="4"/>
  <c r="E73" i="4"/>
  <c r="J72" i="4"/>
  <c r="E72" i="4"/>
  <c r="J71" i="4"/>
  <c r="E71" i="4"/>
  <c r="J70" i="4"/>
  <c r="E70" i="4"/>
  <c r="J69" i="4"/>
  <c r="E69" i="4"/>
  <c r="J68" i="4"/>
  <c r="E68" i="4"/>
  <c r="J67" i="4"/>
  <c r="E67" i="4"/>
  <c r="J66" i="4"/>
  <c r="E66" i="4"/>
  <c r="J65" i="4"/>
  <c r="E65" i="4"/>
  <c r="J64" i="4"/>
  <c r="E64" i="4"/>
  <c r="J63" i="4"/>
  <c r="E63" i="4"/>
  <c r="J62" i="4"/>
  <c r="E62" i="4"/>
  <c r="J61" i="4"/>
  <c r="E61" i="4"/>
  <c r="J60" i="4"/>
  <c r="E60" i="4"/>
  <c r="J59" i="4"/>
  <c r="E59" i="4"/>
  <c r="J58" i="4"/>
  <c r="E58" i="4"/>
  <c r="J57" i="4"/>
  <c r="E57" i="4"/>
  <c r="J56" i="4"/>
  <c r="E56" i="4"/>
  <c r="J55" i="4"/>
  <c r="E55" i="4"/>
  <c r="J54" i="4"/>
  <c r="E54" i="4"/>
  <c r="J53" i="4"/>
  <c r="E53" i="4"/>
  <c r="J52" i="4"/>
  <c r="E52" i="4"/>
  <c r="J51" i="4"/>
  <c r="E51" i="4"/>
  <c r="J50" i="4"/>
  <c r="E50" i="4"/>
  <c r="J49" i="4"/>
  <c r="E49" i="4"/>
  <c r="J48" i="4"/>
  <c r="E48" i="4"/>
  <c r="J47" i="4"/>
  <c r="E47" i="4"/>
  <c r="J46" i="4"/>
  <c r="E46" i="4"/>
  <c r="J45" i="4"/>
  <c r="E45" i="4"/>
  <c r="J44" i="4"/>
  <c r="E44" i="4"/>
  <c r="J43" i="4"/>
  <c r="E43" i="4"/>
  <c r="J42" i="4"/>
  <c r="E42" i="4"/>
  <c r="J41" i="4"/>
  <c r="E41" i="4"/>
  <c r="J40" i="4"/>
  <c r="E40" i="4"/>
  <c r="J39" i="4"/>
  <c r="E39" i="4"/>
  <c r="J38" i="4"/>
  <c r="E38" i="4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J28" i="4"/>
  <c r="E28" i="4"/>
  <c r="J27" i="4"/>
  <c r="E27" i="4"/>
  <c r="J26" i="4"/>
  <c r="E26" i="4"/>
  <c r="J25" i="4"/>
  <c r="E25" i="4"/>
  <c r="J24" i="4"/>
  <c r="E24" i="4"/>
  <c r="J23" i="4"/>
  <c r="E23" i="4"/>
  <c r="J22" i="4"/>
  <c r="E22" i="4"/>
  <c r="J21" i="4"/>
  <c r="E21" i="4"/>
  <c r="J20" i="4"/>
  <c r="E20" i="4"/>
  <c r="J19" i="4"/>
  <c r="E19" i="4"/>
  <c r="J18" i="4"/>
  <c r="E18" i="4"/>
  <c r="J17" i="4"/>
  <c r="E17" i="4"/>
  <c r="J16" i="4"/>
  <c r="E16" i="4"/>
  <c r="E15" i="4"/>
  <c r="J14" i="4"/>
  <c r="E14" i="4"/>
  <c r="G57" i="2" l="1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C18" i="1" l="1"/>
  <c r="C24" i="1" s="1"/>
</calcChain>
</file>

<file path=xl/sharedStrings.xml><?xml version="1.0" encoding="utf-8"?>
<sst xmlns="http://schemas.openxmlformats.org/spreadsheetml/2006/main" count="728" uniqueCount="386">
  <si>
    <t xml:space="preserve">Chapter 1 Capstone Exercise </t>
  </si>
  <si>
    <t xml:space="preserve">Chapter 1 Mid-Level Exercise 1 </t>
  </si>
  <si>
    <t xml:space="preserve">Chapter 1 Mid-Level Exercise 2 </t>
  </si>
  <si>
    <t xml:space="preserve">Chapter 2 Capstone Exercise </t>
  </si>
  <si>
    <t xml:space="preserve">Chapter 2 Mid-Level Exercise 1 </t>
  </si>
  <si>
    <t xml:space="preserve">Chapter 2 Mid-Level Exercise 2 </t>
  </si>
  <si>
    <t xml:space="preserve">Chapter 3 Capstone Exercise </t>
  </si>
  <si>
    <t xml:space="preserve">Chapter 3 Mid-Level Exercise 1 </t>
  </si>
  <si>
    <t>Chapter 3 Mid-Level Exercise 2</t>
  </si>
  <si>
    <t>Chapter 4 Capstone Exercise</t>
  </si>
  <si>
    <t xml:space="preserve">Chapter 4 Mid-Level Exercise 1 </t>
  </si>
  <si>
    <t xml:space="preserve">Chapter 4 Mid-Level Exercise 2 </t>
  </si>
  <si>
    <t>Chapter 5 Capstone Exercise</t>
  </si>
  <si>
    <t xml:space="preserve">Chapter 5 Mid-Level Exercise 1 </t>
  </si>
  <si>
    <t xml:space="preserve">Chapter 5 Mid-Level Exercise 2 </t>
  </si>
  <si>
    <t xml:space="preserve">Nested IF Goal Seek Homework </t>
  </si>
  <si>
    <t>Homework Average</t>
  </si>
  <si>
    <t>GMertrix Exam 1</t>
  </si>
  <si>
    <t>Gmetrix Exam 2</t>
  </si>
  <si>
    <t>Gmetrix Exam 3</t>
  </si>
  <si>
    <t xml:space="preserve">MOS Exam </t>
  </si>
  <si>
    <t xml:space="preserve">Final Exam </t>
  </si>
  <si>
    <t xml:space="preserve">Final Average </t>
  </si>
  <si>
    <t>Constants for Formulas</t>
  </si>
  <si>
    <t>Comparison Date</t>
  </si>
  <si>
    <t>Rental Price</t>
  </si>
  <si>
    <t>No. of Years Since Remodel</t>
  </si>
  <si>
    <t>Pet Deposit 2 bedroom newer</t>
  </si>
  <si>
    <t>Pet Deposit 2 bedroom older</t>
  </si>
  <si>
    <t>Unit #</t>
  </si>
  <si>
    <t>Apartment Complex</t>
  </si>
  <si>
    <t># Bed</t>
  </si>
  <si>
    <t>Occupied</t>
  </si>
  <si>
    <t>Last Remodel</t>
  </si>
  <si>
    <t>Years Since Remodel</t>
  </si>
  <si>
    <t>Pet Deposit</t>
  </si>
  <si>
    <t>Recommendation</t>
  </si>
  <si>
    <t>Rolling Meadows</t>
  </si>
  <si>
    <t>Yes</t>
  </si>
  <si>
    <t>No</t>
  </si>
  <si>
    <t>Lakeview Apartments</t>
  </si>
  <si>
    <t>Mountaintop View</t>
  </si>
  <si>
    <t>Sunset Valley</t>
  </si>
  <si>
    <t>Oak Tree Living</t>
  </si>
  <si>
    <t>West Coast University Admissions Office</t>
  </si>
  <si>
    <t>Applications for Fall 2018 Admission</t>
  </si>
  <si>
    <t>Admission Criteria</t>
  </si>
  <si>
    <t>Standard</t>
  </si>
  <si>
    <t>Early Admit</t>
  </si>
  <si>
    <t>Early Reject</t>
  </si>
  <si>
    <t>Score</t>
  </si>
  <si>
    <t>Final Decision</t>
  </si>
  <si>
    <t>SAT</t>
  </si>
  <si>
    <t>GPA</t>
  </si>
  <si>
    <t>Miscellaneous Standards &amp; Filter</t>
  </si>
  <si>
    <t>Initial Deadline</t>
  </si>
  <si>
    <t>Residence</t>
  </si>
  <si>
    <t>Threshold Score</t>
  </si>
  <si>
    <t>In State</t>
  </si>
  <si>
    <t>Multiplier</t>
  </si>
  <si>
    <t>Last</t>
  </si>
  <si>
    <t>First</t>
  </si>
  <si>
    <t>Date Received</t>
  </si>
  <si>
    <t>Days Before Deadline</t>
  </si>
  <si>
    <t>Admit Early</t>
  </si>
  <si>
    <t>Reject Early</t>
  </si>
  <si>
    <t>Aaron</t>
  </si>
  <si>
    <t>Frank</t>
  </si>
  <si>
    <t>Abrell</t>
  </si>
  <si>
    <t>Sharon</t>
  </si>
  <si>
    <t>Out State</t>
  </si>
  <si>
    <t>Adili</t>
  </si>
  <si>
    <t>Diane</t>
  </si>
  <si>
    <t>Alevy</t>
  </si>
  <si>
    <t>Julie</t>
  </si>
  <si>
    <t>Algeo</t>
  </si>
  <si>
    <t>George</t>
  </si>
  <si>
    <t>Altman</t>
  </si>
  <si>
    <t>Samuel</t>
  </si>
  <si>
    <t>Ancona</t>
  </si>
  <si>
    <t>Jacqueline</t>
  </si>
  <si>
    <t>Anderson</t>
  </si>
  <si>
    <t>Leigh</t>
  </si>
  <si>
    <t>Andrade</t>
  </si>
  <si>
    <t>Ellen</t>
  </si>
  <si>
    <t>Applegate</t>
  </si>
  <si>
    <t>Jennifer</t>
  </si>
  <si>
    <t>Armstrong</t>
  </si>
  <si>
    <t>Elizabeth</t>
  </si>
  <si>
    <t>Arnold</t>
  </si>
  <si>
    <t>Monica</t>
  </si>
  <si>
    <t>Augustine</t>
  </si>
  <si>
    <t>Bill</t>
  </si>
  <si>
    <t>Austin</t>
  </si>
  <si>
    <t>Alissa</t>
  </si>
  <si>
    <t>Axelrod</t>
  </si>
  <si>
    <t>Brian</t>
  </si>
  <si>
    <t>Bagley</t>
  </si>
  <si>
    <t>Ken</t>
  </si>
  <si>
    <t>Bak</t>
  </si>
  <si>
    <t>Read</t>
  </si>
  <si>
    <t>Balmer</t>
  </si>
  <si>
    <t>Hannah</t>
  </si>
  <si>
    <t>Barker</t>
  </si>
  <si>
    <t>Shelly</t>
  </si>
  <si>
    <t>Barnard</t>
  </si>
  <si>
    <t>Jim</t>
  </si>
  <si>
    <t>Barnes</t>
  </si>
  <si>
    <t>Eric</t>
  </si>
  <si>
    <t>Barr</t>
  </si>
  <si>
    <t>Ann</t>
  </si>
  <si>
    <t>Barrera</t>
  </si>
  <si>
    <t>Wendy</t>
  </si>
  <si>
    <t>Bartel</t>
  </si>
  <si>
    <t>Edward</t>
  </si>
  <si>
    <t>Basile</t>
  </si>
  <si>
    <t>Jodi</t>
  </si>
  <si>
    <t>Bath</t>
  </si>
  <si>
    <t>LeDawn</t>
  </si>
  <si>
    <t>Behrendt</t>
  </si>
  <si>
    <t>Mary</t>
  </si>
  <si>
    <t>Bell</t>
  </si>
  <si>
    <t>Carmen</t>
  </si>
  <si>
    <t>Bergman</t>
  </si>
  <si>
    <t>Cara</t>
  </si>
  <si>
    <t>Berlin</t>
  </si>
  <si>
    <t>Dennis</t>
  </si>
  <si>
    <t>Berman</t>
  </si>
  <si>
    <t xml:space="preserve">Michael </t>
  </si>
  <si>
    <t>Bermudez</t>
  </si>
  <si>
    <t>Bersagel</t>
  </si>
  <si>
    <t>Amy</t>
  </si>
  <si>
    <t>Beville</t>
  </si>
  <si>
    <t>David</t>
  </si>
  <si>
    <t>Billingslea</t>
  </si>
  <si>
    <t>McClendon</t>
  </si>
  <si>
    <t>Blackburn</t>
  </si>
  <si>
    <t>Karen</t>
  </si>
  <si>
    <t>Blasco-Paul</t>
  </si>
  <si>
    <t>Kristine</t>
  </si>
  <si>
    <t>Block</t>
  </si>
  <si>
    <t>Dainey</t>
  </si>
  <si>
    <t>Blum</t>
  </si>
  <si>
    <t>Maat</t>
  </si>
  <si>
    <t>Borden</t>
  </si>
  <si>
    <t>Delia</t>
  </si>
  <si>
    <t>Bove</t>
  </si>
  <si>
    <t>Shawna</t>
  </si>
  <si>
    <t>Brasington</t>
  </si>
  <si>
    <t>Bratcher</t>
  </si>
  <si>
    <t>Nugent</t>
  </si>
  <si>
    <t>Braun</t>
  </si>
  <si>
    <t>John</t>
  </si>
  <si>
    <t>Bredbenner</t>
  </si>
  <si>
    <t>Catherine</t>
  </si>
  <si>
    <t xml:space="preserve">Brice </t>
  </si>
  <si>
    <t>Gwyn</t>
  </si>
  <si>
    <t>Bronson</t>
  </si>
  <si>
    <t>Aleksandra</t>
  </si>
  <si>
    <t>Bruce</t>
  </si>
  <si>
    <t>Bruner</t>
  </si>
  <si>
    <t>Robert</t>
  </si>
  <si>
    <t>Buchanan</t>
  </si>
  <si>
    <t>Ronald</t>
  </si>
  <si>
    <t>Buckley</t>
  </si>
  <si>
    <t>Derek</t>
  </si>
  <si>
    <t>Burgmeier</t>
  </si>
  <si>
    <t xml:space="preserve">Devorah </t>
  </si>
  <si>
    <t>Burrows</t>
  </si>
  <si>
    <t>Mark</t>
  </si>
  <si>
    <t>Callahan</t>
  </si>
  <si>
    <t>Erica</t>
  </si>
  <si>
    <t>Camejo</t>
  </si>
  <si>
    <t>Cheryle</t>
  </si>
  <si>
    <t>Camus</t>
  </si>
  <si>
    <t>Richard</t>
  </si>
  <si>
    <t>Cardiff</t>
  </si>
  <si>
    <t>Moira</t>
  </si>
  <si>
    <t>Carr</t>
  </si>
  <si>
    <t>Linda</t>
  </si>
  <si>
    <t>Carrigg</t>
  </si>
  <si>
    <t>Lori</t>
  </si>
  <si>
    <t>Carter</t>
  </si>
  <si>
    <t>Chuck</t>
  </si>
  <si>
    <t>Michael</t>
  </si>
  <si>
    <t>Catullo</t>
  </si>
  <si>
    <t>Dan</t>
  </si>
  <si>
    <t>Center</t>
  </si>
  <si>
    <t>Chandler</t>
  </si>
  <si>
    <t>Cindy</t>
  </si>
  <si>
    <t>Cherry</t>
  </si>
  <si>
    <t>Cathleen</t>
  </si>
  <si>
    <t>Chiavacci</t>
  </si>
  <si>
    <t>Clara</t>
  </si>
  <si>
    <t>Christenson</t>
  </si>
  <si>
    <t>Christiansen</t>
  </si>
  <si>
    <t>Chris</t>
  </si>
  <si>
    <t>Clark</t>
  </si>
  <si>
    <t>Joe</t>
  </si>
  <si>
    <t>Clarke</t>
  </si>
  <si>
    <t>Christy</t>
  </si>
  <si>
    <t>Cleary</t>
  </si>
  <si>
    <t>Angela</t>
  </si>
  <si>
    <t>Cobb</t>
  </si>
  <si>
    <t>Crystal</t>
  </si>
  <si>
    <t>Coe</t>
  </si>
  <si>
    <t>Tracy</t>
  </si>
  <si>
    <t>Colby</t>
  </si>
  <si>
    <t>Cole</t>
  </si>
  <si>
    <t>Lolly</t>
  </si>
  <si>
    <t>Collins</t>
  </si>
  <si>
    <t>Lois</t>
  </si>
  <si>
    <t>Cheryl</t>
  </si>
  <si>
    <t>Colucci</t>
  </si>
  <si>
    <t>Emily</t>
  </si>
  <si>
    <t>Conn</t>
  </si>
  <si>
    <t>Jana</t>
  </si>
  <si>
    <t xml:space="preserve">Conrad </t>
  </si>
  <si>
    <t>Wayne</t>
  </si>
  <si>
    <t>Conroy</t>
  </si>
  <si>
    <t>Cookson</t>
  </si>
  <si>
    <t>Deborah</t>
  </si>
  <si>
    <t>Corey</t>
  </si>
  <si>
    <t>Rick</t>
  </si>
  <si>
    <t>Cornell</t>
  </si>
  <si>
    <t>Scott</t>
  </si>
  <si>
    <t>Correa</t>
  </si>
  <si>
    <t>Beth</t>
  </si>
  <si>
    <t>Cottenden</t>
  </si>
  <si>
    <t>Kate</t>
  </si>
  <si>
    <t>Cotton</t>
  </si>
  <si>
    <t>Coyle</t>
  </si>
  <si>
    <t>Donald</t>
  </si>
  <si>
    <t>Crimmins</t>
  </si>
  <si>
    <t>Nadine</t>
  </si>
  <si>
    <t>Crispin</t>
  </si>
  <si>
    <t>Crotts</t>
  </si>
  <si>
    <t>Phyllis</t>
  </si>
  <si>
    <t>Culman</t>
  </si>
  <si>
    <t>Lea</t>
  </si>
  <si>
    <t>Cunningham</t>
  </si>
  <si>
    <t>Currier</t>
  </si>
  <si>
    <t>D'Alessandro</t>
  </si>
  <si>
    <t>Daniel</t>
  </si>
  <si>
    <t>Brent</t>
  </si>
  <si>
    <t>Davis</t>
  </si>
  <si>
    <t>Roy</t>
  </si>
  <si>
    <t xml:space="preserve">Maureen </t>
  </si>
  <si>
    <t>Dawson</t>
  </si>
  <si>
    <t>Day</t>
  </si>
  <si>
    <t>Steven</t>
  </si>
  <si>
    <t>Debruzzi</t>
  </si>
  <si>
    <t>DeGroat</t>
  </si>
  <si>
    <t>Dellis</t>
  </si>
  <si>
    <t>Cantillon</t>
  </si>
  <si>
    <t>Denham</t>
  </si>
  <si>
    <t>Kathy</t>
  </si>
  <si>
    <t>Derrick</t>
  </si>
  <si>
    <t>Terra</t>
  </si>
  <si>
    <t>DeValeria</t>
  </si>
  <si>
    <t>Devenney</t>
  </si>
  <si>
    <t>Justin</t>
  </si>
  <si>
    <t>DeWolfe</t>
  </si>
  <si>
    <t>Brad</t>
  </si>
  <si>
    <t>DiGiacomo</t>
  </si>
  <si>
    <t>Heather</t>
  </si>
  <si>
    <t>Dikun</t>
  </si>
  <si>
    <t>Robin</t>
  </si>
  <si>
    <t>Dodge</t>
  </si>
  <si>
    <t>Donnelly</t>
  </si>
  <si>
    <t>Dorn</t>
  </si>
  <si>
    <t>Douglass</t>
  </si>
  <si>
    <t>Beth Ann</t>
  </si>
  <si>
    <t>Dorothy</t>
  </si>
  <si>
    <t xml:space="preserve">Duffy </t>
  </si>
  <si>
    <t>Lizet</t>
  </si>
  <si>
    <t>Duncan</t>
  </si>
  <si>
    <t>Gary</t>
  </si>
  <si>
    <t>Dunn</t>
  </si>
  <si>
    <t>Dustan</t>
  </si>
  <si>
    <t>Molly</t>
  </si>
  <si>
    <t>Edelman</t>
  </si>
  <si>
    <t>Marjorie</t>
  </si>
  <si>
    <t>Edelstein</t>
  </si>
  <si>
    <t>Carole</t>
  </si>
  <si>
    <t>Eller</t>
  </si>
  <si>
    <t>Anne</t>
  </si>
  <si>
    <t>Erpf</t>
  </si>
  <si>
    <t>Sofi</t>
  </si>
  <si>
    <t>Ethridge</t>
  </si>
  <si>
    <t>Evans</t>
  </si>
  <si>
    <t>Gwen</t>
  </si>
  <si>
    <t>Fackert</t>
  </si>
  <si>
    <t>Farrar</t>
  </si>
  <si>
    <t>Leann</t>
  </si>
  <si>
    <t>Faulkner</t>
  </si>
  <si>
    <t>Regina</t>
  </si>
  <si>
    <t>Feigle</t>
  </si>
  <si>
    <t>Feliberty</t>
  </si>
  <si>
    <t>Felser</t>
  </si>
  <si>
    <t>Annette</t>
  </si>
  <si>
    <t>Felsher</t>
  </si>
  <si>
    <t>Fernandes</t>
  </si>
  <si>
    <t>Fernandez</t>
  </si>
  <si>
    <t>Allison</t>
  </si>
  <si>
    <t>Fiebernitz</t>
  </si>
  <si>
    <t>Kimberly</t>
  </si>
  <si>
    <t>Fishback</t>
  </si>
  <si>
    <t>Fisher</t>
  </si>
  <si>
    <t>Fitch</t>
  </si>
  <si>
    <t>Belen</t>
  </si>
  <si>
    <t>Fitting</t>
  </si>
  <si>
    <t>Andrew</t>
  </si>
  <si>
    <t>Flohr</t>
  </si>
  <si>
    <t>Carol</t>
  </si>
  <si>
    <t>Forbes</t>
  </si>
  <si>
    <t>Ford</t>
  </si>
  <si>
    <t>Mike</t>
  </si>
  <si>
    <t>Forys</t>
  </si>
  <si>
    <t>Diana</t>
  </si>
  <si>
    <t>Foster</t>
  </si>
  <si>
    <t>Antoinette</t>
  </si>
  <si>
    <t>Fournier</t>
  </si>
  <si>
    <t>Emilia</t>
  </si>
  <si>
    <t>Franceschini</t>
  </si>
  <si>
    <t>Frazier</t>
  </si>
  <si>
    <t>Frick</t>
  </si>
  <si>
    <t>Nancy</t>
  </si>
  <si>
    <t>Froelich</t>
  </si>
  <si>
    <t>Shaun</t>
  </si>
  <si>
    <t>Gallagher</t>
  </si>
  <si>
    <t>Andy</t>
  </si>
  <si>
    <t>Kevin</t>
  </si>
  <si>
    <t>Garcia</t>
  </si>
  <si>
    <t>Dave</t>
  </si>
  <si>
    <t>Gehrlich</t>
  </si>
  <si>
    <t>Don</t>
  </si>
  <si>
    <t>Gentile</t>
  </si>
  <si>
    <t xml:space="preserve">Tori </t>
  </si>
  <si>
    <t>Geraud</t>
  </si>
  <si>
    <t>Marlene</t>
  </si>
  <si>
    <t>Ghazi-Tehrani</t>
  </si>
  <si>
    <t>Meghan</t>
  </si>
  <si>
    <t>Peterson</t>
  </si>
  <si>
    <t>Employee ID</t>
  </si>
  <si>
    <t>Criteria:</t>
  </si>
  <si>
    <t>Title</t>
  </si>
  <si>
    <t>Quick Search Results:</t>
  </si>
  <si>
    <t>Bonus Amount</t>
  </si>
  <si>
    <t>Date</t>
  </si>
  <si>
    <t>Percent</t>
  </si>
  <si>
    <t>Last Day of Year</t>
  </si>
  <si>
    <t>Hired before</t>
  </si>
  <si>
    <t>Manager Salary Threshold</t>
  </si>
  <si>
    <t xml:space="preserve">Hired on or before </t>
  </si>
  <si>
    <t xml:space="preserve">Hired after </t>
  </si>
  <si>
    <t>Transpayne Sales Rep Salary Information</t>
  </si>
  <si>
    <t>Name</t>
  </si>
  <si>
    <t>Location</t>
  </si>
  <si>
    <t>Hire Date</t>
  </si>
  <si>
    <t>Years Employed</t>
  </si>
  <si>
    <t>Salary</t>
  </si>
  <si>
    <t>Raise Status</t>
  </si>
  <si>
    <t>Adams</t>
  </si>
  <si>
    <t>Atlanta</t>
  </si>
  <si>
    <t>Manager</t>
  </si>
  <si>
    <t>Akmatalieva</t>
  </si>
  <si>
    <t>Chicago</t>
  </si>
  <si>
    <t>Account Rep</t>
  </si>
  <si>
    <t>Boston</t>
  </si>
  <si>
    <t>Crandell</t>
  </si>
  <si>
    <t>Deberard</t>
  </si>
  <si>
    <t>Doering</t>
  </si>
  <si>
    <t>Forgan</t>
  </si>
  <si>
    <t>Franklin</t>
  </si>
  <si>
    <t>Garbett</t>
  </si>
  <si>
    <t>Gomez</t>
  </si>
  <si>
    <t>Hartvigsen</t>
  </si>
  <si>
    <t>Keone</t>
  </si>
  <si>
    <t>Laing</t>
  </si>
  <si>
    <t>Lenz</t>
  </si>
  <si>
    <t>Nitz</t>
  </si>
  <si>
    <t>Scholfield</t>
  </si>
  <si>
    <t>Selinger</t>
  </si>
  <si>
    <t>Terriquez</t>
  </si>
  <si>
    <t>Unice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</si>
</sst>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0"/>
      <name val="Arial"/>
    </font>
    <font>
      <sz val="22"/>
      <color rgb="FF00B050"/>
      <name val="Arial"/>
      <family val="2"/>
    </font>
    <font>
      <sz val="16"/>
      <color rgb="FF00B050"/>
      <name val="Arial"/>
      <family val="2"/>
    </font>
    <font>
      <b/>
      <sz val="10"/>
      <color theme="0"/>
      <name val="Arial"/>
      <family val="2"/>
    </font>
    <font>
      <b/>
      <sz val="10"/>
      <color rgb="FF00B05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5">
    <xf numFmtId="0" fontId="0" fillId="0" borderId="0" xfId="0"/>
    <xf numFmtId="0" fontId="4" fillId="0" borderId="0" xfId="3"/>
    <xf numFmtId="0" fontId="4" fillId="0" borderId="6" xfId="3" applyBorder="1" applyAlignment="1">
      <alignment horizontal="center"/>
    </xf>
    <xf numFmtId="0" fontId="9" fillId="0" borderId="2" xfId="3" applyFont="1" applyBorder="1"/>
    <xf numFmtId="0" fontId="4" fillId="0" borderId="3" xfId="3" applyBorder="1" applyAlignment="1">
      <alignment horizontal="center"/>
    </xf>
    <xf numFmtId="0" fontId="9" fillId="0" borderId="7" xfId="3" applyFont="1" applyBorder="1"/>
    <xf numFmtId="2" fontId="4" fillId="0" borderId="8" xfId="3" applyNumberFormat="1" applyBorder="1" applyAlignment="1">
      <alignment horizontal="center"/>
    </xf>
    <xf numFmtId="2" fontId="4" fillId="0" borderId="9" xfId="3" applyNumberFormat="1" applyBorder="1" applyAlignment="1">
      <alignment horizontal="center"/>
    </xf>
    <xf numFmtId="0" fontId="4" fillId="0" borderId="8" xfId="3" applyBorder="1" applyAlignment="1">
      <alignment horizontal="center"/>
    </xf>
    <xf numFmtId="0" fontId="4" fillId="0" borderId="5" xfId="3" applyBorder="1"/>
    <xf numFmtId="0" fontId="7" fillId="3" borderId="13" xfId="3" applyFont="1" applyFill="1" applyBorder="1"/>
    <xf numFmtId="0" fontId="8" fillId="0" borderId="4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14" fontId="10" fillId="0" borderId="14" xfId="3" applyNumberFormat="1" applyFont="1" applyFill="1" applyBorder="1" applyAlignment="1">
      <alignment horizontal="center"/>
    </xf>
    <xf numFmtId="0" fontId="9" fillId="0" borderId="9" xfId="3" applyFont="1" applyBorder="1"/>
    <xf numFmtId="0" fontId="9" fillId="0" borderId="0" xfId="3" applyFont="1" applyBorder="1"/>
    <xf numFmtId="9" fontId="9" fillId="0" borderId="0" xfId="5" applyFont="1" applyBorder="1" applyAlignment="1">
      <alignment horizontal="right"/>
    </xf>
    <xf numFmtId="0" fontId="8" fillId="4" borderId="15" xfId="3" applyFont="1" applyFill="1" applyBorder="1" applyAlignment="1">
      <alignment horizontal="center"/>
    </xf>
    <xf numFmtId="0" fontId="8" fillId="4" borderId="16" xfId="3" applyFont="1" applyFill="1" applyBorder="1" applyAlignment="1">
      <alignment horizontal="center"/>
    </xf>
    <xf numFmtId="0" fontId="8" fillId="4" borderId="17" xfId="3" applyFont="1" applyFill="1" applyBorder="1" applyAlignment="1">
      <alignment horizontal="center" wrapText="1"/>
    </xf>
    <xf numFmtId="0" fontId="8" fillId="4" borderId="17" xfId="3" applyFont="1" applyFill="1" applyBorder="1" applyAlignment="1">
      <alignment horizontal="center"/>
    </xf>
    <xf numFmtId="0" fontId="8" fillId="4" borderId="18" xfId="3" applyFont="1" applyFill="1" applyBorder="1" applyAlignment="1">
      <alignment horizontal="center"/>
    </xf>
    <xf numFmtId="0" fontId="4" fillId="0" borderId="19" xfId="3" applyBorder="1"/>
    <xf numFmtId="14" fontId="4" fillId="0" borderId="5" xfId="3" applyNumberFormat="1" applyBorder="1"/>
    <xf numFmtId="0" fontId="4" fillId="0" borderId="5" xfId="3" applyBorder="1" applyAlignment="1">
      <alignment horizontal="right" indent="2"/>
    </xf>
    <xf numFmtId="0" fontId="4" fillId="0" borderId="5" xfId="3" applyBorder="1" applyAlignment="1">
      <alignment horizontal="center"/>
    </xf>
    <xf numFmtId="2" fontId="4" fillId="0" borderId="6" xfId="3" applyNumberFormat="1" applyBorder="1" applyAlignment="1">
      <alignment horizontal="center"/>
    </xf>
    <xf numFmtId="0" fontId="4" fillId="0" borderId="20" xfId="3" applyBorder="1"/>
    <xf numFmtId="0" fontId="4" fillId="0" borderId="0" xfId="3" applyAlignment="1">
      <alignment horizontal="center"/>
    </xf>
    <xf numFmtId="0" fontId="2" fillId="0" borderId="0" xfId="0" applyFont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left"/>
    </xf>
    <xf numFmtId="14" fontId="2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Font="1"/>
    <xf numFmtId="44" fontId="2" fillId="0" borderId="0" xfId="2" applyFont="1"/>
    <xf numFmtId="166" fontId="2" fillId="6" borderId="0" xfId="2" applyNumberFormat="1" applyFont="1" applyFill="1"/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14" fontId="0" fillId="0" borderId="14" xfId="0" applyNumberFormat="1" applyBorder="1" applyAlignment="1">
      <alignment horizontal="right" indent="1"/>
    </xf>
    <xf numFmtId="164" fontId="0" fillId="0" borderId="14" xfId="0" applyNumberFormat="1" applyBorder="1" applyAlignment="1">
      <alignment horizontal="right" indent="1"/>
    </xf>
    <xf numFmtId="166" fontId="11" fillId="0" borderId="14" xfId="2" applyNumberFormat="1" applyFont="1" applyBorder="1"/>
    <xf numFmtId="166" fontId="0" fillId="0" borderId="14" xfId="2" applyNumberFormat="1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right" indent="1"/>
    </xf>
    <xf numFmtId="166" fontId="11" fillId="0" borderId="1" xfId="2" applyNumberFormat="1" applyFont="1" applyBorder="1"/>
    <xf numFmtId="166" fontId="0" fillId="0" borderId="0" xfId="0" applyNumberFormat="1"/>
    <xf numFmtId="167" fontId="0" fillId="0" borderId="0" xfId="1" applyNumberFormat="1" applyFont="1"/>
    <xf numFmtId="14" fontId="4" fillId="0" borderId="0" xfId="3" applyNumberFormat="1" applyBorder="1"/>
    <xf numFmtId="0" fontId="0" fillId="0" borderId="0" xfId="2" applyNumberFormat="1" applyFont="1"/>
    <xf numFmtId="0" fontId="1" fillId="0" borderId="0" xfId="6"/>
    <xf numFmtId="0" fontId="1" fillId="0" borderId="1" xfId="7" applyBorder="1"/>
    <xf numFmtId="164" fontId="1" fillId="0" borderId="1" xfId="8" applyNumberFormat="1" applyBorder="1"/>
    <xf numFmtId="0" fontId="1" fillId="0" borderId="0" xfId="9" applyAlignment="1">
      <alignment horizontal="center"/>
    </xf>
    <xf numFmtId="14" fontId="1" fillId="0" borderId="4" xfId="10" applyNumberFormat="1" applyBorder="1"/>
    <xf numFmtId="0" fontId="1" fillId="0" borderId="6" xfId="11" applyBorder="1"/>
    <xf numFmtId="165" fontId="1" fillId="0" borderId="6" xfId="12" applyNumberFormat="1" applyBorder="1"/>
    <xf numFmtId="165" fontId="1" fillId="0" borderId="9" xfId="13" applyNumberFormat="1" applyBorder="1"/>
    <xf numFmtId="14" fontId="1" fillId="0" borderId="0" xfId="14" applyNumberFormat="1"/>
    <xf numFmtId="0" fontId="2" fillId="2" borderId="0" xfId="15" applyFont="1" applyFill="1" applyAlignment="1">
      <alignment horizontal="center"/>
    </xf>
    <xf numFmtId="0" fontId="2" fillId="2" borderId="0" xfId="16" applyFont="1" applyFill="1"/>
    <xf numFmtId="0" fontId="2" fillId="2" borderId="0" xfId="17" applyFont="1" applyFill="1" applyAlignment="1">
      <alignment horizontal="center" wrapText="1"/>
    </xf>
    <xf numFmtId="166" fontId="0" fillId="0" borderId="0" xfId="18" applyNumberFormat="1" applyFont="1"/>
    <xf numFmtId="14" fontId="1" fillId="0" borderId="0" xfId="19" applyNumberFormat="1" applyAlignment="1">
      <alignment horizontal="right"/>
    </xf>
    <xf numFmtId="43" fontId="0" fillId="0" borderId="0" xfId="20" applyFont="1" applyAlignment="1">
      <alignment horizontal="right" indent="4"/>
    </xf>
    <xf numFmtId="165" fontId="0" fillId="0" borderId="0" xfId="21" applyNumberFormat="1" applyFont="1" applyAlignment="1">
      <alignment horizontal="center"/>
    </xf>
    <xf numFmtId="44" fontId="0" fillId="0" borderId="0" xfId="22" applyFont="1"/>
    <xf numFmtId="0" fontId="4" fillId="0" borderId="0" xfId="23"/>
    <xf numFmtId="0" fontId="8" fillId="4" borderId="10" xfId="24" applyFont="1" applyFill="1" applyBorder="1" applyAlignment="1">
      <alignment horizontal="center"/>
    </xf>
    <xf numFmtId="0" fontId="8" fillId="4" borderId="11" xfId="25" applyFont="1" applyFill="1" applyBorder="1" applyAlignment="1">
      <alignment horizontal="center"/>
    </xf>
    <xf numFmtId="0" fontId="8" fillId="4" borderId="12" xfId="26" applyFont="1" applyFill="1" applyBorder="1" applyAlignment="1">
      <alignment horizontal="center"/>
    </xf>
    <xf numFmtId="0" fontId="4" fillId="0" borderId="0" xfId="27" applyBorder="1"/>
    <xf numFmtId="0" fontId="9" fillId="0" borderId="5" xfId="28" applyFont="1" applyBorder="1" applyAlignment="1">
      <alignment wrapText="1"/>
    </xf>
    <xf numFmtId="0" fontId="4" fillId="0" borderId="0" xfId="29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7" fillId="3" borderId="2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4" xfId="3" applyFont="1" applyFill="1" applyBorder="1" applyAlignment="1">
      <alignment horizontal="center"/>
    </xf>
  </cellXfs>
  <cellStyles count="30">
    <cellStyle name="2O795PP4aBv9gLHukNDeEvx5RRicajgshoXDQ7lhLzg=-~Q7V8Umw7lDyk+vmHwAB/Xw==" xfId="28" xr:uid="{00000000-0005-0000-0000-00001C000000}"/>
    <cellStyle name="3kHemrEk7O0rijoRd6vpQZ6P/WYrRs6PWqPrBqVttRk=-~kcaRvt6hDxHH3IVxUF9Dtw==" xfId="9" xr:uid="{00000000-0005-0000-0000-000009000000}"/>
    <cellStyle name="4f6KNtJovj1Mdqm4mw08Ph/ODIW50tRF6fNgOoaickM=-~36wol5eq1sEbN+RUJ55e4w==" xfId="19" xr:uid="{00000000-0005-0000-0000-000013000000}"/>
    <cellStyle name="bIoRiSMwCQQwIJMK14T7nGIn+NRIf20MCAr9Yj2+2us=-~WpWtfKFntd+wiBVIKXuSuQ==" xfId="22" xr:uid="{00000000-0005-0000-0000-000016000000}"/>
    <cellStyle name="BTCKt5bq8yZHBrOdgYHRfBRrn8CKCck1fOdR78k2UDo=-~EDZBhmCeimAC2n0CM3mv4g==" xfId="21" xr:uid="{00000000-0005-0000-0000-000015000000}"/>
    <cellStyle name="Comma" xfId="1" builtinId="3"/>
    <cellStyle name="Comma 2" xfId="4" xr:uid="{00000000-0005-0000-0000-000001000000}"/>
    <cellStyle name="CTcevcraa9hgcDTjm9f1pHcnZGvFUJSXQ/oAOmPcQ68=-~bPFbvVkJIE7Z253r2eeWpQ==" xfId="24" xr:uid="{00000000-0005-0000-0000-000018000000}"/>
    <cellStyle name="Currency" xfId="2" builtinId="4"/>
    <cellStyle name="eAXA3Q3W82nLoI5n+4f3AqrM3WpQua8OS7HW6qAfqA0=-~L9XACli4Tvh+FBNq3hvIXw==" xfId="8" xr:uid="{00000000-0005-0000-0000-000008000000}"/>
    <cellStyle name="evTM4BWKyPUL2+xd2xAA0SWcHJieZxQyxyVBC2XSKI0=-~gjE7vY2Al+Cc6EvfCsMfUw==" xfId="11" xr:uid="{00000000-0005-0000-0000-00000B000000}"/>
    <cellStyle name="GtTEO08I8P6lF/J2DbfGi4cuzFxiDqZHjPe9NPk/V5A=-~/xhGTMTYxrytXQwc+g1vEw==" xfId="29" xr:uid="{00000000-0005-0000-0000-00001D000000}"/>
    <cellStyle name="IH7sC6Q0TbcltwsVfpj3wGdPslmIpmq5BhlmjLUH6nE=-~WzXvvY7Bbo74clt3LtAwtA==" xfId="6" xr:uid="{00000000-0005-0000-0000-000006000000}"/>
    <cellStyle name="KoQoTSZYQVaJaBKBaycNH8+JxcJt5hQaTQP3bHAtSFU=-~oqmiagL3RVCCLn5+mC1GOw==" xfId="13" xr:uid="{00000000-0005-0000-0000-00000D000000}"/>
    <cellStyle name="MrIPvXkUS2mqn8ksjJE+R2a4dst5fk0wGZURkWuvcrg=-~QxM4SfjJgC7oV9CHwPxkkw==" xfId="17" xr:uid="{00000000-0005-0000-0000-000011000000}"/>
    <cellStyle name="mu5PNG+pxtN6+GUEWGBhU0SvYzOIPbwAm2pVU2jQRCI=-~75ZbuYWJ31uHB6ZoeFgmZg==" xfId="25" xr:uid="{00000000-0005-0000-0000-000019000000}"/>
    <cellStyle name="Normal" xfId="0" builtinId="0"/>
    <cellStyle name="Normal 2" xfId="3" xr:uid="{00000000-0005-0000-0000-000004000000}"/>
    <cellStyle name="Percent 2" xfId="5" xr:uid="{00000000-0005-0000-0000-000005000000}"/>
    <cellStyle name="qoBPcP2MeD0oPTTJw2AKssUObUpSyT4cnst36pxp4z8=-~XBuX+peXKpW3q9LdRfcIog==" xfId="10" xr:uid="{00000000-0005-0000-0000-00000A000000}"/>
    <cellStyle name="quc9ozZWcpzSXsRA78ehufqacX9T6I7BuMbyaKx1Nic=-~FGHVt15Rq24UA6Y0qdKmDQ==" xfId="23" xr:uid="{00000000-0005-0000-0000-000017000000}"/>
    <cellStyle name="r0Bv7gGYtfAS5xuokkRCRiHOEQVAI1X30M5OZnMMWko=-~gwM+10957pqzaPk4W8PNAQ==" xfId="7" xr:uid="{00000000-0005-0000-0000-000007000000}"/>
    <cellStyle name="rL5DbiSF8znBsvjAwb9wFjhu6zKffmroicjNOUSXQUw=-~q786dllgQAFxU2DzVI0Aew==" xfId="15" xr:uid="{00000000-0005-0000-0000-00000F000000}"/>
    <cellStyle name="SAEXdbHWiQdItwqMPZ8VhlPLd1yq5pdLn3jJRqJEomw=-~q2vBMXEp4wUd7WfUe+nrWQ==" xfId="12" xr:uid="{00000000-0005-0000-0000-00000C000000}"/>
    <cellStyle name="TNAD/HvwMs5usyQkiJoo4v+cXZkD9PBLfJS1ZsVZ+K8=-~JhX/moDI7N3RRZt0mE4Q2g==" xfId="27" xr:uid="{00000000-0005-0000-0000-00001B000000}"/>
    <cellStyle name="usTe7LVqXiE3GzIcqWMbOga0nQYX/UryonncDCovXsE=-~FUMFLPRul8Admx1AX6QNRA==" xfId="14" xr:uid="{00000000-0005-0000-0000-00000E000000}"/>
    <cellStyle name="yBlgDF5omMM6oj+zOg0cb0TCU6i0YnzUhE8uiYiwLbQ=-~jW/7D2xUdTRjX+/WezjFpg==" xfId="26" xr:uid="{00000000-0005-0000-0000-00001A000000}"/>
    <cellStyle name="YnjJ/9YFlIF/2J86TA8iuAZiGR4iYEHCHmJ2XiOPOok=-~TYwb6taoGwZe3RbGO9PuHg==" xfId="18" xr:uid="{00000000-0005-0000-0000-000012000000}"/>
    <cellStyle name="z82pMovttHuzY3ZgYCTpcBsIwYFqVKszLnTixieDmbE=-~OYzSrABg/vUSv2tyTyOvEw==" xfId="20" xr:uid="{00000000-0005-0000-0000-000014000000}"/>
    <cellStyle name="zEzJqMF86fCYWEGr/FwPzH2EdAqHGoQLifu/spWrDmg=-~D0n+an4WAOpVdlL7HgiRaQ==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4"/>
  <sheetViews>
    <sheetView topLeftCell="A14" workbookViewId="0">
      <selection activeCell="H25" sqref="H25"/>
    </sheetView>
  </sheetViews>
  <sheetFormatPr defaultRowHeight="14.5" x14ac:dyDescent="0.35"/>
  <cols>
    <col min="2" max="2" width="29.81640625" bestFit="1" customWidth="1"/>
  </cols>
  <sheetData>
    <row r="2" spans="2:3" x14ac:dyDescent="0.35">
      <c r="B2" s="56" t="s">
        <v>0</v>
      </c>
      <c r="C2" s="56">
        <v>95</v>
      </c>
    </row>
    <row r="3" spans="2:3" x14ac:dyDescent="0.35">
      <c r="B3" s="56" t="s">
        <v>1</v>
      </c>
      <c r="C3" s="56">
        <v>87</v>
      </c>
    </row>
    <row r="4" spans="2:3" x14ac:dyDescent="0.35">
      <c r="B4" s="56" t="s">
        <v>2</v>
      </c>
      <c r="C4" s="56">
        <v>89</v>
      </c>
    </row>
    <row r="5" spans="2:3" x14ac:dyDescent="0.35">
      <c r="B5" s="56" t="s">
        <v>3</v>
      </c>
      <c r="C5" s="56">
        <v>25</v>
      </c>
    </row>
    <row r="6" spans="2:3" x14ac:dyDescent="0.35">
      <c r="B6" s="56" t="s">
        <v>4</v>
      </c>
      <c r="C6" s="56">
        <v>0</v>
      </c>
    </row>
    <row r="7" spans="2:3" x14ac:dyDescent="0.35">
      <c r="B7" s="56" t="s">
        <v>5</v>
      </c>
      <c r="C7" s="56">
        <v>0</v>
      </c>
    </row>
    <row r="8" spans="2:3" x14ac:dyDescent="0.35">
      <c r="B8" s="56" t="s">
        <v>6</v>
      </c>
      <c r="C8" s="56">
        <v>100</v>
      </c>
    </row>
    <row r="9" spans="2:3" x14ac:dyDescent="0.35">
      <c r="B9" s="56" t="s">
        <v>7</v>
      </c>
      <c r="C9" s="56">
        <v>89</v>
      </c>
    </row>
    <row r="10" spans="2:3" x14ac:dyDescent="0.35">
      <c r="B10" s="56" t="s">
        <v>8</v>
      </c>
      <c r="C10" s="56">
        <v>95</v>
      </c>
    </row>
    <row r="11" spans="2:3" x14ac:dyDescent="0.35">
      <c r="B11" s="56" t="s">
        <v>9</v>
      </c>
      <c r="C11" s="56">
        <v>85</v>
      </c>
    </row>
    <row r="12" spans="2:3" x14ac:dyDescent="0.35">
      <c r="B12" s="56" t="s">
        <v>10</v>
      </c>
      <c r="C12" s="56">
        <v>86</v>
      </c>
    </row>
    <row r="13" spans="2:3" x14ac:dyDescent="0.35">
      <c r="B13" s="56" t="s">
        <v>11</v>
      </c>
      <c r="C13" s="56">
        <v>92</v>
      </c>
    </row>
    <row r="14" spans="2:3" x14ac:dyDescent="0.35">
      <c r="B14" s="56" t="s">
        <v>12</v>
      </c>
      <c r="C14" s="56">
        <v>88</v>
      </c>
    </row>
    <row r="15" spans="2:3" x14ac:dyDescent="0.35">
      <c r="B15" s="56" t="s">
        <v>13</v>
      </c>
      <c r="C15" s="56">
        <v>93</v>
      </c>
    </row>
    <row r="16" spans="2:3" x14ac:dyDescent="0.35">
      <c r="B16" s="56" t="s">
        <v>14</v>
      </c>
      <c r="C16" s="56">
        <v>100</v>
      </c>
    </row>
    <row r="17" spans="2:3" x14ac:dyDescent="0.35">
      <c r="B17" s="56" t="s">
        <v>15</v>
      </c>
      <c r="C17" s="56">
        <v>100</v>
      </c>
    </row>
    <row r="18" spans="2:3" x14ac:dyDescent="0.35">
      <c r="B18" s="56" t="s">
        <v>16</v>
      </c>
      <c r="C18" s="57">
        <f>(SUM(C2:C17)-SMALL(C2:C12,1)-SMALL(C2:C12,2)-SMALL(C2:C12,3))/14</f>
        <v>85.642857142857139</v>
      </c>
    </row>
    <row r="19" spans="2:3" x14ac:dyDescent="0.35">
      <c r="B19" s="56" t="s">
        <v>17</v>
      </c>
      <c r="C19" s="56">
        <v>95</v>
      </c>
    </row>
    <row r="20" spans="2:3" x14ac:dyDescent="0.35">
      <c r="B20" s="56" t="s">
        <v>18</v>
      </c>
      <c r="C20" s="56">
        <v>96</v>
      </c>
    </row>
    <row r="21" spans="2:3" x14ac:dyDescent="0.35">
      <c r="B21" s="56" t="s">
        <v>19</v>
      </c>
      <c r="C21" s="56">
        <v>93</v>
      </c>
    </row>
    <row r="22" spans="2:3" x14ac:dyDescent="0.35">
      <c r="B22" s="56" t="s">
        <v>20</v>
      </c>
      <c r="C22" s="56">
        <v>100</v>
      </c>
    </row>
    <row r="23" spans="2:3" x14ac:dyDescent="0.35">
      <c r="B23" s="56" t="s">
        <v>21</v>
      </c>
      <c r="C23" s="57">
        <v>81.964285714285765</v>
      </c>
    </row>
    <row r="24" spans="2:3" x14ac:dyDescent="0.35">
      <c r="B24" s="56" t="s">
        <v>22</v>
      </c>
      <c r="C24" s="57">
        <f>C18*0.55+C19*0.05+C20*0.05+C21*0.05+C22*0.2+C23*0.1</f>
        <v>89.5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workbookViewId="0">
      <selection activeCell="L10" sqref="L10"/>
    </sheetView>
  </sheetViews>
  <sheetFormatPr defaultRowHeight="14.5" x14ac:dyDescent="0.35"/>
  <cols>
    <col min="1" max="1" width="21.81640625" bestFit="1" customWidth="1"/>
    <col min="2" max="2" width="20.453125" bestFit="1" customWidth="1"/>
    <col min="6" max="6" width="14.81640625" customWidth="1"/>
    <col min="7" max="7" width="14.453125" customWidth="1"/>
    <col min="8" max="8" width="11.26953125" bestFit="1" customWidth="1"/>
    <col min="9" max="9" width="18.26953125" bestFit="1" customWidth="1"/>
  </cols>
  <sheetData>
    <row r="1" spans="1:9" ht="18.5" x14ac:dyDescent="0.45">
      <c r="F1" s="79" t="s">
        <v>23</v>
      </c>
      <c r="G1" s="79"/>
      <c r="H1" s="79"/>
    </row>
    <row r="2" spans="1:9" x14ac:dyDescent="0.35">
      <c r="F2" s="80" t="s">
        <v>24</v>
      </c>
      <c r="G2" s="81"/>
      <c r="H2" s="59">
        <v>43101</v>
      </c>
    </row>
    <row r="3" spans="1:9" x14ac:dyDescent="0.35">
      <c r="F3" s="82" t="s">
        <v>26</v>
      </c>
      <c r="G3" s="83"/>
      <c r="H3" s="60">
        <v>10</v>
      </c>
    </row>
    <row r="4" spans="1:9" x14ac:dyDescent="0.35">
      <c r="F4" s="82" t="s">
        <v>27</v>
      </c>
      <c r="G4" s="83"/>
      <c r="H4" s="61">
        <v>275</v>
      </c>
    </row>
    <row r="5" spans="1:9" x14ac:dyDescent="0.35">
      <c r="F5" s="84" t="s">
        <v>28</v>
      </c>
      <c r="G5" s="85"/>
      <c r="H5" s="62">
        <v>200</v>
      </c>
    </row>
    <row r="6" spans="1:9" x14ac:dyDescent="0.35">
      <c r="H6" s="63"/>
    </row>
    <row r="7" spans="1:9" ht="29" x14ac:dyDescent="0.35">
      <c r="A7" s="64" t="s">
        <v>29</v>
      </c>
      <c r="B7" s="65" t="s">
        <v>30</v>
      </c>
      <c r="C7" s="64" t="s">
        <v>31</v>
      </c>
      <c r="D7" s="64" t="s">
        <v>25</v>
      </c>
      <c r="E7" s="64" t="s">
        <v>32</v>
      </c>
      <c r="F7" s="64" t="s">
        <v>33</v>
      </c>
      <c r="G7" s="66" t="s">
        <v>34</v>
      </c>
      <c r="H7" s="64" t="s">
        <v>35</v>
      </c>
      <c r="I7" s="64" t="s">
        <v>36</v>
      </c>
    </row>
    <row r="8" spans="1:9" x14ac:dyDescent="0.35">
      <c r="A8" s="58">
        <v>101</v>
      </c>
      <c r="B8" s="55" t="s">
        <v>37</v>
      </c>
      <c r="C8" s="58">
        <v>1</v>
      </c>
      <c r="D8" s="67">
        <v>950</v>
      </c>
      <c r="E8" s="58" t="s">
        <v>38</v>
      </c>
      <c r="F8" s="68">
        <v>38078</v>
      </c>
      <c r="G8" s="69">
        <f t="shared" ref="G8:G39" si="0">YEARFRAC(F8,H$2)</f>
        <v>13.75</v>
      </c>
      <c r="H8" s="70">
        <f>IF(AND(C8&gt;=2,G8&lt;$H$3),$H$4,$H$5)</f>
        <v>200</v>
      </c>
      <c r="I8" s="54" t="str">
        <f>IF(AND(E8="No",G8&gt;$H$3),"Need to Remodel","No Change")</f>
        <v>No Change</v>
      </c>
    </row>
    <row r="9" spans="1:9" x14ac:dyDescent="0.35">
      <c r="A9" s="58">
        <v>102</v>
      </c>
      <c r="B9" s="55" t="s">
        <v>37</v>
      </c>
      <c r="C9" s="58">
        <v>1</v>
      </c>
      <c r="D9" s="67">
        <v>950</v>
      </c>
      <c r="E9" s="58" t="s">
        <v>38</v>
      </c>
      <c r="F9" s="68">
        <v>41334</v>
      </c>
      <c r="G9" s="69">
        <f t="shared" si="0"/>
        <v>4.833333333333333</v>
      </c>
      <c r="H9" s="70">
        <f t="shared" ref="H9:H57" si="1">IF(AND(C9&gt;=2,G9&lt;$H$3),$H$4,$H$5)</f>
        <v>200</v>
      </c>
      <c r="I9" s="54" t="str">
        <f t="shared" ref="I9:I57" si="2">IF(AND(E9="No",G9&gt;$H$3),"Need to Remodel","No Change")</f>
        <v>No Change</v>
      </c>
    </row>
    <row r="10" spans="1:9" x14ac:dyDescent="0.35">
      <c r="A10" s="58">
        <v>103</v>
      </c>
      <c r="B10" s="55" t="s">
        <v>37</v>
      </c>
      <c r="C10" s="58">
        <v>2</v>
      </c>
      <c r="D10" s="67">
        <v>1100</v>
      </c>
      <c r="E10" s="58" t="s">
        <v>39</v>
      </c>
      <c r="F10" s="68">
        <v>38671</v>
      </c>
      <c r="G10" s="69">
        <f t="shared" si="0"/>
        <v>12.127777777777778</v>
      </c>
      <c r="H10" s="70">
        <f t="shared" si="1"/>
        <v>200</v>
      </c>
      <c r="I10" s="54" t="str">
        <f t="shared" si="2"/>
        <v>Need to Remodel</v>
      </c>
    </row>
    <row r="11" spans="1:9" x14ac:dyDescent="0.35">
      <c r="A11" s="58">
        <v>104</v>
      </c>
      <c r="B11" s="55" t="s">
        <v>37</v>
      </c>
      <c r="C11" s="58">
        <v>2</v>
      </c>
      <c r="D11" s="67">
        <v>1100</v>
      </c>
      <c r="E11" s="58" t="s">
        <v>38</v>
      </c>
      <c r="F11" s="68">
        <v>42278</v>
      </c>
      <c r="G11" s="69">
        <f t="shared" si="0"/>
        <v>2.25</v>
      </c>
      <c r="H11" s="70">
        <f t="shared" si="1"/>
        <v>275</v>
      </c>
      <c r="I11" s="54" t="str">
        <f t="shared" si="2"/>
        <v>No Change</v>
      </c>
    </row>
    <row r="12" spans="1:9" x14ac:dyDescent="0.35">
      <c r="A12" s="58">
        <v>105</v>
      </c>
      <c r="B12" s="55" t="s">
        <v>37</v>
      </c>
      <c r="C12" s="58">
        <v>3</v>
      </c>
      <c r="D12" s="67">
        <v>1500</v>
      </c>
      <c r="E12" s="58" t="s">
        <v>39</v>
      </c>
      <c r="F12" s="68">
        <v>42278</v>
      </c>
      <c r="G12" s="69">
        <f t="shared" si="0"/>
        <v>2.25</v>
      </c>
      <c r="H12" s="70">
        <f t="shared" si="1"/>
        <v>275</v>
      </c>
      <c r="I12" s="54" t="str">
        <f t="shared" si="2"/>
        <v>No Change</v>
      </c>
    </row>
    <row r="13" spans="1:9" x14ac:dyDescent="0.35">
      <c r="A13" s="58">
        <v>106</v>
      </c>
      <c r="B13" s="55" t="s">
        <v>37</v>
      </c>
      <c r="C13" s="58">
        <v>3</v>
      </c>
      <c r="D13" s="67">
        <v>1500</v>
      </c>
      <c r="E13" s="58" t="s">
        <v>38</v>
      </c>
      <c r="F13" s="68">
        <v>38153</v>
      </c>
      <c r="G13" s="69">
        <f t="shared" si="0"/>
        <v>13.544444444444444</v>
      </c>
      <c r="H13" s="70">
        <f t="shared" si="1"/>
        <v>200</v>
      </c>
      <c r="I13" s="54" t="str">
        <f t="shared" si="2"/>
        <v>No Change</v>
      </c>
    </row>
    <row r="14" spans="1:9" x14ac:dyDescent="0.35">
      <c r="A14" s="58">
        <v>107</v>
      </c>
      <c r="B14" s="55" t="s">
        <v>37</v>
      </c>
      <c r="C14" s="58">
        <v>2</v>
      </c>
      <c r="D14" s="67">
        <v>1100</v>
      </c>
      <c r="E14" s="58" t="s">
        <v>39</v>
      </c>
      <c r="F14" s="68">
        <v>42309</v>
      </c>
      <c r="G14" s="69">
        <f t="shared" si="0"/>
        <v>2.1666666666666665</v>
      </c>
      <c r="H14" s="70">
        <f t="shared" si="1"/>
        <v>275</v>
      </c>
      <c r="I14" s="54" t="str">
        <f t="shared" si="2"/>
        <v>No Change</v>
      </c>
    </row>
    <row r="15" spans="1:9" x14ac:dyDescent="0.35">
      <c r="A15" s="58">
        <v>108</v>
      </c>
      <c r="B15" s="55" t="s">
        <v>37</v>
      </c>
      <c r="C15" s="58">
        <v>2</v>
      </c>
      <c r="D15" s="67">
        <v>1100</v>
      </c>
      <c r="E15" s="58" t="s">
        <v>38</v>
      </c>
      <c r="F15" s="68">
        <v>40040</v>
      </c>
      <c r="G15" s="69">
        <f t="shared" si="0"/>
        <v>8.3777777777777782</v>
      </c>
      <c r="H15" s="70">
        <f t="shared" si="1"/>
        <v>275</v>
      </c>
      <c r="I15" s="54" t="str">
        <f t="shared" si="2"/>
        <v>No Change</v>
      </c>
    </row>
    <row r="16" spans="1:9" x14ac:dyDescent="0.35">
      <c r="A16" s="58">
        <v>109</v>
      </c>
      <c r="B16" s="55" t="s">
        <v>37</v>
      </c>
      <c r="C16" s="58">
        <v>3</v>
      </c>
      <c r="D16" s="67">
        <v>1500</v>
      </c>
      <c r="E16" s="58" t="s">
        <v>39</v>
      </c>
      <c r="F16" s="68">
        <v>40040</v>
      </c>
      <c r="G16" s="69">
        <f t="shared" si="0"/>
        <v>8.3777777777777782</v>
      </c>
      <c r="H16" s="70">
        <f t="shared" si="1"/>
        <v>275</v>
      </c>
      <c r="I16" s="54" t="str">
        <f t="shared" si="2"/>
        <v>No Change</v>
      </c>
    </row>
    <row r="17" spans="1:9" x14ac:dyDescent="0.35">
      <c r="A17" s="58">
        <v>110</v>
      </c>
      <c r="B17" s="55" t="s">
        <v>37</v>
      </c>
      <c r="C17" s="58">
        <v>3</v>
      </c>
      <c r="D17" s="67">
        <v>1500</v>
      </c>
      <c r="E17" s="58" t="s">
        <v>38</v>
      </c>
      <c r="F17" s="68">
        <v>38994</v>
      </c>
      <c r="G17" s="69">
        <f t="shared" si="0"/>
        <v>11.241666666666667</v>
      </c>
      <c r="H17" s="70">
        <f t="shared" si="1"/>
        <v>200</v>
      </c>
      <c r="I17" s="54" t="str">
        <f t="shared" si="2"/>
        <v>No Change</v>
      </c>
    </row>
    <row r="18" spans="1:9" x14ac:dyDescent="0.35">
      <c r="A18" s="58">
        <v>201</v>
      </c>
      <c r="B18" s="55" t="s">
        <v>37</v>
      </c>
      <c r="C18" s="58">
        <v>1</v>
      </c>
      <c r="D18" s="67">
        <v>875</v>
      </c>
      <c r="E18" s="58" t="s">
        <v>38</v>
      </c>
      <c r="F18" s="68">
        <v>42473</v>
      </c>
      <c r="G18" s="69">
        <f t="shared" si="0"/>
        <v>1.7166666666666666</v>
      </c>
      <c r="H18" s="70">
        <f t="shared" si="1"/>
        <v>200</v>
      </c>
      <c r="I18" s="54" t="str">
        <f t="shared" si="2"/>
        <v>No Change</v>
      </c>
    </row>
    <row r="19" spans="1:9" x14ac:dyDescent="0.35">
      <c r="A19" s="58">
        <v>202</v>
      </c>
      <c r="B19" s="55" t="s">
        <v>37</v>
      </c>
      <c r="C19" s="58">
        <v>1</v>
      </c>
      <c r="D19" s="67">
        <v>875</v>
      </c>
      <c r="E19" s="58" t="s">
        <v>38</v>
      </c>
      <c r="F19" s="68">
        <v>41334</v>
      </c>
      <c r="G19" s="69">
        <f t="shared" si="0"/>
        <v>4.833333333333333</v>
      </c>
      <c r="H19" s="70">
        <f t="shared" si="1"/>
        <v>200</v>
      </c>
      <c r="I19" s="54" t="str">
        <f t="shared" si="2"/>
        <v>No Change</v>
      </c>
    </row>
    <row r="20" spans="1:9" x14ac:dyDescent="0.35">
      <c r="A20" s="58">
        <v>203</v>
      </c>
      <c r="B20" s="55" t="s">
        <v>37</v>
      </c>
      <c r="C20" s="58">
        <v>2</v>
      </c>
      <c r="D20" s="67">
        <v>995</v>
      </c>
      <c r="E20" s="58" t="s">
        <v>38</v>
      </c>
      <c r="F20" s="68">
        <v>38078</v>
      </c>
      <c r="G20" s="69">
        <f t="shared" si="0"/>
        <v>13.75</v>
      </c>
      <c r="H20" s="70">
        <f t="shared" si="1"/>
        <v>200</v>
      </c>
      <c r="I20" s="54" t="str">
        <f t="shared" si="2"/>
        <v>No Change</v>
      </c>
    </row>
    <row r="21" spans="1:9" x14ac:dyDescent="0.35">
      <c r="A21" s="58">
        <v>204</v>
      </c>
      <c r="B21" s="55" t="s">
        <v>37</v>
      </c>
      <c r="C21" s="58">
        <v>2</v>
      </c>
      <c r="D21" s="67">
        <v>995</v>
      </c>
      <c r="E21" s="58" t="s">
        <v>39</v>
      </c>
      <c r="F21" s="68">
        <v>40269</v>
      </c>
      <c r="G21" s="69">
        <f t="shared" si="0"/>
        <v>7.75</v>
      </c>
      <c r="H21" s="70">
        <f t="shared" si="1"/>
        <v>275</v>
      </c>
      <c r="I21" s="54" t="str">
        <f t="shared" si="2"/>
        <v>No Change</v>
      </c>
    </row>
    <row r="22" spans="1:9" x14ac:dyDescent="0.35">
      <c r="A22" s="58">
        <v>205</v>
      </c>
      <c r="B22" s="55" t="s">
        <v>37</v>
      </c>
      <c r="C22" s="58">
        <v>3</v>
      </c>
      <c r="D22" s="67">
        <v>1050</v>
      </c>
      <c r="E22" s="58" t="s">
        <v>38</v>
      </c>
      <c r="F22" s="68">
        <v>40770</v>
      </c>
      <c r="G22" s="69">
        <f t="shared" si="0"/>
        <v>6.3777777777777782</v>
      </c>
      <c r="H22" s="70">
        <f t="shared" si="1"/>
        <v>275</v>
      </c>
      <c r="I22" s="54" t="str">
        <f t="shared" si="2"/>
        <v>No Change</v>
      </c>
    </row>
    <row r="23" spans="1:9" x14ac:dyDescent="0.35">
      <c r="A23" s="58">
        <v>206</v>
      </c>
      <c r="B23" s="55" t="s">
        <v>37</v>
      </c>
      <c r="C23" s="58">
        <v>3</v>
      </c>
      <c r="D23" s="67">
        <v>1050</v>
      </c>
      <c r="E23" s="58" t="s">
        <v>39</v>
      </c>
      <c r="F23" s="68">
        <v>38534</v>
      </c>
      <c r="G23" s="69">
        <f t="shared" si="0"/>
        <v>12.5</v>
      </c>
      <c r="H23" s="70">
        <f t="shared" si="1"/>
        <v>200</v>
      </c>
      <c r="I23" s="54" t="str">
        <f t="shared" si="2"/>
        <v>Need to Remodel</v>
      </c>
    </row>
    <row r="24" spans="1:9" x14ac:dyDescent="0.35">
      <c r="A24" s="58">
        <v>207</v>
      </c>
      <c r="B24" s="55" t="s">
        <v>37</v>
      </c>
      <c r="C24" s="58">
        <v>2</v>
      </c>
      <c r="D24" s="67">
        <v>995</v>
      </c>
      <c r="E24" s="58" t="s">
        <v>38</v>
      </c>
      <c r="F24" s="68">
        <v>42217</v>
      </c>
      <c r="G24" s="69">
        <f t="shared" si="0"/>
        <v>2.4166666666666665</v>
      </c>
      <c r="H24" s="70">
        <f t="shared" si="1"/>
        <v>275</v>
      </c>
      <c r="I24" s="54" t="str">
        <f t="shared" si="2"/>
        <v>No Change</v>
      </c>
    </row>
    <row r="25" spans="1:9" x14ac:dyDescent="0.35">
      <c r="A25" s="58">
        <v>208</v>
      </c>
      <c r="B25" s="55" t="s">
        <v>37</v>
      </c>
      <c r="C25" s="58">
        <v>2</v>
      </c>
      <c r="D25" s="67">
        <v>995</v>
      </c>
      <c r="E25" s="58" t="s">
        <v>38</v>
      </c>
      <c r="F25" s="68">
        <v>42217</v>
      </c>
      <c r="G25" s="69">
        <f t="shared" si="0"/>
        <v>2.4166666666666665</v>
      </c>
      <c r="H25" s="70">
        <f t="shared" si="1"/>
        <v>275</v>
      </c>
      <c r="I25" s="54" t="str">
        <f t="shared" si="2"/>
        <v>No Change</v>
      </c>
    </row>
    <row r="26" spans="1:9" x14ac:dyDescent="0.35">
      <c r="A26" s="58">
        <v>209</v>
      </c>
      <c r="B26" s="55" t="s">
        <v>37</v>
      </c>
      <c r="C26" s="58">
        <v>3</v>
      </c>
      <c r="D26" s="67">
        <v>1050</v>
      </c>
      <c r="E26" s="58" t="s">
        <v>39</v>
      </c>
      <c r="F26" s="68">
        <v>42217</v>
      </c>
      <c r="G26" s="69">
        <f t="shared" si="0"/>
        <v>2.4166666666666665</v>
      </c>
      <c r="H26" s="70">
        <f t="shared" si="1"/>
        <v>275</v>
      </c>
      <c r="I26" s="54" t="str">
        <f t="shared" si="2"/>
        <v>No Change</v>
      </c>
    </row>
    <row r="27" spans="1:9" x14ac:dyDescent="0.35">
      <c r="A27" s="58">
        <v>210</v>
      </c>
      <c r="B27" s="55" t="s">
        <v>37</v>
      </c>
      <c r="C27" s="58">
        <v>3</v>
      </c>
      <c r="D27" s="67">
        <v>1050</v>
      </c>
      <c r="E27" s="58" t="s">
        <v>38</v>
      </c>
      <c r="F27" s="68">
        <v>39025</v>
      </c>
      <c r="G27" s="69">
        <f t="shared" si="0"/>
        <v>11.158333333333333</v>
      </c>
      <c r="H27" s="70">
        <f t="shared" si="1"/>
        <v>200</v>
      </c>
      <c r="I27" s="54" t="str">
        <f t="shared" si="2"/>
        <v>No Change</v>
      </c>
    </row>
    <row r="28" spans="1:9" x14ac:dyDescent="0.35">
      <c r="A28" s="58">
        <v>301</v>
      </c>
      <c r="B28" s="55" t="s">
        <v>40</v>
      </c>
      <c r="C28" s="58">
        <v>1</v>
      </c>
      <c r="D28" s="67">
        <v>875</v>
      </c>
      <c r="E28" s="58" t="s">
        <v>39</v>
      </c>
      <c r="F28" s="68">
        <v>39553</v>
      </c>
      <c r="G28" s="69">
        <f t="shared" si="0"/>
        <v>9.7111111111111104</v>
      </c>
      <c r="H28" s="70">
        <f t="shared" si="1"/>
        <v>200</v>
      </c>
      <c r="I28" s="54" t="str">
        <f t="shared" si="2"/>
        <v>No Change</v>
      </c>
    </row>
    <row r="29" spans="1:9" x14ac:dyDescent="0.35">
      <c r="A29" s="58">
        <v>302</v>
      </c>
      <c r="B29" s="55" t="s">
        <v>40</v>
      </c>
      <c r="C29" s="58">
        <v>1</v>
      </c>
      <c r="D29" s="67">
        <v>875</v>
      </c>
      <c r="E29" s="58" t="s">
        <v>39</v>
      </c>
      <c r="F29" s="68">
        <v>42125</v>
      </c>
      <c r="G29" s="69">
        <f t="shared" si="0"/>
        <v>2.6666666666666665</v>
      </c>
      <c r="H29" s="70">
        <f t="shared" si="1"/>
        <v>200</v>
      </c>
      <c r="I29" s="54" t="str">
        <f t="shared" si="2"/>
        <v>No Change</v>
      </c>
    </row>
    <row r="30" spans="1:9" x14ac:dyDescent="0.35">
      <c r="A30" s="58">
        <v>303</v>
      </c>
      <c r="B30" s="55" t="s">
        <v>40</v>
      </c>
      <c r="C30" s="58">
        <v>1</v>
      </c>
      <c r="D30" s="67">
        <v>900</v>
      </c>
      <c r="E30" s="58" t="s">
        <v>39</v>
      </c>
      <c r="F30" s="68">
        <v>40303</v>
      </c>
      <c r="G30" s="69">
        <f t="shared" si="0"/>
        <v>7.6555555555555559</v>
      </c>
      <c r="H30" s="70">
        <f t="shared" si="1"/>
        <v>200</v>
      </c>
      <c r="I30" s="54" t="str">
        <f t="shared" si="2"/>
        <v>No Change</v>
      </c>
    </row>
    <row r="31" spans="1:9" x14ac:dyDescent="0.35">
      <c r="A31" s="58">
        <v>304</v>
      </c>
      <c r="B31" s="55" t="s">
        <v>40</v>
      </c>
      <c r="C31" s="58">
        <v>1</v>
      </c>
      <c r="D31" s="67">
        <v>900</v>
      </c>
      <c r="E31" s="58" t="s">
        <v>38</v>
      </c>
      <c r="F31" s="68">
        <v>40303</v>
      </c>
      <c r="G31" s="69">
        <f t="shared" si="0"/>
        <v>7.6555555555555559</v>
      </c>
      <c r="H31" s="70">
        <f t="shared" si="1"/>
        <v>200</v>
      </c>
      <c r="I31" s="54" t="str">
        <f t="shared" si="2"/>
        <v>No Change</v>
      </c>
    </row>
    <row r="32" spans="1:9" x14ac:dyDescent="0.35">
      <c r="A32" s="58">
        <v>305</v>
      </c>
      <c r="B32" s="55" t="s">
        <v>40</v>
      </c>
      <c r="C32" s="58">
        <v>2</v>
      </c>
      <c r="D32" s="67">
        <v>1200</v>
      </c>
      <c r="E32" s="58" t="s">
        <v>39</v>
      </c>
      <c r="F32" s="68">
        <v>38994</v>
      </c>
      <c r="G32" s="69">
        <f t="shared" si="0"/>
        <v>11.241666666666667</v>
      </c>
      <c r="H32" s="70">
        <f t="shared" si="1"/>
        <v>200</v>
      </c>
      <c r="I32" s="54" t="str">
        <f t="shared" si="2"/>
        <v>Need to Remodel</v>
      </c>
    </row>
    <row r="33" spans="1:9" x14ac:dyDescent="0.35">
      <c r="A33" s="58">
        <v>306</v>
      </c>
      <c r="B33" s="55" t="s">
        <v>40</v>
      </c>
      <c r="C33" s="58">
        <v>2</v>
      </c>
      <c r="D33" s="67">
        <v>1200</v>
      </c>
      <c r="E33" s="58" t="s">
        <v>38</v>
      </c>
      <c r="F33" s="68">
        <v>43266</v>
      </c>
      <c r="G33" s="69">
        <f t="shared" si="0"/>
        <v>0.45555555555555555</v>
      </c>
      <c r="H33" s="70">
        <f t="shared" si="1"/>
        <v>275</v>
      </c>
      <c r="I33" s="54" t="str">
        <f t="shared" si="2"/>
        <v>No Change</v>
      </c>
    </row>
    <row r="34" spans="1:9" x14ac:dyDescent="0.35">
      <c r="A34" s="58">
        <v>307</v>
      </c>
      <c r="B34" s="55" t="s">
        <v>40</v>
      </c>
      <c r="C34" s="58">
        <v>2</v>
      </c>
      <c r="D34" s="67">
        <v>1200</v>
      </c>
      <c r="E34" s="58" t="s">
        <v>38</v>
      </c>
      <c r="F34" s="68">
        <v>39629</v>
      </c>
      <c r="G34" s="69">
        <f t="shared" si="0"/>
        <v>9.5027777777777782</v>
      </c>
      <c r="H34" s="70">
        <f t="shared" si="1"/>
        <v>275</v>
      </c>
      <c r="I34" s="54" t="str">
        <f t="shared" si="2"/>
        <v>No Change</v>
      </c>
    </row>
    <row r="35" spans="1:9" x14ac:dyDescent="0.35">
      <c r="A35" s="58">
        <v>308</v>
      </c>
      <c r="B35" s="55" t="s">
        <v>40</v>
      </c>
      <c r="C35" s="58">
        <v>2</v>
      </c>
      <c r="D35" s="67">
        <v>1200</v>
      </c>
      <c r="E35" s="58" t="s">
        <v>39</v>
      </c>
      <c r="F35" s="68">
        <v>39355</v>
      </c>
      <c r="G35" s="69">
        <f t="shared" si="0"/>
        <v>10.252777777777778</v>
      </c>
      <c r="H35" s="70">
        <f t="shared" si="1"/>
        <v>200</v>
      </c>
      <c r="I35" s="54" t="str">
        <f t="shared" si="2"/>
        <v>Need to Remodel</v>
      </c>
    </row>
    <row r="36" spans="1:9" x14ac:dyDescent="0.35">
      <c r="A36" s="58">
        <v>401</v>
      </c>
      <c r="B36" s="55" t="s">
        <v>41</v>
      </c>
      <c r="C36" s="58">
        <v>1</v>
      </c>
      <c r="D36" s="67">
        <v>875</v>
      </c>
      <c r="E36" s="58" t="s">
        <v>39</v>
      </c>
      <c r="F36" s="68">
        <v>38534</v>
      </c>
      <c r="G36" s="69">
        <f t="shared" si="0"/>
        <v>12.5</v>
      </c>
      <c r="H36" s="70">
        <f t="shared" si="1"/>
        <v>200</v>
      </c>
      <c r="I36" s="54" t="str">
        <f t="shared" si="2"/>
        <v>Need to Remodel</v>
      </c>
    </row>
    <row r="37" spans="1:9" x14ac:dyDescent="0.35">
      <c r="A37" s="58">
        <v>402</v>
      </c>
      <c r="B37" s="55" t="s">
        <v>41</v>
      </c>
      <c r="C37" s="58">
        <v>2</v>
      </c>
      <c r="D37" s="67">
        <v>950</v>
      </c>
      <c r="E37" s="58" t="s">
        <v>39</v>
      </c>
      <c r="F37" s="68">
        <v>42217</v>
      </c>
      <c r="G37" s="69">
        <f t="shared" si="0"/>
        <v>2.4166666666666665</v>
      </c>
      <c r="H37" s="70">
        <f t="shared" si="1"/>
        <v>275</v>
      </c>
      <c r="I37" s="54" t="str">
        <f t="shared" si="2"/>
        <v>No Change</v>
      </c>
    </row>
    <row r="38" spans="1:9" x14ac:dyDescent="0.35">
      <c r="A38" s="58">
        <v>403</v>
      </c>
      <c r="B38" s="55" t="s">
        <v>41</v>
      </c>
      <c r="C38" s="58">
        <v>3</v>
      </c>
      <c r="D38" s="67">
        <v>1200</v>
      </c>
      <c r="E38" s="58" t="s">
        <v>38</v>
      </c>
      <c r="F38" s="68">
        <v>40303</v>
      </c>
      <c r="G38" s="69">
        <f t="shared" si="0"/>
        <v>7.6555555555555559</v>
      </c>
      <c r="H38" s="70">
        <f t="shared" si="1"/>
        <v>275</v>
      </c>
      <c r="I38" s="54" t="str">
        <f t="shared" si="2"/>
        <v>No Change</v>
      </c>
    </row>
    <row r="39" spans="1:9" x14ac:dyDescent="0.35">
      <c r="A39" s="58">
        <v>404</v>
      </c>
      <c r="B39" s="55" t="s">
        <v>41</v>
      </c>
      <c r="C39" s="58">
        <v>1</v>
      </c>
      <c r="D39" s="67">
        <v>875</v>
      </c>
      <c r="E39" s="58" t="s">
        <v>39</v>
      </c>
      <c r="F39" s="68">
        <v>38994</v>
      </c>
      <c r="G39" s="69">
        <f t="shared" si="0"/>
        <v>11.241666666666667</v>
      </c>
      <c r="H39" s="70">
        <f t="shared" si="1"/>
        <v>200</v>
      </c>
      <c r="I39" s="54" t="str">
        <f t="shared" si="2"/>
        <v>Need to Remodel</v>
      </c>
    </row>
    <row r="40" spans="1:9" x14ac:dyDescent="0.35">
      <c r="A40" s="58">
        <v>405</v>
      </c>
      <c r="B40" s="55" t="s">
        <v>41</v>
      </c>
      <c r="C40" s="58">
        <v>2</v>
      </c>
      <c r="D40" s="67">
        <v>950</v>
      </c>
      <c r="E40" s="58" t="s">
        <v>38</v>
      </c>
      <c r="F40" s="68">
        <v>43266</v>
      </c>
      <c r="G40" s="69">
        <f t="shared" ref="G40:G57" si="3">YEARFRAC(F40,H$2)</f>
        <v>0.45555555555555555</v>
      </c>
      <c r="H40" s="70">
        <f t="shared" si="1"/>
        <v>275</v>
      </c>
      <c r="I40" s="54" t="str">
        <f t="shared" si="2"/>
        <v>No Change</v>
      </c>
    </row>
    <row r="41" spans="1:9" x14ac:dyDescent="0.35">
      <c r="A41" s="58">
        <v>406</v>
      </c>
      <c r="B41" s="55" t="s">
        <v>41</v>
      </c>
      <c r="C41" s="58">
        <v>3</v>
      </c>
      <c r="D41" s="67">
        <v>1200</v>
      </c>
      <c r="E41" s="58" t="s">
        <v>39</v>
      </c>
      <c r="F41" s="68">
        <v>38078</v>
      </c>
      <c r="G41" s="69">
        <f t="shared" si="3"/>
        <v>13.75</v>
      </c>
      <c r="H41" s="70">
        <f t="shared" si="1"/>
        <v>200</v>
      </c>
      <c r="I41" s="54" t="str">
        <f t="shared" si="2"/>
        <v>Need to Remodel</v>
      </c>
    </row>
    <row r="42" spans="1:9" x14ac:dyDescent="0.35">
      <c r="A42" s="58">
        <v>407</v>
      </c>
      <c r="B42" s="55" t="s">
        <v>41</v>
      </c>
      <c r="C42" s="58">
        <v>2</v>
      </c>
      <c r="D42" s="67">
        <v>975</v>
      </c>
      <c r="E42" s="58" t="s">
        <v>38</v>
      </c>
      <c r="F42" s="68">
        <v>41334</v>
      </c>
      <c r="G42" s="69">
        <f t="shared" si="3"/>
        <v>4.833333333333333</v>
      </c>
      <c r="H42" s="70">
        <f t="shared" si="1"/>
        <v>275</v>
      </c>
      <c r="I42" s="54" t="str">
        <f t="shared" si="2"/>
        <v>No Change</v>
      </c>
    </row>
    <row r="43" spans="1:9" x14ac:dyDescent="0.35">
      <c r="A43" s="58">
        <v>408</v>
      </c>
      <c r="B43" s="55" t="s">
        <v>41</v>
      </c>
      <c r="C43" s="58">
        <v>2</v>
      </c>
      <c r="D43" s="67">
        <v>975</v>
      </c>
      <c r="E43" s="58" t="s">
        <v>38</v>
      </c>
      <c r="F43" s="68">
        <v>38671</v>
      </c>
      <c r="G43" s="69">
        <f t="shared" si="3"/>
        <v>12.127777777777778</v>
      </c>
      <c r="H43" s="70">
        <f t="shared" si="1"/>
        <v>200</v>
      </c>
      <c r="I43" s="54" t="str">
        <f t="shared" si="2"/>
        <v>No Change</v>
      </c>
    </row>
    <row r="44" spans="1:9" x14ac:dyDescent="0.35">
      <c r="A44" s="58">
        <v>501</v>
      </c>
      <c r="B44" s="55" t="s">
        <v>42</v>
      </c>
      <c r="C44" s="58">
        <v>1</v>
      </c>
      <c r="D44" s="67">
        <v>875</v>
      </c>
      <c r="E44" s="58" t="s">
        <v>38</v>
      </c>
      <c r="F44" s="68">
        <v>42278</v>
      </c>
      <c r="G44" s="69">
        <f t="shared" si="3"/>
        <v>2.25</v>
      </c>
      <c r="H44" s="70">
        <f t="shared" si="1"/>
        <v>200</v>
      </c>
      <c r="I44" s="54" t="str">
        <f t="shared" si="2"/>
        <v>No Change</v>
      </c>
    </row>
    <row r="45" spans="1:9" x14ac:dyDescent="0.35">
      <c r="A45" s="58">
        <v>502</v>
      </c>
      <c r="B45" s="55" t="s">
        <v>42</v>
      </c>
      <c r="C45" s="58">
        <v>1</v>
      </c>
      <c r="D45" s="67">
        <v>875</v>
      </c>
      <c r="E45" s="58" t="s">
        <v>39</v>
      </c>
      <c r="F45" s="68">
        <v>42217</v>
      </c>
      <c r="G45" s="69">
        <f t="shared" si="3"/>
        <v>2.4166666666666665</v>
      </c>
      <c r="H45" s="70">
        <f t="shared" si="1"/>
        <v>200</v>
      </c>
      <c r="I45" s="54" t="str">
        <f t="shared" si="2"/>
        <v>No Change</v>
      </c>
    </row>
    <row r="46" spans="1:9" x14ac:dyDescent="0.35">
      <c r="A46" s="58">
        <v>503</v>
      </c>
      <c r="B46" s="55" t="s">
        <v>42</v>
      </c>
      <c r="C46" s="58">
        <v>1</v>
      </c>
      <c r="D46" s="67">
        <v>875</v>
      </c>
      <c r="E46" s="58" t="s">
        <v>39</v>
      </c>
      <c r="F46" s="68">
        <v>42217</v>
      </c>
      <c r="G46" s="69">
        <f t="shared" si="3"/>
        <v>2.4166666666666665</v>
      </c>
      <c r="H46" s="70">
        <f t="shared" si="1"/>
        <v>200</v>
      </c>
      <c r="I46" s="54" t="str">
        <f t="shared" si="2"/>
        <v>No Change</v>
      </c>
    </row>
    <row r="47" spans="1:9" x14ac:dyDescent="0.35">
      <c r="A47" s="58">
        <v>504</v>
      </c>
      <c r="B47" s="55" t="s">
        <v>42</v>
      </c>
      <c r="C47" s="58">
        <v>1</v>
      </c>
      <c r="D47" s="67">
        <v>875</v>
      </c>
      <c r="E47" s="58" t="s">
        <v>38</v>
      </c>
      <c r="F47" s="68">
        <v>37804</v>
      </c>
      <c r="G47" s="69">
        <f t="shared" si="3"/>
        <v>14.497222222222222</v>
      </c>
      <c r="H47" s="70">
        <f t="shared" si="1"/>
        <v>200</v>
      </c>
      <c r="I47" s="54" t="str">
        <f t="shared" si="2"/>
        <v>No Change</v>
      </c>
    </row>
    <row r="48" spans="1:9" x14ac:dyDescent="0.35">
      <c r="A48" s="58">
        <v>505</v>
      </c>
      <c r="B48" s="55" t="s">
        <v>42</v>
      </c>
      <c r="C48" s="58">
        <v>2</v>
      </c>
      <c r="D48" s="67">
        <v>1100</v>
      </c>
      <c r="E48" s="58" t="s">
        <v>39</v>
      </c>
      <c r="F48" s="68">
        <v>37804</v>
      </c>
      <c r="G48" s="69">
        <f t="shared" si="3"/>
        <v>14.497222222222222</v>
      </c>
      <c r="H48" s="70">
        <f t="shared" si="1"/>
        <v>200</v>
      </c>
      <c r="I48" s="54" t="str">
        <f t="shared" si="2"/>
        <v>Need to Remodel</v>
      </c>
    </row>
    <row r="49" spans="1:9" x14ac:dyDescent="0.35">
      <c r="A49" s="58">
        <v>506</v>
      </c>
      <c r="B49" s="55" t="s">
        <v>42</v>
      </c>
      <c r="C49" s="58">
        <v>2</v>
      </c>
      <c r="D49" s="67">
        <v>1100</v>
      </c>
      <c r="E49" s="58" t="s">
        <v>38</v>
      </c>
      <c r="F49" s="68">
        <v>40461</v>
      </c>
      <c r="G49" s="69">
        <f t="shared" si="3"/>
        <v>7.2249999999999996</v>
      </c>
      <c r="H49" s="70">
        <f t="shared" si="1"/>
        <v>275</v>
      </c>
      <c r="I49" s="54" t="str">
        <f t="shared" si="2"/>
        <v>No Change</v>
      </c>
    </row>
    <row r="50" spans="1:9" x14ac:dyDescent="0.35">
      <c r="A50" s="58">
        <v>507</v>
      </c>
      <c r="B50" s="55" t="s">
        <v>42</v>
      </c>
      <c r="C50" s="58">
        <v>2</v>
      </c>
      <c r="D50" s="67">
        <v>1100</v>
      </c>
      <c r="E50" s="58" t="s">
        <v>39</v>
      </c>
      <c r="F50" s="68">
        <v>40461</v>
      </c>
      <c r="G50" s="69">
        <f t="shared" si="3"/>
        <v>7.2249999999999996</v>
      </c>
      <c r="H50" s="70">
        <f t="shared" si="1"/>
        <v>275</v>
      </c>
      <c r="I50" s="54" t="str">
        <f t="shared" si="2"/>
        <v>No Change</v>
      </c>
    </row>
    <row r="51" spans="1:9" x14ac:dyDescent="0.35">
      <c r="A51" s="58">
        <v>601</v>
      </c>
      <c r="B51" s="55" t="s">
        <v>43</v>
      </c>
      <c r="C51" s="58">
        <v>1</v>
      </c>
      <c r="D51" s="67">
        <v>1500</v>
      </c>
      <c r="E51" s="58" t="s">
        <v>38</v>
      </c>
      <c r="F51" s="68">
        <v>38214</v>
      </c>
      <c r="G51" s="69">
        <f t="shared" si="3"/>
        <v>13.377777777777778</v>
      </c>
      <c r="H51" s="70">
        <f t="shared" si="1"/>
        <v>200</v>
      </c>
      <c r="I51" s="54" t="str">
        <f t="shared" si="2"/>
        <v>No Change</v>
      </c>
    </row>
    <row r="52" spans="1:9" x14ac:dyDescent="0.35">
      <c r="A52" s="58">
        <v>602</v>
      </c>
      <c r="B52" s="55" t="s">
        <v>43</v>
      </c>
      <c r="C52" s="58">
        <v>1</v>
      </c>
      <c r="D52" s="67">
        <v>1500</v>
      </c>
      <c r="E52" s="58" t="s">
        <v>38</v>
      </c>
      <c r="F52" s="68">
        <v>36831</v>
      </c>
      <c r="G52" s="69">
        <f t="shared" si="3"/>
        <v>17.166666666666668</v>
      </c>
      <c r="H52" s="70">
        <f t="shared" si="1"/>
        <v>200</v>
      </c>
      <c r="I52" s="54" t="str">
        <f t="shared" si="2"/>
        <v>No Change</v>
      </c>
    </row>
    <row r="53" spans="1:9" x14ac:dyDescent="0.35">
      <c r="A53" s="58">
        <v>603</v>
      </c>
      <c r="B53" s="55" t="s">
        <v>43</v>
      </c>
      <c r="C53" s="58">
        <v>2</v>
      </c>
      <c r="D53" s="67">
        <v>1200</v>
      </c>
      <c r="E53" s="58" t="s">
        <v>39</v>
      </c>
      <c r="F53" s="68">
        <v>38214</v>
      </c>
      <c r="G53" s="69">
        <f t="shared" si="3"/>
        <v>13.377777777777778</v>
      </c>
      <c r="H53" s="70">
        <f t="shared" si="1"/>
        <v>200</v>
      </c>
      <c r="I53" s="54" t="str">
        <f t="shared" si="2"/>
        <v>Need to Remodel</v>
      </c>
    </row>
    <row r="54" spans="1:9" x14ac:dyDescent="0.35">
      <c r="A54" s="58">
        <v>604</v>
      </c>
      <c r="B54" s="55" t="s">
        <v>43</v>
      </c>
      <c r="C54" s="58">
        <v>2</v>
      </c>
      <c r="D54" s="67">
        <v>1200</v>
      </c>
      <c r="E54" s="58" t="s">
        <v>38</v>
      </c>
      <c r="F54" s="68">
        <v>37956</v>
      </c>
      <c r="G54" s="69">
        <f t="shared" si="3"/>
        <v>14.083333333333334</v>
      </c>
      <c r="H54" s="70">
        <f t="shared" si="1"/>
        <v>200</v>
      </c>
      <c r="I54" s="54" t="str">
        <f t="shared" si="2"/>
        <v>No Change</v>
      </c>
    </row>
    <row r="55" spans="1:9" x14ac:dyDescent="0.35">
      <c r="A55" s="58">
        <v>605</v>
      </c>
      <c r="B55" s="55" t="s">
        <v>43</v>
      </c>
      <c r="C55" s="58">
        <v>3</v>
      </c>
      <c r="D55" s="67">
        <v>2000</v>
      </c>
      <c r="E55" s="58" t="s">
        <v>39</v>
      </c>
      <c r="F55" s="68">
        <v>36860</v>
      </c>
      <c r="G55" s="69">
        <f t="shared" si="3"/>
        <v>17.086111111111112</v>
      </c>
      <c r="H55" s="70">
        <f t="shared" si="1"/>
        <v>200</v>
      </c>
      <c r="I55" s="54" t="str">
        <f t="shared" si="2"/>
        <v>Need to Remodel</v>
      </c>
    </row>
    <row r="56" spans="1:9" x14ac:dyDescent="0.35">
      <c r="A56" s="58">
        <v>606</v>
      </c>
      <c r="B56" s="55" t="s">
        <v>43</v>
      </c>
      <c r="C56" s="58">
        <v>3</v>
      </c>
      <c r="D56" s="67">
        <v>2000</v>
      </c>
      <c r="E56" s="58" t="s">
        <v>38</v>
      </c>
      <c r="F56" s="68">
        <v>37345</v>
      </c>
      <c r="G56" s="69">
        <f t="shared" si="3"/>
        <v>15.752777777777778</v>
      </c>
      <c r="H56" s="70">
        <f t="shared" si="1"/>
        <v>200</v>
      </c>
      <c r="I56" s="54" t="str">
        <f t="shared" si="2"/>
        <v>No Change</v>
      </c>
    </row>
    <row r="57" spans="1:9" x14ac:dyDescent="0.35">
      <c r="A57" s="58">
        <v>607</v>
      </c>
      <c r="B57" s="55" t="s">
        <v>43</v>
      </c>
      <c r="C57" s="58">
        <v>3</v>
      </c>
      <c r="D57" s="67">
        <v>2000</v>
      </c>
      <c r="E57" s="58" t="s">
        <v>39</v>
      </c>
      <c r="F57" s="68">
        <v>37345</v>
      </c>
      <c r="G57" s="69">
        <f t="shared" si="3"/>
        <v>15.752777777777778</v>
      </c>
      <c r="H57" s="70">
        <f t="shared" si="1"/>
        <v>200</v>
      </c>
      <c r="I57" s="54" t="str">
        <f t="shared" si="2"/>
        <v>Need to Remodel</v>
      </c>
    </row>
  </sheetData>
  <mergeCells count="5">
    <mergeCell ref="F1:H1"/>
    <mergeCell ref="F2:G2"/>
    <mergeCell ref="F3:G3"/>
    <mergeCell ref="F4:G4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zoomScale="90" zoomScaleNormal="90" workbookViewId="0">
      <selection activeCell="K8" sqref="K8"/>
    </sheetView>
  </sheetViews>
  <sheetFormatPr defaultRowHeight="14.5" x14ac:dyDescent="0.35"/>
  <cols>
    <col min="1" max="1" width="12.1796875" bestFit="1" customWidth="1"/>
    <col min="2" max="2" width="12" customWidth="1"/>
    <col min="3" max="4" width="16.7265625" customWidth="1"/>
    <col min="5" max="5" width="24.26953125" bestFit="1" customWidth="1"/>
    <col min="6" max="6" width="12.1796875" customWidth="1"/>
    <col min="7" max="7" width="12.453125" customWidth="1"/>
    <col min="8" max="8" width="17.26953125" customWidth="1"/>
    <col min="9" max="9" width="12.54296875" customWidth="1"/>
    <col min="10" max="10" width="9.54296875" customWidth="1"/>
    <col min="12" max="12" width="10.26953125" bestFit="1" customWidth="1"/>
  </cols>
  <sheetData>
    <row r="1" spans="1:10" x14ac:dyDescent="0.35">
      <c r="A1" s="29" t="s">
        <v>344</v>
      </c>
      <c r="B1" s="30">
        <v>4070</v>
      </c>
      <c r="C1" s="31" t="s">
        <v>345</v>
      </c>
      <c r="D1" s="30" t="s">
        <v>346</v>
      </c>
      <c r="E1" s="31" t="s">
        <v>347</v>
      </c>
      <c r="F1" s="32" t="str">
        <f>INDEX(A7:I26,MATCH(B1,A7:A26,0),4)</f>
        <v>Account Rep</v>
      </c>
      <c r="H1" s="32" t="s">
        <v>348</v>
      </c>
      <c r="I1" s="32" t="s">
        <v>349</v>
      </c>
      <c r="J1" s="32" t="s">
        <v>350</v>
      </c>
    </row>
    <row r="2" spans="1:10" x14ac:dyDescent="0.35">
      <c r="B2" s="29"/>
      <c r="D2" s="31"/>
      <c r="E2" s="29" t="s">
        <v>351</v>
      </c>
      <c r="F2" s="33">
        <v>43465</v>
      </c>
      <c r="H2" s="55" t="s">
        <v>352</v>
      </c>
      <c r="I2" s="63">
        <v>40179</v>
      </c>
      <c r="J2" s="34">
        <v>0.09</v>
      </c>
    </row>
    <row r="3" spans="1:10" x14ac:dyDescent="0.35">
      <c r="A3" s="35"/>
      <c r="B3" s="36"/>
      <c r="D3" s="31"/>
      <c r="E3" s="29" t="s">
        <v>353</v>
      </c>
      <c r="F3" s="37">
        <v>70000</v>
      </c>
      <c r="H3" s="55" t="s">
        <v>354</v>
      </c>
      <c r="I3" s="63">
        <v>42005</v>
      </c>
      <c r="J3" s="34">
        <v>0.05</v>
      </c>
    </row>
    <row r="4" spans="1:10" ht="15" thickBot="1" x14ac:dyDescent="0.4">
      <c r="B4" s="29"/>
      <c r="D4" s="31"/>
      <c r="F4" s="31"/>
      <c r="H4" s="55" t="s">
        <v>355</v>
      </c>
      <c r="I4" s="63">
        <v>42005</v>
      </c>
      <c r="J4" s="34">
        <v>0.03</v>
      </c>
    </row>
    <row r="5" spans="1:10" ht="15" thickBot="1" x14ac:dyDescent="0.4">
      <c r="C5" s="86" t="s">
        <v>356</v>
      </c>
      <c r="D5" s="87"/>
      <c r="E5" s="88"/>
    </row>
    <row r="6" spans="1:10" ht="29.5" thickBot="1" x14ac:dyDescent="0.4">
      <c r="A6" s="38" t="s">
        <v>344</v>
      </c>
      <c r="B6" s="39" t="s">
        <v>357</v>
      </c>
      <c r="C6" s="39" t="s">
        <v>358</v>
      </c>
      <c r="D6" s="39" t="s">
        <v>346</v>
      </c>
      <c r="E6" s="39" t="s">
        <v>359</v>
      </c>
      <c r="F6" s="40" t="s">
        <v>360</v>
      </c>
      <c r="G6" s="39" t="s">
        <v>361</v>
      </c>
      <c r="H6" s="40" t="s">
        <v>348</v>
      </c>
      <c r="I6" s="41" t="s">
        <v>362</v>
      </c>
    </row>
    <row r="7" spans="1:10" x14ac:dyDescent="0.35">
      <c r="A7" s="42">
        <v>3824</v>
      </c>
      <c r="B7" s="43" t="s">
        <v>363</v>
      </c>
      <c r="C7" s="43" t="s">
        <v>364</v>
      </c>
      <c r="D7" s="43" t="s">
        <v>365</v>
      </c>
      <c r="E7" s="44">
        <v>39369</v>
      </c>
      <c r="F7" s="45">
        <f>YEARFRAC(E7,F$2)</f>
        <v>11.213888888888889</v>
      </c>
      <c r="G7" s="46">
        <v>68750</v>
      </c>
      <c r="H7" s="47">
        <f>IF(E7&lt;$I$2,G7*$J$2,IF(E7&lt;$I$3,G7*$J$3,G7*$J$4))</f>
        <v>6187.5</v>
      </c>
      <c r="I7" s="43" t="str">
        <f>IF(AND(D7="Manager",G7&lt;$F$3),"Due for raise","NA")</f>
        <v>Due for raise</v>
      </c>
    </row>
    <row r="8" spans="1:10" x14ac:dyDescent="0.35">
      <c r="A8" s="48">
        <v>4955</v>
      </c>
      <c r="B8" s="56" t="s">
        <v>366</v>
      </c>
      <c r="C8" s="56" t="s">
        <v>367</v>
      </c>
      <c r="D8" s="56" t="s">
        <v>368</v>
      </c>
      <c r="E8" s="49">
        <v>43407</v>
      </c>
      <c r="F8" s="45">
        <f t="shared" ref="F8:F26" si="0">YEARFRAC(E8,F$2)</f>
        <v>0.16111111111111112</v>
      </c>
      <c r="G8" s="50">
        <v>49575</v>
      </c>
      <c r="H8" s="47">
        <f t="shared" ref="H8:H26" si="1">IF(E8&lt;$I$2,G8*$J$2,IF(E8&lt;$I$3,G8*$J$3,G8*$J$4))</f>
        <v>1487.25</v>
      </c>
      <c r="I8" s="43" t="str">
        <f t="shared" ref="I8:I26" si="2">IF(AND(D8="Manager",G8&lt;$F$3),"Due for raise","NA")</f>
        <v>NA</v>
      </c>
    </row>
    <row r="9" spans="1:10" x14ac:dyDescent="0.35">
      <c r="A9" s="48">
        <v>2521</v>
      </c>
      <c r="B9" s="56" t="s">
        <v>107</v>
      </c>
      <c r="C9" s="56" t="s">
        <v>369</v>
      </c>
      <c r="D9" s="56" t="s">
        <v>368</v>
      </c>
      <c r="E9" s="49">
        <v>41804</v>
      </c>
      <c r="F9" s="45">
        <f t="shared" si="0"/>
        <v>4.5472222222222225</v>
      </c>
      <c r="G9" s="50">
        <v>46000</v>
      </c>
      <c r="H9" s="47">
        <f t="shared" si="1"/>
        <v>2300</v>
      </c>
      <c r="I9" s="43" t="str">
        <f t="shared" si="2"/>
        <v>NA</v>
      </c>
    </row>
    <row r="10" spans="1:10" x14ac:dyDescent="0.35">
      <c r="A10" s="48">
        <v>4453</v>
      </c>
      <c r="B10" s="56" t="s">
        <v>370</v>
      </c>
      <c r="C10" s="56" t="s">
        <v>369</v>
      </c>
      <c r="D10" s="56" t="s">
        <v>365</v>
      </c>
      <c r="E10" s="49">
        <v>39881</v>
      </c>
      <c r="F10" s="45">
        <f t="shared" si="0"/>
        <v>9.8111111111111118</v>
      </c>
      <c r="G10" s="50">
        <v>75800</v>
      </c>
      <c r="H10" s="47">
        <f t="shared" si="1"/>
        <v>6822</v>
      </c>
      <c r="I10" s="43" t="str">
        <f t="shared" si="2"/>
        <v>NA</v>
      </c>
    </row>
    <row r="11" spans="1:10" x14ac:dyDescent="0.35">
      <c r="A11" s="48">
        <v>2967</v>
      </c>
      <c r="B11" s="56" t="s">
        <v>371</v>
      </c>
      <c r="C11" s="56" t="s">
        <v>367</v>
      </c>
      <c r="D11" s="56" t="s">
        <v>368</v>
      </c>
      <c r="E11" s="49">
        <v>41977</v>
      </c>
      <c r="F11" s="45">
        <f t="shared" si="0"/>
        <v>4.0750000000000002</v>
      </c>
      <c r="G11" s="50">
        <v>46795</v>
      </c>
      <c r="H11" s="47">
        <f t="shared" si="1"/>
        <v>2339.75</v>
      </c>
      <c r="I11" s="43" t="str">
        <f t="shared" si="2"/>
        <v>NA</v>
      </c>
    </row>
    <row r="12" spans="1:10" x14ac:dyDescent="0.35">
      <c r="A12" s="48">
        <v>2645</v>
      </c>
      <c r="B12" s="56" t="s">
        <v>372</v>
      </c>
      <c r="C12" s="56" t="s">
        <v>364</v>
      </c>
      <c r="D12" s="56" t="s">
        <v>368</v>
      </c>
      <c r="E12" s="49">
        <v>41795</v>
      </c>
      <c r="F12" s="45">
        <f t="shared" si="0"/>
        <v>4.572222222222222</v>
      </c>
      <c r="G12" s="50">
        <v>43750</v>
      </c>
      <c r="H12" s="47">
        <f t="shared" si="1"/>
        <v>2187.5</v>
      </c>
      <c r="I12" s="43" t="str">
        <f t="shared" si="2"/>
        <v>NA</v>
      </c>
    </row>
    <row r="13" spans="1:10" x14ac:dyDescent="0.35">
      <c r="A13" s="48">
        <v>1268</v>
      </c>
      <c r="B13" s="56" t="s">
        <v>373</v>
      </c>
      <c r="C13" s="56" t="s">
        <v>364</v>
      </c>
      <c r="D13" s="56" t="s">
        <v>368</v>
      </c>
      <c r="E13" s="49">
        <v>42250</v>
      </c>
      <c r="F13" s="45">
        <f t="shared" si="0"/>
        <v>3.3277777777777779</v>
      </c>
      <c r="G13" s="50">
        <v>45250</v>
      </c>
      <c r="H13" s="47">
        <f t="shared" si="1"/>
        <v>1357.5</v>
      </c>
      <c r="I13" s="43" t="str">
        <f t="shared" si="2"/>
        <v>NA</v>
      </c>
    </row>
    <row r="14" spans="1:10" x14ac:dyDescent="0.35">
      <c r="A14" s="48">
        <v>4458</v>
      </c>
      <c r="B14" s="56" t="s">
        <v>374</v>
      </c>
      <c r="C14" s="56" t="s">
        <v>364</v>
      </c>
      <c r="D14" s="56" t="s">
        <v>368</v>
      </c>
      <c r="E14" s="49">
        <v>41839</v>
      </c>
      <c r="F14" s="45">
        <f t="shared" si="0"/>
        <v>4.45</v>
      </c>
      <c r="G14" s="50">
        <v>47240</v>
      </c>
      <c r="H14" s="47">
        <f t="shared" si="1"/>
        <v>2362</v>
      </c>
      <c r="I14" s="43" t="str">
        <f t="shared" si="2"/>
        <v>NA</v>
      </c>
    </row>
    <row r="15" spans="1:10" x14ac:dyDescent="0.35">
      <c r="A15" s="48">
        <v>1370</v>
      </c>
      <c r="B15" s="56" t="s">
        <v>375</v>
      </c>
      <c r="C15" s="56" t="s">
        <v>364</v>
      </c>
      <c r="D15" s="56" t="s">
        <v>368</v>
      </c>
      <c r="E15" s="49">
        <v>41900</v>
      </c>
      <c r="F15" s="45">
        <f t="shared" si="0"/>
        <v>4.2861111111111114</v>
      </c>
      <c r="G15" s="50">
        <v>47835</v>
      </c>
      <c r="H15" s="47">
        <f t="shared" si="1"/>
        <v>2391.75</v>
      </c>
      <c r="I15" s="43" t="str">
        <f t="shared" si="2"/>
        <v>NA</v>
      </c>
    </row>
    <row r="16" spans="1:10" x14ac:dyDescent="0.35">
      <c r="A16" s="48">
        <v>2848</v>
      </c>
      <c r="B16" s="56" t="s">
        <v>376</v>
      </c>
      <c r="C16" s="56" t="s">
        <v>369</v>
      </c>
      <c r="D16" s="56" t="s">
        <v>368</v>
      </c>
      <c r="E16" s="49">
        <v>42658</v>
      </c>
      <c r="F16" s="45">
        <f t="shared" si="0"/>
        <v>2.2111111111111112</v>
      </c>
      <c r="G16" s="50">
        <v>46725</v>
      </c>
      <c r="H16" s="47">
        <f t="shared" si="1"/>
        <v>1401.75</v>
      </c>
      <c r="I16" s="43" t="str">
        <f t="shared" si="2"/>
        <v>NA</v>
      </c>
    </row>
    <row r="17" spans="1:10" x14ac:dyDescent="0.35">
      <c r="A17" s="48">
        <v>3996</v>
      </c>
      <c r="B17" s="56" t="s">
        <v>377</v>
      </c>
      <c r="C17" s="56" t="s">
        <v>369</v>
      </c>
      <c r="D17" s="56" t="s">
        <v>368</v>
      </c>
      <c r="E17" s="49">
        <v>42053</v>
      </c>
      <c r="F17" s="45">
        <f t="shared" si="0"/>
        <v>3.8694444444444445</v>
      </c>
      <c r="G17" s="50">
        <v>45000</v>
      </c>
      <c r="H17" s="47">
        <f t="shared" si="1"/>
        <v>1350</v>
      </c>
      <c r="I17" s="43" t="str">
        <f t="shared" si="2"/>
        <v>NA</v>
      </c>
    </row>
    <row r="18" spans="1:10" x14ac:dyDescent="0.35">
      <c r="A18" s="48">
        <v>4070</v>
      </c>
      <c r="B18" s="56" t="s">
        <v>378</v>
      </c>
      <c r="C18" s="56" t="s">
        <v>367</v>
      </c>
      <c r="D18" s="56" t="s">
        <v>368</v>
      </c>
      <c r="E18" s="49">
        <v>42097</v>
      </c>
      <c r="F18" s="45">
        <f t="shared" si="0"/>
        <v>3.7444444444444445</v>
      </c>
      <c r="G18" s="50">
        <v>45125</v>
      </c>
      <c r="H18" s="47">
        <f t="shared" si="1"/>
        <v>1353.75</v>
      </c>
      <c r="I18" s="43" t="str">
        <f t="shared" si="2"/>
        <v>NA</v>
      </c>
    </row>
    <row r="19" spans="1:10" x14ac:dyDescent="0.35">
      <c r="A19" s="48">
        <v>3099</v>
      </c>
      <c r="B19" s="56" t="s">
        <v>379</v>
      </c>
      <c r="C19" s="56" t="s">
        <v>367</v>
      </c>
      <c r="D19" s="56" t="s">
        <v>365</v>
      </c>
      <c r="E19" s="49">
        <v>40560</v>
      </c>
      <c r="F19" s="45">
        <f t="shared" si="0"/>
        <v>7.9555555555555557</v>
      </c>
      <c r="G19" s="50">
        <v>65500</v>
      </c>
      <c r="H19" s="47">
        <f t="shared" si="1"/>
        <v>3275</v>
      </c>
      <c r="I19" s="43" t="str">
        <f t="shared" si="2"/>
        <v>Due for raise</v>
      </c>
      <c r="J19" s="51"/>
    </row>
    <row r="20" spans="1:10" x14ac:dyDescent="0.35">
      <c r="A20" s="48">
        <v>2698</v>
      </c>
      <c r="B20" s="56" t="s">
        <v>380</v>
      </c>
      <c r="C20" s="56" t="s">
        <v>364</v>
      </c>
      <c r="D20" s="56" t="s">
        <v>368</v>
      </c>
      <c r="E20" s="49">
        <v>41014</v>
      </c>
      <c r="F20" s="45">
        <f t="shared" si="0"/>
        <v>6.7111111111111112</v>
      </c>
      <c r="G20" s="50">
        <v>49750</v>
      </c>
      <c r="H20" s="47">
        <f t="shared" si="1"/>
        <v>2487.5</v>
      </c>
      <c r="I20" s="43" t="str">
        <f t="shared" si="2"/>
        <v>NA</v>
      </c>
    </row>
    <row r="21" spans="1:10" x14ac:dyDescent="0.35">
      <c r="A21" s="48">
        <v>2611</v>
      </c>
      <c r="B21" s="56" t="s">
        <v>381</v>
      </c>
      <c r="C21" s="56" t="s">
        <v>367</v>
      </c>
      <c r="D21" s="56" t="s">
        <v>368</v>
      </c>
      <c r="E21" s="49">
        <v>42962</v>
      </c>
      <c r="F21" s="45">
        <f t="shared" si="0"/>
        <v>1.3777777777777778</v>
      </c>
      <c r="G21" s="50">
        <v>41000</v>
      </c>
      <c r="H21" s="47">
        <f t="shared" si="1"/>
        <v>1230</v>
      </c>
      <c r="I21" s="43" t="str">
        <f t="shared" si="2"/>
        <v>NA</v>
      </c>
    </row>
    <row r="22" spans="1:10" x14ac:dyDescent="0.35">
      <c r="A22" s="48">
        <v>1256</v>
      </c>
      <c r="B22" s="56" t="s">
        <v>343</v>
      </c>
      <c r="C22" s="56" t="s">
        <v>364</v>
      </c>
      <c r="D22" s="56" t="s">
        <v>368</v>
      </c>
      <c r="E22" s="49">
        <v>42312</v>
      </c>
      <c r="F22" s="45">
        <f t="shared" si="0"/>
        <v>3.1583333333333332</v>
      </c>
      <c r="G22" s="50">
        <v>45100</v>
      </c>
      <c r="H22" s="47">
        <f t="shared" si="1"/>
        <v>1353</v>
      </c>
      <c r="I22" s="43" t="str">
        <f t="shared" si="2"/>
        <v>NA</v>
      </c>
    </row>
    <row r="23" spans="1:10" x14ac:dyDescent="0.35">
      <c r="A23" s="48">
        <v>2009</v>
      </c>
      <c r="B23" s="56" t="s">
        <v>382</v>
      </c>
      <c r="C23" s="56" t="s">
        <v>364</v>
      </c>
      <c r="D23" s="56" t="s">
        <v>368</v>
      </c>
      <c r="E23" s="49">
        <v>42565</v>
      </c>
      <c r="F23" s="45">
        <f t="shared" si="0"/>
        <v>2.463888888888889</v>
      </c>
      <c r="G23" s="50">
        <v>39750</v>
      </c>
      <c r="H23" s="47">
        <f t="shared" si="1"/>
        <v>1192.5</v>
      </c>
      <c r="I23" s="43" t="str">
        <f t="shared" si="2"/>
        <v>NA</v>
      </c>
    </row>
    <row r="24" spans="1:10" x14ac:dyDescent="0.35">
      <c r="A24" s="48">
        <v>4428</v>
      </c>
      <c r="B24" s="56" t="s">
        <v>383</v>
      </c>
      <c r="C24" s="56" t="s">
        <v>369</v>
      </c>
      <c r="D24" s="56" t="s">
        <v>368</v>
      </c>
      <c r="E24" s="49">
        <v>42682</v>
      </c>
      <c r="F24" s="45">
        <f t="shared" si="0"/>
        <v>2.1472222222222221</v>
      </c>
      <c r="G24" s="50">
        <v>41525</v>
      </c>
      <c r="H24" s="47">
        <f t="shared" si="1"/>
        <v>1245.75</v>
      </c>
      <c r="I24" s="43" t="str">
        <f t="shared" si="2"/>
        <v>NA</v>
      </c>
    </row>
    <row r="25" spans="1:10" x14ac:dyDescent="0.35">
      <c r="A25" s="48">
        <v>4545</v>
      </c>
      <c r="B25" s="56" t="s">
        <v>384</v>
      </c>
      <c r="C25" s="56" t="s">
        <v>367</v>
      </c>
      <c r="D25" s="56" t="s">
        <v>368</v>
      </c>
      <c r="E25" s="49">
        <v>41014</v>
      </c>
      <c r="F25" s="45">
        <f t="shared" si="0"/>
        <v>6.7111111111111112</v>
      </c>
      <c r="G25" s="50">
        <v>49750</v>
      </c>
      <c r="H25" s="47">
        <f t="shared" si="1"/>
        <v>2487.5</v>
      </c>
      <c r="I25" s="43" t="str">
        <f t="shared" si="2"/>
        <v>NA</v>
      </c>
    </row>
    <row r="26" spans="1:10" x14ac:dyDescent="0.35">
      <c r="A26" s="48">
        <v>1281</v>
      </c>
      <c r="B26" s="56" t="s">
        <v>385</v>
      </c>
      <c r="C26" s="56" t="s">
        <v>367</v>
      </c>
      <c r="D26" s="56" t="s">
        <v>368</v>
      </c>
      <c r="E26" s="49">
        <v>41670</v>
      </c>
      <c r="F26" s="45">
        <f t="shared" si="0"/>
        <v>4.916666666666667</v>
      </c>
      <c r="G26" s="50">
        <v>43750</v>
      </c>
      <c r="H26" s="47">
        <f t="shared" si="1"/>
        <v>2187.5</v>
      </c>
      <c r="I26" s="43" t="str">
        <f t="shared" si="2"/>
        <v>NA</v>
      </c>
    </row>
    <row r="29" spans="1:10" x14ac:dyDescent="0.35">
      <c r="B29" s="63"/>
    </row>
    <row r="34" spans="2:4" x14ac:dyDescent="0.35">
      <c r="C34" s="67"/>
      <c r="D34" s="67"/>
    </row>
    <row r="35" spans="2:4" x14ac:dyDescent="0.35">
      <c r="C35" s="67"/>
      <c r="D35" s="67"/>
    </row>
    <row r="36" spans="2:4" x14ac:dyDescent="0.35">
      <c r="C36" s="52"/>
      <c r="D36" s="52"/>
    </row>
    <row r="42" spans="2:4" x14ac:dyDescent="0.35">
      <c r="B42" s="58"/>
      <c r="C42" s="71"/>
    </row>
  </sheetData>
  <mergeCells count="1">
    <mergeCell ref="C5:E5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8"/>
  <sheetViews>
    <sheetView tabSelected="1" topLeftCell="A3" zoomScaleNormal="100" workbookViewId="0">
      <selection activeCell="K177" sqref="K177"/>
    </sheetView>
  </sheetViews>
  <sheetFormatPr defaultColWidth="9.1796875" defaultRowHeight="12.5" x14ac:dyDescent="0.25"/>
  <cols>
    <col min="1" max="1" width="14.54296875" style="1" bestFit="1" customWidth="1"/>
    <col min="2" max="2" width="11.453125" style="1" bestFit="1" customWidth="1"/>
    <col min="3" max="3" width="11.81640625" style="1" bestFit="1" customWidth="1"/>
    <col min="4" max="4" width="10.81640625" style="1" customWidth="1"/>
    <col min="5" max="5" width="14.54296875" style="1" customWidth="1"/>
    <col min="6" max="6" width="10.7265625" style="28" bestFit="1" customWidth="1"/>
    <col min="7" max="7" width="28.453125" style="28" customWidth="1"/>
    <col min="8" max="9" width="13.453125" style="28" customWidth="1"/>
    <col min="10" max="10" width="16.81640625" style="28" customWidth="1"/>
    <col min="11" max="11" width="14.7265625" style="1" bestFit="1" customWidth="1"/>
    <col min="12" max="12" width="14.1796875" style="1" bestFit="1" customWidth="1"/>
    <col min="13" max="14" width="14" style="1" bestFit="1" customWidth="1"/>
    <col min="15" max="16384" width="9.1796875" style="1"/>
  </cols>
  <sheetData>
    <row r="1" spans="1:13" ht="27.5" x14ac:dyDescent="0.55000000000000004">
      <c r="A1" s="90" t="s">
        <v>44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20" x14ac:dyDescent="0.4">
      <c r="A2" s="91" t="s">
        <v>45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</row>
    <row r="3" spans="1:13" ht="12.75" customHeight="1" x14ac:dyDescent="0.25">
      <c r="F3" s="72"/>
      <c r="G3" s="72"/>
      <c r="H3" s="72"/>
      <c r="I3" s="72"/>
      <c r="J3" s="72"/>
    </row>
    <row r="4" spans="1:13" ht="12.75" customHeight="1" x14ac:dyDescent="0.35">
      <c r="A4" s="92" t="s">
        <v>46</v>
      </c>
      <c r="B4" s="93"/>
      <c r="C4" s="94"/>
      <c r="F4" s="72"/>
      <c r="G4" s="55"/>
      <c r="H4" s="55"/>
      <c r="I4" s="55"/>
      <c r="J4" s="55"/>
      <c r="K4" s="55"/>
      <c r="L4" s="55"/>
      <c r="M4" s="55"/>
    </row>
    <row r="5" spans="1:13" ht="12.75" customHeight="1" x14ac:dyDescent="0.35">
      <c r="A5" s="73" t="s">
        <v>47</v>
      </c>
      <c r="B5" s="74" t="s">
        <v>48</v>
      </c>
      <c r="C5" s="75" t="s">
        <v>49</v>
      </c>
      <c r="F5" s="76"/>
      <c r="G5" s="55"/>
      <c r="H5" s="55"/>
      <c r="I5" s="55"/>
      <c r="J5" s="55"/>
      <c r="K5" s="55"/>
      <c r="L5" s="55"/>
      <c r="M5" s="55"/>
    </row>
    <row r="6" spans="1:13" ht="12.75" customHeight="1" x14ac:dyDescent="0.35">
      <c r="A6" s="77" t="s">
        <v>52</v>
      </c>
      <c r="B6" s="78">
        <v>2000</v>
      </c>
      <c r="C6" s="2">
        <v>1000</v>
      </c>
      <c r="F6" s="72"/>
      <c r="G6" s="55"/>
      <c r="H6" s="55"/>
      <c r="I6" s="55"/>
      <c r="J6" s="55"/>
      <c r="K6" s="55"/>
      <c r="L6" s="55"/>
      <c r="M6" s="55"/>
    </row>
    <row r="7" spans="1:13" ht="14.5" x14ac:dyDescent="0.35">
      <c r="A7" s="5" t="s">
        <v>53</v>
      </c>
      <c r="B7" s="6">
        <v>3.8</v>
      </c>
      <c r="C7" s="7">
        <v>1.8</v>
      </c>
      <c r="F7" s="72"/>
      <c r="G7" s="55"/>
      <c r="H7" s="55"/>
      <c r="I7" s="55"/>
      <c r="J7" s="55"/>
      <c r="K7" s="55"/>
      <c r="L7" s="55"/>
      <c r="M7" s="55"/>
    </row>
    <row r="8" spans="1:13" ht="14.5" x14ac:dyDescent="0.35">
      <c r="A8" s="9"/>
      <c r="B8" s="76"/>
      <c r="F8" s="72"/>
      <c r="G8" s="55"/>
      <c r="H8" s="55"/>
      <c r="I8" s="55"/>
      <c r="J8" s="55"/>
      <c r="K8" s="55"/>
      <c r="L8" s="55"/>
      <c r="M8" s="55"/>
    </row>
    <row r="9" spans="1:13" ht="14.5" x14ac:dyDescent="0.35">
      <c r="A9" s="89" t="s">
        <v>54</v>
      </c>
      <c r="B9" s="89"/>
      <c r="C9" s="89"/>
      <c r="E9" s="10" t="s">
        <v>55</v>
      </c>
      <c r="F9" s="72"/>
      <c r="G9" s="55"/>
      <c r="H9" s="55"/>
      <c r="I9" s="55"/>
      <c r="J9" s="55"/>
      <c r="K9" s="55"/>
      <c r="L9" s="55"/>
      <c r="M9" s="55"/>
    </row>
    <row r="10" spans="1:13" ht="14.5" x14ac:dyDescent="0.35">
      <c r="A10" s="3" t="s">
        <v>57</v>
      </c>
      <c r="B10" s="4">
        <v>2900</v>
      </c>
      <c r="C10" s="11"/>
      <c r="D10" s="12"/>
      <c r="E10" s="13">
        <v>43160</v>
      </c>
      <c r="F10" s="72"/>
      <c r="G10" s="55"/>
      <c r="H10" s="55"/>
      <c r="I10" s="55"/>
      <c r="J10" s="55"/>
      <c r="K10" s="55"/>
      <c r="L10" s="55"/>
      <c r="M10" s="55"/>
    </row>
    <row r="11" spans="1:13" x14ac:dyDescent="0.25">
      <c r="A11" s="5" t="s">
        <v>59</v>
      </c>
      <c r="B11" s="8">
        <v>600</v>
      </c>
      <c r="C11" s="14"/>
      <c r="D11" s="15"/>
      <c r="E11" s="15"/>
      <c r="F11" s="72"/>
      <c r="G11" s="72"/>
      <c r="H11" s="16"/>
      <c r="I11" s="72"/>
      <c r="J11" s="72"/>
    </row>
    <row r="12" spans="1:13" x14ac:dyDescent="0.25">
      <c r="A12" s="15"/>
      <c r="B12" s="78"/>
      <c r="C12" s="15"/>
      <c r="D12" s="15"/>
      <c r="E12" s="15"/>
      <c r="F12" s="72"/>
      <c r="G12" s="72"/>
      <c r="H12" s="16"/>
      <c r="I12" s="72"/>
      <c r="J12" s="72"/>
    </row>
    <row r="13" spans="1:13" ht="26.5" thickBot="1" x14ac:dyDescent="0.35">
      <c r="A13" s="17" t="s">
        <v>60</v>
      </c>
      <c r="B13" s="17" t="s">
        <v>61</v>
      </c>
      <c r="C13" s="18" t="s">
        <v>56</v>
      </c>
      <c r="D13" s="19" t="s">
        <v>62</v>
      </c>
      <c r="E13" s="19" t="s">
        <v>63</v>
      </c>
      <c r="F13" s="20" t="s">
        <v>52</v>
      </c>
      <c r="G13" s="21" t="s">
        <v>53</v>
      </c>
      <c r="H13" s="17" t="s">
        <v>64</v>
      </c>
      <c r="I13" s="21" t="s">
        <v>65</v>
      </c>
      <c r="J13" s="17" t="s">
        <v>50</v>
      </c>
      <c r="K13" s="21" t="s">
        <v>51</v>
      </c>
    </row>
    <row r="14" spans="1:13" ht="13.5" thickTop="1" thickBot="1" x14ac:dyDescent="0.3">
      <c r="A14" s="76" t="s">
        <v>66</v>
      </c>
      <c r="B14" s="76" t="s">
        <v>67</v>
      </c>
      <c r="C14" s="22" t="s">
        <v>58</v>
      </c>
      <c r="D14" s="23">
        <v>43145</v>
      </c>
      <c r="E14" s="24">
        <f>_xlfn.DAYS($E$10,D14)</f>
        <v>15</v>
      </c>
      <c r="F14" s="25">
        <v>1306</v>
      </c>
      <c r="G14" s="26">
        <v>3.65</v>
      </c>
      <c r="H14" s="25" t="str">
        <f>IF(AND(F14&gt;=$B$6,G14&gt;=$B$7),"Yes","No")</f>
        <v>No</v>
      </c>
      <c r="I14" s="2" t="str">
        <f>IF(OR(F14&lt;$C$6,G14&lt;$C$7),"Yes","No")</f>
        <v>No</v>
      </c>
      <c r="J14" s="2">
        <f t="shared" ref="J14:J77" si="0">F14+G14*B$11</f>
        <v>3496</v>
      </c>
      <c r="K14" s="27" t="str">
        <f>IF(H14="Yes","Early Admission",IF(I14="Yes","Early Rejection",IF(J14&gt;=$B$10,"Admit","Reject")))</f>
        <v>Admit</v>
      </c>
    </row>
    <row r="15" spans="1:13" ht="13.5" thickTop="1" thickBot="1" x14ac:dyDescent="0.3">
      <c r="A15" s="72" t="s">
        <v>68</v>
      </c>
      <c r="B15" s="72" t="s">
        <v>69</v>
      </c>
      <c r="C15" s="22" t="s">
        <v>70</v>
      </c>
      <c r="D15" s="23">
        <v>43098</v>
      </c>
      <c r="E15" s="24">
        <f t="shared" ref="E15:E78" si="1">_xlfn.DAYS($E$10,D15)</f>
        <v>62</v>
      </c>
      <c r="F15" s="25">
        <v>2350</v>
      </c>
      <c r="G15" s="26">
        <v>3</v>
      </c>
      <c r="H15" s="25" t="str">
        <f t="shared" ref="H15:H78" si="2">IF(AND(F15&gt;=$B$6,G15&gt;=$B$7),"Yes","No")</f>
        <v>No</v>
      </c>
      <c r="I15" s="2" t="str">
        <f t="shared" ref="I15:I78" si="3">IF(OR(F15&lt;$C$6,G15&lt;$C$7),"Yes","No")</f>
        <v>No</v>
      </c>
      <c r="J15" s="2">
        <f>F15+G15*B$11</f>
        <v>4150</v>
      </c>
      <c r="K15" s="27" t="str">
        <f t="shared" ref="K15:K78" si="4">IF(H15="Yes","Early Admission",IF(I15="Yes","Early Rejection",IF(J15&gt;=$B$10,"Admit","Reject")))</f>
        <v>Admit</v>
      </c>
    </row>
    <row r="16" spans="1:13" ht="13.5" thickTop="1" thickBot="1" x14ac:dyDescent="0.3">
      <c r="A16" s="72" t="s">
        <v>71</v>
      </c>
      <c r="B16" s="72" t="s">
        <v>72</v>
      </c>
      <c r="C16" s="22" t="s">
        <v>58</v>
      </c>
      <c r="D16" s="23">
        <v>43173</v>
      </c>
      <c r="E16" s="24">
        <f t="shared" si="1"/>
        <v>-13</v>
      </c>
      <c r="F16" s="25">
        <v>1000</v>
      </c>
      <c r="G16" s="26">
        <v>2.29</v>
      </c>
      <c r="H16" s="25" t="str">
        <f t="shared" si="2"/>
        <v>No</v>
      </c>
      <c r="I16" s="2" t="str">
        <f t="shared" si="3"/>
        <v>No</v>
      </c>
      <c r="J16" s="2">
        <f t="shared" si="0"/>
        <v>2374</v>
      </c>
      <c r="K16" s="27" t="str">
        <f t="shared" si="4"/>
        <v>Reject</v>
      </c>
    </row>
    <row r="17" spans="1:11" ht="13.5" thickTop="1" thickBot="1" x14ac:dyDescent="0.3">
      <c r="A17" s="72" t="s">
        <v>73</v>
      </c>
      <c r="B17" s="72" t="s">
        <v>74</v>
      </c>
      <c r="C17" s="22" t="s">
        <v>70</v>
      </c>
      <c r="D17" s="23">
        <v>43054</v>
      </c>
      <c r="E17" s="24">
        <f t="shared" si="1"/>
        <v>106</v>
      </c>
      <c r="F17" s="25">
        <v>2300</v>
      </c>
      <c r="G17" s="26">
        <v>4</v>
      </c>
      <c r="H17" s="25" t="str">
        <f t="shared" si="2"/>
        <v>Yes</v>
      </c>
      <c r="I17" s="2" t="str">
        <f t="shared" si="3"/>
        <v>No</v>
      </c>
      <c r="J17" s="2">
        <f t="shared" si="0"/>
        <v>4700</v>
      </c>
      <c r="K17" s="27" t="str">
        <f t="shared" si="4"/>
        <v>Early Admission</v>
      </c>
    </row>
    <row r="18" spans="1:11" ht="13.5" thickTop="1" thickBot="1" x14ac:dyDescent="0.3">
      <c r="A18" s="72" t="s">
        <v>75</v>
      </c>
      <c r="B18" s="72" t="s">
        <v>76</v>
      </c>
      <c r="C18" s="22" t="s">
        <v>58</v>
      </c>
      <c r="D18" s="23">
        <v>43146</v>
      </c>
      <c r="E18" s="24">
        <f t="shared" si="1"/>
        <v>14</v>
      </c>
      <c r="F18" s="25">
        <v>750</v>
      </c>
      <c r="G18" s="26">
        <v>2.6</v>
      </c>
      <c r="H18" s="25" t="str">
        <f t="shared" si="2"/>
        <v>No</v>
      </c>
      <c r="I18" s="2" t="str">
        <f t="shared" si="3"/>
        <v>Yes</v>
      </c>
      <c r="J18" s="2">
        <f t="shared" si="0"/>
        <v>2310</v>
      </c>
      <c r="K18" s="27" t="str">
        <f t="shared" si="4"/>
        <v>Early Rejection</v>
      </c>
    </row>
    <row r="19" spans="1:11" ht="13.5" thickTop="1" thickBot="1" x14ac:dyDescent="0.3">
      <c r="A19" s="72" t="s">
        <v>77</v>
      </c>
      <c r="B19" s="72" t="s">
        <v>78</v>
      </c>
      <c r="C19" s="22" t="s">
        <v>70</v>
      </c>
      <c r="D19" s="23">
        <v>43160</v>
      </c>
      <c r="E19" s="24">
        <f t="shared" si="1"/>
        <v>0</v>
      </c>
      <c r="F19" s="25">
        <v>1150</v>
      </c>
      <c r="G19" s="26">
        <v>2.29</v>
      </c>
      <c r="H19" s="25" t="str">
        <f t="shared" si="2"/>
        <v>No</v>
      </c>
      <c r="I19" s="2" t="str">
        <f t="shared" si="3"/>
        <v>No</v>
      </c>
      <c r="J19" s="2">
        <f t="shared" si="0"/>
        <v>2524</v>
      </c>
      <c r="K19" s="27" t="str">
        <f t="shared" si="4"/>
        <v>Reject</v>
      </c>
    </row>
    <row r="20" spans="1:11" ht="13.5" thickTop="1" thickBot="1" x14ac:dyDescent="0.3">
      <c r="A20" s="72" t="s">
        <v>79</v>
      </c>
      <c r="B20" s="72" t="s">
        <v>80</v>
      </c>
      <c r="C20" s="22" t="s">
        <v>70</v>
      </c>
      <c r="D20" s="23">
        <v>43159</v>
      </c>
      <c r="E20" s="24">
        <f t="shared" si="1"/>
        <v>1</v>
      </c>
      <c r="F20" s="25">
        <v>1200</v>
      </c>
      <c r="G20" s="26">
        <v>3.35</v>
      </c>
      <c r="H20" s="25" t="str">
        <f t="shared" si="2"/>
        <v>No</v>
      </c>
      <c r="I20" s="2" t="str">
        <f t="shared" si="3"/>
        <v>No</v>
      </c>
      <c r="J20" s="2">
        <f t="shared" si="0"/>
        <v>3210</v>
      </c>
      <c r="K20" s="27" t="str">
        <f t="shared" si="4"/>
        <v>Admit</v>
      </c>
    </row>
    <row r="21" spans="1:11" ht="13.5" thickTop="1" thickBot="1" x14ac:dyDescent="0.3">
      <c r="A21" s="72" t="s">
        <v>81</v>
      </c>
      <c r="B21" s="72" t="s">
        <v>82</v>
      </c>
      <c r="C21" s="22" t="s">
        <v>58</v>
      </c>
      <c r="D21" s="23">
        <v>43115</v>
      </c>
      <c r="E21" s="24">
        <f t="shared" si="1"/>
        <v>45</v>
      </c>
      <c r="F21" s="25">
        <v>1000</v>
      </c>
      <c r="G21" s="26">
        <v>2.84</v>
      </c>
      <c r="H21" s="25" t="str">
        <f t="shared" si="2"/>
        <v>No</v>
      </c>
      <c r="I21" s="2" t="str">
        <f t="shared" si="3"/>
        <v>No</v>
      </c>
      <c r="J21" s="2">
        <f t="shared" si="0"/>
        <v>2704</v>
      </c>
      <c r="K21" s="27" t="str">
        <f t="shared" si="4"/>
        <v>Reject</v>
      </c>
    </row>
    <row r="22" spans="1:11" ht="13.5" thickTop="1" thickBot="1" x14ac:dyDescent="0.3">
      <c r="A22" s="72" t="s">
        <v>83</v>
      </c>
      <c r="B22" s="72" t="s">
        <v>84</v>
      </c>
      <c r="C22" s="22" t="s">
        <v>70</v>
      </c>
      <c r="D22" s="23">
        <v>43084</v>
      </c>
      <c r="E22" s="24">
        <f t="shared" si="1"/>
        <v>76</v>
      </c>
      <c r="F22" s="25">
        <v>1134</v>
      </c>
      <c r="G22" s="26">
        <v>2.25</v>
      </c>
      <c r="H22" s="25" t="str">
        <f t="shared" si="2"/>
        <v>No</v>
      </c>
      <c r="I22" s="2" t="str">
        <f t="shared" si="3"/>
        <v>No</v>
      </c>
      <c r="J22" s="2">
        <f t="shared" si="0"/>
        <v>2484</v>
      </c>
      <c r="K22" s="27" t="str">
        <f t="shared" si="4"/>
        <v>Reject</v>
      </c>
    </row>
    <row r="23" spans="1:11" ht="13.5" thickTop="1" thickBot="1" x14ac:dyDescent="0.3">
      <c r="A23" s="72" t="s">
        <v>85</v>
      </c>
      <c r="B23" s="72" t="s">
        <v>86</v>
      </c>
      <c r="C23" s="22" t="s">
        <v>58</v>
      </c>
      <c r="D23" s="23">
        <v>43083</v>
      </c>
      <c r="E23" s="24">
        <f t="shared" si="1"/>
        <v>77</v>
      </c>
      <c r="F23" s="25">
        <v>2000</v>
      </c>
      <c r="G23" s="26">
        <v>3.83</v>
      </c>
      <c r="H23" s="25" t="str">
        <f t="shared" si="2"/>
        <v>Yes</v>
      </c>
      <c r="I23" s="2" t="str">
        <f t="shared" si="3"/>
        <v>No</v>
      </c>
      <c r="J23" s="2">
        <f t="shared" si="0"/>
        <v>4298</v>
      </c>
      <c r="K23" s="27" t="str">
        <f t="shared" si="4"/>
        <v>Early Admission</v>
      </c>
    </row>
    <row r="24" spans="1:11" ht="13.5" thickTop="1" thickBot="1" x14ac:dyDescent="0.3">
      <c r="A24" s="72" t="s">
        <v>87</v>
      </c>
      <c r="B24" s="72" t="s">
        <v>88</v>
      </c>
      <c r="C24" s="22" t="s">
        <v>58</v>
      </c>
      <c r="D24" s="23">
        <v>43145</v>
      </c>
      <c r="E24" s="24">
        <f t="shared" si="1"/>
        <v>15</v>
      </c>
      <c r="F24" s="25">
        <v>2200</v>
      </c>
      <c r="G24" s="26">
        <v>3.5</v>
      </c>
      <c r="H24" s="25" t="str">
        <f t="shared" si="2"/>
        <v>No</v>
      </c>
      <c r="I24" s="2" t="str">
        <f t="shared" si="3"/>
        <v>No</v>
      </c>
      <c r="J24" s="2">
        <f t="shared" si="0"/>
        <v>4300</v>
      </c>
      <c r="K24" s="27" t="str">
        <f t="shared" si="4"/>
        <v>Admit</v>
      </c>
    </row>
    <row r="25" spans="1:11" ht="13.5" thickTop="1" thickBot="1" x14ac:dyDescent="0.3">
      <c r="A25" s="72" t="s">
        <v>89</v>
      </c>
      <c r="B25" s="72" t="s">
        <v>90</v>
      </c>
      <c r="C25" s="22" t="s">
        <v>70</v>
      </c>
      <c r="D25" s="23">
        <v>43132</v>
      </c>
      <c r="E25" s="24">
        <f t="shared" si="1"/>
        <v>28</v>
      </c>
      <c r="F25" s="25">
        <v>1000</v>
      </c>
      <c r="G25" s="26">
        <v>2.35</v>
      </c>
      <c r="H25" s="25" t="str">
        <f t="shared" si="2"/>
        <v>No</v>
      </c>
      <c r="I25" s="2" t="str">
        <f t="shared" si="3"/>
        <v>No</v>
      </c>
      <c r="J25" s="2">
        <f t="shared" si="0"/>
        <v>2410</v>
      </c>
      <c r="K25" s="27" t="str">
        <f t="shared" si="4"/>
        <v>Reject</v>
      </c>
    </row>
    <row r="26" spans="1:11" ht="13.5" thickTop="1" thickBot="1" x14ac:dyDescent="0.3">
      <c r="A26" s="72" t="s">
        <v>91</v>
      </c>
      <c r="B26" s="72" t="s">
        <v>92</v>
      </c>
      <c r="C26" s="22" t="s">
        <v>70</v>
      </c>
      <c r="D26" s="23">
        <v>43070</v>
      </c>
      <c r="E26" s="24">
        <f t="shared" si="1"/>
        <v>90</v>
      </c>
      <c r="F26" s="25">
        <v>1200</v>
      </c>
      <c r="G26" s="26">
        <v>2.93</v>
      </c>
      <c r="H26" s="25" t="str">
        <f t="shared" si="2"/>
        <v>No</v>
      </c>
      <c r="I26" s="2" t="str">
        <f t="shared" si="3"/>
        <v>No</v>
      </c>
      <c r="J26" s="2">
        <f t="shared" si="0"/>
        <v>2958</v>
      </c>
      <c r="K26" s="27" t="str">
        <f t="shared" si="4"/>
        <v>Admit</v>
      </c>
    </row>
    <row r="27" spans="1:11" ht="13.5" thickTop="1" thickBot="1" x14ac:dyDescent="0.3">
      <c r="A27" s="72" t="s">
        <v>93</v>
      </c>
      <c r="B27" s="72" t="s">
        <v>94</v>
      </c>
      <c r="C27" s="22" t="s">
        <v>70</v>
      </c>
      <c r="D27" s="23">
        <v>43069</v>
      </c>
      <c r="E27" s="24">
        <f t="shared" si="1"/>
        <v>91</v>
      </c>
      <c r="F27" s="25">
        <v>1100</v>
      </c>
      <c r="G27" s="26">
        <v>4</v>
      </c>
      <c r="H27" s="25" t="str">
        <f t="shared" si="2"/>
        <v>No</v>
      </c>
      <c r="I27" s="2" t="str">
        <f t="shared" si="3"/>
        <v>No</v>
      </c>
      <c r="J27" s="2">
        <f t="shared" si="0"/>
        <v>3500</v>
      </c>
      <c r="K27" s="27" t="str">
        <f t="shared" si="4"/>
        <v>Admit</v>
      </c>
    </row>
    <row r="28" spans="1:11" ht="13.5" thickTop="1" thickBot="1" x14ac:dyDescent="0.3">
      <c r="A28" s="72" t="s">
        <v>95</v>
      </c>
      <c r="B28" s="72" t="s">
        <v>96</v>
      </c>
      <c r="C28" s="22" t="s">
        <v>58</v>
      </c>
      <c r="D28" s="23">
        <v>43155</v>
      </c>
      <c r="E28" s="24">
        <f t="shared" si="1"/>
        <v>5</v>
      </c>
      <c r="F28" s="25">
        <v>1825</v>
      </c>
      <c r="G28" s="26">
        <v>3.52</v>
      </c>
      <c r="H28" s="25" t="str">
        <f t="shared" si="2"/>
        <v>No</v>
      </c>
      <c r="I28" s="2" t="str">
        <f t="shared" si="3"/>
        <v>No</v>
      </c>
      <c r="J28" s="2">
        <f t="shared" si="0"/>
        <v>3937</v>
      </c>
      <c r="K28" s="27" t="str">
        <f t="shared" si="4"/>
        <v>Admit</v>
      </c>
    </row>
    <row r="29" spans="1:11" ht="13.5" thickTop="1" thickBot="1" x14ac:dyDescent="0.3">
      <c r="A29" s="72" t="s">
        <v>97</v>
      </c>
      <c r="B29" s="72" t="s">
        <v>98</v>
      </c>
      <c r="C29" s="22" t="s">
        <v>70</v>
      </c>
      <c r="D29" s="23">
        <v>43133</v>
      </c>
      <c r="E29" s="24">
        <f t="shared" si="1"/>
        <v>27</v>
      </c>
      <c r="F29" s="25">
        <v>998</v>
      </c>
      <c r="G29" s="26">
        <v>3.08</v>
      </c>
      <c r="H29" s="25" t="str">
        <f t="shared" si="2"/>
        <v>No</v>
      </c>
      <c r="I29" s="2" t="str">
        <f t="shared" si="3"/>
        <v>Yes</v>
      </c>
      <c r="J29" s="2">
        <f t="shared" si="0"/>
        <v>2846</v>
      </c>
      <c r="K29" s="27" t="str">
        <f t="shared" si="4"/>
        <v>Early Rejection</v>
      </c>
    </row>
    <row r="30" spans="1:11" ht="13.5" thickTop="1" thickBot="1" x14ac:dyDescent="0.3">
      <c r="A30" s="72" t="s">
        <v>99</v>
      </c>
      <c r="B30" s="72" t="s">
        <v>100</v>
      </c>
      <c r="C30" s="22" t="s">
        <v>70</v>
      </c>
      <c r="D30" s="23">
        <v>43115</v>
      </c>
      <c r="E30" s="24">
        <f t="shared" si="1"/>
        <v>45</v>
      </c>
      <c r="F30" s="25">
        <v>1574</v>
      </c>
      <c r="G30" s="26">
        <v>3.18</v>
      </c>
      <c r="H30" s="25" t="str">
        <f t="shared" si="2"/>
        <v>No</v>
      </c>
      <c r="I30" s="2" t="str">
        <f t="shared" si="3"/>
        <v>No</v>
      </c>
      <c r="J30" s="2">
        <f t="shared" si="0"/>
        <v>3482</v>
      </c>
      <c r="K30" s="27" t="str">
        <f t="shared" si="4"/>
        <v>Admit</v>
      </c>
    </row>
    <row r="31" spans="1:11" ht="13.5" thickTop="1" thickBot="1" x14ac:dyDescent="0.3">
      <c r="A31" s="72" t="s">
        <v>101</v>
      </c>
      <c r="B31" s="72" t="s">
        <v>102</v>
      </c>
      <c r="C31" s="22" t="s">
        <v>58</v>
      </c>
      <c r="D31" s="23">
        <v>43064</v>
      </c>
      <c r="E31" s="24">
        <f t="shared" si="1"/>
        <v>96</v>
      </c>
      <c r="F31" s="25">
        <v>1351</v>
      </c>
      <c r="G31" s="26">
        <v>3.38</v>
      </c>
      <c r="H31" s="25" t="str">
        <f t="shared" si="2"/>
        <v>No</v>
      </c>
      <c r="I31" s="2" t="str">
        <f t="shared" si="3"/>
        <v>No</v>
      </c>
      <c r="J31" s="2">
        <f t="shared" si="0"/>
        <v>3379</v>
      </c>
      <c r="K31" s="27" t="str">
        <f t="shared" si="4"/>
        <v>Admit</v>
      </c>
    </row>
    <row r="32" spans="1:11" ht="13.5" thickTop="1" thickBot="1" x14ac:dyDescent="0.3">
      <c r="A32" s="72" t="s">
        <v>103</v>
      </c>
      <c r="B32" s="72" t="s">
        <v>104</v>
      </c>
      <c r="C32" s="22" t="s">
        <v>70</v>
      </c>
      <c r="D32" s="23">
        <v>43084</v>
      </c>
      <c r="E32" s="24">
        <f t="shared" si="1"/>
        <v>76</v>
      </c>
      <c r="F32" s="25">
        <v>950</v>
      </c>
      <c r="G32" s="26">
        <v>2.87</v>
      </c>
      <c r="H32" s="25" t="str">
        <f t="shared" si="2"/>
        <v>No</v>
      </c>
      <c r="I32" s="2" t="str">
        <f t="shared" si="3"/>
        <v>Yes</v>
      </c>
      <c r="J32" s="2">
        <f t="shared" si="0"/>
        <v>2672</v>
      </c>
      <c r="K32" s="27" t="str">
        <f t="shared" si="4"/>
        <v>Early Rejection</v>
      </c>
    </row>
    <row r="33" spans="1:11" ht="13.5" thickTop="1" thickBot="1" x14ac:dyDescent="0.3">
      <c r="A33" s="72" t="s">
        <v>105</v>
      </c>
      <c r="B33" s="72" t="s">
        <v>106</v>
      </c>
      <c r="C33" s="22" t="s">
        <v>58</v>
      </c>
      <c r="D33" s="23">
        <v>43161</v>
      </c>
      <c r="E33" s="24">
        <f t="shared" si="1"/>
        <v>-1</v>
      </c>
      <c r="F33" s="25">
        <v>1125</v>
      </c>
      <c r="G33" s="26">
        <v>3.14</v>
      </c>
      <c r="H33" s="25" t="str">
        <f t="shared" si="2"/>
        <v>No</v>
      </c>
      <c r="I33" s="2" t="str">
        <f t="shared" si="3"/>
        <v>No</v>
      </c>
      <c r="J33" s="2">
        <f t="shared" si="0"/>
        <v>3009</v>
      </c>
      <c r="K33" s="27" t="str">
        <f t="shared" si="4"/>
        <v>Admit</v>
      </c>
    </row>
    <row r="34" spans="1:11" ht="13.5" thickTop="1" thickBot="1" x14ac:dyDescent="0.3">
      <c r="A34" s="72" t="s">
        <v>107</v>
      </c>
      <c r="B34" s="72" t="s">
        <v>108</v>
      </c>
      <c r="C34" s="22" t="s">
        <v>58</v>
      </c>
      <c r="D34" s="23">
        <v>43146</v>
      </c>
      <c r="E34" s="24">
        <f t="shared" si="1"/>
        <v>14</v>
      </c>
      <c r="F34" s="25">
        <v>950</v>
      </c>
      <c r="G34" s="26">
        <v>2.1</v>
      </c>
      <c r="H34" s="25" t="str">
        <f t="shared" si="2"/>
        <v>No</v>
      </c>
      <c r="I34" s="2" t="str">
        <f t="shared" si="3"/>
        <v>Yes</v>
      </c>
      <c r="J34" s="2">
        <f t="shared" si="0"/>
        <v>2210</v>
      </c>
      <c r="K34" s="27" t="str">
        <f t="shared" si="4"/>
        <v>Early Rejection</v>
      </c>
    </row>
    <row r="35" spans="1:11" ht="13.5" thickTop="1" thickBot="1" x14ac:dyDescent="0.3">
      <c r="A35" s="72" t="s">
        <v>109</v>
      </c>
      <c r="B35" s="72" t="s">
        <v>110</v>
      </c>
      <c r="C35" s="22" t="s">
        <v>58</v>
      </c>
      <c r="D35" s="23">
        <v>43160</v>
      </c>
      <c r="E35" s="24">
        <f t="shared" si="1"/>
        <v>0</v>
      </c>
      <c r="F35" s="25">
        <v>1675</v>
      </c>
      <c r="G35" s="26">
        <v>3.8</v>
      </c>
      <c r="H35" s="25" t="str">
        <f t="shared" si="2"/>
        <v>No</v>
      </c>
      <c r="I35" s="2" t="str">
        <f t="shared" si="3"/>
        <v>No</v>
      </c>
      <c r="J35" s="2">
        <f t="shared" si="0"/>
        <v>3955</v>
      </c>
      <c r="K35" s="27" t="str">
        <f t="shared" si="4"/>
        <v>Admit</v>
      </c>
    </row>
    <row r="36" spans="1:11" ht="13.5" thickTop="1" thickBot="1" x14ac:dyDescent="0.3">
      <c r="A36" s="72" t="s">
        <v>111</v>
      </c>
      <c r="B36" s="72" t="s">
        <v>112</v>
      </c>
      <c r="C36" s="22" t="s">
        <v>58</v>
      </c>
      <c r="D36" s="23">
        <v>43159</v>
      </c>
      <c r="E36" s="24">
        <f t="shared" si="1"/>
        <v>1</v>
      </c>
      <c r="F36" s="25">
        <v>1600</v>
      </c>
      <c r="G36" s="26">
        <v>3.55</v>
      </c>
      <c r="H36" s="25" t="str">
        <f t="shared" si="2"/>
        <v>No</v>
      </c>
      <c r="I36" s="2" t="str">
        <f t="shared" si="3"/>
        <v>No</v>
      </c>
      <c r="J36" s="2">
        <f t="shared" si="0"/>
        <v>3730</v>
      </c>
      <c r="K36" s="27" t="str">
        <f t="shared" si="4"/>
        <v>Admit</v>
      </c>
    </row>
    <row r="37" spans="1:11" ht="13.5" thickTop="1" thickBot="1" x14ac:dyDescent="0.3">
      <c r="A37" s="72" t="s">
        <v>113</v>
      </c>
      <c r="B37" s="72" t="s">
        <v>114</v>
      </c>
      <c r="C37" s="22" t="s">
        <v>70</v>
      </c>
      <c r="D37" s="23">
        <v>43115</v>
      </c>
      <c r="E37" s="24">
        <f t="shared" si="1"/>
        <v>45</v>
      </c>
      <c r="F37" s="25">
        <v>1500</v>
      </c>
      <c r="G37" s="26">
        <v>3.21</v>
      </c>
      <c r="H37" s="25" t="str">
        <f t="shared" si="2"/>
        <v>No</v>
      </c>
      <c r="I37" s="2" t="str">
        <f t="shared" si="3"/>
        <v>No</v>
      </c>
      <c r="J37" s="2">
        <f t="shared" si="0"/>
        <v>3426</v>
      </c>
      <c r="K37" s="27" t="str">
        <f t="shared" si="4"/>
        <v>Admit</v>
      </c>
    </row>
    <row r="38" spans="1:11" ht="13.5" thickTop="1" thickBot="1" x14ac:dyDescent="0.3">
      <c r="A38" s="72" t="s">
        <v>115</v>
      </c>
      <c r="B38" s="72" t="s">
        <v>116</v>
      </c>
      <c r="C38" s="22" t="s">
        <v>58</v>
      </c>
      <c r="D38" s="23">
        <v>43070</v>
      </c>
      <c r="E38" s="24">
        <f t="shared" si="1"/>
        <v>90</v>
      </c>
      <c r="F38" s="25">
        <v>975</v>
      </c>
      <c r="G38" s="26">
        <v>2.67</v>
      </c>
      <c r="H38" s="25" t="str">
        <f t="shared" si="2"/>
        <v>No</v>
      </c>
      <c r="I38" s="2" t="str">
        <f t="shared" si="3"/>
        <v>Yes</v>
      </c>
      <c r="J38" s="2">
        <f t="shared" si="0"/>
        <v>2577</v>
      </c>
      <c r="K38" s="27" t="str">
        <f t="shared" si="4"/>
        <v>Early Rejection</v>
      </c>
    </row>
    <row r="39" spans="1:11" ht="13.5" thickTop="1" thickBot="1" x14ac:dyDescent="0.3">
      <c r="A39" s="72" t="s">
        <v>117</v>
      </c>
      <c r="B39" s="72" t="s">
        <v>118</v>
      </c>
      <c r="C39" s="22" t="s">
        <v>58</v>
      </c>
      <c r="D39" s="23">
        <v>43069</v>
      </c>
      <c r="E39" s="24">
        <f t="shared" si="1"/>
        <v>91</v>
      </c>
      <c r="F39" s="25">
        <v>945</v>
      </c>
      <c r="G39" s="26">
        <v>2.2200000000000002</v>
      </c>
      <c r="H39" s="25" t="str">
        <f t="shared" si="2"/>
        <v>No</v>
      </c>
      <c r="I39" s="2" t="str">
        <f t="shared" si="3"/>
        <v>Yes</v>
      </c>
      <c r="J39" s="2">
        <f t="shared" si="0"/>
        <v>2277</v>
      </c>
      <c r="K39" s="27" t="str">
        <f t="shared" si="4"/>
        <v>Early Rejection</v>
      </c>
    </row>
    <row r="40" spans="1:11" ht="13.5" thickTop="1" thickBot="1" x14ac:dyDescent="0.3">
      <c r="A40" s="72" t="s">
        <v>119</v>
      </c>
      <c r="B40" s="72" t="s">
        <v>120</v>
      </c>
      <c r="C40" s="22" t="s">
        <v>70</v>
      </c>
      <c r="D40" s="23">
        <v>43155</v>
      </c>
      <c r="E40" s="24">
        <f t="shared" si="1"/>
        <v>5</v>
      </c>
      <c r="F40" s="25">
        <v>1685</v>
      </c>
      <c r="G40" s="26">
        <v>3.73</v>
      </c>
      <c r="H40" s="25" t="str">
        <f t="shared" si="2"/>
        <v>No</v>
      </c>
      <c r="I40" s="2" t="str">
        <f t="shared" si="3"/>
        <v>No</v>
      </c>
      <c r="J40" s="2">
        <f t="shared" si="0"/>
        <v>3923</v>
      </c>
      <c r="K40" s="27" t="str">
        <f t="shared" si="4"/>
        <v>Admit</v>
      </c>
    </row>
    <row r="41" spans="1:11" ht="13.5" thickTop="1" thickBot="1" x14ac:dyDescent="0.3">
      <c r="A41" s="72" t="s">
        <v>121</v>
      </c>
      <c r="B41" s="72" t="s">
        <v>122</v>
      </c>
      <c r="C41" s="22" t="s">
        <v>70</v>
      </c>
      <c r="D41" s="23">
        <v>43133</v>
      </c>
      <c r="E41" s="24">
        <f t="shared" si="1"/>
        <v>27</v>
      </c>
      <c r="F41" s="25">
        <v>900</v>
      </c>
      <c r="G41" s="26">
        <v>3.24</v>
      </c>
      <c r="H41" s="25" t="str">
        <f t="shared" si="2"/>
        <v>No</v>
      </c>
      <c r="I41" s="2" t="str">
        <f t="shared" si="3"/>
        <v>Yes</v>
      </c>
      <c r="J41" s="2">
        <f t="shared" si="0"/>
        <v>2844</v>
      </c>
      <c r="K41" s="27" t="str">
        <f t="shared" si="4"/>
        <v>Early Rejection</v>
      </c>
    </row>
    <row r="42" spans="1:11" ht="13.5" thickTop="1" thickBot="1" x14ac:dyDescent="0.3">
      <c r="A42" s="72" t="s">
        <v>123</v>
      </c>
      <c r="B42" s="72" t="s">
        <v>124</v>
      </c>
      <c r="C42" s="22" t="s">
        <v>58</v>
      </c>
      <c r="D42" s="23">
        <v>43064</v>
      </c>
      <c r="E42" s="24">
        <f t="shared" si="1"/>
        <v>96</v>
      </c>
      <c r="F42" s="25">
        <v>1225</v>
      </c>
      <c r="G42" s="26">
        <v>3.38</v>
      </c>
      <c r="H42" s="25" t="str">
        <f t="shared" si="2"/>
        <v>No</v>
      </c>
      <c r="I42" s="2" t="str">
        <f t="shared" si="3"/>
        <v>No</v>
      </c>
      <c r="J42" s="2">
        <f t="shared" si="0"/>
        <v>3253</v>
      </c>
      <c r="K42" s="27" t="str">
        <f t="shared" si="4"/>
        <v>Admit</v>
      </c>
    </row>
    <row r="43" spans="1:11" ht="13.5" thickTop="1" thickBot="1" x14ac:dyDescent="0.3">
      <c r="A43" s="72" t="s">
        <v>125</v>
      </c>
      <c r="B43" s="72" t="s">
        <v>126</v>
      </c>
      <c r="C43" s="22" t="s">
        <v>70</v>
      </c>
      <c r="D43" s="23">
        <v>43084</v>
      </c>
      <c r="E43" s="24">
        <f t="shared" si="1"/>
        <v>76</v>
      </c>
      <c r="F43" s="25">
        <v>1098</v>
      </c>
      <c r="G43" s="26">
        <v>2.4500000000000002</v>
      </c>
      <c r="H43" s="25" t="str">
        <f t="shared" si="2"/>
        <v>No</v>
      </c>
      <c r="I43" s="2" t="str">
        <f t="shared" si="3"/>
        <v>No</v>
      </c>
      <c r="J43" s="2">
        <f t="shared" si="0"/>
        <v>2568</v>
      </c>
      <c r="K43" s="27" t="str">
        <f t="shared" si="4"/>
        <v>Reject</v>
      </c>
    </row>
    <row r="44" spans="1:11" ht="13.5" thickTop="1" thickBot="1" x14ac:dyDescent="0.3">
      <c r="A44" s="72" t="s">
        <v>127</v>
      </c>
      <c r="B44" s="72" t="s">
        <v>128</v>
      </c>
      <c r="C44" s="22" t="s">
        <v>70</v>
      </c>
      <c r="D44" s="23">
        <v>43114</v>
      </c>
      <c r="E44" s="24">
        <f t="shared" si="1"/>
        <v>46</v>
      </c>
      <c r="F44" s="25">
        <v>1795</v>
      </c>
      <c r="G44" s="26">
        <v>3.65</v>
      </c>
      <c r="H44" s="25" t="str">
        <f t="shared" si="2"/>
        <v>No</v>
      </c>
      <c r="I44" s="2" t="str">
        <f t="shared" si="3"/>
        <v>No</v>
      </c>
      <c r="J44" s="2">
        <f t="shared" si="0"/>
        <v>3985</v>
      </c>
      <c r="K44" s="27" t="str">
        <f t="shared" si="4"/>
        <v>Admit</v>
      </c>
    </row>
    <row r="45" spans="1:11" ht="13.5" thickTop="1" thickBot="1" x14ac:dyDescent="0.3">
      <c r="A45" s="72" t="s">
        <v>129</v>
      </c>
      <c r="B45" s="72" t="s">
        <v>86</v>
      </c>
      <c r="C45" s="22" t="s">
        <v>70</v>
      </c>
      <c r="D45" s="23">
        <v>43163</v>
      </c>
      <c r="E45" s="24">
        <f t="shared" si="1"/>
        <v>-3</v>
      </c>
      <c r="F45" s="25">
        <v>1374</v>
      </c>
      <c r="G45" s="26">
        <v>4</v>
      </c>
      <c r="H45" s="25" t="str">
        <f t="shared" si="2"/>
        <v>No</v>
      </c>
      <c r="I45" s="2" t="str">
        <f t="shared" si="3"/>
        <v>No</v>
      </c>
      <c r="J45" s="2">
        <f t="shared" si="0"/>
        <v>3774</v>
      </c>
      <c r="K45" s="27" t="str">
        <f t="shared" si="4"/>
        <v>Admit</v>
      </c>
    </row>
    <row r="46" spans="1:11" ht="13.5" thickTop="1" thickBot="1" x14ac:dyDescent="0.3">
      <c r="A46" s="72" t="s">
        <v>130</v>
      </c>
      <c r="B46" s="72" t="s">
        <v>131</v>
      </c>
      <c r="C46" s="22" t="s">
        <v>58</v>
      </c>
      <c r="D46" s="23">
        <v>43054</v>
      </c>
      <c r="E46" s="24">
        <f t="shared" si="1"/>
        <v>106</v>
      </c>
      <c r="F46" s="25">
        <v>884</v>
      </c>
      <c r="G46" s="26">
        <v>3.6</v>
      </c>
      <c r="H46" s="25" t="str">
        <f t="shared" si="2"/>
        <v>No</v>
      </c>
      <c r="I46" s="2" t="str">
        <f t="shared" si="3"/>
        <v>Yes</v>
      </c>
      <c r="J46" s="2">
        <f t="shared" si="0"/>
        <v>3044</v>
      </c>
      <c r="K46" s="27" t="str">
        <f t="shared" si="4"/>
        <v>Early Rejection</v>
      </c>
    </row>
    <row r="47" spans="1:11" ht="13.5" thickTop="1" thickBot="1" x14ac:dyDescent="0.3">
      <c r="A47" s="72" t="s">
        <v>132</v>
      </c>
      <c r="B47" s="72" t="s">
        <v>133</v>
      </c>
      <c r="C47" s="22" t="s">
        <v>70</v>
      </c>
      <c r="D47" s="23">
        <v>43146</v>
      </c>
      <c r="E47" s="24">
        <f t="shared" si="1"/>
        <v>14</v>
      </c>
      <c r="F47" s="25">
        <v>1800</v>
      </c>
      <c r="G47" s="26">
        <v>3.1</v>
      </c>
      <c r="H47" s="25" t="str">
        <f t="shared" si="2"/>
        <v>No</v>
      </c>
      <c r="I47" s="2" t="str">
        <f t="shared" si="3"/>
        <v>No</v>
      </c>
      <c r="J47" s="2">
        <f t="shared" si="0"/>
        <v>3660</v>
      </c>
      <c r="K47" s="27" t="str">
        <f t="shared" si="4"/>
        <v>Admit</v>
      </c>
    </row>
    <row r="48" spans="1:11" ht="13.5" thickTop="1" thickBot="1" x14ac:dyDescent="0.3">
      <c r="A48" s="72" t="s">
        <v>132</v>
      </c>
      <c r="B48" s="72" t="s">
        <v>131</v>
      </c>
      <c r="C48" s="22" t="s">
        <v>58</v>
      </c>
      <c r="D48" s="23">
        <v>43160</v>
      </c>
      <c r="E48" s="24">
        <f t="shared" si="1"/>
        <v>0</v>
      </c>
      <c r="F48" s="25">
        <v>1597</v>
      </c>
      <c r="G48" s="26">
        <v>3.57</v>
      </c>
      <c r="H48" s="25" t="str">
        <f t="shared" si="2"/>
        <v>No</v>
      </c>
      <c r="I48" s="2" t="str">
        <f t="shared" si="3"/>
        <v>No</v>
      </c>
      <c r="J48" s="2">
        <f t="shared" si="0"/>
        <v>3739</v>
      </c>
      <c r="K48" s="27" t="str">
        <f t="shared" si="4"/>
        <v>Admit</v>
      </c>
    </row>
    <row r="49" spans="1:11" ht="13.5" thickTop="1" thickBot="1" x14ac:dyDescent="0.3">
      <c r="A49" s="72" t="s">
        <v>134</v>
      </c>
      <c r="B49" s="72" t="s">
        <v>135</v>
      </c>
      <c r="C49" s="22" t="s">
        <v>58</v>
      </c>
      <c r="D49" s="23">
        <v>43159</v>
      </c>
      <c r="E49" s="24">
        <f t="shared" si="1"/>
        <v>1</v>
      </c>
      <c r="F49" s="25">
        <v>945</v>
      </c>
      <c r="G49" s="26">
        <v>2.99</v>
      </c>
      <c r="H49" s="25" t="str">
        <f t="shared" si="2"/>
        <v>No</v>
      </c>
      <c r="I49" s="2" t="str">
        <f t="shared" si="3"/>
        <v>Yes</v>
      </c>
      <c r="J49" s="2">
        <f t="shared" si="0"/>
        <v>2739</v>
      </c>
      <c r="K49" s="27" t="str">
        <f t="shared" si="4"/>
        <v>Early Rejection</v>
      </c>
    </row>
    <row r="50" spans="1:11" ht="13.5" thickTop="1" thickBot="1" x14ac:dyDescent="0.3">
      <c r="A50" s="72" t="s">
        <v>136</v>
      </c>
      <c r="B50" s="72" t="s">
        <v>137</v>
      </c>
      <c r="C50" s="22" t="s">
        <v>58</v>
      </c>
      <c r="D50" s="23">
        <v>43115</v>
      </c>
      <c r="E50" s="24">
        <f t="shared" si="1"/>
        <v>45</v>
      </c>
      <c r="F50" s="25">
        <v>2000</v>
      </c>
      <c r="G50" s="26">
        <v>3.4</v>
      </c>
      <c r="H50" s="25" t="str">
        <f t="shared" si="2"/>
        <v>No</v>
      </c>
      <c r="I50" s="2" t="str">
        <f t="shared" si="3"/>
        <v>No</v>
      </c>
      <c r="J50" s="2">
        <f t="shared" si="0"/>
        <v>4040</v>
      </c>
      <c r="K50" s="27" t="str">
        <f t="shared" si="4"/>
        <v>Admit</v>
      </c>
    </row>
    <row r="51" spans="1:11" ht="13.5" thickTop="1" thickBot="1" x14ac:dyDescent="0.3">
      <c r="A51" s="72" t="s">
        <v>138</v>
      </c>
      <c r="B51" s="72" t="s">
        <v>139</v>
      </c>
      <c r="C51" s="22" t="s">
        <v>70</v>
      </c>
      <c r="D51" s="23">
        <v>43132</v>
      </c>
      <c r="E51" s="24">
        <f t="shared" si="1"/>
        <v>28</v>
      </c>
      <c r="F51" s="25">
        <v>1100</v>
      </c>
      <c r="G51" s="26">
        <v>2.71</v>
      </c>
      <c r="H51" s="25" t="str">
        <f t="shared" si="2"/>
        <v>No</v>
      </c>
      <c r="I51" s="2" t="str">
        <f t="shared" si="3"/>
        <v>No</v>
      </c>
      <c r="J51" s="2">
        <f t="shared" si="0"/>
        <v>2726</v>
      </c>
      <c r="K51" s="27" t="str">
        <f t="shared" si="4"/>
        <v>Reject</v>
      </c>
    </row>
    <row r="52" spans="1:11" ht="13.5" thickTop="1" thickBot="1" x14ac:dyDescent="0.3">
      <c r="A52" s="72" t="s">
        <v>140</v>
      </c>
      <c r="B52" s="72" t="s">
        <v>141</v>
      </c>
      <c r="C52" s="22" t="s">
        <v>58</v>
      </c>
      <c r="D52" s="23">
        <v>43070</v>
      </c>
      <c r="E52" s="24">
        <f t="shared" si="1"/>
        <v>90</v>
      </c>
      <c r="F52" s="25">
        <v>983</v>
      </c>
      <c r="G52" s="26">
        <v>3.16</v>
      </c>
      <c r="H52" s="25" t="str">
        <f t="shared" si="2"/>
        <v>No</v>
      </c>
      <c r="I52" s="2" t="str">
        <f t="shared" si="3"/>
        <v>Yes</v>
      </c>
      <c r="J52" s="2">
        <f t="shared" si="0"/>
        <v>2879</v>
      </c>
      <c r="K52" s="27" t="str">
        <f t="shared" si="4"/>
        <v>Early Rejection</v>
      </c>
    </row>
    <row r="53" spans="1:11" ht="13.5" thickTop="1" thickBot="1" x14ac:dyDescent="0.3">
      <c r="A53" s="72" t="s">
        <v>142</v>
      </c>
      <c r="B53" s="72" t="s">
        <v>143</v>
      </c>
      <c r="C53" s="22" t="s">
        <v>58</v>
      </c>
      <c r="D53" s="23">
        <v>43069</v>
      </c>
      <c r="E53" s="24">
        <f t="shared" si="1"/>
        <v>91</v>
      </c>
      <c r="F53" s="25">
        <v>1016</v>
      </c>
      <c r="G53" s="26">
        <v>3.34</v>
      </c>
      <c r="H53" s="25" t="str">
        <f t="shared" si="2"/>
        <v>No</v>
      </c>
      <c r="I53" s="2" t="str">
        <f t="shared" si="3"/>
        <v>No</v>
      </c>
      <c r="J53" s="2">
        <f t="shared" si="0"/>
        <v>3020</v>
      </c>
      <c r="K53" s="27" t="str">
        <f t="shared" si="4"/>
        <v>Admit</v>
      </c>
    </row>
    <row r="54" spans="1:11" ht="13.5" thickTop="1" thickBot="1" x14ac:dyDescent="0.3">
      <c r="A54" s="72" t="s">
        <v>144</v>
      </c>
      <c r="B54" s="72" t="s">
        <v>145</v>
      </c>
      <c r="C54" s="22" t="s">
        <v>58</v>
      </c>
      <c r="D54" s="23">
        <v>43155</v>
      </c>
      <c r="E54" s="24">
        <f t="shared" si="1"/>
        <v>5</v>
      </c>
      <c r="F54" s="25">
        <v>931</v>
      </c>
      <c r="G54" s="26">
        <v>3.02</v>
      </c>
      <c r="H54" s="25" t="str">
        <f t="shared" si="2"/>
        <v>No</v>
      </c>
      <c r="I54" s="2" t="str">
        <f t="shared" si="3"/>
        <v>Yes</v>
      </c>
      <c r="J54" s="2">
        <f t="shared" si="0"/>
        <v>2743</v>
      </c>
      <c r="K54" s="27" t="str">
        <f t="shared" si="4"/>
        <v>Early Rejection</v>
      </c>
    </row>
    <row r="55" spans="1:11" ht="13.5" thickTop="1" thickBot="1" x14ac:dyDescent="0.3">
      <c r="A55" s="72" t="s">
        <v>146</v>
      </c>
      <c r="B55" s="72" t="s">
        <v>147</v>
      </c>
      <c r="C55" s="22" t="s">
        <v>70</v>
      </c>
      <c r="D55" s="23">
        <v>43133</v>
      </c>
      <c r="E55" s="24">
        <f t="shared" si="1"/>
        <v>27</v>
      </c>
      <c r="F55" s="25">
        <v>800</v>
      </c>
      <c r="G55" s="26">
        <v>2.98</v>
      </c>
      <c r="H55" s="25" t="str">
        <f t="shared" si="2"/>
        <v>No</v>
      </c>
      <c r="I55" s="2" t="str">
        <f t="shared" si="3"/>
        <v>Yes</v>
      </c>
      <c r="J55" s="2">
        <f t="shared" si="0"/>
        <v>2588</v>
      </c>
      <c r="K55" s="27" t="str">
        <f t="shared" si="4"/>
        <v>Early Rejection</v>
      </c>
    </row>
    <row r="56" spans="1:11" ht="13.5" thickTop="1" thickBot="1" x14ac:dyDescent="0.3">
      <c r="A56" s="72" t="s">
        <v>148</v>
      </c>
      <c r="B56" s="72" t="s">
        <v>72</v>
      </c>
      <c r="C56" s="22" t="s">
        <v>58</v>
      </c>
      <c r="D56" s="23">
        <v>43115</v>
      </c>
      <c r="E56" s="24">
        <f t="shared" si="1"/>
        <v>45</v>
      </c>
      <c r="F56" s="25">
        <v>2124</v>
      </c>
      <c r="G56" s="26">
        <v>3.98</v>
      </c>
      <c r="H56" s="25" t="str">
        <f t="shared" si="2"/>
        <v>Yes</v>
      </c>
      <c r="I56" s="2" t="str">
        <f t="shared" si="3"/>
        <v>No</v>
      </c>
      <c r="J56" s="2">
        <f t="shared" si="0"/>
        <v>4512</v>
      </c>
      <c r="K56" s="27" t="str">
        <f t="shared" si="4"/>
        <v>Early Admission</v>
      </c>
    </row>
    <row r="57" spans="1:11" ht="13.5" thickTop="1" thickBot="1" x14ac:dyDescent="0.3">
      <c r="A57" s="72" t="s">
        <v>149</v>
      </c>
      <c r="B57" s="72" t="s">
        <v>150</v>
      </c>
      <c r="C57" s="22" t="s">
        <v>70</v>
      </c>
      <c r="D57" s="23">
        <v>43064</v>
      </c>
      <c r="E57" s="24">
        <f t="shared" si="1"/>
        <v>96</v>
      </c>
      <c r="F57" s="25">
        <v>1994</v>
      </c>
      <c r="G57" s="26">
        <v>3.74</v>
      </c>
      <c r="H57" s="25" t="str">
        <f t="shared" si="2"/>
        <v>No</v>
      </c>
      <c r="I57" s="2" t="str">
        <f t="shared" si="3"/>
        <v>No</v>
      </c>
      <c r="J57" s="2">
        <f t="shared" si="0"/>
        <v>4238</v>
      </c>
      <c r="K57" s="27" t="str">
        <f t="shared" si="4"/>
        <v>Admit</v>
      </c>
    </row>
    <row r="58" spans="1:11" ht="13.5" thickTop="1" thickBot="1" x14ac:dyDescent="0.3">
      <c r="A58" s="72" t="s">
        <v>151</v>
      </c>
      <c r="B58" s="72" t="s">
        <v>152</v>
      </c>
      <c r="C58" s="22" t="s">
        <v>58</v>
      </c>
      <c r="D58" s="23">
        <v>43084</v>
      </c>
      <c r="E58" s="24">
        <f t="shared" si="1"/>
        <v>76</v>
      </c>
      <c r="F58" s="25">
        <v>1750</v>
      </c>
      <c r="G58" s="26">
        <v>3.75</v>
      </c>
      <c r="H58" s="25" t="str">
        <f t="shared" si="2"/>
        <v>No</v>
      </c>
      <c r="I58" s="2" t="str">
        <f t="shared" si="3"/>
        <v>No</v>
      </c>
      <c r="J58" s="2">
        <f t="shared" si="0"/>
        <v>4000</v>
      </c>
      <c r="K58" s="27" t="str">
        <f t="shared" si="4"/>
        <v>Admit</v>
      </c>
    </row>
    <row r="59" spans="1:11" ht="13.5" thickTop="1" thickBot="1" x14ac:dyDescent="0.3">
      <c r="A59" s="72" t="s">
        <v>153</v>
      </c>
      <c r="B59" s="72" t="s">
        <v>154</v>
      </c>
      <c r="C59" s="22" t="s">
        <v>70</v>
      </c>
      <c r="D59" s="23">
        <v>43132</v>
      </c>
      <c r="E59" s="24">
        <f t="shared" si="1"/>
        <v>28</v>
      </c>
      <c r="F59" s="25">
        <v>899</v>
      </c>
      <c r="G59" s="26">
        <v>3.48</v>
      </c>
      <c r="H59" s="25" t="str">
        <f t="shared" si="2"/>
        <v>No</v>
      </c>
      <c r="I59" s="2" t="str">
        <f t="shared" si="3"/>
        <v>Yes</v>
      </c>
      <c r="J59" s="2">
        <f t="shared" si="0"/>
        <v>2987</v>
      </c>
      <c r="K59" s="27" t="str">
        <f t="shared" si="4"/>
        <v>Early Rejection</v>
      </c>
    </row>
    <row r="60" spans="1:11" ht="13.5" thickTop="1" thickBot="1" x14ac:dyDescent="0.3">
      <c r="A60" s="72" t="s">
        <v>155</v>
      </c>
      <c r="B60" s="72" t="s">
        <v>156</v>
      </c>
      <c r="C60" s="22" t="s">
        <v>70</v>
      </c>
      <c r="D60" s="23">
        <v>43132</v>
      </c>
      <c r="E60" s="24">
        <f t="shared" si="1"/>
        <v>28</v>
      </c>
      <c r="F60" s="25">
        <v>1580</v>
      </c>
      <c r="G60" s="26">
        <v>3.84</v>
      </c>
      <c r="H60" s="25" t="str">
        <f t="shared" si="2"/>
        <v>No</v>
      </c>
      <c r="I60" s="2" t="str">
        <f t="shared" si="3"/>
        <v>No</v>
      </c>
      <c r="J60" s="2">
        <f t="shared" si="0"/>
        <v>3884</v>
      </c>
      <c r="K60" s="27" t="str">
        <f t="shared" si="4"/>
        <v>Admit</v>
      </c>
    </row>
    <row r="61" spans="1:11" ht="13.5" thickTop="1" thickBot="1" x14ac:dyDescent="0.3">
      <c r="A61" s="72" t="s">
        <v>157</v>
      </c>
      <c r="B61" s="72" t="s">
        <v>158</v>
      </c>
      <c r="C61" s="22" t="s">
        <v>58</v>
      </c>
      <c r="D61" s="23">
        <v>43115</v>
      </c>
      <c r="E61" s="24">
        <f t="shared" si="1"/>
        <v>45</v>
      </c>
      <c r="F61" s="25">
        <v>1132</v>
      </c>
      <c r="G61" s="26">
        <v>3.55</v>
      </c>
      <c r="H61" s="25" t="str">
        <f t="shared" si="2"/>
        <v>No</v>
      </c>
      <c r="I61" s="2" t="str">
        <f t="shared" si="3"/>
        <v>No</v>
      </c>
      <c r="J61" s="2">
        <f t="shared" si="0"/>
        <v>3262</v>
      </c>
      <c r="K61" s="27" t="str">
        <f t="shared" si="4"/>
        <v>Admit</v>
      </c>
    </row>
    <row r="62" spans="1:11" ht="13.5" thickTop="1" thickBot="1" x14ac:dyDescent="0.3">
      <c r="A62" s="72" t="s">
        <v>159</v>
      </c>
      <c r="B62" s="72" t="s">
        <v>67</v>
      </c>
      <c r="C62" s="22" t="s">
        <v>58</v>
      </c>
      <c r="D62" s="23">
        <v>43070</v>
      </c>
      <c r="E62" s="24">
        <f t="shared" si="1"/>
        <v>90</v>
      </c>
      <c r="F62" s="25">
        <v>1206</v>
      </c>
      <c r="G62" s="26">
        <v>3.51</v>
      </c>
      <c r="H62" s="25" t="str">
        <f t="shared" si="2"/>
        <v>No</v>
      </c>
      <c r="I62" s="2" t="str">
        <f t="shared" si="3"/>
        <v>No</v>
      </c>
      <c r="J62" s="2">
        <f t="shared" si="0"/>
        <v>3312</v>
      </c>
      <c r="K62" s="27" t="str">
        <f t="shared" si="4"/>
        <v>Admit</v>
      </c>
    </row>
    <row r="63" spans="1:11" ht="13.5" thickTop="1" thickBot="1" x14ac:dyDescent="0.3">
      <c r="A63" s="72" t="s">
        <v>160</v>
      </c>
      <c r="B63" s="72" t="s">
        <v>161</v>
      </c>
      <c r="C63" s="22" t="s">
        <v>58</v>
      </c>
      <c r="D63" s="23">
        <v>43069</v>
      </c>
      <c r="E63" s="24">
        <f t="shared" si="1"/>
        <v>91</v>
      </c>
      <c r="F63" s="25">
        <v>1552</v>
      </c>
      <c r="G63" s="26">
        <v>2.16</v>
      </c>
      <c r="H63" s="25" t="str">
        <f t="shared" si="2"/>
        <v>No</v>
      </c>
      <c r="I63" s="2" t="str">
        <f t="shared" si="3"/>
        <v>No</v>
      </c>
      <c r="J63" s="2">
        <f t="shared" si="0"/>
        <v>2848</v>
      </c>
      <c r="K63" s="27" t="str">
        <f t="shared" si="4"/>
        <v>Reject</v>
      </c>
    </row>
    <row r="64" spans="1:11" ht="13.5" thickTop="1" thickBot="1" x14ac:dyDescent="0.3">
      <c r="A64" s="72" t="s">
        <v>162</v>
      </c>
      <c r="B64" s="72" t="s">
        <v>163</v>
      </c>
      <c r="C64" s="22" t="s">
        <v>70</v>
      </c>
      <c r="D64" s="23">
        <v>43155</v>
      </c>
      <c r="E64" s="24">
        <f t="shared" si="1"/>
        <v>5</v>
      </c>
      <c r="F64" s="25">
        <v>1045</v>
      </c>
      <c r="G64" s="26">
        <v>2.95</v>
      </c>
      <c r="H64" s="25" t="str">
        <f t="shared" si="2"/>
        <v>No</v>
      </c>
      <c r="I64" s="2" t="str">
        <f t="shared" si="3"/>
        <v>No</v>
      </c>
      <c r="J64" s="2">
        <f t="shared" si="0"/>
        <v>2815</v>
      </c>
      <c r="K64" s="27" t="str">
        <f t="shared" si="4"/>
        <v>Reject</v>
      </c>
    </row>
    <row r="65" spans="1:11" ht="13.5" thickTop="1" thickBot="1" x14ac:dyDescent="0.3">
      <c r="A65" s="72" t="s">
        <v>164</v>
      </c>
      <c r="B65" s="72" t="s">
        <v>165</v>
      </c>
      <c r="C65" s="22" t="s">
        <v>70</v>
      </c>
      <c r="D65" s="23">
        <v>43133</v>
      </c>
      <c r="E65" s="24">
        <f t="shared" si="1"/>
        <v>27</v>
      </c>
      <c r="F65" s="25">
        <v>1376</v>
      </c>
      <c r="G65" s="26">
        <v>2.06</v>
      </c>
      <c r="H65" s="25" t="str">
        <f t="shared" si="2"/>
        <v>No</v>
      </c>
      <c r="I65" s="2" t="str">
        <f t="shared" si="3"/>
        <v>No</v>
      </c>
      <c r="J65" s="2">
        <f t="shared" si="0"/>
        <v>2612</v>
      </c>
      <c r="K65" s="27" t="str">
        <f t="shared" si="4"/>
        <v>Reject</v>
      </c>
    </row>
    <row r="66" spans="1:11" ht="13.5" thickTop="1" thickBot="1" x14ac:dyDescent="0.3">
      <c r="A66" s="72" t="s">
        <v>166</v>
      </c>
      <c r="B66" s="72" t="s">
        <v>167</v>
      </c>
      <c r="C66" s="22" t="s">
        <v>70</v>
      </c>
      <c r="D66" s="23">
        <v>43064</v>
      </c>
      <c r="E66" s="24">
        <f t="shared" si="1"/>
        <v>96</v>
      </c>
      <c r="F66" s="25">
        <v>1200</v>
      </c>
      <c r="G66" s="26">
        <v>2.13</v>
      </c>
      <c r="H66" s="25" t="str">
        <f t="shared" si="2"/>
        <v>No</v>
      </c>
      <c r="I66" s="2" t="str">
        <f t="shared" si="3"/>
        <v>No</v>
      </c>
      <c r="J66" s="2">
        <f t="shared" si="0"/>
        <v>2478</v>
      </c>
      <c r="K66" s="27" t="str">
        <f t="shared" si="4"/>
        <v>Reject</v>
      </c>
    </row>
    <row r="67" spans="1:11" ht="13.5" thickTop="1" thickBot="1" x14ac:dyDescent="0.3">
      <c r="A67" s="72" t="s">
        <v>166</v>
      </c>
      <c r="B67" s="72" t="s">
        <v>133</v>
      </c>
      <c r="C67" s="22" t="s">
        <v>58</v>
      </c>
      <c r="D67" s="23">
        <v>43084</v>
      </c>
      <c r="E67" s="24">
        <f t="shared" si="1"/>
        <v>76</v>
      </c>
      <c r="F67" s="25">
        <v>1884</v>
      </c>
      <c r="G67" s="26">
        <v>3.79</v>
      </c>
      <c r="H67" s="25" t="str">
        <f t="shared" si="2"/>
        <v>No</v>
      </c>
      <c r="I67" s="2" t="str">
        <f t="shared" si="3"/>
        <v>No</v>
      </c>
      <c r="J67" s="2">
        <f t="shared" si="0"/>
        <v>4158</v>
      </c>
      <c r="K67" s="27" t="str">
        <f t="shared" si="4"/>
        <v>Admit</v>
      </c>
    </row>
    <row r="68" spans="1:11" ht="13.5" thickTop="1" thickBot="1" x14ac:dyDescent="0.3">
      <c r="A68" s="72" t="s">
        <v>168</v>
      </c>
      <c r="B68" s="72" t="s">
        <v>169</v>
      </c>
      <c r="C68" s="22" t="s">
        <v>58</v>
      </c>
      <c r="D68" s="23">
        <v>43114</v>
      </c>
      <c r="E68" s="24">
        <f t="shared" si="1"/>
        <v>46</v>
      </c>
      <c r="F68" s="25">
        <v>1574</v>
      </c>
      <c r="G68" s="26">
        <v>3.68</v>
      </c>
      <c r="H68" s="25" t="str">
        <f t="shared" si="2"/>
        <v>No</v>
      </c>
      <c r="I68" s="2" t="str">
        <f t="shared" si="3"/>
        <v>No</v>
      </c>
      <c r="J68" s="2">
        <f t="shared" si="0"/>
        <v>3782</v>
      </c>
      <c r="K68" s="27" t="str">
        <f t="shared" si="4"/>
        <v>Admit</v>
      </c>
    </row>
    <row r="69" spans="1:11" ht="13.5" thickTop="1" thickBot="1" x14ac:dyDescent="0.3">
      <c r="A69" s="72" t="s">
        <v>170</v>
      </c>
      <c r="B69" s="72" t="s">
        <v>171</v>
      </c>
      <c r="C69" s="22" t="s">
        <v>70</v>
      </c>
      <c r="D69" s="23">
        <v>43161</v>
      </c>
      <c r="E69" s="24">
        <f t="shared" si="1"/>
        <v>-1</v>
      </c>
      <c r="F69" s="25">
        <v>1072</v>
      </c>
      <c r="G69" s="26">
        <v>3.63</v>
      </c>
      <c r="H69" s="25" t="str">
        <f t="shared" si="2"/>
        <v>No</v>
      </c>
      <c r="I69" s="2" t="str">
        <f t="shared" si="3"/>
        <v>No</v>
      </c>
      <c r="J69" s="2">
        <f t="shared" si="0"/>
        <v>3250</v>
      </c>
      <c r="K69" s="27" t="str">
        <f t="shared" si="4"/>
        <v>Admit</v>
      </c>
    </row>
    <row r="70" spans="1:11" ht="13.5" thickTop="1" thickBot="1" x14ac:dyDescent="0.3">
      <c r="A70" s="72" t="s">
        <v>172</v>
      </c>
      <c r="B70" s="72" t="s">
        <v>173</v>
      </c>
      <c r="C70" s="22" t="s">
        <v>58</v>
      </c>
      <c r="D70" s="23">
        <v>43054</v>
      </c>
      <c r="E70" s="24">
        <f t="shared" si="1"/>
        <v>106</v>
      </c>
      <c r="F70" s="25">
        <v>1279</v>
      </c>
      <c r="G70" s="26">
        <v>3.66</v>
      </c>
      <c r="H70" s="25" t="str">
        <f t="shared" si="2"/>
        <v>No</v>
      </c>
      <c r="I70" s="2" t="str">
        <f t="shared" si="3"/>
        <v>No</v>
      </c>
      <c r="J70" s="2">
        <f t="shared" si="0"/>
        <v>3475</v>
      </c>
      <c r="K70" s="27" t="str">
        <f t="shared" si="4"/>
        <v>Admit</v>
      </c>
    </row>
    <row r="71" spans="1:11" ht="13.5" thickTop="1" thickBot="1" x14ac:dyDescent="0.3">
      <c r="A71" s="72" t="s">
        <v>174</v>
      </c>
      <c r="B71" s="72" t="s">
        <v>175</v>
      </c>
      <c r="C71" s="22" t="s">
        <v>70</v>
      </c>
      <c r="D71" s="23">
        <v>43146</v>
      </c>
      <c r="E71" s="24">
        <f t="shared" si="1"/>
        <v>14</v>
      </c>
      <c r="F71" s="25">
        <v>1885</v>
      </c>
      <c r="G71" s="26">
        <v>3.82</v>
      </c>
      <c r="H71" s="25" t="str">
        <f t="shared" si="2"/>
        <v>No</v>
      </c>
      <c r="I71" s="2" t="str">
        <f t="shared" si="3"/>
        <v>No</v>
      </c>
      <c r="J71" s="2">
        <f t="shared" si="0"/>
        <v>4177</v>
      </c>
      <c r="K71" s="27" t="str">
        <f t="shared" si="4"/>
        <v>Admit</v>
      </c>
    </row>
    <row r="72" spans="1:11" ht="13.5" thickTop="1" thickBot="1" x14ac:dyDescent="0.3">
      <c r="A72" s="72" t="s">
        <v>176</v>
      </c>
      <c r="B72" s="72" t="s">
        <v>177</v>
      </c>
      <c r="C72" s="22" t="s">
        <v>70</v>
      </c>
      <c r="D72" s="23">
        <v>43160</v>
      </c>
      <c r="E72" s="24">
        <f t="shared" si="1"/>
        <v>0</v>
      </c>
      <c r="F72" s="25">
        <v>1022</v>
      </c>
      <c r="G72" s="26">
        <v>2.72</v>
      </c>
      <c r="H72" s="25" t="str">
        <f t="shared" si="2"/>
        <v>No</v>
      </c>
      <c r="I72" s="2" t="str">
        <f t="shared" si="3"/>
        <v>No</v>
      </c>
      <c r="J72" s="2">
        <f t="shared" si="0"/>
        <v>2654</v>
      </c>
      <c r="K72" s="27" t="str">
        <f t="shared" si="4"/>
        <v>Reject</v>
      </c>
    </row>
    <row r="73" spans="1:11" ht="13.5" thickTop="1" thickBot="1" x14ac:dyDescent="0.3">
      <c r="A73" s="72" t="s">
        <v>178</v>
      </c>
      <c r="B73" s="72" t="s">
        <v>179</v>
      </c>
      <c r="C73" s="22" t="s">
        <v>58</v>
      </c>
      <c r="D73" s="23">
        <v>43159</v>
      </c>
      <c r="E73" s="24">
        <f t="shared" si="1"/>
        <v>1</v>
      </c>
      <c r="F73" s="25">
        <v>1360</v>
      </c>
      <c r="G73" s="26">
        <v>3.08</v>
      </c>
      <c r="H73" s="25" t="str">
        <f t="shared" si="2"/>
        <v>No</v>
      </c>
      <c r="I73" s="2" t="str">
        <f t="shared" si="3"/>
        <v>No</v>
      </c>
      <c r="J73" s="2">
        <f t="shared" si="0"/>
        <v>3208</v>
      </c>
      <c r="K73" s="27" t="str">
        <f t="shared" si="4"/>
        <v>Admit</v>
      </c>
    </row>
    <row r="74" spans="1:11" ht="13.5" thickTop="1" thickBot="1" x14ac:dyDescent="0.3">
      <c r="A74" s="72" t="s">
        <v>180</v>
      </c>
      <c r="B74" s="72" t="s">
        <v>181</v>
      </c>
      <c r="C74" s="22" t="s">
        <v>58</v>
      </c>
      <c r="D74" s="23">
        <v>43115</v>
      </c>
      <c r="E74" s="24">
        <f t="shared" si="1"/>
        <v>45</v>
      </c>
      <c r="F74" s="25">
        <v>2300</v>
      </c>
      <c r="G74" s="26">
        <v>4</v>
      </c>
      <c r="H74" s="25" t="str">
        <f t="shared" si="2"/>
        <v>Yes</v>
      </c>
      <c r="I74" s="2" t="str">
        <f t="shared" si="3"/>
        <v>No</v>
      </c>
      <c r="J74" s="2">
        <f t="shared" si="0"/>
        <v>4700</v>
      </c>
      <c r="K74" s="27" t="str">
        <f t="shared" si="4"/>
        <v>Early Admission</v>
      </c>
    </row>
    <row r="75" spans="1:11" ht="13.5" thickTop="1" thickBot="1" x14ac:dyDescent="0.3">
      <c r="A75" s="72" t="s">
        <v>182</v>
      </c>
      <c r="B75" s="72" t="s">
        <v>183</v>
      </c>
      <c r="C75" s="22" t="s">
        <v>70</v>
      </c>
      <c r="D75" s="23">
        <v>43132</v>
      </c>
      <c r="E75" s="24">
        <f t="shared" si="1"/>
        <v>28</v>
      </c>
      <c r="F75" s="25">
        <v>2195</v>
      </c>
      <c r="G75" s="26">
        <v>3</v>
      </c>
      <c r="H75" s="25" t="str">
        <f t="shared" si="2"/>
        <v>No</v>
      </c>
      <c r="I75" s="2" t="str">
        <f t="shared" si="3"/>
        <v>No</v>
      </c>
      <c r="J75" s="2">
        <f t="shared" si="0"/>
        <v>3995</v>
      </c>
      <c r="K75" s="27" t="str">
        <f t="shared" si="4"/>
        <v>Admit</v>
      </c>
    </row>
    <row r="76" spans="1:11" ht="13.5" thickTop="1" thickBot="1" x14ac:dyDescent="0.3">
      <c r="A76" s="72" t="s">
        <v>182</v>
      </c>
      <c r="B76" s="72" t="s">
        <v>184</v>
      </c>
      <c r="C76" s="22" t="s">
        <v>58</v>
      </c>
      <c r="D76" s="23">
        <v>43070</v>
      </c>
      <c r="E76" s="24">
        <f t="shared" si="1"/>
        <v>90</v>
      </c>
      <c r="F76" s="25">
        <v>2000</v>
      </c>
      <c r="G76" s="26">
        <v>3.01</v>
      </c>
      <c r="H76" s="25" t="str">
        <f t="shared" si="2"/>
        <v>No</v>
      </c>
      <c r="I76" s="2" t="str">
        <f t="shared" si="3"/>
        <v>No</v>
      </c>
      <c r="J76" s="2">
        <f t="shared" si="0"/>
        <v>3806</v>
      </c>
      <c r="K76" s="27" t="str">
        <f t="shared" si="4"/>
        <v>Admit</v>
      </c>
    </row>
    <row r="77" spans="1:11" ht="13.5" thickTop="1" thickBot="1" x14ac:dyDescent="0.3">
      <c r="A77" s="72" t="s">
        <v>182</v>
      </c>
      <c r="B77" s="72" t="s">
        <v>181</v>
      </c>
      <c r="C77" s="22" t="s">
        <v>58</v>
      </c>
      <c r="D77" s="23">
        <v>43069</v>
      </c>
      <c r="E77" s="24">
        <f t="shared" si="1"/>
        <v>91</v>
      </c>
      <c r="F77" s="25">
        <v>900</v>
      </c>
      <c r="G77" s="26">
        <v>2.42</v>
      </c>
      <c r="H77" s="25" t="str">
        <f t="shared" si="2"/>
        <v>No</v>
      </c>
      <c r="I77" s="2" t="str">
        <f t="shared" si="3"/>
        <v>Yes</v>
      </c>
      <c r="J77" s="2">
        <f t="shared" si="0"/>
        <v>2352</v>
      </c>
      <c r="K77" s="27" t="str">
        <f t="shared" si="4"/>
        <v>Early Rejection</v>
      </c>
    </row>
    <row r="78" spans="1:11" ht="13.5" thickTop="1" thickBot="1" x14ac:dyDescent="0.3">
      <c r="A78" s="72" t="s">
        <v>185</v>
      </c>
      <c r="B78" s="72" t="s">
        <v>186</v>
      </c>
      <c r="C78" s="22" t="s">
        <v>58</v>
      </c>
      <c r="D78" s="23">
        <v>43155</v>
      </c>
      <c r="E78" s="24">
        <f t="shared" si="1"/>
        <v>5</v>
      </c>
      <c r="F78" s="25">
        <v>1183</v>
      </c>
      <c r="G78" s="26">
        <v>2.75</v>
      </c>
      <c r="H78" s="25" t="str">
        <f t="shared" si="2"/>
        <v>No</v>
      </c>
      <c r="I78" s="2" t="str">
        <f t="shared" si="3"/>
        <v>No</v>
      </c>
      <c r="J78" s="2">
        <f t="shared" ref="J78:J141" si="5">F78+G78*B$11</f>
        <v>2833</v>
      </c>
      <c r="K78" s="27" t="str">
        <f t="shared" si="4"/>
        <v>Reject</v>
      </c>
    </row>
    <row r="79" spans="1:11" ht="13.5" thickTop="1" thickBot="1" x14ac:dyDescent="0.3">
      <c r="A79" s="72" t="s">
        <v>187</v>
      </c>
      <c r="B79" s="72" t="s">
        <v>112</v>
      </c>
      <c r="C79" s="22" t="s">
        <v>70</v>
      </c>
      <c r="D79" s="23">
        <v>43133</v>
      </c>
      <c r="E79" s="24">
        <f t="shared" ref="E79:E142" si="6">_xlfn.DAYS($E$10,D79)</f>
        <v>27</v>
      </c>
      <c r="F79" s="25">
        <v>1885</v>
      </c>
      <c r="G79" s="26">
        <v>3.94</v>
      </c>
      <c r="H79" s="25" t="str">
        <f t="shared" ref="H79:H142" si="7">IF(AND(F79&gt;=$B$6,G79&gt;=$B$7),"Yes","No")</f>
        <v>No</v>
      </c>
      <c r="I79" s="2" t="str">
        <f t="shared" ref="I79:I142" si="8">IF(OR(F79&lt;$C$6,G79&lt;$C$7),"Yes","No")</f>
        <v>No</v>
      </c>
      <c r="J79" s="2">
        <f t="shared" si="5"/>
        <v>4249</v>
      </c>
      <c r="K79" s="27" t="str">
        <f t="shared" ref="K79:K142" si="9">IF(H79="Yes","Early Admission",IF(I79="Yes","Early Rejection",IF(J79&gt;=$B$10,"Admit","Reject")))</f>
        <v>Admit</v>
      </c>
    </row>
    <row r="80" spans="1:11" ht="13.5" thickTop="1" thickBot="1" x14ac:dyDescent="0.3">
      <c r="A80" s="72" t="s">
        <v>188</v>
      </c>
      <c r="B80" s="72" t="s">
        <v>189</v>
      </c>
      <c r="C80" s="22" t="s">
        <v>70</v>
      </c>
      <c r="D80" s="23">
        <v>43115</v>
      </c>
      <c r="E80" s="24">
        <f t="shared" si="6"/>
        <v>45</v>
      </c>
      <c r="F80" s="25">
        <v>846</v>
      </c>
      <c r="G80" s="26">
        <v>2.94</v>
      </c>
      <c r="H80" s="25" t="str">
        <f t="shared" si="7"/>
        <v>No</v>
      </c>
      <c r="I80" s="2" t="str">
        <f t="shared" si="8"/>
        <v>Yes</v>
      </c>
      <c r="J80" s="2">
        <f t="shared" si="5"/>
        <v>2610</v>
      </c>
      <c r="K80" s="27" t="str">
        <f t="shared" si="9"/>
        <v>Early Rejection</v>
      </c>
    </row>
    <row r="81" spans="1:11" ht="13.5" thickTop="1" thickBot="1" x14ac:dyDescent="0.3">
      <c r="A81" s="72" t="s">
        <v>190</v>
      </c>
      <c r="B81" s="72" t="s">
        <v>191</v>
      </c>
      <c r="C81" s="22" t="s">
        <v>58</v>
      </c>
      <c r="D81" s="23">
        <v>43064</v>
      </c>
      <c r="E81" s="24">
        <f t="shared" si="6"/>
        <v>96</v>
      </c>
      <c r="F81" s="25">
        <v>832</v>
      </c>
      <c r="G81" s="26">
        <v>2.34</v>
      </c>
      <c r="H81" s="25" t="str">
        <f t="shared" si="7"/>
        <v>No</v>
      </c>
      <c r="I81" s="2" t="str">
        <f t="shared" si="8"/>
        <v>Yes</v>
      </c>
      <c r="J81" s="2">
        <f t="shared" si="5"/>
        <v>2236</v>
      </c>
      <c r="K81" s="27" t="str">
        <f t="shared" si="9"/>
        <v>Early Rejection</v>
      </c>
    </row>
    <row r="82" spans="1:11" ht="13.5" thickTop="1" thickBot="1" x14ac:dyDescent="0.3">
      <c r="A82" s="72" t="s">
        <v>192</v>
      </c>
      <c r="B82" s="72" t="s">
        <v>193</v>
      </c>
      <c r="C82" s="22" t="s">
        <v>70</v>
      </c>
      <c r="D82" s="23">
        <v>43084</v>
      </c>
      <c r="E82" s="24">
        <f t="shared" si="6"/>
        <v>76</v>
      </c>
      <c r="F82" s="25">
        <v>1400</v>
      </c>
      <c r="G82" s="26">
        <v>2.87</v>
      </c>
      <c r="H82" s="25" t="str">
        <f t="shared" si="7"/>
        <v>No</v>
      </c>
      <c r="I82" s="2" t="str">
        <f t="shared" si="8"/>
        <v>No</v>
      </c>
      <c r="J82" s="2">
        <f t="shared" si="5"/>
        <v>3122</v>
      </c>
      <c r="K82" s="27" t="str">
        <f t="shared" si="9"/>
        <v>Admit</v>
      </c>
    </row>
    <row r="83" spans="1:11" ht="13.5" thickTop="1" thickBot="1" x14ac:dyDescent="0.3">
      <c r="A83" s="72" t="s">
        <v>194</v>
      </c>
      <c r="B83" s="72" t="s">
        <v>96</v>
      </c>
      <c r="C83" s="22" t="s">
        <v>58</v>
      </c>
      <c r="D83" s="23">
        <v>43132</v>
      </c>
      <c r="E83" s="24">
        <f t="shared" si="6"/>
        <v>28</v>
      </c>
      <c r="F83" s="25">
        <v>1438</v>
      </c>
      <c r="G83" s="26">
        <v>3.1</v>
      </c>
      <c r="H83" s="25" t="str">
        <f t="shared" si="7"/>
        <v>No</v>
      </c>
      <c r="I83" s="2" t="str">
        <f t="shared" si="8"/>
        <v>No</v>
      </c>
      <c r="J83" s="2">
        <f t="shared" si="5"/>
        <v>3298</v>
      </c>
      <c r="K83" s="27" t="str">
        <f t="shared" si="9"/>
        <v>Admit</v>
      </c>
    </row>
    <row r="84" spans="1:11" ht="13.5" thickTop="1" thickBot="1" x14ac:dyDescent="0.3">
      <c r="A84" s="72" t="s">
        <v>195</v>
      </c>
      <c r="B84" s="72" t="s">
        <v>196</v>
      </c>
      <c r="C84" s="22" t="s">
        <v>70</v>
      </c>
      <c r="D84" s="23">
        <v>43132</v>
      </c>
      <c r="E84" s="24">
        <f t="shared" si="6"/>
        <v>28</v>
      </c>
      <c r="F84" s="25">
        <v>1006</v>
      </c>
      <c r="G84" s="26">
        <v>3</v>
      </c>
      <c r="H84" s="25" t="str">
        <f t="shared" si="7"/>
        <v>No</v>
      </c>
      <c r="I84" s="2" t="str">
        <f t="shared" si="8"/>
        <v>No</v>
      </c>
      <c r="J84" s="2">
        <f t="shared" si="5"/>
        <v>2806</v>
      </c>
      <c r="K84" s="27" t="str">
        <f t="shared" si="9"/>
        <v>Reject</v>
      </c>
    </row>
    <row r="85" spans="1:11" ht="13.5" thickTop="1" thickBot="1" x14ac:dyDescent="0.3">
      <c r="A85" s="72" t="s">
        <v>197</v>
      </c>
      <c r="B85" s="72" t="s">
        <v>198</v>
      </c>
      <c r="C85" s="22" t="s">
        <v>70</v>
      </c>
      <c r="D85" s="23">
        <v>43115</v>
      </c>
      <c r="E85" s="24">
        <f t="shared" si="6"/>
        <v>45</v>
      </c>
      <c r="F85" s="25">
        <v>1565</v>
      </c>
      <c r="G85" s="26">
        <v>3.49</v>
      </c>
      <c r="H85" s="25" t="str">
        <f t="shared" si="7"/>
        <v>No</v>
      </c>
      <c r="I85" s="2" t="str">
        <f t="shared" si="8"/>
        <v>No</v>
      </c>
      <c r="J85" s="2">
        <f t="shared" si="5"/>
        <v>3659</v>
      </c>
      <c r="K85" s="27" t="str">
        <f t="shared" si="9"/>
        <v>Admit</v>
      </c>
    </row>
    <row r="86" spans="1:11" ht="13.5" thickTop="1" thickBot="1" x14ac:dyDescent="0.3">
      <c r="A86" s="72" t="s">
        <v>199</v>
      </c>
      <c r="B86" s="72" t="s">
        <v>200</v>
      </c>
      <c r="C86" s="22" t="s">
        <v>58</v>
      </c>
      <c r="D86" s="23">
        <v>43070</v>
      </c>
      <c r="E86" s="24">
        <f t="shared" si="6"/>
        <v>90</v>
      </c>
      <c r="F86" s="25">
        <v>1600</v>
      </c>
      <c r="G86" s="26">
        <v>3.35</v>
      </c>
      <c r="H86" s="25" t="str">
        <f t="shared" si="7"/>
        <v>No</v>
      </c>
      <c r="I86" s="2" t="str">
        <f t="shared" si="8"/>
        <v>No</v>
      </c>
      <c r="J86" s="2">
        <f t="shared" si="5"/>
        <v>3610</v>
      </c>
      <c r="K86" s="27" t="str">
        <f t="shared" si="9"/>
        <v>Admit</v>
      </c>
    </row>
    <row r="87" spans="1:11" ht="13.5" thickTop="1" thickBot="1" x14ac:dyDescent="0.3">
      <c r="A87" s="72" t="s">
        <v>201</v>
      </c>
      <c r="B87" s="72" t="s">
        <v>202</v>
      </c>
      <c r="C87" s="22" t="s">
        <v>58</v>
      </c>
      <c r="D87" s="23">
        <v>43069</v>
      </c>
      <c r="E87" s="24">
        <f t="shared" si="6"/>
        <v>91</v>
      </c>
      <c r="F87" s="25">
        <v>945</v>
      </c>
      <c r="G87" s="26">
        <v>3.25</v>
      </c>
      <c r="H87" s="25" t="str">
        <f t="shared" si="7"/>
        <v>No</v>
      </c>
      <c r="I87" s="2" t="str">
        <f t="shared" si="8"/>
        <v>Yes</v>
      </c>
      <c r="J87" s="2">
        <f t="shared" si="5"/>
        <v>2895</v>
      </c>
      <c r="K87" s="27" t="str">
        <f t="shared" si="9"/>
        <v>Early Rejection</v>
      </c>
    </row>
    <row r="88" spans="1:11" ht="13.5" thickTop="1" thickBot="1" x14ac:dyDescent="0.3">
      <c r="A88" s="72" t="s">
        <v>203</v>
      </c>
      <c r="B88" s="72" t="s">
        <v>204</v>
      </c>
      <c r="C88" s="22" t="s">
        <v>58</v>
      </c>
      <c r="D88" s="23">
        <v>43155</v>
      </c>
      <c r="E88" s="24">
        <f t="shared" si="6"/>
        <v>5</v>
      </c>
      <c r="F88" s="25">
        <v>1101</v>
      </c>
      <c r="G88" s="26">
        <v>2.61</v>
      </c>
      <c r="H88" s="25" t="str">
        <f t="shared" si="7"/>
        <v>No</v>
      </c>
      <c r="I88" s="2" t="str">
        <f t="shared" si="8"/>
        <v>No</v>
      </c>
      <c r="J88" s="2">
        <f t="shared" si="5"/>
        <v>2667</v>
      </c>
      <c r="K88" s="27" t="str">
        <f t="shared" si="9"/>
        <v>Reject</v>
      </c>
    </row>
    <row r="89" spans="1:11" ht="13.5" thickTop="1" thickBot="1" x14ac:dyDescent="0.3">
      <c r="A89" s="72" t="s">
        <v>205</v>
      </c>
      <c r="B89" s="72" t="s">
        <v>206</v>
      </c>
      <c r="C89" s="22" t="s">
        <v>70</v>
      </c>
      <c r="D89" s="23">
        <v>43133</v>
      </c>
      <c r="E89" s="24">
        <f t="shared" si="6"/>
        <v>27</v>
      </c>
      <c r="F89" s="25">
        <v>1140</v>
      </c>
      <c r="G89" s="26">
        <v>3.61</v>
      </c>
      <c r="H89" s="25" t="str">
        <f t="shared" si="7"/>
        <v>No</v>
      </c>
      <c r="I89" s="2" t="str">
        <f t="shared" si="8"/>
        <v>No</v>
      </c>
      <c r="J89" s="2">
        <f t="shared" si="5"/>
        <v>3306</v>
      </c>
      <c r="K89" s="27" t="str">
        <f t="shared" si="9"/>
        <v>Admit</v>
      </c>
    </row>
    <row r="90" spans="1:11" ht="13.5" thickTop="1" thickBot="1" x14ac:dyDescent="0.3">
      <c r="A90" s="72" t="s">
        <v>207</v>
      </c>
      <c r="B90" s="72" t="s">
        <v>92</v>
      </c>
      <c r="C90" s="22" t="s">
        <v>58</v>
      </c>
      <c r="D90" s="23">
        <v>43064</v>
      </c>
      <c r="E90" s="24">
        <f t="shared" si="6"/>
        <v>96</v>
      </c>
      <c r="F90" s="25">
        <v>1010</v>
      </c>
      <c r="G90" s="26">
        <v>2.75</v>
      </c>
      <c r="H90" s="25" t="str">
        <f t="shared" si="7"/>
        <v>No</v>
      </c>
      <c r="I90" s="2" t="str">
        <f t="shared" si="8"/>
        <v>No</v>
      </c>
      <c r="J90" s="2">
        <f t="shared" si="5"/>
        <v>2660</v>
      </c>
      <c r="K90" s="27" t="str">
        <f t="shared" si="9"/>
        <v>Reject</v>
      </c>
    </row>
    <row r="91" spans="1:11" ht="13.5" thickTop="1" thickBot="1" x14ac:dyDescent="0.3">
      <c r="A91" s="72" t="s">
        <v>208</v>
      </c>
      <c r="B91" s="72" t="s">
        <v>209</v>
      </c>
      <c r="C91" s="22" t="s">
        <v>58</v>
      </c>
      <c r="D91" s="23">
        <v>43084</v>
      </c>
      <c r="E91" s="24">
        <f t="shared" si="6"/>
        <v>76</v>
      </c>
      <c r="F91" s="25">
        <v>2100</v>
      </c>
      <c r="G91" s="26">
        <v>4</v>
      </c>
      <c r="H91" s="25" t="str">
        <f t="shared" si="7"/>
        <v>Yes</v>
      </c>
      <c r="I91" s="2" t="str">
        <f t="shared" si="8"/>
        <v>No</v>
      </c>
      <c r="J91" s="2">
        <f t="shared" si="5"/>
        <v>4500</v>
      </c>
      <c r="K91" s="27" t="str">
        <f t="shared" si="9"/>
        <v>Early Admission</v>
      </c>
    </row>
    <row r="92" spans="1:11" ht="13.5" thickTop="1" thickBot="1" x14ac:dyDescent="0.3">
      <c r="A92" s="72" t="s">
        <v>210</v>
      </c>
      <c r="B92" s="72" t="s">
        <v>211</v>
      </c>
      <c r="C92" s="22" t="s">
        <v>70</v>
      </c>
      <c r="D92" s="23">
        <v>43114</v>
      </c>
      <c r="E92" s="24">
        <f t="shared" si="6"/>
        <v>46</v>
      </c>
      <c r="F92" s="25">
        <v>1375</v>
      </c>
      <c r="G92" s="26">
        <v>2.87</v>
      </c>
      <c r="H92" s="25" t="str">
        <f t="shared" si="7"/>
        <v>No</v>
      </c>
      <c r="I92" s="2" t="str">
        <f t="shared" si="8"/>
        <v>No</v>
      </c>
      <c r="J92" s="2">
        <f t="shared" si="5"/>
        <v>3097</v>
      </c>
      <c r="K92" s="27" t="str">
        <f t="shared" si="9"/>
        <v>Admit</v>
      </c>
    </row>
    <row r="93" spans="1:11" ht="13.5" thickTop="1" thickBot="1" x14ac:dyDescent="0.3">
      <c r="A93" s="72" t="s">
        <v>210</v>
      </c>
      <c r="B93" s="72" t="s">
        <v>212</v>
      </c>
      <c r="C93" s="22" t="s">
        <v>58</v>
      </c>
      <c r="D93" s="23">
        <v>43149</v>
      </c>
      <c r="E93" s="24">
        <f t="shared" si="6"/>
        <v>11</v>
      </c>
      <c r="F93" s="25">
        <v>2321</v>
      </c>
      <c r="G93" s="26">
        <v>3.64</v>
      </c>
      <c r="H93" s="25" t="str">
        <f t="shared" si="7"/>
        <v>No</v>
      </c>
      <c r="I93" s="2" t="str">
        <f t="shared" si="8"/>
        <v>No</v>
      </c>
      <c r="J93" s="2">
        <f t="shared" si="5"/>
        <v>4505</v>
      </c>
      <c r="K93" s="27" t="str">
        <f t="shared" si="9"/>
        <v>Admit</v>
      </c>
    </row>
    <row r="94" spans="1:11" ht="13.5" thickTop="1" thickBot="1" x14ac:dyDescent="0.3">
      <c r="A94" s="72" t="s">
        <v>213</v>
      </c>
      <c r="B94" s="72" t="s">
        <v>214</v>
      </c>
      <c r="C94" s="22" t="s">
        <v>70</v>
      </c>
      <c r="D94" s="23">
        <v>43054</v>
      </c>
      <c r="E94" s="24">
        <f t="shared" si="6"/>
        <v>106</v>
      </c>
      <c r="F94" s="25">
        <v>934</v>
      </c>
      <c r="G94" s="26">
        <v>3.95</v>
      </c>
      <c r="H94" s="25" t="str">
        <f t="shared" si="7"/>
        <v>No</v>
      </c>
      <c r="I94" s="2" t="str">
        <f t="shared" si="8"/>
        <v>Yes</v>
      </c>
      <c r="J94" s="2">
        <f t="shared" si="5"/>
        <v>3304</v>
      </c>
      <c r="K94" s="27" t="str">
        <f t="shared" si="9"/>
        <v>Early Rejection</v>
      </c>
    </row>
    <row r="95" spans="1:11" ht="13.5" thickTop="1" thickBot="1" x14ac:dyDescent="0.3">
      <c r="A95" s="72" t="s">
        <v>215</v>
      </c>
      <c r="B95" s="72" t="s">
        <v>216</v>
      </c>
      <c r="C95" s="22" t="s">
        <v>58</v>
      </c>
      <c r="D95" s="23">
        <v>43146</v>
      </c>
      <c r="E95" s="24">
        <f t="shared" si="6"/>
        <v>14</v>
      </c>
      <c r="F95" s="25">
        <v>1151</v>
      </c>
      <c r="G95" s="26">
        <v>3.79</v>
      </c>
      <c r="H95" s="25" t="str">
        <f t="shared" si="7"/>
        <v>No</v>
      </c>
      <c r="I95" s="2" t="str">
        <f t="shared" si="8"/>
        <v>No</v>
      </c>
      <c r="J95" s="2">
        <f t="shared" si="5"/>
        <v>3425</v>
      </c>
      <c r="K95" s="27" t="str">
        <f t="shared" si="9"/>
        <v>Admit</v>
      </c>
    </row>
    <row r="96" spans="1:11" ht="13.5" thickTop="1" thickBot="1" x14ac:dyDescent="0.3">
      <c r="A96" s="72" t="s">
        <v>217</v>
      </c>
      <c r="B96" s="72" t="s">
        <v>218</v>
      </c>
      <c r="C96" s="22" t="s">
        <v>70</v>
      </c>
      <c r="D96" s="23">
        <v>43160</v>
      </c>
      <c r="E96" s="24">
        <f t="shared" si="6"/>
        <v>0</v>
      </c>
      <c r="F96" s="25">
        <v>1100</v>
      </c>
      <c r="G96" s="26">
        <v>2.95</v>
      </c>
      <c r="H96" s="25" t="str">
        <f t="shared" si="7"/>
        <v>No</v>
      </c>
      <c r="I96" s="2" t="str">
        <f t="shared" si="8"/>
        <v>No</v>
      </c>
      <c r="J96" s="2">
        <f t="shared" si="5"/>
        <v>2870</v>
      </c>
      <c r="K96" s="27" t="str">
        <f t="shared" si="9"/>
        <v>Reject</v>
      </c>
    </row>
    <row r="97" spans="1:11" ht="13.5" thickTop="1" thickBot="1" x14ac:dyDescent="0.3">
      <c r="A97" s="72" t="s">
        <v>219</v>
      </c>
      <c r="B97" s="72" t="s">
        <v>106</v>
      </c>
      <c r="C97" s="22" t="s">
        <v>58</v>
      </c>
      <c r="D97" s="23">
        <v>43159</v>
      </c>
      <c r="E97" s="24">
        <f t="shared" si="6"/>
        <v>1</v>
      </c>
      <c r="F97" s="25">
        <v>1493</v>
      </c>
      <c r="G97" s="26">
        <v>3.24</v>
      </c>
      <c r="H97" s="25" t="str">
        <f t="shared" si="7"/>
        <v>No</v>
      </c>
      <c r="I97" s="2" t="str">
        <f t="shared" si="8"/>
        <v>No</v>
      </c>
      <c r="J97" s="2">
        <f t="shared" si="5"/>
        <v>3437</v>
      </c>
      <c r="K97" s="27" t="str">
        <f t="shared" si="9"/>
        <v>Admit</v>
      </c>
    </row>
    <row r="98" spans="1:11" ht="13.5" thickTop="1" thickBot="1" x14ac:dyDescent="0.3">
      <c r="A98" s="72" t="s">
        <v>220</v>
      </c>
      <c r="B98" s="72" t="s">
        <v>221</v>
      </c>
      <c r="C98" s="22" t="s">
        <v>70</v>
      </c>
      <c r="D98" s="23">
        <v>43115</v>
      </c>
      <c r="E98" s="24">
        <f t="shared" si="6"/>
        <v>45</v>
      </c>
      <c r="F98" s="25">
        <v>1600</v>
      </c>
      <c r="G98" s="26">
        <v>3.63</v>
      </c>
      <c r="H98" s="25" t="str">
        <f t="shared" si="7"/>
        <v>No</v>
      </c>
      <c r="I98" s="2" t="str">
        <f t="shared" si="8"/>
        <v>No</v>
      </c>
      <c r="J98" s="2">
        <f t="shared" si="5"/>
        <v>3778</v>
      </c>
      <c r="K98" s="27" t="str">
        <f t="shared" si="9"/>
        <v>Admit</v>
      </c>
    </row>
    <row r="99" spans="1:11" ht="13.5" thickTop="1" thickBot="1" x14ac:dyDescent="0.3">
      <c r="A99" s="72" t="s">
        <v>222</v>
      </c>
      <c r="B99" s="72" t="s">
        <v>223</v>
      </c>
      <c r="C99" s="22" t="s">
        <v>58</v>
      </c>
      <c r="D99" s="23">
        <v>43132</v>
      </c>
      <c r="E99" s="24">
        <f t="shared" si="6"/>
        <v>28</v>
      </c>
      <c r="F99" s="25">
        <v>1994</v>
      </c>
      <c r="G99" s="26">
        <v>4</v>
      </c>
      <c r="H99" s="25" t="str">
        <f t="shared" si="7"/>
        <v>No</v>
      </c>
      <c r="I99" s="2" t="str">
        <f t="shared" si="8"/>
        <v>No</v>
      </c>
      <c r="J99" s="2">
        <f t="shared" si="5"/>
        <v>4394</v>
      </c>
      <c r="K99" s="27" t="str">
        <f t="shared" si="9"/>
        <v>Admit</v>
      </c>
    </row>
    <row r="100" spans="1:11" ht="13.5" thickTop="1" thickBot="1" x14ac:dyDescent="0.3">
      <c r="A100" s="72" t="s">
        <v>224</v>
      </c>
      <c r="B100" s="72" t="s">
        <v>225</v>
      </c>
      <c r="C100" s="22" t="s">
        <v>58</v>
      </c>
      <c r="D100" s="23">
        <v>43070</v>
      </c>
      <c r="E100" s="24">
        <f t="shared" si="6"/>
        <v>90</v>
      </c>
      <c r="F100" s="25">
        <v>970</v>
      </c>
      <c r="G100" s="26">
        <v>3.67</v>
      </c>
      <c r="H100" s="25" t="str">
        <f t="shared" si="7"/>
        <v>No</v>
      </c>
      <c r="I100" s="2" t="str">
        <f t="shared" si="8"/>
        <v>Yes</v>
      </c>
      <c r="J100" s="2">
        <f t="shared" si="5"/>
        <v>3172</v>
      </c>
      <c r="K100" s="27" t="str">
        <f t="shared" si="9"/>
        <v>Early Rejection</v>
      </c>
    </row>
    <row r="101" spans="1:11" ht="13.5" thickTop="1" thickBot="1" x14ac:dyDescent="0.3">
      <c r="A101" s="72" t="s">
        <v>226</v>
      </c>
      <c r="B101" s="72" t="s">
        <v>227</v>
      </c>
      <c r="C101" s="22" t="s">
        <v>58</v>
      </c>
      <c r="D101" s="23">
        <v>43069</v>
      </c>
      <c r="E101" s="24">
        <f t="shared" si="6"/>
        <v>91</v>
      </c>
      <c r="F101" s="25">
        <v>2100</v>
      </c>
      <c r="G101" s="26">
        <v>4</v>
      </c>
      <c r="H101" s="25" t="str">
        <f t="shared" si="7"/>
        <v>Yes</v>
      </c>
      <c r="I101" s="2" t="str">
        <f t="shared" si="8"/>
        <v>No</v>
      </c>
      <c r="J101" s="2">
        <f t="shared" si="5"/>
        <v>4500</v>
      </c>
      <c r="K101" s="27" t="str">
        <f t="shared" si="9"/>
        <v>Early Admission</v>
      </c>
    </row>
    <row r="102" spans="1:11" ht="13.5" thickTop="1" thickBot="1" x14ac:dyDescent="0.3">
      <c r="A102" s="72" t="s">
        <v>228</v>
      </c>
      <c r="B102" s="72" t="s">
        <v>229</v>
      </c>
      <c r="C102" s="22" t="s">
        <v>58</v>
      </c>
      <c r="D102" s="23">
        <v>43155</v>
      </c>
      <c r="E102" s="24">
        <f t="shared" si="6"/>
        <v>5</v>
      </c>
      <c r="F102" s="25">
        <v>1210</v>
      </c>
      <c r="G102" s="26">
        <v>2.65</v>
      </c>
      <c r="H102" s="25" t="str">
        <f t="shared" si="7"/>
        <v>No</v>
      </c>
      <c r="I102" s="2" t="str">
        <f t="shared" si="8"/>
        <v>No</v>
      </c>
      <c r="J102" s="2">
        <f t="shared" si="5"/>
        <v>2800</v>
      </c>
      <c r="K102" s="27" t="str">
        <f t="shared" si="9"/>
        <v>Reject</v>
      </c>
    </row>
    <row r="103" spans="1:11" ht="13.5" thickTop="1" thickBot="1" x14ac:dyDescent="0.3">
      <c r="A103" s="72" t="s">
        <v>230</v>
      </c>
      <c r="B103" s="72" t="s">
        <v>110</v>
      </c>
      <c r="C103" s="22" t="s">
        <v>58</v>
      </c>
      <c r="D103" s="23">
        <v>43133</v>
      </c>
      <c r="E103" s="24">
        <f t="shared" si="6"/>
        <v>27</v>
      </c>
      <c r="F103" s="25">
        <v>1875</v>
      </c>
      <c r="G103" s="26">
        <v>3.01</v>
      </c>
      <c r="H103" s="25" t="str">
        <f t="shared" si="7"/>
        <v>No</v>
      </c>
      <c r="I103" s="2" t="str">
        <f t="shared" si="8"/>
        <v>No</v>
      </c>
      <c r="J103" s="2">
        <f t="shared" si="5"/>
        <v>3681</v>
      </c>
      <c r="K103" s="27" t="str">
        <f t="shared" si="9"/>
        <v>Admit</v>
      </c>
    </row>
    <row r="104" spans="1:11" ht="13.5" thickTop="1" thickBot="1" x14ac:dyDescent="0.3">
      <c r="A104" s="72" t="s">
        <v>231</v>
      </c>
      <c r="B104" s="72" t="s">
        <v>232</v>
      </c>
      <c r="C104" s="22" t="s">
        <v>70</v>
      </c>
      <c r="D104" s="23">
        <v>43115</v>
      </c>
      <c r="E104" s="24">
        <f t="shared" si="6"/>
        <v>45</v>
      </c>
      <c r="F104" s="25">
        <v>1000</v>
      </c>
      <c r="G104" s="26">
        <v>2.2799999999999998</v>
      </c>
      <c r="H104" s="25" t="str">
        <f t="shared" si="7"/>
        <v>No</v>
      </c>
      <c r="I104" s="2" t="str">
        <f t="shared" si="8"/>
        <v>No</v>
      </c>
      <c r="J104" s="2">
        <f t="shared" si="5"/>
        <v>2368</v>
      </c>
      <c r="K104" s="27" t="str">
        <f t="shared" si="9"/>
        <v>Reject</v>
      </c>
    </row>
    <row r="105" spans="1:11" ht="13.5" thickTop="1" thickBot="1" x14ac:dyDescent="0.3">
      <c r="A105" s="72" t="s">
        <v>233</v>
      </c>
      <c r="B105" s="72" t="s">
        <v>234</v>
      </c>
      <c r="C105" s="22" t="s">
        <v>58</v>
      </c>
      <c r="D105" s="23">
        <v>43064</v>
      </c>
      <c r="E105" s="24">
        <f t="shared" si="6"/>
        <v>96</v>
      </c>
      <c r="F105" s="25">
        <v>1209</v>
      </c>
      <c r="G105" s="26">
        <v>3.59</v>
      </c>
      <c r="H105" s="25" t="str">
        <f t="shared" si="7"/>
        <v>No</v>
      </c>
      <c r="I105" s="2" t="str">
        <f t="shared" si="8"/>
        <v>No</v>
      </c>
      <c r="J105" s="2">
        <f t="shared" si="5"/>
        <v>3363</v>
      </c>
      <c r="K105" s="27" t="str">
        <f t="shared" si="9"/>
        <v>Admit</v>
      </c>
    </row>
    <row r="106" spans="1:11" ht="13.5" thickTop="1" thickBot="1" x14ac:dyDescent="0.3">
      <c r="A106" s="72" t="s">
        <v>235</v>
      </c>
      <c r="B106" s="72" t="s">
        <v>229</v>
      </c>
      <c r="C106" s="22" t="s">
        <v>70</v>
      </c>
      <c r="D106" s="23">
        <v>43084</v>
      </c>
      <c r="E106" s="24">
        <f t="shared" si="6"/>
        <v>76</v>
      </c>
      <c r="F106" s="25">
        <v>1518</v>
      </c>
      <c r="G106" s="26">
        <v>3.39</v>
      </c>
      <c r="H106" s="25" t="str">
        <f t="shared" si="7"/>
        <v>No</v>
      </c>
      <c r="I106" s="2" t="str">
        <f t="shared" si="8"/>
        <v>No</v>
      </c>
      <c r="J106" s="2">
        <f t="shared" si="5"/>
        <v>3552</v>
      </c>
      <c r="K106" s="27" t="str">
        <f t="shared" si="9"/>
        <v>Admit</v>
      </c>
    </row>
    <row r="107" spans="1:11" ht="13.5" thickTop="1" thickBot="1" x14ac:dyDescent="0.3">
      <c r="A107" s="72" t="s">
        <v>236</v>
      </c>
      <c r="B107" s="72" t="s">
        <v>237</v>
      </c>
      <c r="C107" s="22" t="s">
        <v>58</v>
      </c>
      <c r="D107" s="23">
        <v>43132</v>
      </c>
      <c r="E107" s="24">
        <f t="shared" si="6"/>
        <v>28</v>
      </c>
      <c r="F107" s="25">
        <v>2010</v>
      </c>
      <c r="G107" s="26">
        <v>4</v>
      </c>
      <c r="H107" s="25" t="str">
        <f t="shared" si="7"/>
        <v>Yes</v>
      </c>
      <c r="I107" s="2" t="str">
        <f t="shared" si="8"/>
        <v>No</v>
      </c>
      <c r="J107" s="2">
        <f t="shared" si="5"/>
        <v>4410</v>
      </c>
      <c r="K107" s="27" t="str">
        <f t="shared" si="9"/>
        <v>Early Admission</v>
      </c>
    </row>
    <row r="108" spans="1:11" ht="13.5" thickTop="1" thickBot="1" x14ac:dyDescent="0.3">
      <c r="A108" s="72" t="s">
        <v>238</v>
      </c>
      <c r="B108" s="72" t="s">
        <v>239</v>
      </c>
      <c r="C108" s="22" t="s">
        <v>70</v>
      </c>
      <c r="D108" s="23">
        <v>43132</v>
      </c>
      <c r="E108" s="24">
        <f t="shared" si="6"/>
        <v>28</v>
      </c>
      <c r="F108" s="25">
        <v>899</v>
      </c>
      <c r="G108" s="26">
        <v>3.67</v>
      </c>
      <c r="H108" s="25" t="str">
        <f t="shared" si="7"/>
        <v>No</v>
      </c>
      <c r="I108" s="2" t="str">
        <f t="shared" si="8"/>
        <v>Yes</v>
      </c>
      <c r="J108" s="2">
        <f t="shared" si="5"/>
        <v>3101</v>
      </c>
      <c r="K108" s="27" t="str">
        <f t="shared" si="9"/>
        <v>Early Rejection</v>
      </c>
    </row>
    <row r="109" spans="1:11" ht="13.5" thickTop="1" thickBot="1" x14ac:dyDescent="0.3">
      <c r="A109" s="72" t="s">
        <v>240</v>
      </c>
      <c r="B109" s="72" t="s">
        <v>152</v>
      </c>
      <c r="C109" s="22" t="s">
        <v>58</v>
      </c>
      <c r="D109" s="23">
        <v>43115</v>
      </c>
      <c r="E109" s="24">
        <f t="shared" si="6"/>
        <v>45</v>
      </c>
      <c r="F109" s="25">
        <v>1675</v>
      </c>
      <c r="G109" s="26">
        <v>3.21</v>
      </c>
      <c r="H109" s="25" t="str">
        <f t="shared" si="7"/>
        <v>No</v>
      </c>
      <c r="I109" s="2" t="str">
        <f t="shared" si="8"/>
        <v>No</v>
      </c>
      <c r="J109" s="2">
        <f t="shared" si="5"/>
        <v>3601</v>
      </c>
      <c r="K109" s="27" t="str">
        <f t="shared" si="9"/>
        <v>Admit</v>
      </c>
    </row>
    <row r="110" spans="1:11" ht="13.5" thickTop="1" thickBot="1" x14ac:dyDescent="0.3">
      <c r="A110" s="72" t="s">
        <v>241</v>
      </c>
      <c r="B110" s="72" t="s">
        <v>218</v>
      </c>
      <c r="C110" s="22" t="s">
        <v>70</v>
      </c>
      <c r="D110" s="23">
        <v>43070</v>
      </c>
      <c r="E110" s="24">
        <f t="shared" si="6"/>
        <v>90</v>
      </c>
      <c r="F110" s="25">
        <v>1273</v>
      </c>
      <c r="G110" s="26">
        <v>3.3</v>
      </c>
      <c r="H110" s="25" t="str">
        <f t="shared" si="7"/>
        <v>No</v>
      </c>
      <c r="I110" s="2" t="str">
        <f t="shared" si="8"/>
        <v>No</v>
      </c>
      <c r="J110" s="2">
        <f t="shared" si="5"/>
        <v>3253</v>
      </c>
      <c r="K110" s="27" t="str">
        <f t="shared" si="9"/>
        <v>Admit</v>
      </c>
    </row>
    <row r="111" spans="1:11" ht="13.5" thickTop="1" thickBot="1" x14ac:dyDescent="0.3">
      <c r="A111" s="72" t="s">
        <v>242</v>
      </c>
      <c r="B111" s="72" t="s">
        <v>169</v>
      </c>
      <c r="C111" s="22" t="s">
        <v>70</v>
      </c>
      <c r="D111" s="23">
        <v>43069</v>
      </c>
      <c r="E111" s="24">
        <f t="shared" si="6"/>
        <v>91</v>
      </c>
      <c r="F111" s="25">
        <v>1885</v>
      </c>
      <c r="G111" s="26">
        <v>3.91</v>
      </c>
      <c r="H111" s="25" t="str">
        <f t="shared" si="7"/>
        <v>No</v>
      </c>
      <c r="I111" s="2" t="str">
        <f t="shared" si="8"/>
        <v>No</v>
      </c>
      <c r="J111" s="2">
        <f t="shared" si="5"/>
        <v>4231</v>
      </c>
      <c r="K111" s="27" t="str">
        <f t="shared" si="9"/>
        <v>Admit</v>
      </c>
    </row>
    <row r="112" spans="1:11" ht="13.5" thickTop="1" thickBot="1" x14ac:dyDescent="0.3">
      <c r="A112" s="72" t="s">
        <v>243</v>
      </c>
      <c r="B112" s="72" t="s">
        <v>244</v>
      </c>
      <c r="C112" s="22" t="s">
        <v>58</v>
      </c>
      <c r="D112" s="23">
        <v>43155</v>
      </c>
      <c r="E112" s="24">
        <f t="shared" si="6"/>
        <v>5</v>
      </c>
      <c r="F112" s="25">
        <v>1045</v>
      </c>
      <c r="G112" s="26">
        <v>2.94</v>
      </c>
      <c r="H112" s="25" t="str">
        <f t="shared" si="7"/>
        <v>No</v>
      </c>
      <c r="I112" s="2" t="str">
        <f t="shared" si="8"/>
        <v>No</v>
      </c>
      <c r="J112" s="2">
        <f t="shared" si="5"/>
        <v>2809</v>
      </c>
      <c r="K112" s="27" t="str">
        <f t="shared" si="9"/>
        <v>Reject</v>
      </c>
    </row>
    <row r="113" spans="1:11" ht="13.5" thickTop="1" thickBot="1" x14ac:dyDescent="0.3">
      <c r="A113" s="72" t="s">
        <v>245</v>
      </c>
      <c r="B113" s="72" t="s">
        <v>246</v>
      </c>
      <c r="C113" s="22" t="s">
        <v>58</v>
      </c>
      <c r="D113" s="23">
        <v>43133</v>
      </c>
      <c r="E113" s="24">
        <f t="shared" si="6"/>
        <v>27</v>
      </c>
      <c r="F113" s="25">
        <v>900</v>
      </c>
      <c r="G113" s="26">
        <v>3.63</v>
      </c>
      <c r="H113" s="25" t="str">
        <f t="shared" si="7"/>
        <v>No</v>
      </c>
      <c r="I113" s="2" t="str">
        <f t="shared" si="8"/>
        <v>Yes</v>
      </c>
      <c r="J113" s="2">
        <f t="shared" si="5"/>
        <v>3078</v>
      </c>
      <c r="K113" s="27" t="str">
        <f t="shared" si="9"/>
        <v>Early Rejection</v>
      </c>
    </row>
    <row r="114" spans="1:11" ht="13.5" thickTop="1" thickBot="1" x14ac:dyDescent="0.3">
      <c r="A114" s="72" t="s">
        <v>245</v>
      </c>
      <c r="B114" s="72" t="s">
        <v>247</v>
      </c>
      <c r="C114" s="22" t="s">
        <v>58</v>
      </c>
      <c r="D114" s="23">
        <v>43064</v>
      </c>
      <c r="E114" s="24">
        <f t="shared" si="6"/>
        <v>96</v>
      </c>
      <c r="F114" s="25">
        <v>1168</v>
      </c>
      <c r="G114" s="26">
        <v>3.15</v>
      </c>
      <c r="H114" s="25" t="str">
        <f t="shared" si="7"/>
        <v>No</v>
      </c>
      <c r="I114" s="2" t="str">
        <f t="shared" si="8"/>
        <v>No</v>
      </c>
      <c r="J114" s="2">
        <f t="shared" si="5"/>
        <v>3058</v>
      </c>
      <c r="K114" s="27" t="str">
        <f t="shared" si="9"/>
        <v>Admit</v>
      </c>
    </row>
    <row r="115" spans="1:11" ht="13.5" thickTop="1" thickBot="1" x14ac:dyDescent="0.3">
      <c r="A115" s="72" t="s">
        <v>248</v>
      </c>
      <c r="B115" s="72" t="s">
        <v>74</v>
      </c>
      <c r="C115" s="22" t="s">
        <v>70</v>
      </c>
      <c r="D115" s="23">
        <v>43084</v>
      </c>
      <c r="E115" s="24">
        <f t="shared" si="6"/>
        <v>76</v>
      </c>
      <c r="F115" s="25">
        <v>1600</v>
      </c>
      <c r="G115" s="26">
        <v>3.22</v>
      </c>
      <c r="H115" s="25" t="str">
        <f t="shared" si="7"/>
        <v>No</v>
      </c>
      <c r="I115" s="2" t="str">
        <f t="shared" si="8"/>
        <v>No</v>
      </c>
      <c r="J115" s="2">
        <f t="shared" si="5"/>
        <v>3532</v>
      </c>
      <c r="K115" s="27" t="str">
        <f t="shared" si="9"/>
        <v>Admit</v>
      </c>
    </row>
    <row r="116" spans="1:11" ht="13.5" thickTop="1" thickBot="1" x14ac:dyDescent="0.3">
      <c r="A116" s="72" t="s">
        <v>249</v>
      </c>
      <c r="B116" s="72" t="s">
        <v>250</v>
      </c>
      <c r="C116" s="22" t="s">
        <v>58</v>
      </c>
      <c r="D116" s="23">
        <v>43114</v>
      </c>
      <c r="E116" s="24">
        <f t="shared" si="6"/>
        <v>46</v>
      </c>
      <c r="F116" s="25">
        <v>1065</v>
      </c>
      <c r="G116" s="26">
        <v>2.16</v>
      </c>
      <c r="H116" s="25" t="str">
        <f t="shared" si="7"/>
        <v>No</v>
      </c>
      <c r="I116" s="2" t="str">
        <f t="shared" si="8"/>
        <v>No</v>
      </c>
      <c r="J116" s="2">
        <f t="shared" si="5"/>
        <v>2361</v>
      </c>
      <c r="K116" s="27" t="str">
        <f t="shared" si="9"/>
        <v>Reject</v>
      </c>
    </row>
    <row r="117" spans="1:11" ht="13.5" thickTop="1" thickBot="1" x14ac:dyDescent="0.3">
      <c r="A117" s="72" t="s">
        <v>251</v>
      </c>
      <c r="B117" s="72" t="s">
        <v>120</v>
      </c>
      <c r="C117" s="22" t="s">
        <v>70</v>
      </c>
      <c r="D117" s="23">
        <v>43190</v>
      </c>
      <c r="E117" s="24">
        <f t="shared" si="6"/>
        <v>-30</v>
      </c>
      <c r="F117" s="25">
        <v>1185</v>
      </c>
      <c r="G117" s="26">
        <v>3.38</v>
      </c>
      <c r="H117" s="25" t="str">
        <f t="shared" si="7"/>
        <v>No</v>
      </c>
      <c r="I117" s="2" t="str">
        <f t="shared" si="8"/>
        <v>No</v>
      </c>
      <c r="J117" s="2">
        <f t="shared" si="5"/>
        <v>3213</v>
      </c>
      <c r="K117" s="27" t="str">
        <f t="shared" si="9"/>
        <v>Admit</v>
      </c>
    </row>
    <row r="118" spans="1:11" ht="13.5" thickTop="1" thickBot="1" x14ac:dyDescent="0.3">
      <c r="A118" s="72" t="s">
        <v>252</v>
      </c>
      <c r="B118" s="72" t="s">
        <v>225</v>
      </c>
      <c r="C118" s="22" t="s">
        <v>58</v>
      </c>
      <c r="D118" s="23">
        <v>43054</v>
      </c>
      <c r="E118" s="24">
        <f t="shared" si="6"/>
        <v>106</v>
      </c>
      <c r="F118" s="25">
        <v>1668</v>
      </c>
      <c r="G118" s="26">
        <v>3.9</v>
      </c>
      <c r="H118" s="25" t="str">
        <f t="shared" si="7"/>
        <v>No</v>
      </c>
      <c r="I118" s="2" t="str">
        <f t="shared" si="8"/>
        <v>No</v>
      </c>
      <c r="J118" s="2">
        <f t="shared" si="5"/>
        <v>4008</v>
      </c>
      <c r="K118" s="27" t="str">
        <f t="shared" si="9"/>
        <v>Admit</v>
      </c>
    </row>
    <row r="119" spans="1:11" ht="13.5" thickTop="1" thickBot="1" x14ac:dyDescent="0.3">
      <c r="A119" s="72" t="s">
        <v>253</v>
      </c>
      <c r="B119" s="72" t="s">
        <v>254</v>
      </c>
      <c r="C119" s="22" t="s">
        <v>70</v>
      </c>
      <c r="D119" s="23">
        <v>43146</v>
      </c>
      <c r="E119" s="24">
        <f t="shared" si="6"/>
        <v>14</v>
      </c>
      <c r="F119" s="25">
        <v>1007</v>
      </c>
      <c r="G119" s="26">
        <v>2.78</v>
      </c>
      <c r="H119" s="25" t="str">
        <f t="shared" si="7"/>
        <v>No</v>
      </c>
      <c r="I119" s="2" t="str">
        <f t="shared" si="8"/>
        <v>No</v>
      </c>
      <c r="J119" s="2">
        <f t="shared" si="5"/>
        <v>2675</v>
      </c>
      <c r="K119" s="27" t="str">
        <f t="shared" si="9"/>
        <v>Reject</v>
      </c>
    </row>
    <row r="120" spans="1:11" ht="13.5" thickTop="1" thickBot="1" x14ac:dyDescent="0.3">
      <c r="A120" s="72" t="s">
        <v>255</v>
      </c>
      <c r="B120" s="72" t="s">
        <v>256</v>
      </c>
      <c r="C120" s="22" t="s">
        <v>70</v>
      </c>
      <c r="D120" s="23">
        <v>43160</v>
      </c>
      <c r="E120" s="24">
        <f t="shared" si="6"/>
        <v>0</v>
      </c>
      <c r="F120" s="25">
        <v>1169</v>
      </c>
      <c r="G120" s="26">
        <v>3.63</v>
      </c>
      <c r="H120" s="25" t="str">
        <f t="shared" si="7"/>
        <v>No</v>
      </c>
      <c r="I120" s="2" t="str">
        <f t="shared" si="8"/>
        <v>No</v>
      </c>
      <c r="J120" s="2">
        <f t="shared" si="5"/>
        <v>3347</v>
      </c>
      <c r="K120" s="27" t="str">
        <f t="shared" si="9"/>
        <v>Admit</v>
      </c>
    </row>
    <row r="121" spans="1:11" ht="13.5" thickTop="1" thickBot="1" x14ac:dyDescent="0.3">
      <c r="A121" s="72" t="s">
        <v>126</v>
      </c>
      <c r="B121" s="72" t="s">
        <v>202</v>
      </c>
      <c r="C121" s="22" t="s">
        <v>70</v>
      </c>
      <c r="D121" s="23">
        <v>43159</v>
      </c>
      <c r="E121" s="24">
        <f t="shared" si="6"/>
        <v>1</v>
      </c>
      <c r="F121" s="25">
        <v>945</v>
      </c>
      <c r="G121" s="26">
        <v>3.21</v>
      </c>
      <c r="H121" s="25" t="str">
        <f t="shared" si="7"/>
        <v>No</v>
      </c>
      <c r="I121" s="2" t="str">
        <f t="shared" si="8"/>
        <v>Yes</v>
      </c>
      <c r="J121" s="2">
        <f t="shared" si="5"/>
        <v>2871</v>
      </c>
      <c r="K121" s="27" t="str">
        <f t="shared" si="9"/>
        <v>Early Rejection</v>
      </c>
    </row>
    <row r="122" spans="1:11" ht="13.5" thickTop="1" thickBot="1" x14ac:dyDescent="0.3">
      <c r="A122" s="72" t="s">
        <v>257</v>
      </c>
      <c r="B122" s="72" t="s">
        <v>258</v>
      </c>
      <c r="C122" s="22" t="s">
        <v>70</v>
      </c>
      <c r="D122" s="23">
        <v>43115</v>
      </c>
      <c r="E122" s="24">
        <f t="shared" si="6"/>
        <v>45</v>
      </c>
      <c r="F122" s="25">
        <v>1900</v>
      </c>
      <c r="G122" s="26">
        <v>3.84</v>
      </c>
      <c r="H122" s="25" t="str">
        <f t="shared" si="7"/>
        <v>No</v>
      </c>
      <c r="I122" s="2" t="str">
        <f t="shared" si="8"/>
        <v>No</v>
      </c>
      <c r="J122" s="2">
        <f t="shared" si="5"/>
        <v>4204</v>
      </c>
      <c r="K122" s="27" t="str">
        <f t="shared" si="9"/>
        <v>Admit</v>
      </c>
    </row>
    <row r="123" spans="1:11" ht="13.5" thickTop="1" thickBot="1" x14ac:dyDescent="0.3">
      <c r="A123" s="72" t="s">
        <v>259</v>
      </c>
      <c r="B123" s="72" t="s">
        <v>221</v>
      </c>
      <c r="C123" s="22" t="s">
        <v>70</v>
      </c>
      <c r="D123" s="23">
        <v>43132</v>
      </c>
      <c r="E123" s="24">
        <f t="shared" si="6"/>
        <v>28</v>
      </c>
      <c r="F123" s="25">
        <v>1100</v>
      </c>
      <c r="G123" s="26">
        <v>2.95</v>
      </c>
      <c r="H123" s="25" t="str">
        <f t="shared" si="7"/>
        <v>No</v>
      </c>
      <c r="I123" s="2" t="str">
        <f t="shared" si="8"/>
        <v>No</v>
      </c>
      <c r="J123" s="2">
        <f t="shared" si="5"/>
        <v>2870</v>
      </c>
      <c r="K123" s="27" t="str">
        <f t="shared" si="9"/>
        <v>Reject</v>
      </c>
    </row>
    <row r="124" spans="1:11" ht="13.5" thickTop="1" thickBot="1" x14ac:dyDescent="0.3">
      <c r="A124" s="72" t="s">
        <v>260</v>
      </c>
      <c r="B124" s="72" t="s">
        <v>261</v>
      </c>
      <c r="C124" s="22" t="s">
        <v>70</v>
      </c>
      <c r="D124" s="23">
        <v>43070</v>
      </c>
      <c r="E124" s="24">
        <f t="shared" si="6"/>
        <v>90</v>
      </c>
      <c r="F124" s="25">
        <v>1404</v>
      </c>
      <c r="G124" s="26">
        <v>2.33</v>
      </c>
      <c r="H124" s="25" t="str">
        <f t="shared" si="7"/>
        <v>No</v>
      </c>
      <c r="I124" s="2" t="str">
        <f t="shared" si="8"/>
        <v>No</v>
      </c>
      <c r="J124" s="2">
        <f t="shared" si="5"/>
        <v>2802</v>
      </c>
      <c r="K124" s="27" t="str">
        <f t="shared" si="9"/>
        <v>Reject</v>
      </c>
    </row>
    <row r="125" spans="1:11" ht="13.5" thickTop="1" thickBot="1" x14ac:dyDescent="0.3">
      <c r="A125" s="72" t="s">
        <v>262</v>
      </c>
      <c r="B125" s="72" t="s">
        <v>263</v>
      </c>
      <c r="C125" s="22" t="s">
        <v>70</v>
      </c>
      <c r="D125" s="23">
        <v>43069</v>
      </c>
      <c r="E125" s="24">
        <f t="shared" si="6"/>
        <v>91</v>
      </c>
      <c r="F125" s="25">
        <v>900</v>
      </c>
      <c r="G125" s="26">
        <v>2.0499999999999998</v>
      </c>
      <c r="H125" s="25" t="str">
        <f t="shared" si="7"/>
        <v>No</v>
      </c>
      <c r="I125" s="2" t="str">
        <f t="shared" si="8"/>
        <v>Yes</v>
      </c>
      <c r="J125" s="2">
        <f t="shared" si="5"/>
        <v>2130</v>
      </c>
      <c r="K125" s="27" t="str">
        <f t="shared" si="9"/>
        <v>Early Rejection</v>
      </c>
    </row>
    <row r="126" spans="1:11" ht="13.5" thickTop="1" thickBot="1" x14ac:dyDescent="0.3">
      <c r="A126" s="72" t="s">
        <v>264</v>
      </c>
      <c r="B126" s="72" t="s">
        <v>265</v>
      </c>
      <c r="C126" s="22" t="s">
        <v>70</v>
      </c>
      <c r="D126" s="23">
        <v>43155</v>
      </c>
      <c r="E126" s="24">
        <f t="shared" si="6"/>
        <v>5</v>
      </c>
      <c r="F126" s="25">
        <v>845</v>
      </c>
      <c r="G126" s="26">
        <v>3.75</v>
      </c>
      <c r="H126" s="25" t="str">
        <f t="shared" si="7"/>
        <v>No</v>
      </c>
      <c r="I126" s="2" t="str">
        <f t="shared" si="8"/>
        <v>Yes</v>
      </c>
      <c r="J126" s="2">
        <f t="shared" si="5"/>
        <v>3095</v>
      </c>
      <c r="K126" s="27" t="str">
        <f t="shared" si="9"/>
        <v>Early Rejection</v>
      </c>
    </row>
    <row r="127" spans="1:11" ht="13.5" thickTop="1" thickBot="1" x14ac:dyDescent="0.3">
      <c r="A127" s="72" t="s">
        <v>266</v>
      </c>
      <c r="B127" s="72" t="s">
        <v>267</v>
      </c>
      <c r="C127" s="22" t="s">
        <v>70</v>
      </c>
      <c r="D127" s="23">
        <v>43133</v>
      </c>
      <c r="E127" s="24">
        <f t="shared" si="6"/>
        <v>27</v>
      </c>
      <c r="F127" s="25">
        <v>1885</v>
      </c>
      <c r="G127" s="26">
        <v>3.7</v>
      </c>
      <c r="H127" s="25" t="str">
        <f t="shared" si="7"/>
        <v>No</v>
      </c>
      <c r="I127" s="2" t="str">
        <f t="shared" si="8"/>
        <v>No</v>
      </c>
      <c r="J127" s="2">
        <f t="shared" si="5"/>
        <v>4105</v>
      </c>
      <c r="K127" s="27" t="str">
        <f t="shared" si="9"/>
        <v>Admit</v>
      </c>
    </row>
    <row r="128" spans="1:11" ht="13.5" thickTop="1" thickBot="1" x14ac:dyDescent="0.3">
      <c r="A128" s="72" t="s">
        <v>268</v>
      </c>
      <c r="B128" s="72" t="s">
        <v>181</v>
      </c>
      <c r="C128" s="22" t="s">
        <v>58</v>
      </c>
      <c r="D128" s="23">
        <v>43115</v>
      </c>
      <c r="E128" s="24">
        <f t="shared" si="6"/>
        <v>45</v>
      </c>
      <c r="F128" s="25">
        <v>1054</v>
      </c>
      <c r="G128" s="26">
        <v>3.82</v>
      </c>
      <c r="H128" s="25" t="str">
        <f t="shared" si="7"/>
        <v>No</v>
      </c>
      <c r="I128" s="2" t="str">
        <f t="shared" si="8"/>
        <v>No</v>
      </c>
      <c r="J128" s="2">
        <f t="shared" si="5"/>
        <v>3346</v>
      </c>
      <c r="K128" s="27" t="str">
        <f t="shared" si="9"/>
        <v>Admit</v>
      </c>
    </row>
    <row r="129" spans="1:11" ht="13.5" thickTop="1" thickBot="1" x14ac:dyDescent="0.3">
      <c r="A129" s="72" t="s">
        <v>269</v>
      </c>
      <c r="B129" s="72" t="s">
        <v>175</v>
      </c>
      <c r="C129" s="22" t="s">
        <v>58</v>
      </c>
      <c r="D129" s="23">
        <v>43064</v>
      </c>
      <c r="E129" s="24">
        <f t="shared" si="6"/>
        <v>96</v>
      </c>
      <c r="F129" s="25">
        <v>1201</v>
      </c>
      <c r="G129" s="26">
        <v>2.7</v>
      </c>
      <c r="H129" s="25" t="str">
        <f t="shared" si="7"/>
        <v>No</v>
      </c>
      <c r="I129" s="2" t="str">
        <f t="shared" si="8"/>
        <v>No</v>
      </c>
      <c r="J129" s="2">
        <f t="shared" si="5"/>
        <v>2821</v>
      </c>
      <c r="K129" s="27" t="str">
        <f t="shared" si="9"/>
        <v>Reject</v>
      </c>
    </row>
    <row r="130" spans="1:11" ht="13.5" thickTop="1" thickBot="1" x14ac:dyDescent="0.3">
      <c r="A130" s="72" t="s">
        <v>270</v>
      </c>
      <c r="B130" s="72" t="s">
        <v>196</v>
      </c>
      <c r="C130" s="22" t="s">
        <v>58</v>
      </c>
      <c r="D130" s="23">
        <v>43084</v>
      </c>
      <c r="E130" s="24">
        <f t="shared" si="6"/>
        <v>76</v>
      </c>
      <c r="F130" s="25">
        <v>1578</v>
      </c>
      <c r="G130" s="26">
        <v>3.53</v>
      </c>
      <c r="H130" s="25" t="str">
        <f t="shared" si="7"/>
        <v>No</v>
      </c>
      <c r="I130" s="2" t="str">
        <f t="shared" si="8"/>
        <v>No</v>
      </c>
      <c r="J130" s="2">
        <f t="shared" si="5"/>
        <v>3696</v>
      </c>
      <c r="K130" s="27" t="str">
        <f t="shared" si="9"/>
        <v>Admit</v>
      </c>
    </row>
    <row r="131" spans="1:11" ht="13.5" thickTop="1" thickBot="1" x14ac:dyDescent="0.3">
      <c r="A131" s="72" t="s">
        <v>271</v>
      </c>
      <c r="B131" s="72" t="s">
        <v>272</v>
      </c>
      <c r="C131" s="22" t="s">
        <v>58</v>
      </c>
      <c r="D131" s="23">
        <v>43132</v>
      </c>
      <c r="E131" s="24">
        <f t="shared" si="6"/>
        <v>28</v>
      </c>
      <c r="F131" s="25">
        <v>1075</v>
      </c>
      <c r="G131" s="26">
        <v>2.88</v>
      </c>
      <c r="H131" s="25" t="str">
        <f t="shared" si="7"/>
        <v>No</v>
      </c>
      <c r="I131" s="2" t="str">
        <f t="shared" si="8"/>
        <v>No</v>
      </c>
      <c r="J131" s="2">
        <f t="shared" si="5"/>
        <v>2803</v>
      </c>
      <c r="K131" s="27" t="str">
        <f t="shared" si="9"/>
        <v>Reject</v>
      </c>
    </row>
    <row r="132" spans="1:11" ht="13.5" thickTop="1" thickBot="1" x14ac:dyDescent="0.3">
      <c r="A132" s="72" t="s">
        <v>271</v>
      </c>
      <c r="B132" s="72" t="s">
        <v>273</v>
      </c>
      <c r="C132" s="22" t="s">
        <v>58</v>
      </c>
      <c r="D132" s="23">
        <v>43132</v>
      </c>
      <c r="E132" s="24">
        <f t="shared" si="6"/>
        <v>28</v>
      </c>
      <c r="F132" s="25">
        <v>900</v>
      </c>
      <c r="G132" s="26">
        <v>3.09</v>
      </c>
      <c r="H132" s="25" t="str">
        <f t="shared" si="7"/>
        <v>No</v>
      </c>
      <c r="I132" s="2" t="str">
        <f t="shared" si="8"/>
        <v>Yes</v>
      </c>
      <c r="J132" s="2">
        <f t="shared" si="5"/>
        <v>2754</v>
      </c>
      <c r="K132" s="27" t="str">
        <f t="shared" si="9"/>
        <v>Early Rejection</v>
      </c>
    </row>
    <row r="133" spans="1:11" ht="13.5" thickTop="1" thickBot="1" x14ac:dyDescent="0.3">
      <c r="A133" s="72" t="s">
        <v>274</v>
      </c>
      <c r="B133" s="72" t="s">
        <v>275</v>
      </c>
      <c r="C133" s="22" t="s">
        <v>70</v>
      </c>
      <c r="D133" s="23">
        <v>43160</v>
      </c>
      <c r="E133" s="24">
        <f t="shared" si="6"/>
        <v>0</v>
      </c>
      <c r="F133" s="25">
        <v>781</v>
      </c>
      <c r="G133" s="26">
        <v>3.78</v>
      </c>
      <c r="H133" s="25" t="str">
        <f t="shared" si="7"/>
        <v>No</v>
      </c>
      <c r="I133" s="2" t="str">
        <f t="shared" si="8"/>
        <v>Yes</v>
      </c>
      <c r="J133" s="2">
        <f t="shared" si="5"/>
        <v>3049</v>
      </c>
      <c r="K133" s="27" t="str">
        <f t="shared" si="9"/>
        <v>Early Rejection</v>
      </c>
    </row>
    <row r="134" spans="1:11" ht="13.5" thickTop="1" thickBot="1" x14ac:dyDescent="0.3">
      <c r="A134" s="72" t="s">
        <v>276</v>
      </c>
      <c r="B134" s="72" t="s">
        <v>277</v>
      </c>
      <c r="C134" s="22" t="s">
        <v>58</v>
      </c>
      <c r="D134" s="23">
        <v>43159</v>
      </c>
      <c r="E134" s="24">
        <f t="shared" si="6"/>
        <v>1</v>
      </c>
      <c r="F134" s="25">
        <v>1400</v>
      </c>
      <c r="G134" s="26">
        <v>2.14</v>
      </c>
      <c r="H134" s="25" t="str">
        <f t="shared" si="7"/>
        <v>No</v>
      </c>
      <c r="I134" s="2" t="str">
        <f t="shared" si="8"/>
        <v>No</v>
      </c>
      <c r="J134" s="2">
        <f t="shared" si="5"/>
        <v>2684</v>
      </c>
      <c r="K134" s="27" t="str">
        <f t="shared" si="9"/>
        <v>Reject</v>
      </c>
    </row>
    <row r="135" spans="1:11" ht="13.5" thickTop="1" thickBot="1" x14ac:dyDescent="0.3">
      <c r="A135" s="72" t="s">
        <v>278</v>
      </c>
      <c r="B135" s="72" t="s">
        <v>186</v>
      </c>
      <c r="C135" s="22" t="s">
        <v>70</v>
      </c>
      <c r="D135" s="23">
        <v>43115</v>
      </c>
      <c r="E135" s="24">
        <f t="shared" si="6"/>
        <v>45</v>
      </c>
      <c r="F135" s="25">
        <v>1257</v>
      </c>
      <c r="G135" s="26">
        <v>3.48</v>
      </c>
      <c r="H135" s="25" t="str">
        <f t="shared" si="7"/>
        <v>No</v>
      </c>
      <c r="I135" s="2" t="str">
        <f t="shared" si="8"/>
        <v>No</v>
      </c>
      <c r="J135" s="2">
        <f t="shared" si="5"/>
        <v>3345</v>
      </c>
      <c r="K135" s="27" t="str">
        <f t="shared" si="9"/>
        <v>Admit</v>
      </c>
    </row>
    <row r="136" spans="1:11" ht="13.5" thickTop="1" thickBot="1" x14ac:dyDescent="0.3">
      <c r="A136" s="72" t="s">
        <v>279</v>
      </c>
      <c r="B136" s="72" t="s">
        <v>280</v>
      </c>
      <c r="C136" s="22" t="s">
        <v>58</v>
      </c>
      <c r="D136" s="23">
        <v>43132</v>
      </c>
      <c r="E136" s="24">
        <f t="shared" si="6"/>
        <v>28</v>
      </c>
      <c r="F136" s="25">
        <v>1945</v>
      </c>
      <c r="G136" s="26">
        <v>3</v>
      </c>
      <c r="H136" s="25" t="str">
        <f t="shared" si="7"/>
        <v>No</v>
      </c>
      <c r="I136" s="2" t="str">
        <f t="shared" si="8"/>
        <v>No</v>
      </c>
      <c r="J136" s="2">
        <f t="shared" si="5"/>
        <v>3745</v>
      </c>
      <c r="K136" s="27" t="str">
        <f t="shared" si="9"/>
        <v>Admit</v>
      </c>
    </row>
    <row r="137" spans="1:11" ht="13.5" thickTop="1" thickBot="1" x14ac:dyDescent="0.3">
      <c r="A137" s="72" t="s">
        <v>281</v>
      </c>
      <c r="B137" s="72" t="s">
        <v>282</v>
      </c>
      <c r="C137" s="22" t="s">
        <v>70</v>
      </c>
      <c r="D137" s="23">
        <v>43070</v>
      </c>
      <c r="E137" s="24">
        <f t="shared" si="6"/>
        <v>90</v>
      </c>
      <c r="F137" s="25">
        <v>1600</v>
      </c>
      <c r="G137" s="26">
        <v>2.75</v>
      </c>
      <c r="H137" s="25" t="str">
        <f t="shared" si="7"/>
        <v>No</v>
      </c>
      <c r="I137" s="2" t="str">
        <f t="shared" si="8"/>
        <v>No</v>
      </c>
      <c r="J137" s="2">
        <f t="shared" si="5"/>
        <v>3250</v>
      </c>
      <c r="K137" s="27" t="str">
        <f t="shared" si="9"/>
        <v>Admit</v>
      </c>
    </row>
    <row r="138" spans="1:11" ht="13.5" thickTop="1" thickBot="1" x14ac:dyDescent="0.3">
      <c r="A138" s="72" t="s">
        <v>283</v>
      </c>
      <c r="B138" s="72" t="s">
        <v>284</v>
      </c>
      <c r="C138" s="22" t="s">
        <v>58</v>
      </c>
      <c r="D138" s="23">
        <v>43160</v>
      </c>
      <c r="E138" s="24">
        <f t="shared" si="6"/>
        <v>0</v>
      </c>
      <c r="F138" s="25">
        <v>1348</v>
      </c>
      <c r="G138" s="26">
        <v>2.1</v>
      </c>
      <c r="H138" s="25" t="str">
        <f t="shared" si="7"/>
        <v>No</v>
      </c>
      <c r="I138" s="2" t="str">
        <f t="shared" si="8"/>
        <v>No</v>
      </c>
      <c r="J138" s="2">
        <f t="shared" si="5"/>
        <v>2608</v>
      </c>
      <c r="K138" s="27" t="str">
        <f t="shared" si="9"/>
        <v>Reject</v>
      </c>
    </row>
    <row r="139" spans="1:11" ht="13.5" thickTop="1" thickBot="1" x14ac:dyDescent="0.3">
      <c r="A139" s="72" t="s">
        <v>285</v>
      </c>
      <c r="B139" s="72" t="s">
        <v>286</v>
      </c>
      <c r="C139" s="22" t="s">
        <v>58</v>
      </c>
      <c r="D139" s="23">
        <v>43159</v>
      </c>
      <c r="E139" s="24">
        <f t="shared" si="6"/>
        <v>1</v>
      </c>
      <c r="F139" s="25">
        <v>900</v>
      </c>
      <c r="G139" s="26">
        <v>3.65</v>
      </c>
      <c r="H139" s="25" t="str">
        <f t="shared" si="7"/>
        <v>No</v>
      </c>
      <c r="I139" s="2" t="str">
        <f t="shared" si="8"/>
        <v>Yes</v>
      </c>
      <c r="J139" s="2">
        <f t="shared" si="5"/>
        <v>3090</v>
      </c>
      <c r="K139" s="27" t="str">
        <f t="shared" si="9"/>
        <v>Early Rejection</v>
      </c>
    </row>
    <row r="140" spans="1:11" ht="13.5" thickTop="1" thickBot="1" x14ac:dyDescent="0.3">
      <c r="A140" s="72" t="s">
        <v>287</v>
      </c>
      <c r="B140" s="72" t="s">
        <v>288</v>
      </c>
      <c r="C140" s="22" t="s">
        <v>58</v>
      </c>
      <c r="D140" s="23">
        <v>43115</v>
      </c>
      <c r="E140" s="24">
        <f t="shared" si="6"/>
        <v>45</v>
      </c>
      <c r="F140" s="25">
        <v>1024</v>
      </c>
      <c r="G140" s="26">
        <v>2.85</v>
      </c>
      <c r="H140" s="25" t="str">
        <f t="shared" si="7"/>
        <v>No</v>
      </c>
      <c r="I140" s="2" t="str">
        <f t="shared" si="8"/>
        <v>No</v>
      </c>
      <c r="J140" s="2">
        <f t="shared" si="5"/>
        <v>2734</v>
      </c>
      <c r="K140" s="27" t="str">
        <f t="shared" si="9"/>
        <v>Reject</v>
      </c>
    </row>
    <row r="141" spans="1:11" ht="13.5" thickTop="1" thickBot="1" x14ac:dyDescent="0.3">
      <c r="A141" s="72" t="s">
        <v>289</v>
      </c>
      <c r="B141" s="72" t="s">
        <v>120</v>
      </c>
      <c r="C141" s="22" t="s">
        <v>58</v>
      </c>
      <c r="D141" s="23">
        <v>43132</v>
      </c>
      <c r="E141" s="24">
        <f t="shared" si="6"/>
        <v>28</v>
      </c>
      <c r="F141" s="25">
        <v>2300</v>
      </c>
      <c r="G141" s="26">
        <v>4</v>
      </c>
      <c r="H141" s="25" t="str">
        <f t="shared" si="7"/>
        <v>Yes</v>
      </c>
      <c r="I141" s="2" t="str">
        <f t="shared" si="8"/>
        <v>No</v>
      </c>
      <c r="J141" s="2">
        <f t="shared" si="5"/>
        <v>4700</v>
      </c>
      <c r="K141" s="27" t="str">
        <f t="shared" si="9"/>
        <v>Early Admission</v>
      </c>
    </row>
    <row r="142" spans="1:11" ht="13.5" thickTop="1" thickBot="1" x14ac:dyDescent="0.3">
      <c r="A142" s="72" t="s">
        <v>290</v>
      </c>
      <c r="B142" s="72" t="s">
        <v>291</v>
      </c>
      <c r="C142" s="22" t="s">
        <v>58</v>
      </c>
      <c r="D142" s="23">
        <v>43070</v>
      </c>
      <c r="E142" s="24">
        <f t="shared" si="6"/>
        <v>90</v>
      </c>
      <c r="F142" s="25">
        <v>1173</v>
      </c>
      <c r="G142" s="26">
        <v>3.61</v>
      </c>
      <c r="H142" s="25" t="str">
        <f t="shared" si="7"/>
        <v>No</v>
      </c>
      <c r="I142" s="2" t="str">
        <f t="shared" si="8"/>
        <v>No</v>
      </c>
      <c r="J142" s="2">
        <f t="shared" ref="J142:J175" si="10">F142+G142*B$11</f>
        <v>3339</v>
      </c>
      <c r="K142" s="27" t="str">
        <f t="shared" si="9"/>
        <v>Admit</v>
      </c>
    </row>
    <row r="143" spans="1:11" ht="13.5" thickTop="1" thickBot="1" x14ac:dyDescent="0.3">
      <c r="A143" s="72" t="s">
        <v>292</v>
      </c>
      <c r="B143" s="72" t="s">
        <v>74</v>
      </c>
      <c r="C143" s="22" t="s">
        <v>70</v>
      </c>
      <c r="D143" s="23">
        <v>43098</v>
      </c>
      <c r="E143" s="24">
        <f t="shared" ref="E143:E175" si="11">_xlfn.DAYS($E$10,D143)</f>
        <v>62</v>
      </c>
      <c r="F143" s="25">
        <v>1775</v>
      </c>
      <c r="G143" s="26">
        <v>3.93</v>
      </c>
      <c r="H143" s="25" t="str">
        <f t="shared" ref="H143:H175" si="12">IF(AND(F143&gt;=$B$6,G143&gt;=$B$7),"Yes","No")</f>
        <v>No</v>
      </c>
      <c r="I143" s="2" t="str">
        <f t="shared" ref="I143:I175" si="13">IF(OR(F143&lt;$C$6,G143&lt;$C$7),"Yes","No")</f>
        <v>No</v>
      </c>
      <c r="J143" s="2">
        <f t="shared" si="10"/>
        <v>4133</v>
      </c>
      <c r="K143" s="27" t="str">
        <f t="shared" ref="K143:K175" si="14">IF(H143="Yes","Early Admission",IF(I143="Yes","Early Rejection",IF(J143&gt;=$B$10,"Admit","Reject")))</f>
        <v>Admit</v>
      </c>
    </row>
    <row r="144" spans="1:11" ht="13.5" thickTop="1" thickBot="1" x14ac:dyDescent="0.3">
      <c r="A144" s="72" t="s">
        <v>293</v>
      </c>
      <c r="B144" s="72" t="s">
        <v>294</v>
      </c>
      <c r="C144" s="22" t="s">
        <v>58</v>
      </c>
      <c r="D144" s="23">
        <v>43205</v>
      </c>
      <c r="E144" s="24">
        <f t="shared" si="11"/>
        <v>-45</v>
      </c>
      <c r="F144" s="25">
        <v>1015</v>
      </c>
      <c r="G144" s="26">
        <v>2.76</v>
      </c>
      <c r="H144" s="25" t="str">
        <f t="shared" si="12"/>
        <v>No</v>
      </c>
      <c r="I144" s="2" t="str">
        <f t="shared" si="13"/>
        <v>No</v>
      </c>
      <c r="J144" s="2">
        <f t="shared" si="10"/>
        <v>2671</v>
      </c>
      <c r="K144" s="27" t="str">
        <f t="shared" si="14"/>
        <v>Reject</v>
      </c>
    </row>
    <row r="145" spans="1:11" ht="13.5" thickTop="1" thickBot="1" x14ac:dyDescent="0.3">
      <c r="A145" s="72" t="s">
        <v>295</v>
      </c>
      <c r="B145" s="72" t="s">
        <v>296</v>
      </c>
      <c r="C145" s="22" t="s">
        <v>70</v>
      </c>
      <c r="D145" s="23">
        <v>43054</v>
      </c>
      <c r="E145" s="24">
        <f t="shared" si="11"/>
        <v>106</v>
      </c>
      <c r="F145" s="25">
        <v>1884</v>
      </c>
      <c r="G145" s="26">
        <v>3.89</v>
      </c>
      <c r="H145" s="25" t="str">
        <f t="shared" si="12"/>
        <v>No</v>
      </c>
      <c r="I145" s="2" t="str">
        <f t="shared" si="13"/>
        <v>No</v>
      </c>
      <c r="J145" s="2">
        <f t="shared" si="10"/>
        <v>4218</v>
      </c>
      <c r="K145" s="27" t="str">
        <f t="shared" si="14"/>
        <v>Admit</v>
      </c>
    </row>
    <row r="146" spans="1:11" ht="13.5" thickTop="1" thickBot="1" x14ac:dyDescent="0.3">
      <c r="A146" s="72" t="s">
        <v>297</v>
      </c>
      <c r="B146" s="72" t="s">
        <v>137</v>
      </c>
      <c r="C146" s="22" t="s">
        <v>58</v>
      </c>
      <c r="D146" s="23">
        <v>43146</v>
      </c>
      <c r="E146" s="24">
        <f t="shared" si="11"/>
        <v>14</v>
      </c>
      <c r="F146" s="25">
        <v>1591</v>
      </c>
      <c r="G146" s="26">
        <v>3.37</v>
      </c>
      <c r="H146" s="25" t="str">
        <f t="shared" si="12"/>
        <v>No</v>
      </c>
      <c r="I146" s="2" t="str">
        <f t="shared" si="13"/>
        <v>No</v>
      </c>
      <c r="J146" s="2">
        <f t="shared" si="10"/>
        <v>3613</v>
      </c>
      <c r="K146" s="27" t="str">
        <f t="shared" si="14"/>
        <v>Admit</v>
      </c>
    </row>
    <row r="147" spans="1:11" ht="13.5" thickTop="1" thickBot="1" x14ac:dyDescent="0.3">
      <c r="A147" s="72" t="s">
        <v>298</v>
      </c>
      <c r="B147" s="72" t="s">
        <v>280</v>
      </c>
      <c r="C147" s="22" t="s">
        <v>70</v>
      </c>
      <c r="D147" s="23">
        <v>43160</v>
      </c>
      <c r="E147" s="24">
        <f t="shared" si="11"/>
        <v>0</v>
      </c>
      <c r="F147" s="25">
        <v>1576</v>
      </c>
      <c r="G147" s="26">
        <v>3.72</v>
      </c>
      <c r="H147" s="25" t="str">
        <f t="shared" si="12"/>
        <v>No</v>
      </c>
      <c r="I147" s="2" t="str">
        <f t="shared" si="13"/>
        <v>No</v>
      </c>
      <c r="J147" s="2">
        <f t="shared" si="10"/>
        <v>3808</v>
      </c>
      <c r="K147" s="27" t="str">
        <f t="shared" si="14"/>
        <v>Admit</v>
      </c>
    </row>
    <row r="148" spans="1:11" ht="13.5" thickTop="1" thickBot="1" x14ac:dyDescent="0.3">
      <c r="A148" s="72" t="s">
        <v>299</v>
      </c>
      <c r="B148" s="72" t="s">
        <v>300</v>
      </c>
      <c r="C148" s="22" t="s">
        <v>58</v>
      </c>
      <c r="D148" s="23">
        <v>43159</v>
      </c>
      <c r="E148" s="24">
        <f t="shared" si="11"/>
        <v>1</v>
      </c>
      <c r="F148" s="25">
        <v>873</v>
      </c>
      <c r="G148" s="26">
        <v>2.27</v>
      </c>
      <c r="H148" s="25" t="str">
        <f t="shared" si="12"/>
        <v>No</v>
      </c>
      <c r="I148" s="2" t="str">
        <f t="shared" si="13"/>
        <v>Yes</v>
      </c>
      <c r="J148" s="2">
        <f t="shared" si="10"/>
        <v>2235</v>
      </c>
      <c r="K148" s="27" t="str">
        <f t="shared" si="14"/>
        <v>Early Rejection</v>
      </c>
    </row>
    <row r="149" spans="1:11" ht="13.5" thickTop="1" thickBot="1" x14ac:dyDescent="0.3">
      <c r="A149" s="72" t="s">
        <v>301</v>
      </c>
      <c r="B149" s="72" t="s">
        <v>294</v>
      </c>
      <c r="C149" s="22" t="s">
        <v>58</v>
      </c>
      <c r="D149" s="23">
        <v>43115</v>
      </c>
      <c r="E149" s="24">
        <f t="shared" si="11"/>
        <v>45</v>
      </c>
      <c r="F149" s="25">
        <v>1688</v>
      </c>
      <c r="G149" s="26">
        <v>3.45</v>
      </c>
      <c r="H149" s="25" t="str">
        <f t="shared" si="12"/>
        <v>No</v>
      </c>
      <c r="I149" s="2" t="str">
        <f t="shared" si="13"/>
        <v>No</v>
      </c>
      <c r="J149" s="2">
        <f t="shared" si="10"/>
        <v>3758</v>
      </c>
      <c r="K149" s="27" t="str">
        <f t="shared" si="14"/>
        <v>Admit</v>
      </c>
    </row>
    <row r="150" spans="1:11" ht="13.5" thickTop="1" thickBot="1" x14ac:dyDescent="0.3">
      <c r="A150" s="72" t="s">
        <v>302</v>
      </c>
      <c r="B150" s="72" t="s">
        <v>227</v>
      </c>
      <c r="C150" s="22" t="s">
        <v>58</v>
      </c>
      <c r="D150" s="23">
        <v>43084</v>
      </c>
      <c r="E150" s="24">
        <f t="shared" si="11"/>
        <v>76</v>
      </c>
      <c r="F150" s="25">
        <v>1000</v>
      </c>
      <c r="G150" s="26">
        <v>2.2400000000000002</v>
      </c>
      <c r="H150" s="25" t="str">
        <f t="shared" si="12"/>
        <v>No</v>
      </c>
      <c r="I150" s="2" t="str">
        <f t="shared" si="13"/>
        <v>No</v>
      </c>
      <c r="J150" s="2">
        <f t="shared" si="10"/>
        <v>2344</v>
      </c>
      <c r="K150" s="27" t="str">
        <f t="shared" si="14"/>
        <v>Reject</v>
      </c>
    </row>
    <row r="151" spans="1:11" ht="13.5" thickTop="1" thickBot="1" x14ac:dyDescent="0.3">
      <c r="A151" s="72" t="s">
        <v>303</v>
      </c>
      <c r="B151" s="72" t="s">
        <v>133</v>
      </c>
      <c r="C151" s="22" t="s">
        <v>70</v>
      </c>
      <c r="D151" s="23">
        <v>43083</v>
      </c>
      <c r="E151" s="24">
        <f t="shared" si="11"/>
        <v>77</v>
      </c>
      <c r="F151" s="25">
        <v>1480</v>
      </c>
      <c r="G151" s="26">
        <v>3.2</v>
      </c>
      <c r="H151" s="25" t="str">
        <f t="shared" si="12"/>
        <v>No</v>
      </c>
      <c r="I151" s="2" t="str">
        <f t="shared" si="13"/>
        <v>No</v>
      </c>
      <c r="J151" s="2">
        <f t="shared" si="10"/>
        <v>3400</v>
      </c>
      <c r="K151" s="27" t="str">
        <f t="shared" si="14"/>
        <v>Admit</v>
      </c>
    </row>
    <row r="152" spans="1:11" ht="13.5" thickTop="1" thickBot="1" x14ac:dyDescent="0.3">
      <c r="A152" s="72" t="s">
        <v>303</v>
      </c>
      <c r="B152" s="72" t="s">
        <v>304</v>
      </c>
      <c r="C152" s="22" t="s">
        <v>58</v>
      </c>
      <c r="D152" s="23">
        <v>43098</v>
      </c>
      <c r="E152" s="24">
        <f t="shared" si="11"/>
        <v>62</v>
      </c>
      <c r="F152" s="25">
        <v>1002</v>
      </c>
      <c r="G152" s="26">
        <v>2.4</v>
      </c>
      <c r="H152" s="25" t="str">
        <f t="shared" si="12"/>
        <v>No</v>
      </c>
      <c r="I152" s="2" t="str">
        <f t="shared" si="13"/>
        <v>No</v>
      </c>
      <c r="J152" s="2">
        <f t="shared" si="10"/>
        <v>2442</v>
      </c>
      <c r="K152" s="27" t="str">
        <f t="shared" si="14"/>
        <v>Reject</v>
      </c>
    </row>
    <row r="153" spans="1:11" ht="13.5" thickTop="1" thickBot="1" x14ac:dyDescent="0.3">
      <c r="A153" s="72" t="s">
        <v>305</v>
      </c>
      <c r="B153" s="72" t="s">
        <v>306</v>
      </c>
      <c r="C153" s="22" t="s">
        <v>58</v>
      </c>
      <c r="D153" s="23">
        <v>43132</v>
      </c>
      <c r="E153" s="24">
        <f t="shared" si="11"/>
        <v>28</v>
      </c>
      <c r="F153" s="25">
        <v>1500</v>
      </c>
      <c r="G153" s="26">
        <v>3.39</v>
      </c>
      <c r="H153" s="25" t="str">
        <f t="shared" si="12"/>
        <v>No</v>
      </c>
      <c r="I153" s="2" t="str">
        <f t="shared" si="13"/>
        <v>No</v>
      </c>
      <c r="J153" s="2">
        <f t="shared" si="10"/>
        <v>3534</v>
      </c>
      <c r="K153" s="27" t="str">
        <f t="shared" si="14"/>
        <v>Admit</v>
      </c>
    </row>
    <row r="154" spans="1:11" ht="13.5" thickTop="1" thickBot="1" x14ac:dyDescent="0.3">
      <c r="A154" s="72" t="s">
        <v>307</v>
      </c>
      <c r="B154" s="72" t="s">
        <v>263</v>
      </c>
      <c r="C154" s="22" t="s">
        <v>58</v>
      </c>
      <c r="D154" s="23">
        <v>43054</v>
      </c>
      <c r="E154" s="24">
        <f t="shared" si="11"/>
        <v>106</v>
      </c>
      <c r="F154" s="25">
        <v>1055</v>
      </c>
      <c r="G154" s="26">
        <v>3.73</v>
      </c>
      <c r="H154" s="25" t="str">
        <f t="shared" si="12"/>
        <v>No</v>
      </c>
      <c r="I154" s="2" t="str">
        <f t="shared" si="13"/>
        <v>No</v>
      </c>
      <c r="J154" s="2">
        <f t="shared" si="10"/>
        <v>3293</v>
      </c>
      <c r="K154" s="27" t="str">
        <f t="shared" si="14"/>
        <v>Admit</v>
      </c>
    </row>
    <row r="155" spans="1:11" ht="13.5" thickTop="1" thickBot="1" x14ac:dyDescent="0.3">
      <c r="A155" s="72" t="s">
        <v>308</v>
      </c>
      <c r="B155" s="72" t="s">
        <v>106</v>
      </c>
      <c r="C155" s="22" t="s">
        <v>58</v>
      </c>
      <c r="D155" s="23">
        <v>43146</v>
      </c>
      <c r="E155" s="24">
        <f t="shared" si="11"/>
        <v>14</v>
      </c>
      <c r="F155" s="25">
        <v>1600</v>
      </c>
      <c r="G155" s="26">
        <v>4</v>
      </c>
      <c r="H155" s="25" t="str">
        <f t="shared" si="12"/>
        <v>No</v>
      </c>
      <c r="I155" s="2" t="str">
        <f t="shared" si="13"/>
        <v>No</v>
      </c>
      <c r="J155" s="2">
        <f t="shared" si="10"/>
        <v>4000</v>
      </c>
      <c r="K155" s="27" t="str">
        <f t="shared" si="14"/>
        <v>Admit</v>
      </c>
    </row>
    <row r="156" spans="1:11" ht="13.5" thickTop="1" thickBot="1" x14ac:dyDescent="0.3">
      <c r="A156" s="72" t="s">
        <v>309</v>
      </c>
      <c r="B156" s="72" t="s">
        <v>310</v>
      </c>
      <c r="C156" s="22" t="s">
        <v>70</v>
      </c>
      <c r="D156" s="23">
        <v>43160</v>
      </c>
      <c r="E156" s="24">
        <f t="shared" si="11"/>
        <v>0</v>
      </c>
      <c r="F156" s="25">
        <v>818</v>
      </c>
      <c r="G156" s="26">
        <v>2.75</v>
      </c>
      <c r="H156" s="25" t="str">
        <f t="shared" si="12"/>
        <v>No</v>
      </c>
      <c r="I156" s="2" t="str">
        <f t="shared" si="13"/>
        <v>Yes</v>
      </c>
      <c r="J156" s="2">
        <f t="shared" si="10"/>
        <v>2468</v>
      </c>
      <c r="K156" s="27" t="str">
        <f t="shared" si="14"/>
        <v>Early Rejection</v>
      </c>
    </row>
    <row r="157" spans="1:11" ht="13.5" thickTop="1" thickBot="1" x14ac:dyDescent="0.3">
      <c r="A157" s="72" t="s">
        <v>311</v>
      </c>
      <c r="B157" s="72" t="s">
        <v>312</v>
      </c>
      <c r="C157" s="22" t="s">
        <v>58</v>
      </c>
      <c r="D157" s="23">
        <v>43159</v>
      </c>
      <c r="E157" s="24">
        <f t="shared" si="11"/>
        <v>1</v>
      </c>
      <c r="F157" s="25">
        <v>1600</v>
      </c>
      <c r="G157" s="26">
        <v>3.83</v>
      </c>
      <c r="H157" s="25" t="str">
        <f t="shared" si="12"/>
        <v>No</v>
      </c>
      <c r="I157" s="2" t="str">
        <f t="shared" si="13"/>
        <v>No</v>
      </c>
      <c r="J157" s="2">
        <f t="shared" si="10"/>
        <v>3898</v>
      </c>
      <c r="K157" s="27" t="str">
        <f t="shared" si="14"/>
        <v>Admit</v>
      </c>
    </row>
    <row r="158" spans="1:11" ht="13.5" thickTop="1" thickBot="1" x14ac:dyDescent="0.3">
      <c r="A158" s="72" t="s">
        <v>313</v>
      </c>
      <c r="B158" s="72" t="s">
        <v>314</v>
      </c>
      <c r="C158" s="22" t="s">
        <v>70</v>
      </c>
      <c r="D158" s="23">
        <v>43115</v>
      </c>
      <c r="E158" s="24">
        <f t="shared" si="11"/>
        <v>45</v>
      </c>
      <c r="F158" s="25">
        <v>1114</v>
      </c>
      <c r="G158" s="26">
        <v>3.01</v>
      </c>
      <c r="H158" s="25" t="str">
        <f t="shared" si="12"/>
        <v>No</v>
      </c>
      <c r="I158" s="2" t="str">
        <f t="shared" si="13"/>
        <v>No</v>
      </c>
      <c r="J158" s="2">
        <f t="shared" si="10"/>
        <v>2920</v>
      </c>
      <c r="K158" s="27" t="str">
        <f t="shared" si="14"/>
        <v>Admit</v>
      </c>
    </row>
    <row r="159" spans="1:11" ht="13.5" thickTop="1" thickBot="1" x14ac:dyDescent="0.3">
      <c r="A159" s="72" t="s">
        <v>315</v>
      </c>
      <c r="B159" s="72" t="s">
        <v>225</v>
      </c>
      <c r="C159" s="22" t="s">
        <v>70</v>
      </c>
      <c r="D159" s="23">
        <v>43084</v>
      </c>
      <c r="E159" s="24">
        <f t="shared" si="11"/>
        <v>76</v>
      </c>
      <c r="F159" s="25">
        <v>1217</v>
      </c>
      <c r="G159" s="26">
        <v>3</v>
      </c>
      <c r="H159" s="25" t="str">
        <f t="shared" si="12"/>
        <v>No</v>
      </c>
      <c r="I159" s="2" t="str">
        <f t="shared" si="13"/>
        <v>No</v>
      </c>
      <c r="J159" s="2">
        <f t="shared" si="10"/>
        <v>3017</v>
      </c>
      <c r="K159" s="27" t="str">
        <f t="shared" si="14"/>
        <v>Admit</v>
      </c>
    </row>
    <row r="160" spans="1:11" ht="13.5" thickTop="1" thickBot="1" x14ac:dyDescent="0.3">
      <c r="A160" s="72" t="s">
        <v>316</v>
      </c>
      <c r="B160" s="72" t="s">
        <v>317</v>
      </c>
      <c r="C160" s="22" t="s">
        <v>70</v>
      </c>
      <c r="D160" s="23">
        <v>43083</v>
      </c>
      <c r="E160" s="24">
        <f t="shared" si="11"/>
        <v>77</v>
      </c>
      <c r="F160" s="25">
        <v>1127</v>
      </c>
      <c r="G160" s="26">
        <v>2.75</v>
      </c>
      <c r="H160" s="25" t="str">
        <f t="shared" si="12"/>
        <v>No</v>
      </c>
      <c r="I160" s="2" t="str">
        <f t="shared" si="13"/>
        <v>No</v>
      </c>
      <c r="J160" s="2">
        <f t="shared" si="10"/>
        <v>2777</v>
      </c>
      <c r="K160" s="27" t="str">
        <f t="shared" si="14"/>
        <v>Reject</v>
      </c>
    </row>
    <row r="161" spans="1:11" ht="13.5" thickTop="1" thickBot="1" x14ac:dyDescent="0.3">
      <c r="A161" s="72" t="s">
        <v>318</v>
      </c>
      <c r="B161" s="72" t="s">
        <v>319</v>
      </c>
      <c r="C161" s="22" t="s">
        <v>58</v>
      </c>
      <c r="D161" s="23">
        <v>43098</v>
      </c>
      <c r="E161" s="24">
        <f t="shared" si="11"/>
        <v>62</v>
      </c>
      <c r="F161" s="25">
        <v>2200</v>
      </c>
      <c r="G161" s="26">
        <v>4</v>
      </c>
      <c r="H161" s="25" t="str">
        <f t="shared" si="12"/>
        <v>Yes</v>
      </c>
      <c r="I161" s="2" t="str">
        <f t="shared" si="13"/>
        <v>No</v>
      </c>
      <c r="J161" s="2">
        <f t="shared" si="10"/>
        <v>4600</v>
      </c>
      <c r="K161" s="27" t="str">
        <f t="shared" si="14"/>
        <v>Early Admission</v>
      </c>
    </row>
    <row r="162" spans="1:11" ht="13.5" thickTop="1" thickBot="1" x14ac:dyDescent="0.3">
      <c r="A162" s="72" t="s">
        <v>320</v>
      </c>
      <c r="B162" s="72" t="s">
        <v>321</v>
      </c>
      <c r="C162" s="22" t="s">
        <v>70</v>
      </c>
      <c r="D162" s="23">
        <v>43173</v>
      </c>
      <c r="E162" s="24">
        <f t="shared" si="11"/>
        <v>-13</v>
      </c>
      <c r="F162" s="25">
        <v>649</v>
      </c>
      <c r="G162" s="26">
        <v>3.54</v>
      </c>
      <c r="H162" s="25" t="str">
        <f t="shared" si="12"/>
        <v>No</v>
      </c>
      <c r="I162" s="2" t="str">
        <f t="shared" si="13"/>
        <v>Yes</v>
      </c>
      <c r="J162" s="2">
        <f t="shared" si="10"/>
        <v>2773</v>
      </c>
      <c r="K162" s="27" t="str">
        <f t="shared" si="14"/>
        <v>Early Rejection</v>
      </c>
    </row>
    <row r="163" spans="1:11" ht="13.5" thickTop="1" thickBot="1" x14ac:dyDescent="0.3">
      <c r="A163" s="72" t="s">
        <v>322</v>
      </c>
      <c r="B163" s="72" t="s">
        <v>323</v>
      </c>
      <c r="C163" s="22" t="s">
        <v>58</v>
      </c>
      <c r="D163" s="23">
        <v>43054</v>
      </c>
      <c r="E163" s="24">
        <f t="shared" si="11"/>
        <v>106</v>
      </c>
      <c r="F163" s="25">
        <v>974</v>
      </c>
      <c r="G163" s="26">
        <v>3.26</v>
      </c>
      <c r="H163" s="25" t="str">
        <f t="shared" si="12"/>
        <v>No</v>
      </c>
      <c r="I163" s="2" t="str">
        <f t="shared" si="13"/>
        <v>Yes</v>
      </c>
      <c r="J163" s="2">
        <f t="shared" si="10"/>
        <v>2930</v>
      </c>
      <c r="K163" s="27" t="str">
        <f t="shared" si="14"/>
        <v>Early Rejection</v>
      </c>
    </row>
    <row r="164" spans="1:11" ht="13.5" thickTop="1" thickBot="1" x14ac:dyDescent="0.3">
      <c r="A164" s="72" t="s">
        <v>324</v>
      </c>
      <c r="B164" s="72" t="s">
        <v>221</v>
      </c>
      <c r="C164" s="22" t="s">
        <v>58</v>
      </c>
      <c r="D164" s="23">
        <v>43146</v>
      </c>
      <c r="E164" s="24">
        <f t="shared" si="11"/>
        <v>14</v>
      </c>
      <c r="F164" s="25">
        <v>1880</v>
      </c>
      <c r="G164" s="26">
        <v>3.89</v>
      </c>
      <c r="H164" s="25" t="str">
        <f t="shared" si="12"/>
        <v>No</v>
      </c>
      <c r="I164" s="2" t="str">
        <f t="shared" si="13"/>
        <v>No</v>
      </c>
      <c r="J164" s="2">
        <f t="shared" si="10"/>
        <v>4214</v>
      </c>
      <c r="K164" s="27" t="str">
        <f t="shared" si="14"/>
        <v>Admit</v>
      </c>
    </row>
    <row r="165" spans="1:11" ht="13.5" thickTop="1" thickBot="1" x14ac:dyDescent="0.3">
      <c r="A165" s="72" t="s">
        <v>325</v>
      </c>
      <c r="B165" s="72" t="s">
        <v>131</v>
      </c>
      <c r="C165" s="22" t="s">
        <v>70</v>
      </c>
      <c r="D165" s="23">
        <v>43160</v>
      </c>
      <c r="E165" s="24">
        <f t="shared" si="11"/>
        <v>0</v>
      </c>
      <c r="F165" s="25">
        <v>1372</v>
      </c>
      <c r="G165" s="26">
        <v>3.05</v>
      </c>
      <c r="H165" s="25" t="str">
        <f t="shared" si="12"/>
        <v>No</v>
      </c>
      <c r="I165" s="2" t="str">
        <f t="shared" si="13"/>
        <v>No</v>
      </c>
      <c r="J165" s="2">
        <f t="shared" si="10"/>
        <v>3202</v>
      </c>
      <c r="K165" s="27" t="str">
        <f t="shared" si="14"/>
        <v>Admit</v>
      </c>
    </row>
    <row r="166" spans="1:11" ht="13.5" thickTop="1" thickBot="1" x14ac:dyDescent="0.3">
      <c r="A166" s="72" t="s">
        <v>326</v>
      </c>
      <c r="B166" s="72" t="s">
        <v>327</v>
      </c>
      <c r="C166" s="22" t="s">
        <v>70</v>
      </c>
      <c r="D166" s="23">
        <v>43159</v>
      </c>
      <c r="E166" s="24">
        <f t="shared" si="11"/>
        <v>1</v>
      </c>
      <c r="F166" s="25">
        <v>700</v>
      </c>
      <c r="G166" s="26">
        <v>2.93</v>
      </c>
      <c r="H166" s="25" t="str">
        <f t="shared" si="12"/>
        <v>No</v>
      </c>
      <c r="I166" s="2" t="str">
        <f t="shared" si="13"/>
        <v>Yes</v>
      </c>
      <c r="J166" s="2">
        <f t="shared" si="10"/>
        <v>2458</v>
      </c>
      <c r="K166" s="27" t="str">
        <f t="shared" si="14"/>
        <v>Early Rejection</v>
      </c>
    </row>
    <row r="167" spans="1:11" ht="13.5" thickTop="1" thickBot="1" x14ac:dyDescent="0.3">
      <c r="A167" s="72" t="s">
        <v>328</v>
      </c>
      <c r="B167" s="72" t="s">
        <v>329</v>
      </c>
      <c r="C167" s="22" t="s">
        <v>58</v>
      </c>
      <c r="D167" s="23">
        <v>43115</v>
      </c>
      <c r="E167" s="24">
        <f t="shared" si="11"/>
        <v>45</v>
      </c>
      <c r="F167" s="25">
        <v>785</v>
      </c>
      <c r="G167" s="26">
        <v>2.46</v>
      </c>
      <c r="H167" s="25" t="str">
        <f t="shared" si="12"/>
        <v>No</v>
      </c>
      <c r="I167" s="2" t="str">
        <f t="shared" si="13"/>
        <v>Yes</v>
      </c>
      <c r="J167" s="2">
        <f t="shared" si="10"/>
        <v>2261</v>
      </c>
      <c r="K167" s="27" t="str">
        <f t="shared" si="14"/>
        <v>Early Rejection</v>
      </c>
    </row>
    <row r="168" spans="1:11" ht="13.5" thickTop="1" thickBot="1" x14ac:dyDescent="0.3">
      <c r="A168" s="72" t="s">
        <v>330</v>
      </c>
      <c r="B168" s="72" t="s">
        <v>331</v>
      </c>
      <c r="C168" s="22" t="s">
        <v>58</v>
      </c>
      <c r="D168" s="23">
        <v>43084</v>
      </c>
      <c r="E168" s="24">
        <f t="shared" si="11"/>
        <v>76</v>
      </c>
      <c r="F168" s="25">
        <v>1899</v>
      </c>
      <c r="G168" s="26">
        <v>4</v>
      </c>
      <c r="H168" s="25" t="str">
        <f t="shared" si="12"/>
        <v>No</v>
      </c>
      <c r="I168" s="2" t="str">
        <f t="shared" si="13"/>
        <v>No</v>
      </c>
      <c r="J168" s="2">
        <f t="shared" si="10"/>
        <v>4299</v>
      </c>
      <c r="K168" s="27" t="str">
        <f t="shared" si="14"/>
        <v>Admit</v>
      </c>
    </row>
    <row r="169" spans="1:11" ht="13.5" thickTop="1" thickBot="1" x14ac:dyDescent="0.3">
      <c r="A169" s="72" t="s">
        <v>330</v>
      </c>
      <c r="B169" s="72" t="s">
        <v>332</v>
      </c>
      <c r="C169" s="22" t="s">
        <v>58</v>
      </c>
      <c r="D169" s="23">
        <v>43083</v>
      </c>
      <c r="E169" s="24">
        <f t="shared" si="11"/>
        <v>77</v>
      </c>
      <c r="F169" s="25">
        <v>1725</v>
      </c>
      <c r="G169" s="26">
        <v>3.93</v>
      </c>
      <c r="H169" s="25" t="str">
        <f t="shared" si="12"/>
        <v>No</v>
      </c>
      <c r="I169" s="2" t="str">
        <f t="shared" si="13"/>
        <v>No</v>
      </c>
      <c r="J169" s="2">
        <f t="shared" si="10"/>
        <v>4083</v>
      </c>
      <c r="K169" s="27" t="str">
        <f t="shared" si="14"/>
        <v>Admit</v>
      </c>
    </row>
    <row r="170" spans="1:11" ht="13.5" thickTop="1" thickBot="1" x14ac:dyDescent="0.3">
      <c r="A170" s="72" t="s">
        <v>333</v>
      </c>
      <c r="B170" s="72" t="s">
        <v>286</v>
      </c>
      <c r="C170" s="22" t="s">
        <v>70</v>
      </c>
      <c r="D170" s="23">
        <v>43164</v>
      </c>
      <c r="E170" s="24">
        <f t="shared" si="11"/>
        <v>-4</v>
      </c>
      <c r="F170" s="25">
        <v>824</v>
      </c>
      <c r="G170" s="26">
        <v>2.52</v>
      </c>
      <c r="H170" s="25" t="str">
        <f t="shared" si="12"/>
        <v>No</v>
      </c>
      <c r="I170" s="2" t="str">
        <f t="shared" si="13"/>
        <v>Yes</v>
      </c>
      <c r="J170" s="2">
        <f t="shared" si="10"/>
        <v>2336</v>
      </c>
      <c r="K170" s="27" t="str">
        <f t="shared" si="14"/>
        <v>Early Rejection</v>
      </c>
    </row>
    <row r="171" spans="1:11" ht="13.5" thickTop="1" thickBot="1" x14ac:dyDescent="0.3">
      <c r="A171" s="72" t="s">
        <v>333</v>
      </c>
      <c r="B171" s="72" t="s">
        <v>334</v>
      </c>
      <c r="C171" s="22" t="s">
        <v>58</v>
      </c>
      <c r="D171" s="23">
        <v>43054</v>
      </c>
      <c r="E171" s="24">
        <f t="shared" si="11"/>
        <v>106</v>
      </c>
      <c r="F171" s="25">
        <v>1497</v>
      </c>
      <c r="G171" s="26">
        <v>3.74</v>
      </c>
      <c r="H171" s="25" t="str">
        <f t="shared" si="12"/>
        <v>No</v>
      </c>
      <c r="I171" s="2" t="str">
        <f t="shared" si="13"/>
        <v>No</v>
      </c>
      <c r="J171" s="2">
        <f t="shared" si="10"/>
        <v>3741</v>
      </c>
      <c r="K171" s="27" t="str">
        <f t="shared" si="14"/>
        <v>Admit</v>
      </c>
    </row>
    <row r="172" spans="1:11" ht="13.5" thickTop="1" thickBot="1" x14ac:dyDescent="0.3">
      <c r="A172" s="72" t="s">
        <v>335</v>
      </c>
      <c r="B172" s="72" t="s">
        <v>336</v>
      </c>
      <c r="C172" s="22" t="s">
        <v>58</v>
      </c>
      <c r="D172" s="23">
        <v>43146</v>
      </c>
      <c r="E172" s="24">
        <f t="shared" si="11"/>
        <v>14</v>
      </c>
      <c r="F172" s="25">
        <v>1071</v>
      </c>
      <c r="G172" s="26">
        <v>3.02</v>
      </c>
      <c r="H172" s="25" t="str">
        <f t="shared" si="12"/>
        <v>No</v>
      </c>
      <c r="I172" s="2" t="str">
        <f t="shared" si="13"/>
        <v>No</v>
      </c>
      <c r="J172" s="2">
        <f t="shared" si="10"/>
        <v>2883</v>
      </c>
      <c r="K172" s="27" t="str">
        <f t="shared" si="14"/>
        <v>Reject</v>
      </c>
    </row>
    <row r="173" spans="1:11" ht="13.5" thickTop="1" thickBot="1" x14ac:dyDescent="0.3">
      <c r="A173" s="72" t="s">
        <v>337</v>
      </c>
      <c r="B173" s="72" t="s">
        <v>338</v>
      </c>
      <c r="C173" s="22" t="s">
        <v>58</v>
      </c>
      <c r="D173" s="23">
        <v>43160</v>
      </c>
      <c r="E173" s="24">
        <f t="shared" si="11"/>
        <v>0</v>
      </c>
      <c r="F173" s="25">
        <v>1289</v>
      </c>
      <c r="G173" s="26">
        <v>2.16</v>
      </c>
      <c r="H173" s="25" t="str">
        <f t="shared" si="12"/>
        <v>No</v>
      </c>
      <c r="I173" s="2" t="str">
        <f t="shared" si="13"/>
        <v>No</v>
      </c>
      <c r="J173" s="2">
        <f t="shared" si="10"/>
        <v>2585</v>
      </c>
      <c r="K173" s="27" t="str">
        <f t="shared" si="14"/>
        <v>Reject</v>
      </c>
    </row>
    <row r="174" spans="1:11" ht="13.5" thickTop="1" thickBot="1" x14ac:dyDescent="0.3">
      <c r="A174" s="72" t="s">
        <v>339</v>
      </c>
      <c r="B174" s="72" t="s">
        <v>340</v>
      </c>
      <c r="C174" s="22" t="s">
        <v>58</v>
      </c>
      <c r="D174" s="23">
        <v>43159</v>
      </c>
      <c r="E174" s="24">
        <f t="shared" si="11"/>
        <v>1</v>
      </c>
      <c r="F174" s="25">
        <v>1473</v>
      </c>
      <c r="G174" s="26">
        <v>3.95</v>
      </c>
      <c r="H174" s="25" t="str">
        <f t="shared" si="12"/>
        <v>No</v>
      </c>
      <c r="I174" s="2" t="str">
        <f t="shared" si="13"/>
        <v>No</v>
      </c>
      <c r="J174" s="2">
        <f t="shared" si="10"/>
        <v>3843</v>
      </c>
      <c r="K174" s="27" t="str">
        <f t="shared" si="14"/>
        <v>Admit</v>
      </c>
    </row>
    <row r="175" spans="1:11" ht="13" thickTop="1" x14ac:dyDescent="0.25">
      <c r="A175" s="72" t="s">
        <v>341</v>
      </c>
      <c r="B175" s="72" t="s">
        <v>342</v>
      </c>
      <c r="C175" s="22" t="s">
        <v>58</v>
      </c>
      <c r="D175" s="23">
        <v>43115</v>
      </c>
      <c r="E175" s="24">
        <f t="shared" si="11"/>
        <v>45</v>
      </c>
      <c r="F175" s="25">
        <v>927</v>
      </c>
      <c r="G175" s="26">
        <v>3.72</v>
      </c>
      <c r="H175" s="25" t="str">
        <f t="shared" si="12"/>
        <v>No</v>
      </c>
      <c r="I175" s="2" t="str">
        <f t="shared" si="13"/>
        <v>Yes</v>
      </c>
      <c r="J175" s="2">
        <f t="shared" si="10"/>
        <v>3159</v>
      </c>
      <c r="K175" s="27" t="str">
        <f t="shared" si="14"/>
        <v>Early Rejection</v>
      </c>
    </row>
    <row r="176" spans="1:11" x14ac:dyDescent="0.25">
      <c r="A176" s="76"/>
      <c r="B176" s="76"/>
      <c r="C176" s="76"/>
      <c r="D176" s="53"/>
      <c r="E176" s="76"/>
      <c r="F176" s="78"/>
      <c r="G176" s="78"/>
      <c r="H176" s="78"/>
      <c r="I176" s="78"/>
      <c r="J176" s="78"/>
      <c r="K176" s="76"/>
    </row>
    <row r="177" spans="1:11" x14ac:dyDescent="0.25">
      <c r="A177" s="76"/>
      <c r="B177" s="76"/>
      <c r="C177" s="76"/>
      <c r="D177" s="53"/>
      <c r="E177" s="76"/>
      <c r="F177" s="78"/>
      <c r="G177" s="78"/>
      <c r="H177" s="78"/>
      <c r="I177" s="78"/>
      <c r="J177" s="78"/>
      <c r="K177" s="76"/>
    </row>
    <row r="178" spans="1:11" x14ac:dyDescent="0.25">
      <c r="A178" s="76"/>
      <c r="B178" s="76"/>
      <c r="C178" s="76"/>
      <c r="D178" s="53"/>
      <c r="E178" s="76"/>
      <c r="F178" s="78"/>
      <c r="G178" s="78"/>
      <c r="H178" s="78"/>
      <c r="I178" s="78"/>
      <c r="J178" s="78"/>
      <c r="K178" s="76"/>
    </row>
    <row r="179" spans="1:11" x14ac:dyDescent="0.25">
      <c r="A179" s="76"/>
      <c r="B179" s="76"/>
      <c r="C179" s="76"/>
      <c r="D179" s="53"/>
      <c r="E179" s="76"/>
      <c r="F179" s="78"/>
      <c r="G179" s="78"/>
      <c r="H179" s="78"/>
      <c r="I179" s="78"/>
      <c r="J179" s="78"/>
      <c r="K179" s="76"/>
    </row>
    <row r="180" spans="1:11" x14ac:dyDescent="0.25">
      <c r="A180" s="76"/>
      <c r="B180" s="76"/>
      <c r="C180" s="76"/>
      <c r="D180" s="53"/>
      <c r="E180" s="76"/>
      <c r="F180" s="78"/>
      <c r="G180" s="78"/>
      <c r="H180" s="78"/>
      <c r="I180" s="78"/>
      <c r="J180" s="78"/>
      <c r="K180" s="76"/>
    </row>
    <row r="181" spans="1:11" x14ac:dyDescent="0.25">
      <c r="A181" s="76"/>
      <c r="B181" s="76"/>
      <c r="C181" s="76"/>
      <c r="D181" s="53"/>
      <c r="E181" s="76"/>
      <c r="F181" s="78"/>
      <c r="G181" s="78"/>
      <c r="H181" s="78"/>
      <c r="I181" s="78"/>
      <c r="J181" s="78"/>
      <c r="K181" s="76"/>
    </row>
    <row r="182" spans="1:11" x14ac:dyDescent="0.25">
      <c r="A182" s="76"/>
      <c r="B182" s="76"/>
      <c r="C182" s="76"/>
      <c r="D182" s="53"/>
      <c r="E182" s="76"/>
      <c r="F182" s="78"/>
      <c r="G182" s="78"/>
      <c r="H182" s="78"/>
      <c r="I182" s="78"/>
      <c r="J182" s="78"/>
      <c r="K182" s="76"/>
    </row>
    <row r="183" spans="1:11" x14ac:dyDescent="0.25">
      <c r="A183" s="76"/>
      <c r="B183" s="76"/>
      <c r="C183" s="76"/>
      <c r="D183" s="76"/>
      <c r="E183" s="76"/>
      <c r="F183" s="78"/>
      <c r="G183" s="78"/>
      <c r="H183" s="78"/>
      <c r="I183" s="78"/>
      <c r="J183" s="78"/>
      <c r="K183" s="76"/>
    </row>
    <row r="184" spans="1:11" x14ac:dyDescent="0.25">
      <c r="A184" s="76"/>
      <c r="B184" s="76"/>
      <c r="C184" s="76"/>
      <c r="D184" s="76"/>
      <c r="E184" s="76"/>
      <c r="F184" s="78"/>
      <c r="G184" s="78"/>
      <c r="H184" s="78"/>
      <c r="I184" s="78"/>
      <c r="J184" s="78"/>
      <c r="K184" s="76"/>
    </row>
    <row r="185" spans="1:11" x14ac:dyDescent="0.25">
      <c r="A185" s="76"/>
      <c r="B185" s="76"/>
      <c r="C185" s="76"/>
      <c r="D185" s="76"/>
      <c r="E185" s="76"/>
      <c r="F185" s="78"/>
      <c r="G185" s="78"/>
      <c r="H185" s="78"/>
      <c r="I185" s="78"/>
      <c r="J185" s="78"/>
      <c r="K185" s="76"/>
    </row>
    <row r="186" spans="1:11" x14ac:dyDescent="0.25">
      <c r="A186" s="76"/>
      <c r="B186" s="76"/>
      <c r="C186" s="76"/>
      <c r="D186" s="76"/>
      <c r="E186" s="76"/>
      <c r="F186" s="78"/>
      <c r="G186" s="78"/>
      <c r="H186" s="78"/>
      <c r="I186" s="78"/>
      <c r="J186" s="78"/>
      <c r="K186" s="76"/>
    </row>
    <row r="187" spans="1:11" x14ac:dyDescent="0.25">
      <c r="A187" s="76"/>
      <c r="B187" s="76"/>
      <c r="C187" s="76"/>
      <c r="D187" s="76"/>
      <c r="E187" s="76"/>
      <c r="F187" s="78"/>
      <c r="G187" s="78"/>
      <c r="H187" s="78"/>
      <c r="I187" s="78"/>
      <c r="J187" s="78"/>
      <c r="K187" s="76"/>
    </row>
    <row r="188" spans="1:11" x14ac:dyDescent="0.25">
      <c r="A188" s="76"/>
      <c r="B188" s="76"/>
      <c r="C188" s="76"/>
      <c r="D188" s="76"/>
      <c r="E188" s="76"/>
      <c r="F188" s="78"/>
      <c r="G188" s="78"/>
      <c r="H188" s="78"/>
      <c r="I188" s="78"/>
      <c r="J188" s="78"/>
      <c r="K188" s="76"/>
    </row>
  </sheetData>
  <mergeCells count="4">
    <mergeCell ref="A9:C9"/>
    <mergeCell ref="A1:M1"/>
    <mergeCell ref="A2:M2"/>
    <mergeCell ref="A4:C4"/>
  </mergeCells>
  <pageMargins left="0.5" right="0.5" top="0.75" bottom="0.75" header="0.5" footer="0.5"/>
  <pageSetup paperSize="5" fitToHeight="0" orientation="landscape" r:id="rId1"/>
  <headerFooter alignWithMargins="0">
    <oddFooter>&amp;LStudent Name&amp;CPage &amp;P of &amp;N&amp;R&amp;F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Y0NEX52aACJtWlZUOwqbl2YnfUY9icHOEpTl0R2xQSs=-~6wRYRchJnhn9Uj7SEwjl3g==</id>
</project>
</file>

<file path=customXml/itemProps1.xml><?xml version="1.0" encoding="utf-8"?>
<ds:datastoreItem xmlns:ds="http://schemas.openxmlformats.org/officeDocument/2006/customXml" ds:itemID="{57D94AE4-6BE2-4FD2-BD8C-E200E55219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Goal Seek</vt:lpstr>
      <vt:lpstr>IF-AND</vt:lpstr>
      <vt:lpstr>AND-Nest IF</vt:lpstr>
      <vt:lpstr>OR-Nest IF</vt:lpstr>
      <vt:lpstr>'OR-Nest IF'!Print_Titles</vt:lpstr>
    </vt:vector>
  </TitlesOfParts>
  <Company>Radford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Arthur</dc:creator>
  <cp:lastModifiedBy>Abby</cp:lastModifiedBy>
  <dcterms:created xsi:type="dcterms:W3CDTF">2018-03-22T19:02:36Z</dcterms:created>
  <dcterms:modified xsi:type="dcterms:W3CDTF">2020-11-12T04:07:07Z</dcterms:modified>
</cp:coreProperties>
</file>