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C:\Users\abbyr\Documents\Itec 281\Chapter 4\Riverwood Realty\"/>
    </mc:Choice>
  </mc:AlternateContent>
  <xr:revisionPtr revIDLastSave="0" documentId="13_ncr:1_{A542B3EB-7D96-4358-8974-7136270D6A7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ales Data" sheetId="1" r:id="rId1"/>
  </sheets>
  <definedNames>
    <definedName name="_xlnm.Print_Area" localSheetId="0">Sales[#All]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3" i="1" l="1"/>
  <c r="I19" i="1"/>
  <c r="I3" i="1"/>
  <c r="I4" i="1"/>
  <c r="I5" i="1"/>
  <c r="I6" i="1"/>
  <c r="I7" i="1"/>
  <c r="I8" i="1"/>
  <c r="I9" i="1"/>
  <c r="I10" i="1"/>
  <c r="I11" i="1"/>
  <c r="I2" i="1"/>
  <c r="I13" i="1"/>
  <c r="I14" i="1"/>
  <c r="I15" i="1"/>
  <c r="I16" i="1"/>
  <c r="I17" i="1"/>
  <c r="I18" i="1"/>
  <c r="I31" i="1"/>
  <c r="I20" i="1"/>
  <c r="I21" i="1"/>
  <c r="I40" i="1"/>
  <c r="I23" i="1"/>
  <c r="I24" i="1"/>
  <c r="I25" i="1"/>
  <c r="I26" i="1"/>
  <c r="I27" i="1"/>
  <c r="I28" i="1"/>
  <c r="I36" i="1"/>
  <c r="I30" i="1"/>
  <c r="I71" i="1"/>
  <c r="I32" i="1"/>
  <c r="I33" i="1"/>
  <c r="I34" i="1"/>
  <c r="I35" i="1"/>
  <c r="I22" i="1"/>
  <c r="I37" i="1"/>
  <c r="I38" i="1"/>
  <c r="I39" i="1"/>
  <c r="I72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12" i="1"/>
  <c r="I29" i="1"/>
  <c r="I73" i="1"/>
  <c r="I74" i="1"/>
  <c r="I75" i="1"/>
  <c r="I76" i="1"/>
  <c r="I77" i="1"/>
  <c r="I78" i="1"/>
  <c r="I79" i="1"/>
  <c r="I80" i="1"/>
  <c r="I81" i="1"/>
  <c r="I82" i="1"/>
  <c r="I83" i="1" l="1"/>
</calcChain>
</file>

<file path=xl/sharedStrings.xml><?xml version="1.0" encoding="utf-8"?>
<sst xmlns="http://schemas.openxmlformats.org/spreadsheetml/2006/main" count="253" uniqueCount="106">
  <si>
    <t>Address</t>
  </si>
  <si>
    <t>City</t>
  </si>
  <si>
    <t>Selling Agent</t>
  </si>
  <si>
    <t>Selling Price</t>
  </si>
  <si>
    <t>Sale Date</t>
  </si>
  <si>
    <t>Listing Date</t>
  </si>
  <si>
    <t>Carey</t>
  </si>
  <si>
    <t>Minkus</t>
  </si>
  <si>
    <t>Goodrich</t>
  </si>
  <si>
    <t>Pijuan</t>
  </si>
  <si>
    <t>Lugo</t>
  </si>
  <si>
    <t>Merkin</t>
  </si>
  <si>
    <t>Hernandez</t>
  </si>
  <si>
    <t>Bethune</t>
  </si>
  <si>
    <t>Reuter</t>
  </si>
  <si>
    <t>8687 Kenwood Road</t>
  </si>
  <si>
    <t>1370 Pinellas Road</t>
  </si>
  <si>
    <t>1971 Glenview Road</t>
  </si>
  <si>
    <t>10995 SW 88 Court</t>
  </si>
  <si>
    <t>8030 Steeplechase Drive</t>
  </si>
  <si>
    <t>4081 Lybyer Avenue</t>
  </si>
  <si>
    <t>224 Rockaway Street</t>
  </si>
  <si>
    <t>8307 S Indian River Drive</t>
  </si>
  <si>
    <t>9408 Forest Hills Circle</t>
  </si>
  <si>
    <t>11971 SW 269 Terrace</t>
  </si>
  <si>
    <t>16235 Orange Boulevard</t>
  </si>
  <si>
    <t>2448 Woodacres Road</t>
  </si>
  <si>
    <t>1414 N Sheridan Road</t>
  </si>
  <si>
    <t>10700 Lake Shore Lane</t>
  </si>
  <si>
    <t>81 Island Drive South</t>
  </si>
  <si>
    <t>605 Reservoir Drive</t>
  </si>
  <si>
    <t>1 Southampton Place</t>
  </si>
  <si>
    <t>1629 NW 43rd Street</t>
  </si>
  <si>
    <t>21 Compass Road</t>
  </si>
  <si>
    <t>30 Kent Road</t>
  </si>
  <si>
    <t>520 E Spring Street</t>
  </si>
  <si>
    <t>4916 Rock Spring Road</t>
  </si>
  <si>
    <t>8923 Harris Drive</t>
  </si>
  <si>
    <t>1132 SW 52nd Street</t>
  </si>
  <si>
    <t>103 Jasper Drive</t>
  </si>
  <si>
    <t>1600 Reeves Street</t>
  </si>
  <si>
    <t>10 Vestal Drive</t>
  </si>
  <si>
    <t>Cedar Hills</t>
  </si>
  <si>
    <t>Lehi</t>
  </si>
  <si>
    <t>Alpine</t>
  </si>
  <si>
    <t>American Fork</t>
  </si>
  <si>
    <t>143 North Mountain View</t>
  </si>
  <si>
    <t>831 South Weber</t>
  </si>
  <si>
    <t>714 Timp View Lane</t>
  </si>
  <si>
    <t>3461 East Lindon Way</t>
  </si>
  <si>
    <t>61 East Walnut Grove</t>
  </si>
  <si>
    <t>487 Blue Skies Drive</t>
  </si>
  <si>
    <t>1892 North 250 West</t>
  </si>
  <si>
    <t>876 South California Way</t>
  </si>
  <si>
    <t>Hen</t>
  </si>
  <si>
    <t>34 West Oakley Drive</t>
  </si>
  <si>
    <t>678 Mountain Circle</t>
  </si>
  <si>
    <t>876 West Hadley Way</t>
  </si>
  <si>
    <t>144 Oak Avenue</t>
  </si>
  <si>
    <t>123 Oak Avenue</t>
  </si>
  <si>
    <t>11 West Oak Circle</t>
  </si>
  <si>
    <t>750 South Apple Way</t>
  </si>
  <si>
    <t>321 West Walnut Grove</t>
  </si>
  <si>
    <t>1857 Pine Drive</t>
  </si>
  <si>
    <t>401 Pinecone Circle</t>
  </si>
  <si>
    <t>3412 Kilmer Street</t>
  </si>
  <si>
    <t>876 West Holiday</t>
  </si>
  <si>
    <t>Eagle Mountain</t>
  </si>
  <si>
    <t>314 Timp View Drive</t>
  </si>
  <si>
    <t>614 West Cedar Drive</t>
  </si>
  <si>
    <t>321 North Choctaw</t>
  </si>
  <si>
    <t>575 South Choctaw</t>
  </si>
  <si>
    <t>29 East Oak Circle</t>
  </si>
  <si>
    <t>9876 South Sunset Avenue</t>
  </si>
  <si>
    <t>1900 Glenview Road</t>
  </si>
  <si>
    <t>9000 South Sunset Avenue</t>
  </si>
  <si>
    <t>8432 South Sunset Avenue</t>
  </si>
  <si>
    <t>240 East Jefferson Way</t>
  </si>
  <si>
    <t>260 East Jefferson Way</t>
  </si>
  <si>
    <t>290 East Jefferson Way</t>
  </si>
  <si>
    <t>245 Ivy Lane</t>
  </si>
  <si>
    <t>123 Ivy Lane</t>
  </si>
  <si>
    <t>614 Lincoln Drive</t>
  </si>
  <si>
    <t>421 Ivy Lane</t>
  </si>
  <si>
    <t>765 East Sheridan Lane</t>
  </si>
  <si>
    <t>73 East Oak Street</t>
  </si>
  <si>
    <t>77 East Oak Street</t>
  </si>
  <si>
    <t>400 Ivy Lane</t>
  </si>
  <si>
    <t>3418 North Sunset Lane</t>
  </si>
  <si>
    <t>3400 North Sunset Lane</t>
  </si>
  <si>
    <t>140 East 3rd Street</t>
  </si>
  <si>
    <t>160 West 5th Street</t>
  </si>
  <si>
    <t>240 West 5th Street</t>
  </si>
  <si>
    <t>3490 North Sunset Lane</t>
  </si>
  <si>
    <t>416 East Oak</t>
  </si>
  <si>
    <t>425 East Oak</t>
  </si>
  <si>
    <t>516 East Oak</t>
  </si>
  <si>
    <t>600 Ivy Lane</t>
  </si>
  <si>
    <t>List Price</t>
  </si>
  <si>
    <t>6334 Lendsmith Circle</t>
  </si>
  <si>
    <t>6379 Columbia Circle</t>
  </si>
  <si>
    <t>7410 Wood Court</t>
  </si>
  <si>
    <t>1057 West 58th St.</t>
  </si>
  <si>
    <t>Trans ID</t>
  </si>
  <si>
    <t>Days on Market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</si>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</sst>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/>
    <xf numFmtId="0" fontId="1" fillId="0" borderId="0" xfId="11" applyNumberFormat="1" applyFont="1" applyFill="1" applyBorder="1" applyAlignment="1"/>
    <xf numFmtId="0" fontId="4" fillId="0" borderId="0" xfId="13" applyAlignment="1">
      <alignment horizontal="right" indent="2"/>
    </xf>
    <xf numFmtId="0" fontId="3" fillId="0" borderId="0" xfId="14" applyFont="1" applyAlignment="1">
      <alignment horizontal="center"/>
    </xf>
    <xf numFmtId="0" fontId="3" fillId="0" borderId="0" xfId="15" applyNumberFormat="1" applyFont="1" applyFill="1" applyBorder="1" applyAlignment="1">
      <alignment horizontal="center" vertical="center"/>
    </xf>
    <xf numFmtId="164" fontId="1" fillId="0" borderId="0" xfId="16" applyNumberFormat="1" applyFont="1" applyFill="1" applyBorder="1" applyAlignment="1"/>
    <xf numFmtId="14" fontId="1" fillId="0" borderId="0" xfId="17" applyNumberFormat="1" applyFont="1" applyFill="1" applyBorder="1" applyAlignment="1"/>
    <xf numFmtId="14" fontId="4" fillId="0" borderId="0" xfId="18" applyNumberFormat="1"/>
    <xf numFmtId="0" fontId="3" fillId="0" borderId="0" xfId="15" applyNumberFormat="1" applyFont="1" applyFill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indent="2"/>
    </xf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/>
    <xf numFmtId="164" fontId="1" fillId="0" borderId="0" xfId="0" applyNumberFormat="1" applyFont="1" applyFill="1" applyAlignment="1"/>
  </cellXfs>
  <cellStyles count="19">
    <cellStyle name="0+GQ8Rlig/4TDUcGL7/dzM0HAnD+TTnRcGm7uZl+4uE=-~Lv1IzyHbqvXL7KRjnqetvw==" xfId="10" xr:uid="{00000000-0005-0000-0000-00000B000000}"/>
    <cellStyle name="9GHIkvq0oV9DY1+IzM07XYIBN9+mMfSwZiN+RQKmt48=-~mby3PuD8sYF8PdSN/7Gqzg==" xfId="13" xr:uid="{00000000-0005-0000-0000-00000E000000}"/>
    <cellStyle name="Bam3YbVCkL6YmxuhPEtRqY+5B52mlQxq3dbSdpbOI6c=-~GdmDG2FL8gy/GCqPQNNPYQ==" xfId="8" xr:uid="{00000000-0005-0000-0000-000009000000}"/>
    <cellStyle name="CDuN+Gg1MTAQJXqiUud5DlCkfZgGg3nlTV62uaJKfNc=-~UoGqbHbt4BnaGCMTvB0MWg==" xfId="17" xr:uid="{00000000-0005-0000-0000-000012000000}"/>
    <cellStyle name="eaf1rErt0om/TOjRrlbQECW2k+s8cxREq4+YOsCVmzM=-~QxTZ2rgYBLvd085a4oNlYQ==" xfId="9" xr:uid="{00000000-0005-0000-0000-00000A000000}"/>
    <cellStyle name="hkYe9Y3t/vQ5FXtoy+01uy11tSsbGFKLs3U4ribpzuc=-~UkhpC9POWvMvJfWnN/3yjA==" xfId="7" xr:uid="{00000000-0005-0000-0000-000008000000}"/>
    <cellStyle name="Jl1GuJpE1WiCxOLKyJMfI5NKHSzLFMRdECFJzz52LSo=-~oAWqv6bcn40T+CCdn++06w==" xfId="6" xr:uid="{00000000-0005-0000-0000-000007000000}"/>
    <cellStyle name="LgTEkOQUWSVjogqYvYUXB4jd99zBsC1Lirdkrk7NSak=-~sw1dEjwlkDOn3IJHBtwqKA==" xfId="16" xr:uid="{00000000-0005-0000-0000-000011000000}"/>
    <cellStyle name="NkIwF7y290yCmdXzGB1jcD4n8Lr9LYE2/cnSetInAzI=-~Z9LXfYkuaPwZD5qoJmRIUQ==" xfId="2" xr:uid="{00000000-0005-0000-0000-000003000000}"/>
    <cellStyle name="Normal" xfId="0" builtinId="0"/>
    <cellStyle name="RUpqMoM9S5Qn1hETkm/p4IdOSMCNOSb9e278dX5OSnY=-~t1xP4QbjLJwOFISBKL/KaA==" xfId="12" xr:uid="{00000000-0005-0000-0000-00000D000000}"/>
    <cellStyle name="SCcxqtUXyMw0UbplW0OdlUaCpVhWPC+9Yi+sCPeY3hQ=-~/uWP50cfGfDa81c+v1sWFA==" xfId="5" xr:uid="{00000000-0005-0000-0000-000006000000}"/>
    <cellStyle name="sw9g9VVL4Su3wOOjonD06fOJ/PqLHMd2uhvMO7pF5AA=-~isyLVBJNIkJfNOLhDYiXkw==" xfId="4" xr:uid="{00000000-0005-0000-0000-000005000000}"/>
    <cellStyle name="U1T8xPqABPkAelJDB+FAx60VzEv67x9Q5fYzwStBP3M=-~U0Mumpa90NPDr0RqE+WHsg==" xfId="15" xr:uid="{00000000-0005-0000-0000-000010000000}"/>
    <cellStyle name="VnlVxT//rEQV3Xe/FKmnJSppFfsJvVcYkSJFPC+Izwc=-~aU1Efmqn3oMQKCl7kBv0zQ==" xfId="18" xr:uid="{00000000-0005-0000-0000-000013000000}"/>
    <cellStyle name="wVjPdjgHby3kUToTdR7U4cVZU2/+Y1Vy3rmM3eH2GVc=-~henfo/7dhQQPHYzLrXkZIg==" xfId="1" xr:uid="{00000000-0005-0000-0000-000002000000}"/>
    <cellStyle name="X23eFmkMFz+HjcYHol9uSYw5Oc6VdjIPq/F+jEVXIEo=-~k/m5jwNDaRuqAo+Gb6+kEw==" xfId="11" xr:uid="{00000000-0005-0000-0000-00000C000000}"/>
    <cellStyle name="X42mh0xsbDnzrjqaZ4XNAjE6iWd7eGlxL+2ijZRAMk0=-~yNLsOhkd4d1fGxeyaDfjbA==" xfId="14" xr:uid="{00000000-0005-0000-0000-00000F000000}"/>
    <cellStyle name="yXlG4O3oaFw0MhOK95fiHgDvFeWM+3emL4GLfQlJ1tE=-~oFRgh4wiD7fajeXYMnraDg==" xfId="3" xr:uid="{00000000-0005-0000-0000-000004000000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right" vertical="bottom" textRotation="0" wrapText="0" indent="2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right" vertical="bottom" textRotation="0" wrapText="0" indent="2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64BD24-517D-4010-89F5-1AB98531B526}" name="Sales" displayName="Sales" ref="A1:I83" totalsRowCount="1" headerRowDxfId="13" headerRowCellStyle="U1T8xPqABPkAelJDB+FAx60VzEv67x9Q5fYzwStBP3M=-~U0Mumpa90NPDr0RqE+WHsg==">
  <autoFilter ref="A1:I82" xr:uid="{A46EDE64-F5FB-4B4F-8CC5-249A17178EB2}">
    <filterColumn colId="3">
      <filters>
        <filter val="Hernandez"/>
      </filters>
    </filterColumn>
  </autoFilter>
  <sortState xmlns:xlrd2="http://schemas.microsoft.com/office/spreadsheetml/2017/richdata2" ref="A2:I72">
    <sortCondition ref="C1:C82"/>
  </sortState>
  <tableColumns count="9">
    <tableColumn id="1" xr3:uid="{C91AAC4B-65E8-4321-A78E-5DE29FAED613}" name="Trans ID" totalsRowLabel="Total" dataDxfId="21" totalsRowDxfId="11" dataCellStyle="9GHIkvq0oV9DY1+IzM07XYIBN9+mMfSwZiN+RQKmt48=-~mby3PuD8sYF8PdSN/7Gqzg==" totalsRowCellStyle="9GHIkvq0oV9DY1+IzM07XYIBN9+mMfSwZiN+RQKmt48=-~mby3PuD8sYF8PdSN/7Gqzg=="/>
    <tableColumn id="2" xr3:uid="{1E0A31A9-5787-49E7-8E8F-A0DC4A15A62B}" name="Address" dataDxfId="20" totalsRowDxfId="10" dataCellStyle="X23eFmkMFz+HjcYHol9uSYw5Oc6VdjIPq/F+jEVXIEo=-~k/m5jwNDaRuqAo+Gb6+kEw==" totalsRowCellStyle="X23eFmkMFz+HjcYHol9uSYw5Oc6VdjIPq/F+jEVXIEo=-~k/m5jwNDaRuqAo+Gb6+kEw=="/>
    <tableColumn id="3" xr3:uid="{7756BB82-E9C3-46F9-A711-631AB02BB2AA}" name="City" dataDxfId="19" totalsRowDxfId="9" dataCellStyle="X23eFmkMFz+HjcYHol9uSYw5Oc6VdjIPq/F+jEVXIEo=-~k/m5jwNDaRuqAo+Gb6+kEw==" totalsRowCellStyle="X23eFmkMFz+HjcYHol9uSYw5Oc6VdjIPq/F+jEVXIEo=-~k/m5jwNDaRuqAo+Gb6+kEw=="/>
    <tableColumn id="4" xr3:uid="{2A51BD98-B41A-415B-B86B-377051FC03E6}" name="Selling Agent" dataDxfId="18" totalsRowDxfId="8" dataCellStyle="X23eFmkMFz+HjcYHol9uSYw5Oc6VdjIPq/F+jEVXIEo=-~k/m5jwNDaRuqAo+Gb6+kEw==" totalsRowCellStyle="X23eFmkMFz+HjcYHol9uSYw5Oc6VdjIPq/F+jEVXIEo=-~k/m5jwNDaRuqAo+Gb6+kEw=="/>
    <tableColumn id="5" xr3:uid="{E003249E-0D52-489E-A991-E5F477EA1E0B}" name="List Price" dataDxfId="17" totalsRowDxfId="7" dataCellStyle="LgTEkOQUWSVjogqYvYUXB4jd99zBsC1Lirdkrk7NSak=-~sw1dEjwlkDOn3IJHBtwqKA==" totalsRowCellStyle="LgTEkOQUWSVjogqYvYUXB4jd99zBsC1Lirdkrk7NSak=-~sw1dEjwlkDOn3IJHBtwqKA=="/>
    <tableColumn id="6" xr3:uid="{F720816F-DDCB-4FFC-8542-6D1C5AD8895A}" name="Selling Price" totalsRowFunction="average" dataDxfId="16" totalsRowDxfId="4" dataCellStyle="LgTEkOQUWSVjogqYvYUXB4jd99zBsC1Lirdkrk7NSak=-~sw1dEjwlkDOn3IJHBtwqKA=="/>
    <tableColumn id="7" xr3:uid="{3C5B9152-125A-4CB3-AEF2-9A38FB50A863}" name="Listing Date" dataDxfId="15" totalsRowDxfId="6" dataCellStyle="CDuN+Gg1MTAQJXqiUud5DlCkfZgGg3nlTV62uaJKfNc=-~UoGqbHbt4BnaGCMTvB0MWg==" totalsRowCellStyle="CDuN+Gg1MTAQJXqiUud5DlCkfZgGg3nlTV62uaJKfNc=-~UoGqbHbt4BnaGCMTvB0MWg=="/>
    <tableColumn id="8" xr3:uid="{B3D9CBCD-428D-4327-9B24-90D29AA5677A}" name="Sale Date" dataDxfId="14" totalsRowDxfId="5" dataCellStyle="CDuN+Gg1MTAQJXqiUud5DlCkfZgGg3nlTV62uaJKfNc=-~UoGqbHbt4BnaGCMTvB0MWg==" totalsRowCellStyle="CDuN+Gg1MTAQJXqiUud5DlCkfZgGg3nlTV62uaJKfNc=-~UoGqbHbt4BnaGCMTvB0MWg=="/>
    <tableColumn id="9" xr3:uid="{9AB9AFD5-ECFF-4D54-8F0E-375B609F6D83}" name="Days on Market" totalsRowFunction="average" dataDxfId="12">
      <calculatedColumnFormula>Sales[[#This Row],[Sale Date]]-Sales[[#This Row],[Listing Date]]</calculatedColumnFormula>
    </tableColumn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workbookViewId="0">
      <pane ySplit="1" topLeftCell="A2" activePane="bottomLeft" state="frozen"/>
      <selection pane="bottomLeft" activeCell="D91" sqref="D91"/>
    </sheetView>
  </sheetViews>
  <sheetFormatPr defaultRowHeight="12.5" x14ac:dyDescent="0.25"/>
  <cols>
    <col min="1" max="1" width="10.08984375" customWidth="1"/>
    <col min="2" max="2" width="21.90625" bestFit="1" customWidth="1"/>
    <col min="3" max="3" width="14" bestFit="1" customWidth="1"/>
    <col min="4" max="4" width="14.08984375" customWidth="1"/>
    <col min="5" max="6" width="14" bestFit="1" customWidth="1"/>
    <col min="7" max="7" width="13.08984375" customWidth="1"/>
    <col min="8" max="8" width="10.90625" customWidth="1"/>
    <col min="9" max="9" width="14.6328125" customWidth="1"/>
  </cols>
  <sheetData>
    <row r="1" spans="1:9" s="1" customFormat="1" ht="13" x14ac:dyDescent="0.3">
      <c r="A1" s="5" t="s">
        <v>103</v>
      </c>
      <c r="B1" s="6" t="s">
        <v>0</v>
      </c>
      <c r="C1" s="6" t="s">
        <v>1</v>
      </c>
      <c r="D1" s="6" t="s">
        <v>2</v>
      </c>
      <c r="E1" s="6" t="s">
        <v>98</v>
      </c>
      <c r="F1" s="6" t="s">
        <v>3</v>
      </c>
      <c r="G1" s="6" t="s">
        <v>5</v>
      </c>
      <c r="H1" s="6" t="s">
        <v>4</v>
      </c>
      <c r="I1" s="10" t="s">
        <v>104</v>
      </c>
    </row>
    <row r="2" spans="1:9" x14ac:dyDescent="0.25">
      <c r="A2" s="4">
        <v>11</v>
      </c>
      <c r="B2" s="3" t="s">
        <v>101</v>
      </c>
      <c r="C2" s="3" t="s">
        <v>45</v>
      </c>
      <c r="D2" s="3" t="s">
        <v>12</v>
      </c>
      <c r="E2" s="7">
        <v>325000</v>
      </c>
      <c r="F2" s="7">
        <v>320000</v>
      </c>
      <c r="G2" s="8">
        <v>44298</v>
      </c>
      <c r="H2" s="8">
        <v>44346</v>
      </c>
      <c r="I2">
        <f>Sales[[#This Row],[Sale Date]]-Sales[[#This Row],[Listing Date]]</f>
        <v>48</v>
      </c>
    </row>
    <row r="3" spans="1:9" ht="13.25" hidden="1" x14ac:dyDescent="0.25">
      <c r="A3" s="4">
        <v>2</v>
      </c>
      <c r="B3" s="3" t="s">
        <v>60</v>
      </c>
      <c r="C3" s="3" t="s">
        <v>45</v>
      </c>
      <c r="D3" s="3" t="s">
        <v>6</v>
      </c>
      <c r="E3" s="7">
        <v>350000</v>
      </c>
      <c r="F3" s="7">
        <v>340000</v>
      </c>
      <c r="G3" s="9">
        <v>44287</v>
      </c>
      <c r="H3" s="8">
        <v>44331</v>
      </c>
      <c r="I3">
        <f>Sales[[#This Row],[Sale Date]]-Sales[[#This Row],[Listing Date]]</f>
        <v>44</v>
      </c>
    </row>
    <row r="4" spans="1:9" ht="13.25" hidden="1" x14ac:dyDescent="0.25">
      <c r="A4" s="4">
        <v>3</v>
      </c>
      <c r="B4" s="3" t="s">
        <v>68</v>
      </c>
      <c r="C4" s="3" t="s">
        <v>45</v>
      </c>
      <c r="D4" s="3" t="s">
        <v>8</v>
      </c>
      <c r="E4" s="7">
        <v>418000</v>
      </c>
      <c r="F4" s="7">
        <v>400000</v>
      </c>
      <c r="G4" s="9">
        <v>44287</v>
      </c>
      <c r="H4" s="8">
        <v>44348</v>
      </c>
      <c r="I4">
        <f>Sales[[#This Row],[Sale Date]]-Sales[[#This Row],[Listing Date]]</f>
        <v>61</v>
      </c>
    </row>
    <row r="5" spans="1:9" ht="13.25" hidden="1" x14ac:dyDescent="0.25">
      <c r="A5" s="4">
        <v>4</v>
      </c>
      <c r="B5" s="3" t="s">
        <v>69</v>
      </c>
      <c r="C5" s="3" t="s">
        <v>43</v>
      </c>
      <c r="D5" s="3" t="s">
        <v>10</v>
      </c>
      <c r="E5" s="7">
        <v>215800</v>
      </c>
      <c r="F5" s="7">
        <v>200000</v>
      </c>
      <c r="G5" s="9">
        <v>44287</v>
      </c>
      <c r="H5" s="8">
        <v>44341</v>
      </c>
      <c r="I5">
        <f>Sales[[#This Row],[Sale Date]]-Sales[[#This Row],[Listing Date]]</f>
        <v>54</v>
      </c>
    </row>
    <row r="6" spans="1:9" ht="13.25" hidden="1" x14ac:dyDescent="0.25">
      <c r="A6" s="4">
        <v>5</v>
      </c>
      <c r="B6" s="3" t="s">
        <v>61</v>
      </c>
      <c r="C6" s="3" t="s">
        <v>45</v>
      </c>
      <c r="D6" s="3" t="s">
        <v>8</v>
      </c>
      <c r="E6" s="7">
        <v>385900</v>
      </c>
      <c r="F6" s="7">
        <v>385900</v>
      </c>
      <c r="G6" s="9">
        <v>44287</v>
      </c>
      <c r="H6" s="8">
        <v>44316</v>
      </c>
      <c r="I6">
        <f>Sales[[#This Row],[Sale Date]]-Sales[[#This Row],[Listing Date]]</f>
        <v>29</v>
      </c>
    </row>
    <row r="7" spans="1:9" ht="13.25" hidden="1" x14ac:dyDescent="0.25">
      <c r="A7" s="4">
        <v>6</v>
      </c>
      <c r="B7" s="3" t="s">
        <v>100</v>
      </c>
      <c r="C7" s="3" t="s">
        <v>44</v>
      </c>
      <c r="D7" s="3" t="s">
        <v>6</v>
      </c>
      <c r="E7" s="7">
        <v>500000</v>
      </c>
      <c r="F7" s="7">
        <v>465000</v>
      </c>
      <c r="G7" s="8">
        <v>44289</v>
      </c>
      <c r="H7" s="8">
        <v>44357</v>
      </c>
      <c r="I7">
        <f>Sales[[#This Row],[Sale Date]]-Sales[[#This Row],[Listing Date]]</f>
        <v>68</v>
      </c>
    </row>
    <row r="8" spans="1:9" ht="13.25" hidden="1" x14ac:dyDescent="0.25">
      <c r="A8" s="4">
        <v>7</v>
      </c>
      <c r="B8" s="3" t="s">
        <v>99</v>
      </c>
      <c r="C8" s="3" t="s">
        <v>43</v>
      </c>
      <c r="D8" s="3" t="s">
        <v>10</v>
      </c>
      <c r="E8" s="7">
        <v>300000</v>
      </c>
      <c r="F8" s="7">
        <v>290000</v>
      </c>
      <c r="G8" s="8">
        <v>44289</v>
      </c>
      <c r="H8" s="8">
        <v>44348</v>
      </c>
      <c r="I8">
        <f>Sales[[#This Row],[Sale Date]]-Sales[[#This Row],[Listing Date]]</f>
        <v>59</v>
      </c>
    </row>
    <row r="9" spans="1:9" ht="13.25" hidden="1" x14ac:dyDescent="0.25">
      <c r="A9" s="4">
        <v>8</v>
      </c>
      <c r="B9" s="3" t="s">
        <v>70</v>
      </c>
      <c r="C9" s="3" t="s">
        <v>45</v>
      </c>
      <c r="D9" s="3" t="s">
        <v>7</v>
      </c>
      <c r="E9" s="7">
        <v>565000</v>
      </c>
      <c r="F9" s="7">
        <v>535000</v>
      </c>
      <c r="G9" s="8">
        <v>44292</v>
      </c>
      <c r="H9" s="8">
        <v>44469</v>
      </c>
      <c r="I9">
        <f>Sales[[#This Row],[Sale Date]]-Sales[[#This Row],[Listing Date]]</f>
        <v>177</v>
      </c>
    </row>
    <row r="10" spans="1:9" ht="13.25" hidden="1" x14ac:dyDescent="0.25">
      <c r="A10" s="4">
        <v>9</v>
      </c>
      <c r="B10" s="3" t="s">
        <v>16</v>
      </c>
      <c r="C10" s="3" t="s">
        <v>44</v>
      </c>
      <c r="D10" s="3" t="s">
        <v>10</v>
      </c>
      <c r="E10" s="7">
        <v>219000</v>
      </c>
      <c r="F10" s="7">
        <v>215000</v>
      </c>
      <c r="G10" s="8">
        <v>44294</v>
      </c>
      <c r="H10" s="8">
        <v>44349</v>
      </c>
      <c r="I10">
        <f>Sales[[#This Row],[Sale Date]]-Sales[[#This Row],[Listing Date]]</f>
        <v>55</v>
      </c>
    </row>
    <row r="11" spans="1:9" ht="13.25" hidden="1" x14ac:dyDescent="0.25">
      <c r="A11" s="4">
        <v>10</v>
      </c>
      <c r="B11" s="3" t="s">
        <v>17</v>
      </c>
      <c r="C11" s="3" t="s">
        <v>43</v>
      </c>
      <c r="D11" s="3" t="s">
        <v>7</v>
      </c>
      <c r="E11" s="7">
        <v>165000</v>
      </c>
      <c r="F11" s="7">
        <v>156750</v>
      </c>
      <c r="G11" s="8">
        <v>44298</v>
      </c>
      <c r="H11" s="8">
        <v>44359</v>
      </c>
      <c r="I11">
        <f>Sales[[#This Row],[Sale Date]]-Sales[[#This Row],[Listing Date]]</f>
        <v>61</v>
      </c>
    </row>
    <row r="12" spans="1:9" x14ac:dyDescent="0.25">
      <c r="A12" s="4">
        <v>70</v>
      </c>
      <c r="B12" s="3" t="s">
        <v>57</v>
      </c>
      <c r="C12" s="3" t="s">
        <v>45</v>
      </c>
      <c r="D12" s="3" t="s">
        <v>12</v>
      </c>
      <c r="E12" s="7">
        <v>345670</v>
      </c>
      <c r="F12" s="7">
        <v>345000</v>
      </c>
      <c r="G12" s="8">
        <v>44367</v>
      </c>
      <c r="H12" s="8">
        <v>44469</v>
      </c>
      <c r="I12">
        <f>Sales[[#This Row],[Sale Date]]-Sales[[#This Row],[Listing Date]]</f>
        <v>102</v>
      </c>
    </row>
    <row r="13" spans="1:9" ht="13.25" hidden="1" x14ac:dyDescent="0.25">
      <c r="A13" s="4">
        <v>12</v>
      </c>
      <c r="B13" s="3" t="s">
        <v>71</v>
      </c>
      <c r="C13" s="3" t="s">
        <v>44</v>
      </c>
      <c r="D13" s="3" t="s">
        <v>8</v>
      </c>
      <c r="E13" s="7">
        <v>750250</v>
      </c>
      <c r="F13" s="7">
        <v>700000</v>
      </c>
      <c r="G13" s="8">
        <v>44298</v>
      </c>
      <c r="H13" s="8">
        <v>44501</v>
      </c>
      <c r="I13">
        <f>Sales[[#This Row],[Sale Date]]-Sales[[#This Row],[Listing Date]]</f>
        <v>203</v>
      </c>
    </row>
    <row r="14" spans="1:9" ht="13.25" hidden="1" x14ac:dyDescent="0.25">
      <c r="A14" s="4">
        <v>13</v>
      </c>
      <c r="B14" s="3" t="s">
        <v>18</v>
      </c>
      <c r="C14" s="3" t="s">
        <v>43</v>
      </c>
      <c r="D14" s="3" t="s">
        <v>8</v>
      </c>
      <c r="E14" s="7">
        <v>110000</v>
      </c>
      <c r="F14" s="7">
        <v>106000</v>
      </c>
      <c r="G14" s="8">
        <v>44298</v>
      </c>
      <c r="H14" s="8">
        <v>44380</v>
      </c>
      <c r="I14">
        <f>Sales[[#This Row],[Sale Date]]-Sales[[#This Row],[Listing Date]]</f>
        <v>82</v>
      </c>
    </row>
    <row r="15" spans="1:9" ht="13.25" hidden="1" x14ac:dyDescent="0.25">
      <c r="A15" s="4">
        <v>14</v>
      </c>
      <c r="B15" s="3" t="s">
        <v>46</v>
      </c>
      <c r="C15" s="3" t="s">
        <v>45</v>
      </c>
      <c r="D15" s="3" t="s">
        <v>6</v>
      </c>
      <c r="E15" s="7">
        <v>314250</v>
      </c>
      <c r="F15" s="7">
        <v>304000</v>
      </c>
      <c r="G15" s="8">
        <v>44299</v>
      </c>
      <c r="H15" s="8">
        <v>44413</v>
      </c>
      <c r="I15">
        <f>Sales[[#This Row],[Sale Date]]-Sales[[#This Row],[Listing Date]]</f>
        <v>114</v>
      </c>
    </row>
    <row r="16" spans="1:9" ht="13.25" hidden="1" x14ac:dyDescent="0.25">
      <c r="A16" s="4">
        <v>15</v>
      </c>
      <c r="B16" s="3" t="s">
        <v>72</v>
      </c>
      <c r="C16" s="3" t="s">
        <v>45</v>
      </c>
      <c r="D16" s="3" t="s">
        <v>11</v>
      </c>
      <c r="E16" s="7">
        <v>555000</v>
      </c>
      <c r="F16" s="7">
        <v>500000</v>
      </c>
      <c r="G16" s="8">
        <v>44299</v>
      </c>
      <c r="H16" s="8">
        <v>44484</v>
      </c>
      <c r="I16">
        <f>Sales[[#This Row],[Sale Date]]-Sales[[#This Row],[Listing Date]]</f>
        <v>185</v>
      </c>
    </row>
    <row r="17" spans="1:9" ht="13.25" hidden="1" x14ac:dyDescent="0.25">
      <c r="A17" s="4">
        <v>16</v>
      </c>
      <c r="B17" s="3" t="s">
        <v>19</v>
      </c>
      <c r="C17" s="3" t="s">
        <v>44</v>
      </c>
      <c r="D17" s="3" t="s">
        <v>11</v>
      </c>
      <c r="E17" s="7">
        <v>450000</v>
      </c>
      <c r="F17" s="7">
        <v>382500</v>
      </c>
      <c r="G17" s="8">
        <v>44301</v>
      </c>
      <c r="H17" s="8">
        <v>44377</v>
      </c>
      <c r="I17">
        <f>Sales[[#This Row],[Sale Date]]-Sales[[#This Row],[Listing Date]]</f>
        <v>76</v>
      </c>
    </row>
    <row r="18" spans="1:9" ht="13.25" hidden="1" x14ac:dyDescent="0.25">
      <c r="A18" s="4">
        <v>17</v>
      </c>
      <c r="B18" s="3" t="s">
        <v>102</v>
      </c>
      <c r="C18" s="3" t="s">
        <v>44</v>
      </c>
      <c r="D18" s="3" t="s">
        <v>7</v>
      </c>
      <c r="E18" s="7">
        <v>345000</v>
      </c>
      <c r="F18" s="7">
        <v>339999</v>
      </c>
      <c r="G18" s="8">
        <v>44304</v>
      </c>
      <c r="H18" s="8">
        <v>44370</v>
      </c>
      <c r="I18">
        <f>Sales[[#This Row],[Sale Date]]-Sales[[#This Row],[Listing Date]]</f>
        <v>66</v>
      </c>
    </row>
    <row r="19" spans="1:9" x14ac:dyDescent="0.25">
      <c r="A19" s="4">
        <v>1</v>
      </c>
      <c r="B19" s="3" t="s">
        <v>15</v>
      </c>
      <c r="C19" s="3" t="s">
        <v>42</v>
      </c>
      <c r="D19" s="3" t="s">
        <v>12</v>
      </c>
      <c r="E19" s="7">
        <v>725000</v>
      </c>
      <c r="F19" s="7">
        <v>645250</v>
      </c>
      <c r="G19" s="9">
        <v>44287</v>
      </c>
      <c r="H19" s="8">
        <v>44363</v>
      </c>
      <c r="I19">
        <f>Sales[[#This Row],[Sale Date]]-Sales[[#This Row],[Listing Date]]</f>
        <v>76</v>
      </c>
    </row>
    <row r="20" spans="1:9" ht="13.25" hidden="1" x14ac:dyDescent="0.25">
      <c r="A20" s="4">
        <v>19</v>
      </c>
      <c r="B20" s="3" t="s">
        <v>62</v>
      </c>
      <c r="C20" s="3" t="s">
        <v>45</v>
      </c>
      <c r="D20" s="3" t="s">
        <v>8</v>
      </c>
      <c r="E20" s="7">
        <v>425000</v>
      </c>
      <c r="F20" s="7">
        <v>415000</v>
      </c>
      <c r="G20" s="8">
        <v>44304</v>
      </c>
      <c r="H20" s="8">
        <v>44377</v>
      </c>
      <c r="I20">
        <f>Sales[[#This Row],[Sale Date]]-Sales[[#This Row],[Listing Date]]</f>
        <v>73</v>
      </c>
    </row>
    <row r="21" spans="1:9" ht="13.25" hidden="1" x14ac:dyDescent="0.25">
      <c r="A21" s="4">
        <v>20</v>
      </c>
      <c r="B21" s="3" t="s">
        <v>20</v>
      </c>
      <c r="C21" s="3" t="s">
        <v>44</v>
      </c>
      <c r="D21" s="3" t="s">
        <v>7</v>
      </c>
      <c r="E21" s="7">
        <v>325000</v>
      </c>
      <c r="F21" s="7">
        <v>308750</v>
      </c>
      <c r="G21" s="8">
        <v>44305</v>
      </c>
      <c r="H21" s="8">
        <v>44379</v>
      </c>
      <c r="I21">
        <f>Sales[[#This Row],[Sale Date]]-Sales[[#This Row],[Listing Date]]</f>
        <v>74</v>
      </c>
    </row>
    <row r="22" spans="1:9" x14ac:dyDescent="0.25">
      <c r="A22" s="4">
        <v>35</v>
      </c>
      <c r="B22" s="3" t="s">
        <v>63</v>
      </c>
      <c r="C22" s="3" t="s">
        <v>42</v>
      </c>
      <c r="D22" s="3" t="s">
        <v>12</v>
      </c>
      <c r="E22" s="7">
        <v>560700</v>
      </c>
      <c r="F22" s="7">
        <v>550000</v>
      </c>
      <c r="G22" s="8">
        <v>44317</v>
      </c>
      <c r="H22" s="8">
        <v>44346</v>
      </c>
      <c r="I22">
        <f>Sales[[#This Row],[Sale Date]]-Sales[[#This Row],[Listing Date]]</f>
        <v>29</v>
      </c>
    </row>
    <row r="23" spans="1:9" ht="13.25" hidden="1" x14ac:dyDescent="0.25">
      <c r="A23" s="4">
        <v>22</v>
      </c>
      <c r="B23" s="3" t="s">
        <v>75</v>
      </c>
      <c r="C23" s="3" t="s">
        <v>67</v>
      </c>
      <c r="D23" s="3" t="s">
        <v>10</v>
      </c>
      <c r="E23" s="7">
        <v>325000</v>
      </c>
      <c r="F23" s="7">
        <v>320000</v>
      </c>
      <c r="G23" s="8">
        <v>44314</v>
      </c>
      <c r="H23" s="8">
        <v>44344</v>
      </c>
      <c r="I23">
        <f>Sales[[#This Row],[Sale Date]]-Sales[[#This Row],[Listing Date]]</f>
        <v>30</v>
      </c>
    </row>
    <row r="24" spans="1:9" ht="13.25" hidden="1" x14ac:dyDescent="0.25">
      <c r="A24" s="4">
        <v>23</v>
      </c>
      <c r="B24" s="3" t="s">
        <v>76</v>
      </c>
      <c r="C24" s="3" t="s">
        <v>67</v>
      </c>
      <c r="D24" s="3" t="s">
        <v>7</v>
      </c>
      <c r="E24" s="7">
        <v>285750</v>
      </c>
      <c r="F24" s="7">
        <v>300000</v>
      </c>
      <c r="G24" s="8">
        <v>44314</v>
      </c>
      <c r="H24" s="8">
        <v>44350</v>
      </c>
      <c r="I24">
        <f>Sales[[#This Row],[Sale Date]]-Sales[[#This Row],[Listing Date]]</f>
        <v>36</v>
      </c>
    </row>
    <row r="25" spans="1:9" ht="13.25" hidden="1" x14ac:dyDescent="0.25">
      <c r="A25" s="4">
        <v>24</v>
      </c>
      <c r="B25" s="3" t="s">
        <v>47</v>
      </c>
      <c r="C25" s="3" t="s">
        <v>45</v>
      </c>
      <c r="D25" s="3" t="s">
        <v>10</v>
      </c>
      <c r="E25" s="7">
        <v>425815</v>
      </c>
      <c r="F25" s="7">
        <v>400000</v>
      </c>
      <c r="G25" s="8">
        <v>44314</v>
      </c>
      <c r="H25" s="8">
        <v>44454</v>
      </c>
      <c r="I25">
        <f>Sales[[#This Row],[Sale Date]]-Sales[[#This Row],[Listing Date]]</f>
        <v>140</v>
      </c>
    </row>
    <row r="26" spans="1:9" hidden="1" x14ac:dyDescent="0.25">
      <c r="A26" s="4">
        <v>25</v>
      </c>
      <c r="B26" s="3" t="s">
        <v>48</v>
      </c>
      <c r="C26" s="3" t="s">
        <v>45</v>
      </c>
      <c r="D26" s="3" t="s">
        <v>8</v>
      </c>
      <c r="E26" s="7">
        <v>250000</v>
      </c>
      <c r="F26" s="7">
        <v>232000</v>
      </c>
      <c r="G26" s="8">
        <v>44315</v>
      </c>
      <c r="H26" s="8">
        <v>44440</v>
      </c>
      <c r="I26">
        <f>Sales[[#This Row],[Sale Date]]-Sales[[#This Row],[Listing Date]]</f>
        <v>125</v>
      </c>
    </row>
    <row r="27" spans="1:9" hidden="1" x14ac:dyDescent="0.25">
      <c r="A27" s="4">
        <v>26</v>
      </c>
      <c r="B27" s="3" t="s">
        <v>77</v>
      </c>
      <c r="C27" s="3" t="s">
        <v>67</v>
      </c>
      <c r="D27" s="3" t="s">
        <v>10</v>
      </c>
      <c r="E27" s="7">
        <v>515000</v>
      </c>
      <c r="F27" s="7">
        <v>485750</v>
      </c>
      <c r="G27" s="8">
        <v>44315</v>
      </c>
      <c r="H27" s="8">
        <v>44433</v>
      </c>
      <c r="I27">
        <f>Sales[[#This Row],[Sale Date]]-Sales[[#This Row],[Listing Date]]</f>
        <v>118</v>
      </c>
    </row>
    <row r="28" spans="1:9" hidden="1" x14ac:dyDescent="0.25">
      <c r="A28" s="4">
        <v>27</v>
      </c>
      <c r="B28" s="3" t="s">
        <v>21</v>
      </c>
      <c r="C28" s="3" t="s">
        <v>44</v>
      </c>
      <c r="D28" s="3" t="s">
        <v>9</v>
      </c>
      <c r="E28" s="7">
        <v>400000</v>
      </c>
      <c r="F28" s="7">
        <v>375000</v>
      </c>
      <c r="G28" s="8">
        <v>44316</v>
      </c>
      <c r="H28" s="8">
        <v>44366</v>
      </c>
      <c r="I28">
        <f>Sales[[#This Row],[Sale Date]]-Sales[[#This Row],[Listing Date]]</f>
        <v>50</v>
      </c>
    </row>
    <row r="29" spans="1:9" x14ac:dyDescent="0.25">
      <c r="A29" s="4">
        <v>71</v>
      </c>
      <c r="B29" s="3" t="s">
        <v>38</v>
      </c>
      <c r="C29" s="3" t="s">
        <v>42</v>
      </c>
      <c r="D29" s="3" t="s">
        <v>12</v>
      </c>
      <c r="E29" s="7">
        <v>254500</v>
      </c>
      <c r="F29" s="7">
        <v>236685</v>
      </c>
      <c r="G29" s="8">
        <v>44370</v>
      </c>
      <c r="H29" s="8">
        <v>44460</v>
      </c>
      <c r="I29">
        <f>Sales[[#This Row],[Sale Date]]-Sales[[#This Row],[Listing Date]]</f>
        <v>90</v>
      </c>
    </row>
    <row r="30" spans="1:9" hidden="1" x14ac:dyDescent="0.25">
      <c r="A30" s="4">
        <v>29</v>
      </c>
      <c r="B30" s="3" t="s">
        <v>79</v>
      </c>
      <c r="C30" s="3" t="s">
        <v>67</v>
      </c>
      <c r="D30" s="3" t="s">
        <v>9</v>
      </c>
      <c r="E30" s="7">
        <v>310000</v>
      </c>
      <c r="F30" s="7">
        <v>300000</v>
      </c>
      <c r="G30" s="8">
        <v>44316</v>
      </c>
      <c r="H30" s="8">
        <v>44378</v>
      </c>
      <c r="I30">
        <f>Sales[[#This Row],[Sale Date]]-Sales[[#This Row],[Listing Date]]</f>
        <v>62</v>
      </c>
    </row>
    <row r="31" spans="1:9" x14ac:dyDescent="0.25">
      <c r="A31" s="4">
        <v>18</v>
      </c>
      <c r="B31" s="3" t="s">
        <v>73</v>
      </c>
      <c r="C31" s="3" t="s">
        <v>67</v>
      </c>
      <c r="D31" s="3" t="s">
        <v>12</v>
      </c>
      <c r="E31" s="7">
        <v>300000</v>
      </c>
      <c r="F31" s="7">
        <v>300000</v>
      </c>
      <c r="G31" s="8">
        <v>44304</v>
      </c>
      <c r="H31" s="8">
        <v>44316</v>
      </c>
      <c r="I31">
        <f>Sales[[#This Row],[Sale Date]]-Sales[[#This Row],[Listing Date]]</f>
        <v>12</v>
      </c>
    </row>
    <row r="32" spans="1:9" hidden="1" x14ac:dyDescent="0.25">
      <c r="A32" s="4">
        <v>31</v>
      </c>
      <c r="B32" s="3" t="s">
        <v>81</v>
      </c>
      <c r="C32" s="3" t="s">
        <v>67</v>
      </c>
      <c r="D32" s="3" t="s">
        <v>9</v>
      </c>
      <c r="E32" s="7">
        <v>375500</v>
      </c>
      <c r="F32" s="7">
        <v>375500</v>
      </c>
      <c r="G32" s="8">
        <v>44317</v>
      </c>
      <c r="H32" s="8">
        <v>44321</v>
      </c>
      <c r="I32">
        <f>Sales[[#This Row],[Sale Date]]-Sales[[#This Row],[Listing Date]]</f>
        <v>4</v>
      </c>
    </row>
    <row r="33" spans="1:9" hidden="1" x14ac:dyDescent="0.25">
      <c r="A33" s="4">
        <v>32</v>
      </c>
      <c r="B33" s="3" t="s">
        <v>23</v>
      </c>
      <c r="C33" s="3" t="s">
        <v>42</v>
      </c>
      <c r="D33" s="3" t="s">
        <v>14</v>
      </c>
      <c r="E33" s="7">
        <v>185500</v>
      </c>
      <c r="F33" s="7">
        <v>179000</v>
      </c>
      <c r="G33" s="8">
        <v>44317</v>
      </c>
      <c r="H33" s="8">
        <v>44353</v>
      </c>
      <c r="I33">
        <f>Sales[[#This Row],[Sale Date]]-Sales[[#This Row],[Listing Date]]</f>
        <v>36</v>
      </c>
    </row>
    <row r="34" spans="1:9" hidden="1" x14ac:dyDescent="0.25">
      <c r="A34" s="4">
        <v>33</v>
      </c>
      <c r="B34" s="3" t="s">
        <v>80</v>
      </c>
      <c r="C34" s="3" t="s">
        <v>67</v>
      </c>
      <c r="D34" s="3" t="s">
        <v>8</v>
      </c>
      <c r="E34" s="7">
        <v>395000</v>
      </c>
      <c r="F34" s="7">
        <v>375000</v>
      </c>
      <c r="G34" s="8">
        <v>44317</v>
      </c>
      <c r="H34" s="8">
        <v>44393</v>
      </c>
      <c r="I34">
        <f>Sales[[#This Row],[Sale Date]]-Sales[[#This Row],[Listing Date]]</f>
        <v>76</v>
      </c>
    </row>
    <row r="35" spans="1:9" hidden="1" x14ac:dyDescent="0.25">
      <c r="A35" s="4">
        <v>34</v>
      </c>
      <c r="B35" s="3" t="s">
        <v>24</v>
      </c>
      <c r="C35" s="3" t="s">
        <v>42</v>
      </c>
      <c r="D35" s="3" t="s">
        <v>6</v>
      </c>
      <c r="E35" s="7">
        <v>410000</v>
      </c>
      <c r="F35" s="7">
        <v>397700</v>
      </c>
      <c r="G35" s="8">
        <v>44317</v>
      </c>
      <c r="H35" s="8">
        <v>44373</v>
      </c>
      <c r="I35">
        <f>Sales[[#This Row],[Sale Date]]-Sales[[#This Row],[Listing Date]]</f>
        <v>56</v>
      </c>
    </row>
    <row r="36" spans="1:9" x14ac:dyDescent="0.25">
      <c r="A36" s="4">
        <v>28</v>
      </c>
      <c r="B36" s="3" t="s">
        <v>78</v>
      </c>
      <c r="C36" s="3" t="s">
        <v>67</v>
      </c>
      <c r="D36" s="3" t="s">
        <v>12</v>
      </c>
      <c r="E36" s="7">
        <v>450000</v>
      </c>
      <c r="F36" s="7">
        <v>400000</v>
      </c>
      <c r="G36" s="8">
        <v>44316</v>
      </c>
      <c r="H36" s="8">
        <v>44470</v>
      </c>
      <c r="I36">
        <f>Sales[[#This Row],[Sale Date]]-Sales[[#This Row],[Listing Date]]</f>
        <v>154</v>
      </c>
    </row>
    <row r="37" spans="1:9" hidden="1" x14ac:dyDescent="0.25">
      <c r="A37" s="4">
        <v>36</v>
      </c>
      <c r="B37" s="3" t="s">
        <v>49</v>
      </c>
      <c r="C37" s="3" t="s">
        <v>45</v>
      </c>
      <c r="D37" s="3" t="s">
        <v>14</v>
      </c>
      <c r="E37" s="7">
        <v>450000</v>
      </c>
      <c r="F37" s="7">
        <v>400000</v>
      </c>
      <c r="G37" s="8">
        <v>44318</v>
      </c>
      <c r="H37" s="8">
        <v>44469</v>
      </c>
      <c r="I37">
        <f>Sales[[#This Row],[Sale Date]]-Sales[[#This Row],[Listing Date]]</f>
        <v>151</v>
      </c>
    </row>
    <row r="38" spans="1:9" hidden="1" x14ac:dyDescent="0.25">
      <c r="A38" s="4">
        <v>37</v>
      </c>
      <c r="B38" s="3" t="s">
        <v>25</v>
      </c>
      <c r="C38" s="3" t="s">
        <v>42</v>
      </c>
      <c r="D38" s="3" t="s">
        <v>10</v>
      </c>
      <c r="E38" s="7">
        <v>395000</v>
      </c>
      <c r="F38" s="7">
        <v>380000</v>
      </c>
      <c r="G38" s="8">
        <v>44321</v>
      </c>
      <c r="H38" s="8">
        <v>44393</v>
      </c>
      <c r="I38">
        <f>Sales[[#This Row],[Sale Date]]-Sales[[#This Row],[Listing Date]]</f>
        <v>72</v>
      </c>
    </row>
    <row r="39" spans="1:9" hidden="1" x14ac:dyDescent="0.25">
      <c r="A39" s="4">
        <v>38</v>
      </c>
      <c r="B39" s="3" t="s">
        <v>82</v>
      </c>
      <c r="C39" s="3" t="s">
        <v>67</v>
      </c>
      <c r="D39" s="3" t="s">
        <v>14</v>
      </c>
      <c r="E39" s="7">
        <v>475000</v>
      </c>
      <c r="F39" s="7">
        <v>425250</v>
      </c>
      <c r="G39" s="8">
        <v>44321</v>
      </c>
      <c r="H39" s="8">
        <v>44462</v>
      </c>
      <c r="I39">
        <f>Sales[[#This Row],[Sale Date]]-Sales[[#This Row],[Listing Date]]</f>
        <v>141</v>
      </c>
    </row>
    <row r="40" spans="1:9" x14ac:dyDescent="0.25">
      <c r="A40" s="4">
        <v>21</v>
      </c>
      <c r="B40" s="3" t="s">
        <v>74</v>
      </c>
      <c r="C40" s="3" t="s">
        <v>43</v>
      </c>
      <c r="D40" s="3" t="s">
        <v>12</v>
      </c>
      <c r="E40" s="7">
        <v>325000</v>
      </c>
      <c r="F40" s="7">
        <v>302250</v>
      </c>
      <c r="G40" s="8">
        <v>44314</v>
      </c>
      <c r="H40" s="8">
        <v>44348</v>
      </c>
      <c r="I40">
        <f>Sales[[#This Row],[Sale Date]]-Sales[[#This Row],[Listing Date]]</f>
        <v>34</v>
      </c>
    </row>
    <row r="41" spans="1:9" hidden="1" x14ac:dyDescent="0.25">
      <c r="A41" s="4">
        <v>40</v>
      </c>
      <c r="B41" s="3" t="s">
        <v>64</v>
      </c>
      <c r="C41" s="3" t="s">
        <v>44</v>
      </c>
      <c r="D41" s="3" t="s">
        <v>8</v>
      </c>
      <c r="E41" s="7">
        <v>1500120</v>
      </c>
      <c r="F41" s="7">
        <v>1400000</v>
      </c>
      <c r="G41" s="8">
        <v>44321</v>
      </c>
      <c r="H41" s="8">
        <v>44469</v>
      </c>
      <c r="I41">
        <f>Sales[[#This Row],[Sale Date]]-Sales[[#This Row],[Listing Date]]</f>
        <v>148</v>
      </c>
    </row>
    <row r="42" spans="1:9" hidden="1" x14ac:dyDescent="0.25">
      <c r="A42" s="4">
        <v>41</v>
      </c>
      <c r="B42" s="3" t="s">
        <v>83</v>
      </c>
      <c r="C42" s="3" t="s">
        <v>67</v>
      </c>
      <c r="D42" s="3" t="s">
        <v>9</v>
      </c>
      <c r="E42" s="7">
        <v>500000</v>
      </c>
      <c r="F42" s="7">
        <v>425000</v>
      </c>
      <c r="G42" s="8">
        <v>44321</v>
      </c>
      <c r="H42" s="8">
        <v>44515</v>
      </c>
      <c r="I42">
        <f>Sales[[#This Row],[Sale Date]]-Sales[[#This Row],[Listing Date]]</f>
        <v>194</v>
      </c>
    </row>
    <row r="43" spans="1:9" hidden="1" x14ac:dyDescent="0.25">
      <c r="A43" s="4">
        <v>42</v>
      </c>
      <c r="B43" s="3" t="s">
        <v>84</v>
      </c>
      <c r="C43" s="3" t="s">
        <v>67</v>
      </c>
      <c r="D43" s="3" t="s">
        <v>7</v>
      </c>
      <c r="E43" s="7">
        <v>460750</v>
      </c>
      <c r="F43" s="7">
        <v>435500</v>
      </c>
      <c r="G43" s="8">
        <v>44321</v>
      </c>
      <c r="H43" s="8">
        <v>44501</v>
      </c>
      <c r="I43">
        <f>Sales[[#This Row],[Sale Date]]-Sales[[#This Row],[Listing Date]]</f>
        <v>180</v>
      </c>
    </row>
    <row r="44" spans="1:9" hidden="1" x14ac:dyDescent="0.25">
      <c r="A44" s="4">
        <v>43</v>
      </c>
      <c r="B44" s="3" t="s">
        <v>50</v>
      </c>
      <c r="C44" s="3" t="s">
        <v>45</v>
      </c>
      <c r="D44" s="3" t="s">
        <v>8</v>
      </c>
      <c r="E44" s="7">
        <v>375000</v>
      </c>
      <c r="F44" s="7">
        <v>376000</v>
      </c>
      <c r="G44" s="8">
        <v>44322</v>
      </c>
      <c r="H44" s="8">
        <v>44331</v>
      </c>
      <c r="I44">
        <f>Sales[[#This Row],[Sale Date]]-Sales[[#This Row],[Listing Date]]</f>
        <v>9</v>
      </c>
    </row>
    <row r="45" spans="1:9" hidden="1" x14ac:dyDescent="0.25">
      <c r="A45" s="4">
        <v>44</v>
      </c>
      <c r="B45" s="3" t="s">
        <v>27</v>
      </c>
      <c r="C45" s="3" t="s">
        <v>44</v>
      </c>
      <c r="D45" s="3" t="s">
        <v>9</v>
      </c>
      <c r="E45" s="7">
        <v>1250000</v>
      </c>
      <c r="F45" s="7">
        <v>1225000</v>
      </c>
      <c r="G45" s="8">
        <v>44328</v>
      </c>
      <c r="H45" s="8">
        <v>44353</v>
      </c>
      <c r="I45">
        <f>Sales[[#This Row],[Sale Date]]-Sales[[#This Row],[Listing Date]]</f>
        <v>25</v>
      </c>
    </row>
    <row r="46" spans="1:9" hidden="1" x14ac:dyDescent="0.25">
      <c r="A46" s="4">
        <v>45</v>
      </c>
      <c r="B46" s="3" t="s">
        <v>51</v>
      </c>
      <c r="C46" s="3" t="s">
        <v>45</v>
      </c>
      <c r="D46" s="3" t="s">
        <v>8</v>
      </c>
      <c r="E46" s="7">
        <v>365750</v>
      </c>
      <c r="F46" s="7">
        <v>355000</v>
      </c>
      <c r="G46" s="8">
        <v>44329</v>
      </c>
      <c r="H46" s="8">
        <v>44423</v>
      </c>
      <c r="I46">
        <f>Sales[[#This Row],[Sale Date]]-Sales[[#This Row],[Listing Date]]</f>
        <v>94</v>
      </c>
    </row>
    <row r="47" spans="1:9" hidden="1" x14ac:dyDescent="0.25">
      <c r="A47" s="4">
        <v>46</v>
      </c>
      <c r="B47" s="3" t="s">
        <v>28</v>
      </c>
      <c r="C47" s="3" t="s">
        <v>42</v>
      </c>
      <c r="D47" s="3" t="s">
        <v>6</v>
      </c>
      <c r="E47" s="7">
        <v>650000</v>
      </c>
      <c r="F47" s="7">
        <v>598000</v>
      </c>
      <c r="G47" s="8">
        <v>44331</v>
      </c>
      <c r="H47" s="8">
        <v>44356</v>
      </c>
      <c r="I47">
        <f>Sales[[#This Row],[Sale Date]]-Sales[[#This Row],[Listing Date]]</f>
        <v>25</v>
      </c>
    </row>
    <row r="48" spans="1:9" hidden="1" x14ac:dyDescent="0.25">
      <c r="A48" s="4">
        <v>47</v>
      </c>
      <c r="B48" s="3" t="s">
        <v>85</v>
      </c>
      <c r="C48" s="3" t="s">
        <v>67</v>
      </c>
      <c r="D48" s="3" t="s">
        <v>11</v>
      </c>
      <c r="E48" s="7">
        <v>325000</v>
      </c>
      <c r="F48" s="7">
        <v>325000</v>
      </c>
      <c r="G48" s="8">
        <v>44334</v>
      </c>
      <c r="H48" s="8">
        <v>44347</v>
      </c>
      <c r="I48">
        <f>Sales[[#This Row],[Sale Date]]-Sales[[#This Row],[Listing Date]]</f>
        <v>13</v>
      </c>
    </row>
    <row r="49" spans="1:9" hidden="1" x14ac:dyDescent="0.25">
      <c r="A49" s="4">
        <v>48</v>
      </c>
      <c r="B49" s="3" t="s">
        <v>29</v>
      </c>
      <c r="C49" s="3" t="s">
        <v>44</v>
      </c>
      <c r="D49" s="3" t="s">
        <v>13</v>
      </c>
      <c r="E49" s="7">
        <v>147800</v>
      </c>
      <c r="F49" s="7">
        <v>150000</v>
      </c>
      <c r="G49" s="8">
        <v>44338</v>
      </c>
      <c r="H49" s="8">
        <v>44363</v>
      </c>
      <c r="I49">
        <f>Sales[[#This Row],[Sale Date]]-Sales[[#This Row],[Listing Date]]</f>
        <v>25</v>
      </c>
    </row>
    <row r="50" spans="1:9" hidden="1" x14ac:dyDescent="0.25">
      <c r="A50" s="4">
        <v>49</v>
      </c>
      <c r="B50" s="3" t="s">
        <v>65</v>
      </c>
      <c r="C50" s="3" t="s">
        <v>43</v>
      </c>
      <c r="D50" s="3" t="s">
        <v>6</v>
      </c>
      <c r="E50" s="7">
        <v>180000</v>
      </c>
      <c r="F50" s="7">
        <v>175000</v>
      </c>
      <c r="G50" s="8">
        <v>44339</v>
      </c>
      <c r="H50" s="8">
        <v>44392</v>
      </c>
      <c r="I50">
        <f>Sales[[#This Row],[Sale Date]]-Sales[[#This Row],[Listing Date]]</f>
        <v>53</v>
      </c>
    </row>
    <row r="51" spans="1:9" hidden="1" x14ac:dyDescent="0.25">
      <c r="A51" s="4">
        <v>50</v>
      </c>
      <c r="B51" s="3" t="s">
        <v>30</v>
      </c>
      <c r="C51" s="3" t="s">
        <v>44</v>
      </c>
      <c r="D51" s="3" t="s">
        <v>14</v>
      </c>
      <c r="E51" s="7">
        <v>310000</v>
      </c>
      <c r="F51" s="7">
        <v>291400</v>
      </c>
      <c r="G51" s="8">
        <v>44338</v>
      </c>
      <c r="H51" s="8">
        <v>44376</v>
      </c>
      <c r="I51">
        <f>Sales[[#This Row],[Sale Date]]-Sales[[#This Row],[Listing Date]]</f>
        <v>38</v>
      </c>
    </row>
    <row r="52" spans="1:9" hidden="1" x14ac:dyDescent="0.25">
      <c r="A52" s="4">
        <v>51</v>
      </c>
      <c r="B52" s="3" t="s">
        <v>86</v>
      </c>
      <c r="C52" s="3" t="s">
        <v>67</v>
      </c>
      <c r="D52" s="3" t="s">
        <v>13</v>
      </c>
      <c r="E52" s="7">
        <v>345000</v>
      </c>
      <c r="F52" s="7">
        <v>335000</v>
      </c>
      <c r="G52" s="8">
        <v>44339</v>
      </c>
      <c r="H52" s="8">
        <v>44370</v>
      </c>
      <c r="I52">
        <f>Sales[[#This Row],[Sale Date]]-Sales[[#This Row],[Listing Date]]</f>
        <v>31</v>
      </c>
    </row>
    <row r="53" spans="1:9" hidden="1" x14ac:dyDescent="0.25">
      <c r="A53" s="4">
        <v>52</v>
      </c>
      <c r="B53" s="3" t="s">
        <v>87</v>
      </c>
      <c r="C53" s="3" t="s">
        <v>67</v>
      </c>
      <c r="D53" s="3" t="s">
        <v>13</v>
      </c>
      <c r="E53" s="7">
        <v>375000</v>
      </c>
      <c r="F53" s="7">
        <v>330000</v>
      </c>
      <c r="G53" s="8">
        <v>44342</v>
      </c>
      <c r="H53" s="8">
        <v>44438</v>
      </c>
      <c r="I53">
        <f>Sales[[#This Row],[Sale Date]]-Sales[[#This Row],[Listing Date]]</f>
        <v>96</v>
      </c>
    </row>
    <row r="54" spans="1:9" hidden="1" x14ac:dyDescent="0.25">
      <c r="A54" s="4">
        <v>53</v>
      </c>
      <c r="B54" s="3" t="s">
        <v>31</v>
      </c>
      <c r="C54" s="3" t="s">
        <v>43</v>
      </c>
      <c r="D54" s="3" t="s">
        <v>8</v>
      </c>
      <c r="E54" s="7">
        <v>215000</v>
      </c>
      <c r="F54" s="7">
        <v>195000</v>
      </c>
      <c r="G54" s="8">
        <v>44344</v>
      </c>
      <c r="H54" s="8">
        <v>44365</v>
      </c>
      <c r="I54">
        <f>Sales[[#This Row],[Sale Date]]-Sales[[#This Row],[Listing Date]]</f>
        <v>21</v>
      </c>
    </row>
    <row r="55" spans="1:9" hidden="1" x14ac:dyDescent="0.25">
      <c r="A55" s="4">
        <v>54</v>
      </c>
      <c r="B55" s="3" t="s">
        <v>88</v>
      </c>
      <c r="C55" s="3" t="s">
        <v>67</v>
      </c>
      <c r="D55" s="3" t="s">
        <v>13</v>
      </c>
      <c r="E55" s="7">
        <v>450000</v>
      </c>
      <c r="F55" s="7">
        <v>400000</v>
      </c>
      <c r="G55" s="8">
        <v>44344</v>
      </c>
      <c r="H55" s="8">
        <v>44423</v>
      </c>
      <c r="I55">
        <f>Sales[[#This Row],[Sale Date]]-Sales[[#This Row],[Listing Date]]</f>
        <v>79</v>
      </c>
    </row>
    <row r="56" spans="1:9" hidden="1" x14ac:dyDescent="0.25">
      <c r="A56" s="4">
        <v>55</v>
      </c>
      <c r="B56" s="3" t="s">
        <v>52</v>
      </c>
      <c r="C56" s="3" t="s">
        <v>45</v>
      </c>
      <c r="D56" s="3" t="s">
        <v>6</v>
      </c>
      <c r="E56" s="7">
        <v>315250</v>
      </c>
      <c r="F56" s="7">
        <v>300000</v>
      </c>
      <c r="G56" s="8">
        <v>44344</v>
      </c>
      <c r="H56" s="8">
        <v>44409</v>
      </c>
      <c r="I56">
        <f>Sales[[#This Row],[Sale Date]]-Sales[[#This Row],[Listing Date]]</f>
        <v>65</v>
      </c>
    </row>
    <row r="57" spans="1:9" hidden="1" x14ac:dyDescent="0.25">
      <c r="A57" s="4">
        <v>56</v>
      </c>
      <c r="B57" s="3" t="s">
        <v>32</v>
      </c>
      <c r="C57" s="3" t="s">
        <v>42</v>
      </c>
      <c r="D57" s="3" t="s">
        <v>6</v>
      </c>
      <c r="E57" s="7">
        <v>475000</v>
      </c>
      <c r="F57" s="7">
        <v>450000</v>
      </c>
      <c r="G57" s="8">
        <v>44347</v>
      </c>
      <c r="H57" s="8">
        <v>44427</v>
      </c>
      <c r="I57">
        <f>Sales[[#This Row],[Sale Date]]-Sales[[#This Row],[Listing Date]]</f>
        <v>80</v>
      </c>
    </row>
    <row r="58" spans="1:9" hidden="1" x14ac:dyDescent="0.25">
      <c r="A58" s="4">
        <v>57</v>
      </c>
      <c r="B58" s="3" t="s">
        <v>89</v>
      </c>
      <c r="C58" s="3" t="s">
        <v>67</v>
      </c>
      <c r="D58" s="3" t="s">
        <v>11</v>
      </c>
      <c r="E58" s="7">
        <v>400000</v>
      </c>
      <c r="F58" s="7">
        <v>375000</v>
      </c>
      <c r="G58" s="8">
        <v>44347</v>
      </c>
      <c r="H58" s="8">
        <v>44392</v>
      </c>
      <c r="I58">
        <f>Sales[[#This Row],[Sale Date]]-Sales[[#This Row],[Listing Date]]</f>
        <v>45</v>
      </c>
    </row>
    <row r="59" spans="1:9" hidden="1" x14ac:dyDescent="0.25">
      <c r="A59" s="4">
        <v>58</v>
      </c>
      <c r="B59" s="3" t="s">
        <v>53</v>
      </c>
      <c r="C59" s="3" t="s">
        <v>45</v>
      </c>
      <c r="D59" s="3" t="s">
        <v>54</v>
      </c>
      <c r="E59" s="7">
        <v>316000</v>
      </c>
      <c r="F59" s="7">
        <v>316000</v>
      </c>
      <c r="G59" s="8">
        <v>44347</v>
      </c>
      <c r="H59" s="8">
        <v>44377</v>
      </c>
      <c r="I59">
        <f>Sales[[#This Row],[Sale Date]]-Sales[[#This Row],[Listing Date]]</f>
        <v>30</v>
      </c>
    </row>
    <row r="60" spans="1:9" hidden="1" x14ac:dyDescent="0.25">
      <c r="A60" s="4">
        <v>59</v>
      </c>
      <c r="B60" s="3" t="s">
        <v>33</v>
      </c>
      <c r="C60" s="3" t="s">
        <v>42</v>
      </c>
      <c r="D60" s="3" t="s">
        <v>11</v>
      </c>
      <c r="E60" s="7">
        <v>289900</v>
      </c>
      <c r="F60" s="7">
        <v>279000</v>
      </c>
      <c r="G60" s="8">
        <v>44347</v>
      </c>
      <c r="H60" s="8">
        <v>44348</v>
      </c>
      <c r="I60">
        <f>Sales[[#This Row],[Sale Date]]-Sales[[#This Row],[Listing Date]]</f>
        <v>1</v>
      </c>
    </row>
    <row r="61" spans="1:9" hidden="1" x14ac:dyDescent="0.25">
      <c r="A61" s="4">
        <v>60</v>
      </c>
      <c r="B61" s="3" t="s">
        <v>55</v>
      </c>
      <c r="C61" s="3" t="s">
        <v>45</v>
      </c>
      <c r="D61" s="3" t="s">
        <v>6</v>
      </c>
      <c r="E61" s="7">
        <v>345000</v>
      </c>
      <c r="F61" s="7">
        <v>330000</v>
      </c>
      <c r="G61" s="8">
        <v>44348</v>
      </c>
      <c r="H61" s="8">
        <v>44423</v>
      </c>
      <c r="I61">
        <f>Sales[[#This Row],[Sale Date]]-Sales[[#This Row],[Listing Date]]</f>
        <v>75</v>
      </c>
    </row>
    <row r="62" spans="1:9" hidden="1" x14ac:dyDescent="0.25">
      <c r="A62" s="4">
        <v>61</v>
      </c>
      <c r="B62" s="3" t="s">
        <v>34</v>
      </c>
      <c r="C62" s="3" t="s">
        <v>43</v>
      </c>
      <c r="D62" s="3" t="s">
        <v>13</v>
      </c>
      <c r="E62" s="7">
        <v>259900</v>
      </c>
      <c r="F62" s="7">
        <v>246905</v>
      </c>
      <c r="G62" s="8">
        <v>44349</v>
      </c>
      <c r="H62" s="8">
        <v>44441</v>
      </c>
      <c r="I62">
        <f>Sales[[#This Row],[Sale Date]]-Sales[[#This Row],[Listing Date]]</f>
        <v>92</v>
      </c>
    </row>
    <row r="63" spans="1:9" hidden="1" x14ac:dyDescent="0.25">
      <c r="A63" s="4">
        <v>62</v>
      </c>
      <c r="B63" s="3" t="s">
        <v>90</v>
      </c>
      <c r="C63" s="3" t="s">
        <v>67</v>
      </c>
      <c r="D63" s="3" t="s">
        <v>54</v>
      </c>
      <c r="E63" s="7">
        <v>399000</v>
      </c>
      <c r="F63" s="7">
        <v>350000</v>
      </c>
      <c r="G63" s="8">
        <v>44349</v>
      </c>
      <c r="H63" s="8">
        <v>44530</v>
      </c>
      <c r="I63">
        <f>Sales[[#This Row],[Sale Date]]-Sales[[#This Row],[Listing Date]]</f>
        <v>181</v>
      </c>
    </row>
    <row r="64" spans="1:9" hidden="1" x14ac:dyDescent="0.25">
      <c r="A64" s="4">
        <v>63</v>
      </c>
      <c r="B64" s="3" t="s">
        <v>91</v>
      </c>
      <c r="C64" s="3" t="s">
        <v>67</v>
      </c>
      <c r="D64" s="3" t="s">
        <v>6</v>
      </c>
      <c r="E64" s="7">
        <v>410000</v>
      </c>
      <c r="F64" s="7">
        <v>350750</v>
      </c>
      <c r="G64" s="8">
        <v>44350</v>
      </c>
      <c r="H64" s="8">
        <v>44484</v>
      </c>
      <c r="I64">
        <f>Sales[[#This Row],[Sale Date]]-Sales[[#This Row],[Listing Date]]</f>
        <v>134</v>
      </c>
    </row>
    <row r="65" spans="1:9" hidden="1" x14ac:dyDescent="0.25">
      <c r="A65" s="4">
        <v>64</v>
      </c>
      <c r="B65" s="3" t="s">
        <v>92</v>
      </c>
      <c r="C65" s="3" t="s">
        <v>67</v>
      </c>
      <c r="D65" s="3" t="s">
        <v>14</v>
      </c>
      <c r="E65" s="7">
        <v>285750</v>
      </c>
      <c r="F65" s="7">
        <v>300000</v>
      </c>
      <c r="G65" s="8">
        <v>44352</v>
      </c>
      <c r="H65" s="8">
        <v>44378</v>
      </c>
      <c r="I65">
        <f>Sales[[#This Row],[Sale Date]]-Sales[[#This Row],[Listing Date]]</f>
        <v>26</v>
      </c>
    </row>
    <row r="66" spans="1:9" hidden="1" x14ac:dyDescent="0.25">
      <c r="A66" s="4">
        <v>65</v>
      </c>
      <c r="B66" s="3" t="s">
        <v>35</v>
      </c>
      <c r="C66" s="3" t="s">
        <v>44</v>
      </c>
      <c r="D66" s="3" t="s">
        <v>7</v>
      </c>
      <c r="E66" s="7">
        <v>189900</v>
      </c>
      <c r="F66" s="7">
        <v>186102</v>
      </c>
      <c r="G66" s="8">
        <v>44353</v>
      </c>
      <c r="H66" s="8">
        <v>44403</v>
      </c>
      <c r="I66">
        <f>Sales[[#This Row],[Sale Date]]-Sales[[#This Row],[Listing Date]]</f>
        <v>50</v>
      </c>
    </row>
    <row r="67" spans="1:9" hidden="1" x14ac:dyDescent="0.25">
      <c r="A67" s="4">
        <v>66</v>
      </c>
      <c r="B67" s="3" t="s">
        <v>56</v>
      </c>
      <c r="C67" s="3" t="s">
        <v>45</v>
      </c>
      <c r="D67" s="3" t="s">
        <v>8</v>
      </c>
      <c r="E67" s="7">
        <v>335000</v>
      </c>
      <c r="F67" s="7">
        <v>330000</v>
      </c>
      <c r="G67" s="8">
        <v>44357</v>
      </c>
      <c r="H67" s="8">
        <v>44454</v>
      </c>
      <c r="I67">
        <f>Sales[[#This Row],[Sale Date]]-Sales[[#This Row],[Listing Date]]</f>
        <v>97</v>
      </c>
    </row>
    <row r="68" spans="1:9" hidden="1" x14ac:dyDescent="0.25">
      <c r="A68" s="4">
        <v>67</v>
      </c>
      <c r="B68" s="3" t="s">
        <v>93</v>
      </c>
      <c r="C68" s="3" t="s">
        <v>67</v>
      </c>
      <c r="D68" s="3" t="s">
        <v>7</v>
      </c>
      <c r="E68" s="7">
        <v>250000</v>
      </c>
      <c r="F68" s="7">
        <v>275000</v>
      </c>
      <c r="G68" s="8">
        <v>44359</v>
      </c>
      <c r="H68" s="8">
        <v>44372</v>
      </c>
      <c r="I68">
        <f>Sales[[#This Row],[Sale Date]]-Sales[[#This Row],[Listing Date]]</f>
        <v>13</v>
      </c>
    </row>
    <row r="69" spans="1:9" hidden="1" x14ac:dyDescent="0.25">
      <c r="A69" s="4">
        <v>68</v>
      </c>
      <c r="B69" s="3" t="s">
        <v>36</v>
      </c>
      <c r="C69" s="3" t="s">
        <v>42</v>
      </c>
      <c r="D69" s="3" t="s">
        <v>10</v>
      </c>
      <c r="E69" s="7">
        <v>275000</v>
      </c>
      <c r="F69" s="7">
        <v>264000</v>
      </c>
      <c r="G69" s="8">
        <v>44360</v>
      </c>
      <c r="H69" s="8">
        <v>44398</v>
      </c>
      <c r="I69">
        <f>Sales[[#This Row],[Sale Date]]-Sales[[#This Row],[Listing Date]]</f>
        <v>38</v>
      </c>
    </row>
    <row r="70" spans="1:9" hidden="1" x14ac:dyDescent="0.25">
      <c r="A70" s="4">
        <v>69</v>
      </c>
      <c r="B70" s="3" t="s">
        <v>37</v>
      </c>
      <c r="C70" s="3" t="s">
        <v>44</v>
      </c>
      <c r="D70" s="3" t="s">
        <v>7</v>
      </c>
      <c r="E70" s="7">
        <v>589000</v>
      </c>
      <c r="F70" s="7">
        <v>575000</v>
      </c>
      <c r="G70" s="8">
        <v>44365</v>
      </c>
      <c r="H70" s="8">
        <v>44385</v>
      </c>
      <c r="I70">
        <f>Sales[[#This Row],[Sale Date]]-Sales[[#This Row],[Listing Date]]</f>
        <v>20</v>
      </c>
    </row>
    <row r="71" spans="1:9" x14ac:dyDescent="0.25">
      <c r="A71" s="4">
        <v>30</v>
      </c>
      <c r="B71" s="3" t="s">
        <v>22</v>
      </c>
      <c r="C71" s="3" t="s">
        <v>43</v>
      </c>
      <c r="D71" s="3" t="s">
        <v>12</v>
      </c>
      <c r="E71" s="7">
        <v>250000</v>
      </c>
      <c r="F71" s="7">
        <v>255000</v>
      </c>
      <c r="G71" s="8">
        <v>44317</v>
      </c>
      <c r="H71" s="8">
        <v>44365</v>
      </c>
      <c r="I71">
        <f>Sales[[#This Row],[Sale Date]]-Sales[[#This Row],[Listing Date]]</f>
        <v>48</v>
      </c>
    </row>
    <row r="72" spans="1:9" x14ac:dyDescent="0.25">
      <c r="A72" s="4">
        <v>39</v>
      </c>
      <c r="B72" s="3" t="s">
        <v>26</v>
      </c>
      <c r="C72" s="3" t="s">
        <v>43</v>
      </c>
      <c r="D72" s="3" t="s">
        <v>12</v>
      </c>
      <c r="E72" s="7">
        <v>450000</v>
      </c>
      <c r="F72" s="7">
        <v>382500</v>
      </c>
      <c r="G72" s="8">
        <v>44321</v>
      </c>
      <c r="H72" s="8">
        <v>44363</v>
      </c>
      <c r="I72">
        <f>Sales[[#This Row],[Sale Date]]-Sales[[#This Row],[Listing Date]]</f>
        <v>42</v>
      </c>
    </row>
    <row r="73" spans="1:9" hidden="1" x14ac:dyDescent="0.25">
      <c r="A73" s="4">
        <v>72</v>
      </c>
      <c r="B73" s="3" t="s">
        <v>94</v>
      </c>
      <c r="C73" s="3" t="s">
        <v>67</v>
      </c>
      <c r="D73" s="3" t="s">
        <v>11</v>
      </c>
      <c r="E73" s="7">
        <v>300000</v>
      </c>
      <c r="F73" s="7">
        <v>250000</v>
      </c>
      <c r="G73" s="8">
        <v>44370</v>
      </c>
      <c r="H73" s="8">
        <v>44502</v>
      </c>
      <c r="I73">
        <f>Sales[[#This Row],[Sale Date]]-Sales[[#This Row],[Listing Date]]</f>
        <v>132</v>
      </c>
    </row>
    <row r="74" spans="1:9" hidden="1" x14ac:dyDescent="0.25">
      <c r="A74" s="4">
        <v>73</v>
      </c>
      <c r="B74" s="3" t="s">
        <v>41</v>
      </c>
      <c r="C74" s="3" t="s">
        <v>42</v>
      </c>
      <c r="D74" s="3" t="s">
        <v>6</v>
      </c>
      <c r="E74" s="7">
        <v>555000</v>
      </c>
      <c r="F74" s="7">
        <v>565000</v>
      </c>
      <c r="G74" s="8">
        <v>44371</v>
      </c>
      <c r="H74" s="8">
        <v>44377</v>
      </c>
      <c r="I74">
        <f>Sales[[#This Row],[Sale Date]]-Sales[[#This Row],[Listing Date]]</f>
        <v>6</v>
      </c>
    </row>
    <row r="75" spans="1:9" hidden="1" x14ac:dyDescent="0.25">
      <c r="A75" s="4">
        <v>74</v>
      </c>
      <c r="B75" s="3" t="s">
        <v>95</v>
      </c>
      <c r="C75" s="3" t="s">
        <v>67</v>
      </c>
      <c r="D75" s="3" t="s">
        <v>13</v>
      </c>
      <c r="E75" s="7">
        <v>275900</v>
      </c>
      <c r="F75" s="7">
        <v>250000</v>
      </c>
      <c r="G75" s="8">
        <v>44371</v>
      </c>
      <c r="H75" s="8">
        <v>44423</v>
      </c>
      <c r="I75">
        <f>Sales[[#This Row],[Sale Date]]-Sales[[#This Row],[Listing Date]]</f>
        <v>52</v>
      </c>
    </row>
    <row r="76" spans="1:9" hidden="1" x14ac:dyDescent="0.25">
      <c r="A76" s="4">
        <v>75</v>
      </c>
      <c r="B76" s="3" t="s">
        <v>66</v>
      </c>
      <c r="C76" s="3" t="s">
        <v>44</v>
      </c>
      <c r="D76" s="3" t="s">
        <v>8</v>
      </c>
      <c r="E76" s="7">
        <v>475000</v>
      </c>
      <c r="F76" s="7">
        <v>455000</v>
      </c>
      <c r="G76" s="8">
        <v>44371</v>
      </c>
      <c r="H76" s="8">
        <v>44457</v>
      </c>
      <c r="I76">
        <f>Sales[[#This Row],[Sale Date]]-Sales[[#This Row],[Listing Date]]</f>
        <v>86</v>
      </c>
    </row>
    <row r="77" spans="1:9" hidden="1" x14ac:dyDescent="0.25">
      <c r="A77" s="4">
        <v>76</v>
      </c>
      <c r="B77" s="3" t="s">
        <v>39</v>
      </c>
      <c r="C77" s="3" t="s">
        <v>43</v>
      </c>
      <c r="D77" s="3" t="s">
        <v>13</v>
      </c>
      <c r="E77" s="7">
        <v>165900</v>
      </c>
      <c r="F77" s="7">
        <v>159264</v>
      </c>
      <c r="G77" s="8">
        <v>44376</v>
      </c>
      <c r="H77" s="8">
        <v>44445</v>
      </c>
      <c r="I77">
        <f>Sales[[#This Row],[Sale Date]]-Sales[[#This Row],[Listing Date]]</f>
        <v>69</v>
      </c>
    </row>
    <row r="78" spans="1:9" hidden="1" x14ac:dyDescent="0.25">
      <c r="A78" s="4">
        <v>77</v>
      </c>
      <c r="B78" s="3" t="s">
        <v>96</v>
      </c>
      <c r="C78" s="3" t="s">
        <v>67</v>
      </c>
      <c r="D78" s="3" t="s">
        <v>9</v>
      </c>
      <c r="E78" s="7">
        <v>299999</v>
      </c>
      <c r="F78" s="7">
        <v>280000</v>
      </c>
      <c r="G78" s="8">
        <v>44376</v>
      </c>
      <c r="H78" s="8">
        <v>44469</v>
      </c>
      <c r="I78">
        <f>Sales[[#This Row],[Sale Date]]-Sales[[#This Row],[Listing Date]]</f>
        <v>93</v>
      </c>
    </row>
    <row r="79" spans="1:9" hidden="1" x14ac:dyDescent="0.25">
      <c r="A79" s="4">
        <v>78</v>
      </c>
      <c r="B79" s="3" t="s">
        <v>59</v>
      </c>
      <c r="C79" s="3" t="s">
        <v>45</v>
      </c>
      <c r="D79" s="3" t="s">
        <v>6</v>
      </c>
      <c r="E79" s="7">
        <v>400000</v>
      </c>
      <c r="F79" s="7">
        <v>400000</v>
      </c>
      <c r="G79" s="8">
        <v>44377</v>
      </c>
      <c r="H79" s="8">
        <v>44392</v>
      </c>
      <c r="I79">
        <f>Sales[[#This Row],[Sale Date]]-Sales[[#This Row],[Listing Date]]</f>
        <v>15</v>
      </c>
    </row>
    <row r="80" spans="1:9" hidden="1" x14ac:dyDescent="0.25">
      <c r="A80" s="4">
        <v>79</v>
      </c>
      <c r="B80" s="3" t="s">
        <v>97</v>
      </c>
      <c r="C80" s="3" t="s">
        <v>67</v>
      </c>
      <c r="D80" s="3" t="s">
        <v>9</v>
      </c>
      <c r="E80" s="7">
        <v>339999</v>
      </c>
      <c r="F80" s="7">
        <v>310000</v>
      </c>
      <c r="G80" s="8">
        <v>44377</v>
      </c>
      <c r="H80" s="8">
        <v>44470</v>
      </c>
      <c r="I80">
        <f>Sales[[#This Row],[Sale Date]]-Sales[[#This Row],[Listing Date]]</f>
        <v>93</v>
      </c>
    </row>
    <row r="81" spans="1:9" hidden="1" x14ac:dyDescent="0.25">
      <c r="A81" s="4">
        <v>80</v>
      </c>
      <c r="B81" s="3" t="s">
        <v>58</v>
      </c>
      <c r="C81" s="3" t="s">
        <v>45</v>
      </c>
      <c r="D81" s="3" t="s">
        <v>8</v>
      </c>
      <c r="E81" s="7">
        <v>380500</v>
      </c>
      <c r="F81" s="7">
        <v>365000</v>
      </c>
      <c r="G81" s="8">
        <v>44377</v>
      </c>
      <c r="H81" s="8">
        <v>44440</v>
      </c>
      <c r="I81">
        <f>Sales[[#This Row],[Sale Date]]-Sales[[#This Row],[Listing Date]]</f>
        <v>63</v>
      </c>
    </row>
    <row r="82" spans="1:9" hidden="1" x14ac:dyDescent="0.25">
      <c r="A82" s="4">
        <v>81</v>
      </c>
      <c r="B82" s="3" t="s">
        <v>40</v>
      </c>
      <c r="C82" s="3" t="s">
        <v>42</v>
      </c>
      <c r="D82" s="3" t="s">
        <v>14</v>
      </c>
      <c r="E82" s="7">
        <v>245900</v>
      </c>
      <c r="F82" s="7">
        <v>233605</v>
      </c>
      <c r="G82" s="8">
        <v>44377</v>
      </c>
      <c r="H82" s="8">
        <v>44424</v>
      </c>
      <c r="I82">
        <f>Sales[[#This Row],[Sale Date]]-Sales[[#This Row],[Listing Date]]</f>
        <v>47</v>
      </c>
    </row>
    <row r="83" spans="1:9" x14ac:dyDescent="0.25">
      <c r="A83" s="11" t="s">
        <v>105</v>
      </c>
      <c r="B83" s="12"/>
      <c r="C83" s="12"/>
      <c r="D83" s="12"/>
      <c r="E83" s="13"/>
      <c r="F83" s="14">
        <f>SUBTOTAL(101,Sales[Selling Price])</f>
        <v>373668.5</v>
      </c>
      <c r="G83" s="12"/>
      <c r="H83" s="12"/>
      <c r="I83" s="2">
        <f>SUBTOTAL(101,Sales[Days on Market])</f>
        <v>63.5</v>
      </c>
    </row>
  </sheetData>
  <conditionalFormatting sqref="F2:F82">
    <cfRule type="top10" dxfId="1" priority="2" percent="1" rank="10"/>
  </conditionalFormatting>
  <pageMargins left="0.7" right="0.7" top="0.75" bottom="0.75" header="0.3" footer="0.3"/>
  <pageSetup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73C2615-BE22-4E6B-8735-7F0EAB546E54}">
            <x14:iconSet custom="1">
              <x14:cfvo type="percent">
                <xm:f>0</xm:f>
              </x14:cfvo>
              <x14:cfvo type="num">
                <xm:f>45</xm:f>
              </x14:cfvo>
              <x14:cfvo type="num">
                <xm:f>90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I2:I82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roject>
  <id>cZgVLu1d2IUFbq8t0tIeAUpOs4vOXWQdFMXpMrJgV4U=-~Giz7F5Xy3sUV0+d96b3nfg==</id>
</project>
</file>

<file path=customXml/item2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2009-06-11T05:18:32Z</outs:dateTime>
      <outs:isPinned>true</outs:isPinned>
    </outs:relatedDate>
    <outs:relatedDate>
      <outs:type>2</outs:type>
      <outs:displayName>Created</outs:displayName>
      <outs:dateTime>2004-09-21T13:02:15Z</outs:dateTime>
      <outs:isPinned>true</outs:isPinned>
    </outs:relatedDate>
    <outs:relatedDate>
      <outs:type>4</outs:type>
      <outs:displayName>Last Printed</outs:displayName>
      <outs:dateTime>2009-06-11T04:38:00Z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Manager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7E30BDF-3CD6-4C5B-AF68-858C739E26FA}">
  <ds:schemaRefs/>
</ds:datastoreItem>
</file>

<file path=customXml/itemProps2.xml><?xml version="1.0" encoding="utf-8"?>
<ds:datastoreItem xmlns:ds="http://schemas.openxmlformats.org/officeDocument/2006/customXml" ds:itemID="{E1F6B669-9C57-41F2-A666-6E9D39318F3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 Data</vt:lpstr>
      <vt:lpstr>'Sales 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Abby Ramos</cp:lastModifiedBy>
  <cp:lastPrinted>2020-09-28T20:55:35Z</cp:lastPrinted>
  <dcterms:created xsi:type="dcterms:W3CDTF">2004-09-21T13:02:15Z</dcterms:created>
  <dcterms:modified xsi:type="dcterms:W3CDTF">2020-09-28T20:57:35Z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2077982347</vt:i4>
  </property>
  <property fmtid="{D5CDD505-2E9C-101B-9397-08002B2CF9AE}" pid="3" name="_EmailSubject">
    <vt:lpwstr>Version 3 - realty</vt:lpwstr>
  </property>
  <property fmtid="{D5CDD505-2E9C-101B-9397-08002B2CF9AE}" pid="4" name="_AuthorEmail">
    <vt:lpwstr>rgrauer@exchange.sba.miami.edu</vt:lpwstr>
  </property>
  <property fmtid="{D5CDD505-2E9C-101B-9397-08002B2CF9AE}" pid="5" name="_AuthorEmailDisplayName">
    <vt:lpwstr>Grauer, Robert T.</vt:lpwstr>
  </property>
  <property fmtid="{D5CDD505-2E9C-101B-9397-08002B2CF9AE}" pid="6" name="_ReviewingToolsShownOnce">
    <vt:lpwstr/>
  </property>
</Properties>
</file>