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A9A2DC-BB45-41DE-BCD8-0EFC83A04E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-12-08" sheetId="1" r:id="rId1"/>
    <sheet name="Sheet1" sheetId="2" r:id="rId2"/>
    <sheet name="Work" sheetId="3" state="hidden" r:id="rId3"/>
    <sheet name="2022-11-19" sheetId="4" state="hidden" r:id="rId4"/>
    <sheet name="2022-11-20" sheetId="5" state="hidden" r:id="rId5"/>
    <sheet name="2022-10-10" sheetId="6" state="hidden" r:id="rId6"/>
  </sheets>
  <calcPr calcId="191029"/>
  <extLst>
    <ext uri="GoogleSheetsCustomDataVersion1">
      <go:sheetsCustomData xmlns:go="http://customooxmlschemas.google.com/" r:id="rId10" roundtripDataSignature="AMtx7misXx7m1xbKLi+4d1D8A4RMe+mcnw=="/>
    </ext>
  </extLst>
</workbook>
</file>

<file path=xl/calcChain.xml><?xml version="1.0" encoding="utf-8"?>
<calcChain xmlns="http://schemas.openxmlformats.org/spreadsheetml/2006/main">
  <c r="L19" i="6" l="1"/>
  <c r="L19" i="5"/>
  <c r="L7" i="5"/>
  <c r="L31" i="4"/>
  <c r="L27" i="4"/>
  <c r="L23" i="4"/>
  <c r="L19" i="4"/>
  <c r="L15" i="4"/>
  <c r="L7" i="4"/>
  <c r="L3" i="4"/>
  <c r="F127" i="3"/>
  <c r="F126" i="3"/>
  <c r="F125" i="3"/>
  <c r="F45" i="3"/>
  <c r="F44" i="3"/>
  <c r="F43" i="3"/>
  <c r="F40" i="3"/>
  <c r="F39" i="3"/>
  <c r="F38" i="3"/>
  <c r="F35" i="3"/>
  <c r="F34" i="3"/>
  <c r="F33" i="3"/>
  <c r="E30" i="2"/>
  <c r="E29" i="2"/>
  <c r="E28" i="2"/>
  <c r="K42" i="1"/>
  <c r="J42" i="1"/>
  <c r="H42" i="1"/>
  <c r="G42" i="1"/>
  <c r="D42" i="1"/>
  <c r="C42" i="1"/>
  <c r="B42" i="1"/>
  <c r="D38" i="1"/>
  <c r="C38" i="1"/>
  <c r="B38" i="1"/>
  <c r="D34" i="1"/>
  <c r="C34" i="1"/>
  <c r="B34" i="1"/>
  <c r="D30" i="1"/>
  <c r="C30" i="1"/>
  <c r="B30" i="1"/>
  <c r="D26" i="1"/>
  <c r="C26" i="1"/>
  <c r="B26" i="1"/>
  <c r="K22" i="1"/>
  <c r="J22" i="1"/>
  <c r="D22" i="1"/>
  <c r="C22" i="1"/>
  <c r="B22" i="1"/>
  <c r="K18" i="1"/>
  <c r="J18" i="1"/>
  <c r="K14" i="1"/>
  <c r="J14" i="1"/>
  <c r="H14" i="1"/>
  <c r="G14" i="1"/>
  <c r="D14" i="1"/>
  <c r="C14" i="1"/>
  <c r="B14" i="1"/>
  <c r="K10" i="1"/>
  <c r="J10" i="1"/>
  <c r="H10" i="1"/>
  <c r="G10" i="1"/>
  <c r="D10" i="1"/>
  <c r="C10" i="1"/>
  <c r="B10" i="1"/>
  <c r="K6" i="1"/>
  <c r="J6" i="1"/>
  <c r="H6" i="1"/>
  <c r="G6" i="1"/>
  <c r="D6" i="1"/>
  <c r="C6" i="1"/>
  <c r="B6" i="1"/>
  <c r="K2" i="1"/>
  <c r="J2" i="1"/>
  <c r="H2" i="1"/>
  <c r="G2" i="1"/>
  <c r="D2" i="1"/>
  <c r="C2" i="1"/>
  <c r="B2" i="1"/>
</calcChain>
</file>

<file path=xl/sharedStrings.xml><?xml version="1.0" encoding="utf-8"?>
<sst xmlns="http://schemas.openxmlformats.org/spreadsheetml/2006/main" count="1117" uniqueCount="177">
  <si>
    <t>Pinterest</t>
  </si>
  <si>
    <t>SnowFlake</t>
  </si>
  <si>
    <t>Athena/S3</t>
  </si>
  <si>
    <t>Power BI</t>
  </si>
  <si>
    <t>DoD</t>
  </si>
  <si>
    <t>YoY</t>
  </si>
  <si>
    <t>Rise 4.19%</t>
  </si>
  <si>
    <t>Rise 76.05%</t>
  </si>
  <si>
    <t>NA</t>
  </si>
  <si>
    <t>Linkedin</t>
  </si>
  <si>
    <t>Spotify</t>
  </si>
  <si>
    <t>N/A</t>
  </si>
  <si>
    <t>Rise 11.69%</t>
  </si>
  <si>
    <t>NO CHANGE</t>
  </si>
  <si>
    <t>Rise 28.68%</t>
  </si>
  <si>
    <t>Snapchat</t>
  </si>
  <si>
    <t>Drop 2.82%</t>
  </si>
  <si>
    <t>Rise 28.61%</t>
  </si>
  <si>
    <t>Drop -4.02%</t>
  </si>
  <si>
    <t>Twitter</t>
  </si>
  <si>
    <t>Imps_count for 2022-12-03</t>
  </si>
  <si>
    <t>Imps_count for 2022-12-02</t>
  </si>
  <si>
    <t>Imps_count for 2021-12-03</t>
  </si>
  <si>
    <t>Drop 0.84%</t>
  </si>
  <si>
    <t>Drop 44.67%</t>
  </si>
  <si>
    <t>Facebook</t>
  </si>
  <si>
    <t>Imps_count for 2022-12-05</t>
  </si>
  <si>
    <t>Imps_count for 2022-12-04</t>
  </si>
  <si>
    <t>Drop 1.40%</t>
  </si>
  <si>
    <t>Rise 17.60%</t>
  </si>
  <si>
    <t>Drop -1.4%</t>
  </si>
  <si>
    <t>Youtube - Google Ads</t>
  </si>
  <si>
    <t>Rise 4.31%</t>
  </si>
  <si>
    <t>Rise 0.37%</t>
  </si>
  <si>
    <t>Youtube - DV 360</t>
  </si>
  <si>
    <t>Rise 1.95%</t>
  </si>
  <si>
    <t>Rise 22.36%</t>
  </si>
  <si>
    <t>Youtube - Partner Sold</t>
  </si>
  <si>
    <t>Drop 9.45%</t>
  </si>
  <si>
    <t>Drop 28.90%</t>
  </si>
  <si>
    <t>Youtube - Reserve</t>
  </si>
  <si>
    <t>Drop 1.53%</t>
  </si>
  <si>
    <t>Drop 37.76%</t>
  </si>
  <si>
    <t>Yahoo</t>
  </si>
  <si>
    <t>Drop 3.00%</t>
  </si>
  <si>
    <t>Drop 6.81%</t>
  </si>
  <si>
    <t>Drop -3.78%</t>
  </si>
  <si>
    <t>DATE</t>
  </si>
  <si>
    <t>PowerBI</t>
  </si>
  <si>
    <t>Date</t>
  </si>
  <si>
    <t>Partner Name</t>
  </si>
  <si>
    <t>DoD Drop</t>
  </si>
  <si>
    <t>Snowflake:</t>
  </si>
  <si>
    <t>YoY Drop</t>
  </si>
  <si>
    <t>Athena</t>
  </si>
  <si>
    <t>Discrepancies between Snowflake and partner_raw tables.</t>
  </si>
  <si>
    <t>PMI</t>
  </si>
  <si>
    <t>Snowflake</t>
  </si>
  <si>
    <t>partner_raw</t>
  </si>
  <si>
    <t>% dif between Snowflake and partner_raw</t>
  </si>
  <si>
    <t>Snowflake DoD % change</t>
  </si>
  <si>
    <t>partner_raw DoD % change</t>
  </si>
  <si>
    <t>Rise 1.61%</t>
  </si>
  <si>
    <t>LinkedIn</t>
  </si>
  <si>
    <t>Facebook Missing Files/hours stats:</t>
  </si>
  <si>
    <t>Data Files/Date</t>
  </si>
  <si>
    <t>an_init</t>
  </si>
  <si>
    <t>ALL OK</t>
  </si>
  <si>
    <t>an_player</t>
  </si>
  <si>
    <t>fb_display</t>
  </si>
  <si>
    <t>fb_init</t>
  </si>
  <si>
    <t>18,20,21,22,23</t>
  </si>
  <si>
    <t>fb_player</t>
  </si>
  <si>
    <t>ig_display</t>
  </si>
  <si>
    <t>ig_init</t>
  </si>
  <si>
    <t>ig_player</t>
  </si>
  <si>
    <t>Note: The numbers shown above are missing hours</t>
  </si>
  <si>
    <t xml:space="preserve">Twitter </t>
  </si>
  <si>
    <t>Observations:</t>
  </si>
  <si>
    <t>Drop 15.6 %</t>
  </si>
  <si>
    <t>-</t>
  </si>
  <si>
    <t>Drop 15.55 %</t>
  </si>
  <si>
    <t>Drop 30.1 %</t>
  </si>
  <si>
    <t>Drop 44.63 %</t>
  </si>
  <si>
    <t>Drop 69.64 %</t>
  </si>
  <si>
    <t>Drop 19.65 %</t>
  </si>
  <si>
    <t>Drop 41.65 %</t>
  </si>
  <si>
    <t xml:space="preserve">Athena </t>
  </si>
  <si>
    <t>Drop 19.7 %</t>
  </si>
  <si>
    <t>Drop 24.43 %</t>
  </si>
  <si>
    <t>Rise 4.53 %</t>
  </si>
  <si>
    <t>Rise 5.26 %</t>
  </si>
  <si>
    <t>Drop 3.33 %</t>
  </si>
  <si>
    <t>Rise 6.46 %</t>
  </si>
  <si>
    <t>Rise 0.59 %</t>
  </si>
  <si>
    <t>Rise 14.71 %</t>
  </si>
  <si>
    <t>Rise 12.32 %</t>
  </si>
  <si>
    <t>Rise 8.79 %</t>
  </si>
  <si>
    <t>Rise 6.73 %</t>
  </si>
  <si>
    <t>Rise 5.35 %</t>
  </si>
  <si>
    <t>Rise 11.1 %</t>
  </si>
  <si>
    <t>Rise 0.97 %</t>
  </si>
  <si>
    <t>Rise 17.31 %</t>
  </si>
  <si>
    <t>Rise 2.02 %</t>
  </si>
  <si>
    <t>Drop 6.52 %</t>
  </si>
  <si>
    <t>Drop 2.72 %</t>
  </si>
  <si>
    <t>Rise 3.45 %</t>
  </si>
  <si>
    <t>Rise 22.71 %</t>
  </si>
  <si>
    <t>Rise 6.76 %</t>
  </si>
  <si>
    <t>All Ok</t>
  </si>
  <si>
    <t>11,16,17,19 to 23</t>
  </si>
  <si>
    <t>6 to 10, 13 to 17, 19 to 23</t>
  </si>
  <si>
    <t>6, 8 16,17, 19 21 to 23</t>
  </si>
  <si>
    <t>Drop 40.14 %</t>
  </si>
  <si>
    <t>Drop 22.22 %</t>
  </si>
  <si>
    <t>Drop 33.89 %</t>
  </si>
  <si>
    <t>Drop 15.51 %</t>
  </si>
  <si>
    <t>Drop 52.73 %</t>
  </si>
  <si>
    <t>Looker</t>
  </si>
  <si>
    <t>Imps_count for 2022-10-08</t>
  </si>
  <si>
    <t>Imps_count for 2022-10-07</t>
  </si>
  <si>
    <t>Imps_count for 2021-10-08</t>
  </si>
  <si>
    <t>Imps_count for 2022-11-19</t>
  </si>
  <si>
    <t>Imps_count for 2022-11-18</t>
  </si>
  <si>
    <t>Last-Year 2021-10-08</t>
  </si>
  <si>
    <t>Present-Year 2022-10-08</t>
  </si>
  <si>
    <t>Last-Year 2021-10-07</t>
  </si>
  <si>
    <t>Present-Year 2022-10-07</t>
  </si>
  <si>
    <t>Rise 4.09%</t>
  </si>
  <si>
    <t>Rise 149.62%</t>
  </si>
  <si>
    <t>Drop 39.40%</t>
  </si>
  <si>
    <t>Rise 276.87%</t>
  </si>
  <si>
    <t>Drop 11.67%</t>
  </si>
  <si>
    <t>Rise 3.98%</t>
  </si>
  <si>
    <t>Drop 7.96%</t>
  </si>
  <si>
    <t>Rise 3.21%</t>
  </si>
  <si>
    <t>Rise 16.58%</t>
  </si>
  <si>
    <t>Rise 1.77%</t>
  </si>
  <si>
    <t>Rise 31.28%</t>
  </si>
  <si>
    <t>Rise 6.03%</t>
  </si>
  <si>
    <t>Rise 3.85%</t>
  </si>
  <si>
    <t>Rise 2.25%</t>
  </si>
  <si>
    <t>Rise 31.29%</t>
  </si>
  <si>
    <t>Rise 12.59%</t>
  </si>
  <si>
    <t>Drop 52.87%</t>
  </si>
  <si>
    <t>Drop 53</t>
  </si>
  <si>
    <t>Rise 3.97%</t>
  </si>
  <si>
    <t>Drop 43.79%</t>
  </si>
  <si>
    <t>Drop 44</t>
  </si>
  <si>
    <t>Drop 5.87%</t>
  </si>
  <si>
    <t>Rise 70.73%</t>
  </si>
  <si>
    <t>Drop 13.19%</t>
  </si>
  <si>
    <t>Imps_count for 2022-11-20</t>
  </si>
  <si>
    <t>Last-Year 2021-10-09</t>
  </si>
  <si>
    <t>Present-Year 2022-10-09</t>
  </si>
  <si>
    <t>Rise 136.77%</t>
  </si>
  <si>
    <t>Imps_count for 2022-10-09</t>
  </si>
  <si>
    <t>Imps_count for 2021-10-09</t>
  </si>
  <si>
    <t>Rise 10.38%</t>
  </si>
  <si>
    <t>Rise 432.26%</t>
  </si>
  <si>
    <t>Drop 24.55%</t>
  </si>
  <si>
    <t>Drop 6.07%</t>
  </si>
  <si>
    <t>Drop 19.13%</t>
  </si>
  <si>
    <t>Drop 19</t>
  </si>
  <si>
    <t>Rise 16.53%</t>
  </si>
  <si>
    <t>Rise 34.07%</t>
  </si>
  <si>
    <t>Rise 20.04%</t>
  </si>
  <si>
    <t>Drop 1.56%</t>
  </si>
  <si>
    <t>Drop 0.14%</t>
  </si>
  <si>
    <t>Rise 26.22%</t>
  </si>
  <si>
    <t>Drop 18.34%</t>
  </si>
  <si>
    <t>Drop 42.38%</t>
  </si>
  <si>
    <t>Drop 1.76%</t>
  </si>
  <si>
    <t>Drop 41.88%</t>
  </si>
  <si>
    <t>Rise 23.58%</t>
  </si>
  <si>
    <t>Rise 156.02%</t>
  </si>
  <si>
    <t>Rise 19.85%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</si>
</sst>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5">
    <font>
      <sz val="10"/>
      <color rgb="FF000000"/>
      <name val="Arial"/>
      <scheme val="minor"/>
    </font>
    <font>
      <b/>
      <sz val="13"/>
      <color rgb="FF222222"/>
      <name val="Calibri"/>
    </font>
    <font>
      <b/>
      <sz val="12"/>
      <color rgb="FF222222"/>
      <name val="Calibri"/>
    </font>
    <font>
      <sz val="10"/>
      <name val="Arial"/>
    </font>
    <font>
      <sz val="10"/>
      <color theme="1"/>
      <name val="Arial"/>
    </font>
    <font>
      <b/>
      <sz val="10"/>
      <color rgb="FF222222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1"/>
      <color rgb="FF333333"/>
      <name val="Arial"/>
    </font>
    <font>
      <sz val="12"/>
      <color theme="1"/>
      <name val="Calibri"/>
    </font>
    <font>
      <sz val="10"/>
      <color theme="1"/>
      <name val="Arial"/>
      <scheme val="minor"/>
    </font>
    <font>
      <sz val="11"/>
      <color rgb="FF16191F"/>
      <name val="Arial"/>
    </font>
    <font>
      <b/>
      <sz val="10"/>
      <color theme="1"/>
      <name val="Arial"/>
    </font>
    <font>
      <b/>
      <sz val="10"/>
      <color rgb="FF222222"/>
      <name val="Roboto"/>
    </font>
    <font>
      <b/>
      <sz val="10"/>
      <color rgb="FFEA4335"/>
      <name val="Roboto"/>
    </font>
    <font>
      <sz val="11"/>
      <color rgb="FF222222"/>
      <name val="Inconsolata"/>
    </font>
    <font>
      <sz val="10"/>
      <color rgb="FF222222"/>
      <name val="Roboto"/>
    </font>
    <font>
      <b/>
      <sz val="10"/>
      <color rgb="FF222222"/>
      <name val="Arial"/>
    </font>
    <font>
      <sz val="10"/>
      <color rgb="FF000000"/>
      <name val="Arial"/>
    </font>
    <font>
      <sz val="11"/>
      <color rgb="FF1155CC"/>
      <name val="Inconsolata"/>
    </font>
    <font>
      <sz val="11"/>
      <color rgb="FFEA4335"/>
      <name val="Inconsolata"/>
    </font>
    <font>
      <b/>
      <sz val="11"/>
      <color rgb="FF222222"/>
      <name val="Roboto"/>
    </font>
    <font>
      <sz val="10"/>
      <color rgb="FF222222"/>
      <name val="Roboto"/>
    </font>
    <font>
      <b/>
      <sz val="10"/>
      <color rgb="FF222222"/>
      <name val="Arial"/>
    </font>
    <font>
      <sz val="10"/>
      <color rgb="FF222222"/>
      <name val="Arial"/>
    </font>
    <font>
      <b/>
      <sz val="10"/>
      <color rgb="FF222222"/>
      <name val="Roboto"/>
    </font>
    <font>
      <b/>
      <sz val="10"/>
      <color rgb="FFEA4335"/>
      <name val="Roboto"/>
    </font>
    <font>
      <sz val="10"/>
      <color rgb="FF000000"/>
      <name val="Helvetica Neue"/>
    </font>
    <font>
      <sz val="10"/>
      <color rgb="FF16191F"/>
      <name val="Helvetica Neue"/>
    </font>
    <font>
      <sz val="10"/>
      <color rgb="FF262D33"/>
      <name val="Arial"/>
    </font>
    <font>
      <sz val="10"/>
      <color rgb="FF16191F"/>
      <name val="&quot;amazon ember&quot;"/>
    </font>
    <font>
      <sz val="8"/>
      <color rgb="FF262D33"/>
      <name val="Arial"/>
    </font>
    <font>
      <sz val="8"/>
      <color rgb="FF000000"/>
      <name val="Helvetica Neue"/>
    </font>
    <font>
      <sz val="10"/>
      <color rgb="FF16191F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4" fillId="0" borderId="0" xfId="0" applyFont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9" xfId="0" applyFont="1" applyBorder="1" applyAlignment="1">
      <alignment horizontal="right"/>
    </xf>
    <xf numFmtId="10" fontId="10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vertical="center"/>
    </xf>
    <xf numFmtId="0" fontId="11" fillId="0" borderId="0" xfId="0" applyFont="1"/>
    <xf numFmtId="0" fontId="12" fillId="9" borderId="0" xfId="0" applyFont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10" fillId="10" borderId="9" xfId="0" applyNumberFormat="1" applyFont="1" applyFill="1" applyBorder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10" fillId="0" borderId="0" xfId="0" applyFont="1" applyAlignment="1">
      <alignment horizontal="right"/>
    </xf>
    <xf numFmtId="3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164" fontId="16" fillId="9" borderId="9" xfId="0" applyNumberFormat="1" applyFont="1" applyFill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8" fillId="10" borderId="9" xfId="0" applyFont="1" applyFill="1" applyBorder="1" applyAlignment="1">
      <alignment horizontal="center"/>
    </xf>
    <xf numFmtId="0" fontId="15" fillId="9" borderId="18" xfId="0" applyFont="1" applyFill="1" applyBorder="1" applyAlignment="1">
      <alignment horizontal="center"/>
    </xf>
    <xf numFmtId="0" fontId="15" fillId="9" borderId="19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center"/>
    </xf>
    <xf numFmtId="0" fontId="19" fillId="9" borderId="19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164" fontId="16" fillId="9" borderId="19" xfId="0" applyNumberFormat="1" applyFont="1" applyFill="1" applyBorder="1" applyAlignment="1">
      <alignment horizontal="center"/>
    </xf>
    <xf numFmtId="0" fontId="22" fillId="9" borderId="18" xfId="0" applyFont="1" applyFill="1" applyBorder="1" applyAlignment="1">
      <alignment horizontal="center" vertical="top"/>
    </xf>
    <xf numFmtId="0" fontId="23" fillId="9" borderId="21" xfId="0" applyFont="1" applyFill="1" applyBorder="1" applyAlignment="1">
      <alignment horizontal="center"/>
    </xf>
    <xf numFmtId="0" fontId="24" fillId="9" borderId="21" xfId="0" applyFont="1" applyFill="1" applyBorder="1"/>
    <xf numFmtId="0" fontId="23" fillId="9" borderId="9" xfId="0" applyFont="1" applyFill="1" applyBorder="1" applyAlignment="1">
      <alignment horizontal="center"/>
    </xf>
    <xf numFmtId="0" fontId="25" fillId="9" borderId="21" xfId="0" applyFont="1" applyFill="1" applyBorder="1"/>
    <xf numFmtId="0" fontId="26" fillId="9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9" xfId="0" applyFont="1" applyFill="1" applyBorder="1" applyAlignment="1">
      <alignment horizontal="center" vertical="center"/>
    </xf>
    <xf numFmtId="0" fontId="27" fillId="9" borderId="26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164" fontId="16" fillId="9" borderId="27" xfId="0" applyNumberFormat="1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164" fontId="16" fillId="9" borderId="25" xfId="0" applyNumberFormat="1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8" fillId="0" borderId="0" xfId="0" applyFont="1"/>
    <xf numFmtId="164" fontId="16" fillId="9" borderId="21" xfId="0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27" fillId="9" borderId="25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horizontal="center" wrapText="1"/>
    </xf>
    <xf numFmtId="0" fontId="27" fillId="9" borderId="26" xfId="0" applyFont="1" applyFill="1" applyBorder="1" applyAlignment="1">
      <alignment horizontal="center" wrapText="1"/>
    </xf>
    <xf numFmtId="0" fontId="26" fillId="9" borderId="25" xfId="0" applyFont="1" applyFill="1" applyBorder="1" applyAlignment="1">
      <alignment horizontal="center"/>
    </xf>
    <xf numFmtId="0" fontId="25" fillId="9" borderId="9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28" fillId="0" borderId="9" xfId="0" applyFont="1" applyBorder="1" applyAlignment="1">
      <alignment horizontal="center" vertical="top"/>
    </xf>
    <xf numFmtId="0" fontId="26" fillId="9" borderId="25" xfId="0" applyFont="1" applyFill="1" applyBorder="1" applyAlignment="1">
      <alignment horizontal="center" vertical="center"/>
    </xf>
    <xf numFmtId="0" fontId="25" fillId="9" borderId="9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6" fillId="9" borderId="27" xfId="0" applyFont="1" applyFill="1" applyBorder="1" applyAlignment="1">
      <alignment horizontal="center"/>
    </xf>
    <xf numFmtId="164" fontId="16" fillId="9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center"/>
    </xf>
    <xf numFmtId="0" fontId="4" fillId="9" borderId="21" xfId="0" applyFont="1" applyFill="1" applyBorder="1"/>
    <xf numFmtId="0" fontId="26" fillId="11" borderId="22" xfId="0" applyFont="1" applyFill="1" applyBorder="1" applyAlignment="1">
      <alignment horizontal="center" vertical="top"/>
    </xf>
    <xf numFmtId="164" fontId="21" fillId="9" borderId="26" xfId="0" applyNumberFormat="1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top"/>
    </xf>
    <xf numFmtId="0" fontId="16" fillId="9" borderId="26" xfId="0" applyFont="1" applyFill="1" applyBorder="1" applyAlignment="1">
      <alignment horizontal="center" vertical="center"/>
    </xf>
    <xf numFmtId="0" fontId="8" fillId="13" borderId="21" xfId="0" applyFont="1" applyFill="1" applyBorder="1"/>
    <xf numFmtId="164" fontId="21" fillId="9" borderId="26" xfId="0" applyNumberFormat="1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8" fillId="12" borderId="21" xfId="0" applyFont="1" applyFill="1" applyBorder="1"/>
    <xf numFmtId="0" fontId="4" fillId="12" borderId="21" xfId="0" applyFont="1" applyFill="1" applyBorder="1" applyAlignment="1">
      <alignment vertical="center"/>
    </xf>
    <xf numFmtId="0" fontId="27" fillId="12" borderId="21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8" fillId="12" borderId="21" xfId="0" applyFont="1" applyFill="1" applyBorder="1" applyAlignment="1">
      <alignment horizontal="center" vertical="center"/>
    </xf>
    <xf numFmtId="0" fontId="26" fillId="11" borderId="27" xfId="0" applyFont="1" applyFill="1" applyBorder="1" applyAlignment="1">
      <alignment horizontal="center" vertical="top" wrapText="1"/>
    </xf>
    <xf numFmtId="0" fontId="4" fillId="0" borderId="28" xfId="0" applyFont="1" applyBorder="1"/>
    <xf numFmtId="0" fontId="4" fillId="12" borderId="21" xfId="0" applyFont="1" applyFill="1" applyBorder="1"/>
    <xf numFmtId="0" fontId="27" fillId="12" borderId="21" xfId="0" applyFont="1" applyFill="1" applyBorder="1" applyAlignment="1">
      <alignment horizontal="center"/>
    </xf>
    <xf numFmtId="0" fontId="26" fillId="9" borderId="22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23" fillId="12" borderId="21" xfId="0" applyFont="1" applyFill="1" applyBorder="1" applyAlignment="1">
      <alignment horizontal="center" vertical="center"/>
    </xf>
    <xf numFmtId="0" fontId="25" fillId="12" borderId="21" xfId="0" applyFont="1" applyFill="1" applyBorder="1"/>
    <xf numFmtId="0" fontId="26" fillId="12" borderId="21" xfId="0" applyFont="1" applyFill="1" applyBorder="1" applyAlignment="1">
      <alignment horizontal="center"/>
    </xf>
    <xf numFmtId="0" fontId="8" fillId="0" borderId="24" xfId="0" applyFont="1" applyBorder="1"/>
    <xf numFmtId="0" fontId="27" fillId="9" borderId="26" xfId="0" applyFont="1" applyFill="1" applyBorder="1" applyAlignment="1">
      <alignment horizontal="center"/>
    </xf>
    <xf numFmtId="0" fontId="26" fillId="12" borderId="21" xfId="0" applyFont="1" applyFill="1" applyBorder="1" applyAlignment="1">
      <alignment horizontal="center" vertical="center"/>
    </xf>
    <xf numFmtId="164" fontId="16" fillId="12" borderId="21" xfId="0" applyNumberFormat="1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26" fillId="11" borderId="27" xfId="0" applyFont="1" applyFill="1" applyBorder="1" applyAlignment="1">
      <alignment horizontal="center" vertical="top"/>
    </xf>
    <xf numFmtId="0" fontId="4" fillId="10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top"/>
    </xf>
    <xf numFmtId="3" fontId="30" fillId="0" borderId="9" xfId="0" applyNumberFormat="1" applyFont="1" applyBorder="1" applyAlignment="1">
      <alignment horizontal="center"/>
    </xf>
    <xf numFmtId="3" fontId="4" fillId="9" borderId="9" xfId="0" applyNumberFormat="1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 vertical="top"/>
    </xf>
    <xf numFmtId="0" fontId="4" fillId="10" borderId="9" xfId="0" applyFont="1" applyFill="1" applyBorder="1" applyAlignment="1">
      <alignment horizontal="center"/>
    </xf>
    <xf numFmtId="4" fontId="30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9" xfId="0" applyFont="1" applyBorder="1" applyAlignment="1">
      <alignment horizontal="center" vertical="top"/>
    </xf>
    <xf numFmtId="3" fontId="30" fillId="9" borderId="9" xfId="0" applyNumberFormat="1" applyFont="1" applyFill="1" applyBorder="1" applyAlignment="1">
      <alignment horizontal="center"/>
    </xf>
    <xf numFmtId="0" fontId="24" fillId="8" borderId="9" xfId="0" applyFont="1" applyFill="1" applyBorder="1" applyAlignment="1">
      <alignment horizontal="center"/>
    </xf>
    <xf numFmtId="3" fontId="4" fillId="9" borderId="21" xfId="0" applyNumberFormat="1" applyFont="1" applyFill="1" applyBorder="1" applyAlignment="1">
      <alignment horizontal="center"/>
    </xf>
    <xf numFmtId="4" fontId="4" fillId="9" borderId="21" xfId="0" applyNumberFormat="1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1" fillId="9" borderId="9" xfId="0" applyFont="1" applyFill="1" applyBorder="1" applyAlignment="1">
      <alignment horizontal="center" wrapText="1"/>
    </xf>
    <xf numFmtId="0" fontId="8" fillId="9" borderId="21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3" fontId="30" fillId="9" borderId="21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30" fillId="0" borderId="0" xfId="0" applyNumberFormat="1" applyFont="1" applyAlignment="1">
      <alignment horizontal="center"/>
    </xf>
    <xf numFmtId="4" fontId="30" fillId="0" borderId="0" xfId="0" applyNumberFormat="1" applyFont="1" applyAlignment="1">
      <alignment horizontal="center"/>
    </xf>
    <xf numFmtId="3" fontId="4" fillId="10" borderId="9" xfId="0" applyNumberFormat="1" applyFont="1" applyFill="1" applyBorder="1" applyAlignment="1">
      <alignment horizontal="center"/>
    </xf>
    <xf numFmtId="3" fontId="32" fillId="0" borderId="0" xfId="0" applyNumberFormat="1" applyFont="1" applyAlignment="1">
      <alignment horizontal="right"/>
    </xf>
    <xf numFmtId="0" fontId="4" fillId="0" borderId="38" xfId="0" applyFont="1" applyBorder="1" applyAlignment="1">
      <alignment horizontal="center"/>
    </xf>
    <xf numFmtId="3" fontId="4" fillId="9" borderId="40" xfId="0" applyNumberFormat="1" applyFont="1" applyFill="1" applyBorder="1" applyAlignment="1">
      <alignment horizontal="center"/>
    </xf>
    <xf numFmtId="0" fontId="33" fillId="0" borderId="9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3" fontId="30" fillId="0" borderId="9" xfId="0" applyNumberFormat="1" applyFont="1" applyBorder="1" applyAlignment="1">
      <alignment horizontal="right"/>
    </xf>
    <xf numFmtId="4" fontId="4" fillId="9" borderId="9" xfId="0" applyNumberFormat="1" applyFont="1" applyFill="1" applyBorder="1" applyAlignment="1">
      <alignment horizontal="center"/>
    </xf>
    <xf numFmtId="0" fontId="33" fillId="10" borderId="9" xfId="0" applyFont="1" applyFill="1" applyBorder="1" applyAlignment="1">
      <alignment vertical="top"/>
    </xf>
    <xf numFmtId="3" fontId="4" fillId="10" borderId="21" xfId="0" applyNumberFormat="1" applyFont="1" applyFill="1" applyBorder="1" applyAlignment="1">
      <alignment horizontal="center"/>
    </xf>
    <xf numFmtId="0" fontId="34" fillId="9" borderId="9" xfId="0" applyFont="1" applyFill="1" applyBorder="1" applyAlignment="1">
      <alignment horizontal="center" wrapText="1"/>
    </xf>
    <xf numFmtId="4" fontId="32" fillId="0" borderId="0" xfId="0" applyNumberFormat="1" applyFont="1" applyAlignment="1">
      <alignment horizontal="right"/>
    </xf>
    <xf numFmtId="0" fontId="4" fillId="0" borderId="3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12" xfId="0" applyFont="1" applyBorder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/>
    </xf>
    <xf numFmtId="164" fontId="16" fillId="9" borderId="20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18" xfId="0" applyFont="1" applyBorder="1"/>
    <xf numFmtId="0" fontId="14" fillId="11" borderId="5" xfId="0" applyFont="1" applyFill="1" applyBorder="1" applyAlignment="1">
      <alignment horizontal="center" vertical="top"/>
    </xf>
    <xf numFmtId="0" fontId="16" fillId="9" borderId="6" xfId="0" applyFont="1" applyFill="1" applyBorder="1" applyAlignment="1">
      <alignment horizontal="center"/>
    </xf>
    <xf numFmtId="164" fontId="21" fillId="9" borderId="6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164" fontId="16" fillId="9" borderId="17" xfId="0" applyNumberFormat="1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164" fontId="16" fillId="9" borderId="11" xfId="0" applyNumberFormat="1" applyFont="1" applyFill="1" applyBorder="1" applyAlignment="1">
      <alignment horizontal="center" vertical="center"/>
    </xf>
    <xf numFmtId="164" fontId="16" fillId="12" borderId="29" xfId="0" applyNumberFormat="1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1" fillId="2" borderId="17" xfId="0" applyFont="1" applyFill="1" applyBorder="1" applyAlignment="1">
      <alignment horizontal="center"/>
    </xf>
    <xf numFmtId="0" fontId="26" fillId="2" borderId="17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24" fillId="14" borderId="5" xfId="0" applyFont="1" applyFill="1" applyBorder="1" applyAlignment="1">
      <alignment horizontal="center"/>
    </xf>
    <xf numFmtId="3" fontId="24" fillId="14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10" fontId="10" fillId="0" borderId="41" xfId="0" applyNumberFormat="1" applyFont="1" applyFill="1" applyBorder="1" applyAlignment="1">
      <alignment horizontal="right"/>
    </xf>
  </cellXfs>
  <cellStyles count="1">
    <cellStyle name="Normal" xfId="0" builtinId="0"/>
  </cellStyles>
  <dxfs count="2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zoomScale="70" zoomScaleNormal="70" workbookViewId="0">
      <pane xSplit="1" topLeftCell="B1" activePane="topRight" state="frozen"/>
      <selection pane="topRight" activeCell="N19" sqref="N19"/>
    </sheetView>
  </sheetViews>
  <sheetFormatPr defaultColWidth="12.6640625" defaultRowHeight="15" customHeight="1"/>
  <cols>
    <col min="1" max="1" width="22.33203125" customWidth="1"/>
    <col min="2" max="3" width="19.44140625" customWidth="1"/>
    <col min="4" max="4" width="22" customWidth="1"/>
    <col min="5" max="5" width="11.44140625" customWidth="1"/>
    <col min="6" max="6" width="12.44140625" customWidth="1"/>
    <col min="7" max="7" width="20.109375" customWidth="1"/>
    <col min="8" max="8" width="19.6640625" customWidth="1"/>
    <col min="9" max="9" width="14.6640625" customWidth="1"/>
    <col min="10" max="11" width="18.44140625" customWidth="1"/>
    <col min="12" max="12" width="14.109375" customWidth="1"/>
    <col min="15" max="15" width="30" customWidth="1"/>
    <col min="16" max="16" width="26.6640625" customWidth="1"/>
    <col min="17" max="17" width="12" customWidth="1"/>
    <col min="18" max="18" width="15.44140625" customWidth="1"/>
    <col min="19" max="19" width="15.33203125" customWidth="1"/>
    <col min="20" max="20" width="18.6640625" customWidth="1"/>
  </cols>
  <sheetData>
    <row r="1" spans="1:23" ht="15.75" customHeight="1">
      <c r="A1" s="174" t="s">
        <v>0</v>
      </c>
      <c r="B1" s="175" t="s">
        <v>1</v>
      </c>
      <c r="C1" s="176"/>
      <c r="D1" s="176"/>
      <c r="E1" s="176"/>
      <c r="F1" s="177"/>
      <c r="G1" s="178" t="s">
        <v>2</v>
      </c>
      <c r="H1" s="176"/>
      <c r="I1" s="177"/>
      <c r="J1" s="172" t="s">
        <v>3</v>
      </c>
      <c r="K1" s="166"/>
      <c r="L1" s="167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9"/>
      <c r="B2" s="2" t="str">
        <f>"Imps_count for "&amp;TEXT(B47,"yyyy-mm-dd")</f>
        <v>Imps_count for 2022-12-08</v>
      </c>
      <c r="C2" s="2" t="str">
        <f>"Imps_count for "&amp;TEXT(B47 -1,"yyyy-mm-dd")</f>
        <v>Imps_count for 2022-12-07</v>
      </c>
      <c r="D2" s="2" t="str">
        <f>"Imps_count for "&amp;TEXT(B47-365,"yyyy-mm-dd")</f>
        <v>Imps_count for 2021-12-08</v>
      </c>
      <c r="E2" s="2" t="s">
        <v>4</v>
      </c>
      <c r="F2" s="2" t="s">
        <v>5</v>
      </c>
      <c r="G2" s="3" t="str">
        <f>"Imps_count for "&amp;TEXT(B47,"yyyy-mm-dd")</f>
        <v>Imps_count for 2022-12-08</v>
      </c>
      <c r="H2" s="3" t="str">
        <f>"Imps_count for "&amp;TEXT(B47 -1,"yyyy-mm-dd")</f>
        <v>Imps_count for 2022-12-07</v>
      </c>
      <c r="I2" s="3" t="s">
        <v>4</v>
      </c>
      <c r="J2" s="4" t="str">
        <f>"Last-Year "&amp;TEXT(B47 -366,"yyyy-mm-dd")</f>
        <v>Last-Year 2021-12-07</v>
      </c>
      <c r="K2" s="4" t="str">
        <f>"Present-Year "&amp;TEXT(B47-1,"yyyy-mm-dd")</f>
        <v>Present-Year 2022-12-07</v>
      </c>
      <c r="L2" s="5" t="s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9"/>
      <c r="B3" s="6">
        <v>112320470</v>
      </c>
      <c r="C3" s="6">
        <v>107799726</v>
      </c>
      <c r="D3" s="6">
        <v>63798676</v>
      </c>
      <c r="E3" s="7" t="s">
        <v>6</v>
      </c>
      <c r="F3" s="7" t="s">
        <v>7</v>
      </c>
      <c r="G3" s="7" t="s">
        <v>8</v>
      </c>
      <c r="H3" s="7" t="s">
        <v>8</v>
      </c>
      <c r="I3" s="8" t="s">
        <v>8</v>
      </c>
      <c r="J3" s="9">
        <v>51400950</v>
      </c>
      <c r="K3" s="9">
        <v>107797803</v>
      </c>
      <c r="L3" s="10">
        <v>1.0972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73"/>
      <c r="B4" s="7"/>
      <c r="C4" s="7"/>
      <c r="D4" s="7"/>
      <c r="E4" s="7"/>
      <c r="F4" s="11"/>
      <c r="G4" s="12"/>
      <c r="H4" s="12"/>
      <c r="I4" s="12"/>
      <c r="J4" s="13"/>
      <c r="K4" s="13"/>
      <c r="L4" s="13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8" t="s">
        <v>9</v>
      </c>
      <c r="B5" s="165" t="s">
        <v>1</v>
      </c>
      <c r="C5" s="166"/>
      <c r="D5" s="166"/>
      <c r="E5" s="166"/>
      <c r="F5" s="167"/>
      <c r="G5" s="171" t="s">
        <v>2</v>
      </c>
      <c r="H5" s="166"/>
      <c r="I5" s="167"/>
      <c r="J5" s="172" t="s">
        <v>3</v>
      </c>
      <c r="K5" s="166"/>
      <c r="L5" s="167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9"/>
      <c r="B6" s="2" t="str">
        <f>"Imps_count for "&amp;TEXT(B47,"yyyy-mm-dd")</f>
        <v>Imps_count for 2022-12-08</v>
      </c>
      <c r="C6" s="2" t="str">
        <f>"Imps_count for "&amp;TEXT(B47 -1,"yyyy-mm-dd")</f>
        <v>Imps_count for 2022-12-07</v>
      </c>
      <c r="D6" s="2" t="str">
        <f>"Imps_count for "&amp;TEXT(B47-365,"yyyy-mm-dd")</f>
        <v>Imps_count for 2021-12-08</v>
      </c>
      <c r="E6" s="2" t="s">
        <v>4</v>
      </c>
      <c r="F6" s="2" t="s">
        <v>5</v>
      </c>
      <c r="G6" s="3" t="str">
        <f>"Imps_count for "&amp;TEXT(B47,"yyyy-mm-dd")</f>
        <v>Imps_count for 2022-12-08</v>
      </c>
      <c r="H6" s="3" t="str">
        <f>"Imps_count for "&amp;TEXT(B47 -1,"yyyy-mm-dd")</f>
        <v>Imps_count for 2022-12-07</v>
      </c>
      <c r="I6" s="3" t="s">
        <v>4</v>
      </c>
      <c r="J6" s="4" t="str">
        <f>"Last-Year "&amp;TEXT(B47 -366,"yyyy-mm-dd")</f>
        <v>Last-Year 2021-12-07</v>
      </c>
      <c r="K6" s="4" t="str">
        <f>"Present-Year "&amp;TEXT(B47-1,"yyyy-mm-dd")</f>
        <v>Present-Year 2022-12-07</v>
      </c>
      <c r="L6" s="5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9"/>
      <c r="B7" s="14" t="s">
        <v>8</v>
      </c>
      <c r="C7" s="6">
        <v>1930896</v>
      </c>
      <c r="D7" s="6">
        <v>748153</v>
      </c>
      <c r="E7" s="7" t="s">
        <v>8</v>
      </c>
      <c r="F7" s="7" t="s">
        <v>8</v>
      </c>
      <c r="G7" s="15" t="s">
        <v>8</v>
      </c>
      <c r="H7" s="15" t="s">
        <v>8</v>
      </c>
      <c r="I7" s="7" t="s">
        <v>8</v>
      </c>
      <c r="J7" s="9">
        <v>626368</v>
      </c>
      <c r="K7" s="9">
        <v>1930896</v>
      </c>
      <c r="L7" s="10">
        <v>2.0827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73"/>
      <c r="B8" s="11"/>
      <c r="C8" s="11"/>
      <c r="D8" s="11"/>
      <c r="E8" s="11"/>
      <c r="F8" s="11"/>
      <c r="G8" s="11"/>
      <c r="H8" s="11"/>
      <c r="I8" s="11"/>
      <c r="J8" s="16"/>
      <c r="K8" s="16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8" t="s">
        <v>10</v>
      </c>
      <c r="B9" s="165" t="s">
        <v>1</v>
      </c>
      <c r="C9" s="166"/>
      <c r="D9" s="166"/>
      <c r="E9" s="166"/>
      <c r="F9" s="167"/>
      <c r="G9" s="171" t="s">
        <v>2</v>
      </c>
      <c r="H9" s="166"/>
      <c r="I9" s="167"/>
      <c r="J9" s="172" t="s">
        <v>3</v>
      </c>
      <c r="K9" s="166"/>
      <c r="L9" s="167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9"/>
      <c r="B10" s="2" t="str">
        <f>"Imps_count for "&amp;TEXT(B47,"yyyy-mm-dd")</f>
        <v>Imps_count for 2022-12-08</v>
      </c>
      <c r="C10" s="2" t="str">
        <f>"Imps_count for "&amp;TEXT(B47 -1,"yyyy-mm-dd")</f>
        <v>Imps_count for 2022-12-07</v>
      </c>
      <c r="D10" s="2" t="str">
        <f>"Imps_count for "&amp;TEXT(B47-365,"yyyy-mm-dd")</f>
        <v>Imps_count for 2021-12-08</v>
      </c>
      <c r="E10" s="2" t="s">
        <v>4</v>
      </c>
      <c r="F10" s="2" t="s">
        <v>5</v>
      </c>
      <c r="G10" s="3" t="str">
        <f>"Imps_count for "&amp;TEXT(B47,"yyyy-mm-dd")</f>
        <v>Imps_count for 2022-12-08</v>
      </c>
      <c r="H10" s="3" t="str">
        <f>"Imps_count for "&amp;TEXT(B47 -1,"yyyy-mm-dd")</f>
        <v>Imps_count for 2022-12-07</v>
      </c>
      <c r="I10" s="3" t="s">
        <v>4</v>
      </c>
      <c r="J10" s="4" t="str">
        <f>"Last-Year "&amp;TEXT(B47 -366,"yyyy-mm-dd")</f>
        <v>Last-Year 2021-12-07</v>
      </c>
      <c r="K10" s="4" t="str">
        <f>"Present-Year "&amp;TEXT(B47-1,"yyyy-mm-dd")</f>
        <v>Present-Year 2022-12-07</v>
      </c>
      <c r="L10" s="5" t="s">
        <v>5</v>
      </c>
      <c r="M10" s="1"/>
      <c r="N10" s="1"/>
      <c r="O10" s="1"/>
      <c r="P10" s="1"/>
      <c r="Q10" s="17"/>
      <c r="R10" s="1"/>
      <c r="S10" s="1"/>
      <c r="T10" s="1"/>
      <c r="U10" s="1"/>
      <c r="V10" s="1"/>
      <c r="W10" s="1"/>
    </row>
    <row r="11" spans="1:23" ht="15.75" customHeight="1">
      <c r="A11" s="169"/>
      <c r="B11" s="6">
        <v>4396920</v>
      </c>
      <c r="C11" s="6">
        <v>3936743</v>
      </c>
      <c r="D11" s="6" t="s">
        <v>11</v>
      </c>
      <c r="E11" s="7" t="s">
        <v>12</v>
      </c>
      <c r="F11" s="11" t="s">
        <v>13</v>
      </c>
      <c r="G11" s="18">
        <v>12944350</v>
      </c>
      <c r="H11" s="18">
        <v>10059588</v>
      </c>
      <c r="I11" s="7" t="s">
        <v>14</v>
      </c>
      <c r="J11" s="9">
        <v>19132982</v>
      </c>
      <c r="K11" s="9">
        <v>3936743</v>
      </c>
      <c r="L11" s="10">
        <v>-0.79420000000000002</v>
      </c>
      <c r="M11" s="1"/>
      <c r="N11" s="1"/>
      <c r="P11" s="1"/>
      <c r="Q11" s="17"/>
      <c r="R11" s="1"/>
      <c r="S11" s="1"/>
      <c r="T11" s="1"/>
      <c r="U11" s="1"/>
      <c r="V11" s="1"/>
      <c r="W11" s="1"/>
    </row>
    <row r="12" spans="1:23" ht="15.75" customHeight="1">
      <c r="A12" s="173"/>
      <c r="B12" s="11"/>
      <c r="C12" s="11"/>
      <c r="D12" s="11"/>
      <c r="E12" s="11"/>
      <c r="F12" s="11"/>
      <c r="G12" s="11"/>
      <c r="H12" s="11"/>
      <c r="I12" s="11"/>
      <c r="J12" s="16"/>
      <c r="K12" s="16"/>
      <c r="L12" s="16"/>
      <c r="M12" s="1"/>
      <c r="N12" s="1"/>
      <c r="O12" s="1"/>
      <c r="P12" s="17"/>
      <c r="Q12" s="20"/>
      <c r="R12" s="1"/>
      <c r="S12" s="1"/>
      <c r="T12" s="1"/>
      <c r="U12" s="1"/>
      <c r="V12" s="1"/>
      <c r="W12" s="1"/>
    </row>
    <row r="13" spans="1:23" ht="15.75" customHeight="1">
      <c r="A13" s="168" t="s">
        <v>15</v>
      </c>
      <c r="B13" s="165" t="s">
        <v>1</v>
      </c>
      <c r="C13" s="166"/>
      <c r="D13" s="166"/>
      <c r="E13" s="166"/>
      <c r="F13" s="167"/>
      <c r="G13" s="171" t="s">
        <v>2</v>
      </c>
      <c r="H13" s="166"/>
      <c r="I13" s="167"/>
      <c r="J13" s="172" t="s">
        <v>3</v>
      </c>
      <c r="K13" s="166"/>
      <c r="L13" s="167"/>
      <c r="M13" s="1"/>
      <c r="N13" s="1"/>
      <c r="O13" s="1"/>
      <c r="P13" s="17"/>
      <c r="Q13" s="20"/>
      <c r="R13" s="1"/>
      <c r="S13" s="1"/>
      <c r="T13" s="1"/>
      <c r="U13" s="1"/>
      <c r="V13" s="1"/>
      <c r="W13" s="1"/>
    </row>
    <row r="14" spans="1:23" ht="15.75" customHeight="1">
      <c r="A14" s="169"/>
      <c r="B14" s="2" t="str">
        <f>"Imps_count for "&amp;TEXT(B47,"yyyy-mm-dd")</f>
        <v>Imps_count for 2022-12-08</v>
      </c>
      <c r="C14" s="2" t="str">
        <f>"Imps_count for "&amp;TEXT(B47 -1,"yyyy-mm-dd")</f>
        <v>Imps_count for 2022-12-07</v>
      </c>
      <c r="D14" s="2" t="str">
        <f>"Imps_count for "&amp;TEXT(B47-365,"yyyy-mm-dd")</f>
        <v>Imps_count for 2021-12-08</v>
      </c>
      <c r="E14" s="2" t="s">
        <v>4</v>
      </c>
      <c r="F14" s="2" t="s">
        <v>5</v>
      </c>
      <c r="G14" s="3" t="str">
        <f>"Imps_count for "&amp;TEXT(B47,"yyyy-mm-dd")</f>
        <v>Imps_count for 2022-12-08</v>
      </c>
      <c r="H14" s="3" t="str">
        <f>"Imps_count for "&amp;TEXT(B47 -1,"yyyy-mm-dd")</f>
        <v>Imps_count for 2022-12-07</v>
      </c>
      <c r="I14" s="3" t="s">
        <v>4</v>
      </c>
      <c r="J14" s="4" t="str">
        <f>"Last-Year "&amp;TEXT(B47 -366,"yyyy-mm-dd")</f>
        <v>Last-Year 2021-12-07</v>
      </c>
      <c r="K14" s="4" t="str">
        <f>"Present-Year "&amp;TEXT(B47-1,"yyyy-mm-dd")</f>
        <v>Present-Year 2022-12-07</v>
      </c>
      <c r="L14" s="5" t="s">
        <v>5</v>
      </c>
      <c r="M14" s="1"/>
      <c r="N14" s="1"/>
      <c r="O14" s="20"/>
      <c r="P14" s="21"/>
      <c r="Q14" s="20"/>
      <c r="R14" s="20"/>
      <c r="S14" s="20"/>
      <c r="T14" s="20"/>
      <c r="U14" s="20"/>
      <c r="V14" s="1"/>
      <c r="W14" s="1"/>
    </row>
    <row r="15" spans="1:23" ht="15.75" customHeight="1">
      <c r="A15" s="169"/>
      <c r="B15" s="6">
        <v>70584459</v>
      </c>
      <c r="C15" s="11">
        <v>72630261</v>
      </c>
      <c r="D15" s="11">
        <v>54882575</v>
      </c>
      <c r="E15" s="7" t="s">
        <v>16</v>
      </c>
      <c r="F15" s="7" t="s">
        <v>17</v>
      </c>
      <c r="G15" s="18">
        <v>70140763</v>
      </c>
      <c r="H15" s="18">
        <v>73080962</v>
      </c>
      <c r="I15" s="7" t="s">
        <v>18</v>
      </c>
      <c r="J15" s="9">
        <v>53307133</v>
      </c>
      <c r="K15" s="9">
        <v>72346765</v>
      </c>
      <c r="L15" s="10">
        <v>0.35720000000000002</v>
      </c>
      <c r="M15" s="1"/>
      <c r="N15" s="1"/>
      <c r="O15" s="20"/>
      <c r="P15" s="21"/>
      <c r="Q15" s="20"/>
      <c r="R15" s="20"/>
      <c r="S15" s="20"/>
      <c r="T15" s="20"/>
      <c r="U15" s="20"/>
      <c r="V15" s="1"/>
      <c r="W15" s="1"/>
    </row>
    <row r="16" spans="1:23" ht="15.75" customHeight="1">
      <c r="A16" s="173"/>
      <c r="B16" s="11"/>
      <c r="C16" s="11"/>
      <c r="D16" s="11"/>
      <c r="E16" s="11"/>
      <c r="F16" s="11"/>
      <c r="G16" s="11"/>
      <c r="H16" s="11"/>
      <c r="I16" s="11"/>
      <c r="J16" s="16"/>
      <c r="K16" s="16"/>
      <c r="L16" s="16"/>
      <c r="M16" s="1"/>
      <c r="N16" s="1"/>
      <c r="O16" s="20"/>
      <c r="P16" s="21"/>
      <c r="Q16" s="20"/>
      <c r="R16" s="20"/>
      <c r="S16" s="20"/>
      <c r="T16" s="20"/>
      <c r="U16" s="20"/>
      <c r="V16" s="1"/>
      <c r="W16" s="1"/>
    </row>
    <row r="17" spans="1:23" ht="15.75" customHeight="1">
      <c r="A17" s="168" t="s">
        <v>19</v>
      </c>
      <c r="B17" s="165" t="s">
        <v>1</v>
      </c>
      <c r="C17" s="166"/>
      <c r="D17" s="166"/>
      <c r="E17" s="166"/>
      <c r="F17" s="167"/>
      <c r="G17" s="11"/>
      <c r="H17" s="11"/>
      <c r="I17" s="11"/>
      <c r="J17" s="172" t="s">
        <v>3</v>
      </c>
      <c r="K17" s="166"/>
      <c r="L17" s="167"/>
      <c r="M17" s="1"/>
      <c r="N17" s="1"/>
      <c r="O17" s="20"/>
      <c r="P17" s="21"/>
      <c r="Q17" s="20"/>
      <c r="R17" s="20"/>
      <c r="S17" s="20"/>
      <c r="T17" s="20"/>
      <c r="U17" s="20"/>
      <c r="V17" s="1"/>
      <c r="W17" s="1"/>
    </row>
    <row r="18" spans="1:23" ht="15.75" customHeight="1">
      <c r="A18" s="169"/>
      <c r="B18" s="2" t="s">
        <v>20</v>
      </c>
      <c r="C18" s="2" t="s">
        <v>21</v>
      </c>
      <c r="D18" s="2" t="s">
        <v>22</v>
      </c>
      <c r="E18" s="2" t="s">
        <v>4</v>
      </c>
      <c r="F18" s="2" t="s">
        <v>5</v>
      </c>
      <c r="G18" s="11"/>
      <c r="H18" s="11"/>
      <c r="I18" s="11"/>
      <c r="J18" s="4" t="str">
        <f>"Last-Year "&amp;TEXT(B47 -366,"yyyy-mm-dd")</f>
        <v>Last-Year 2021-12-07</v>
      </c>
      <c r="K18" s="4" t="str">
        <f>"Present-Year "&amp;TEXT(B47-1,"yyyy-mm-dd")</f>
        <v>Present-Year 2022-12-07</v>
      </c>
      <c r="L18" s="5" t="s">
        <v>5</v>
      </c>
      <c r="M18" s="1"/>
      <c r="N18" s="1"/>
      <c r="O18" s="20"/>
      <c r="P18" s="21"/>
      <c r="Q18" s="20"/>
      <c r="R18" s="20"/>
      <c r="S18" s="20"/>
      <c r="T18" s="20"/>
      <c r="U18" s="20"/>
      <c r="V18" s="1"/>
      <c r="W18" s="1"/>
    </row>
    <row r="19" spans="1:23" ht="15.75" customHeight="1">
      <c r="A19" s="169"/>
      <c r="B19" s="6">
        <v>94722561</v>
      </c>
      <c r="C19" s="6">
        <v>95524791</v>
      </c>
      <c r="D19" s="6">
        <v>171185127</v>
      </c>
      <c r="E19" s="7" t="s">
        <v>23</v>
      </c>
      <c r="F19" s="7" t="s">
        <v>24</v>
      </c>
      <c r="G19" s="11"/>
      <c r="H19" s="11"/>
      <c r="I19" s="11"/>
      <c r="J19" s="22">
        <v>150204113</v>
      </c>
      <c r="K19" s="22">
        <v>95603338</v>
      </c>
      <c r="L19" s="203">
        <v>-0.36349999999999999</v>
      </c>
      <c r="M19" s="1"/>
      <c r="N19" s="1"/>
      <c r="O19" s="20"/>
      <c r="P19" s="21"/>
      <c r="Q19" s="20"/>
      <c r="R19" s="20"/>
      <c r="S19" s="20"/>
      <c r="T19" s="20"/>
      <c r="U19" s="20"/>
      <c r="V19" s="1"/>
      <c r="W19" s="1"/>
    </row>
    <row r="20" spans="1:23" ht="15.75" customHeight="1">
      <c r="A20" s="173"/>
      <c r="B20" s="11"/>
      <c r="C20" s="11"/>
      <c r="D20" s="11"/>
      <c r="E20" s="11"/>
      <c r="F20" s="11"/>
      <c r="G20" s="11"/>
      <c r="H20" s="11"/>
      <c r="I20" s="11"/>
      <c r="J20" s="16"/>
      <c r="K20" s="16"/>
      <c r="L20" s="164"/>
      <c r="M20" s="1"/>
      <c r="N20" s="1"/>
      <c r="O20" s="20"/>
      <c r="P20" s="21"/>
      <c r="Q20" s="20"/>
      <c r="R20" s="20"/>
      <c r="S20" s="20"/>
      <c r="T20" s="20"/>
      <c r="U20" s="20"/>
      <c r="V20" s="1"/>
      <c r="W20" s="1"/>
    </row>
    <row r="21" spans="1:23" ht="15.75" customHeight="1">
      <c r="A21" s="168" t="s">
        <v>25</v>
      </c>
      <c r="B21" s="165" t="s">
        <v>1</v>
      </c>
      <c r="C21" s="166"/>
      <c r="D21" s="166"/>
      <c r="E21" s="166"/>
      <c r="F21" s="167"/>
      <c r="G21" s="171" t="s">
        <v>2</v>
      </c>
      <c r="H21" s="166"/>
      <c r="I21" s="167"/>
      <c r="J21" s="172" t="s">
        <v>3</v>
      </c>
      <c r="K21" s="166"/>
      <c r="L21" s="167"/>
      <c r="M21" s="1"/>
      <c r="N21" s="1"/>
      <c r="O21" s="20"/>
      <c r="P21" s="21"/>
      <c r="Q21" s="20"/>
      <c r="R21" s="20"/>
      <c r="S21" s="20"/>
      <c r="T21" s="20"/>
      <c r="U21" s="20"/>
      <c r="V21" s="1"/>
      <c r="W21" s="1"/>
    </row>
    <row r="22" spans="1:23" ht="15.75" customHeight="1">
      <c r="A22" s="169"/>
      <c r="B22" s="2" t="str">
        <f>"Imps_count for "&amp;TEXT(B47 -1,"yyyy-mm-dd")</f>
        <v>Imps_count for 2022-12-07</v>
      </c>
      <c r="C22" s="2" t="str">
        <f>"Imps_count for "&amp;TEXT(B47 -2,"yyyy-mm-dd")</f>
        <v>Imps_count for 2022-12-06</v>
      </c>
      <c r="D22" s="2" t="str">
        <f>"Imps_count for "&amp;TEXT(B47-366,"yyyy-mm-dd")</f>
        <v>Imps_count for 2021-12-07</v>
      </c>
      <c r="E22" s="2" t="s">
        <v>4</v>
      </c>
      <c r="F22" s="2" t="s">
        <v>5</v>
      </c>
      <c r="G22" s="3" t="s">
        <v>26</v>
      </c>
      <c r="H22" s="3" t="s">
        <v>27</v>
      </c>
      <c r="I22" s="3" t="s">
        <v>4</v>
      </c>
      <c r="J22" s="4" t="str">
        <f>"Last-Year "&amp;TEXT(B47 -366,"yyyy-mm-dd")</f>
        <v>Last-Year 2021-12-07</v>
      </c>
      <c r="K22" s="4" t="str">
        <f>"Present-Year "&amp;TEXT(B47-1,"yyyy-mm-dd")</f>
        <v>Present-Year 2022-12-07</v>
      </c>
      <c r="L22" s="5" t="s">
        <v>5</v>
      </c>
      <c r="M22" s="1"/>
      <c r="N22" s="1"/>
      <c r="O22" s="20"/>
      <c r="P22" s="21"/>
      <c r="Q22" s="20"/>
      <c r="R22" s="20"/>
      <c r="S22" s="20"/>
      <c r="T22" s="20"/>
      <c r="U22" s="20"/>
      <c r="V22" s="1"/>
      <c r="W22" s="1"/>
    </row>
    <row r="23" spans="1:23" ht="15.75" customHeight="1">
      <c r="A23" s="169"/>
      <c r="B23" s="6">
        <v>3646922162</v>
      </c>
      <c r="C23" s="6">
        <v>3698740759</v>
      </c>
      <c r="D23" s="6">
        <v>3101157625</v>
      </c>
      <c r="E23" s="7" t="s">
        <v>28</v>
      </c>
      <c r="F23" s="7" t="s">
        <v>29</v>
      </c>
      <c r="G23" s="6">
        <v>3660185178</v>
      </c>
      <c r="H23" s="6">
        <v>3712288873</v>
      </c>
      <c r="I23" s="7" t="s">
        <v>30</v>
      </c>
      <c r="J23" s="23">
        <v>3125794377</v>
      </c>
      <c r="K23" s="24" t="s">
        <v>8</v>
      </c>
      <c r="L23" s="24" t="s">
        <v>8</v>
      </c>
      <c r="M23" s="1"/>
      <c r="N23" s="1"/>
      <c r="O23" s="20"/>
      <c r="P23" s="21"/>
      <c r="Q23" s="20"/>
      <c r="R23" s="20"/>
      <c r="S23" s="20"/>
      <c r="T23" s="20"/>
      <c r="U23" s="20"/>
      <c r="V23" s="1"/>
      <c r="W23" s="1"/>
    </row>
    <row r="24" spans="1:23" ht="15.75" customHeight="1">
      <c r="A24" s="173"/>
      <c r="B24" s="11"/>
      <c r="C24" s="11"/>
      <c r="D24" s="11"/>
      <c r="E24" s="11"/>
      <c r="F24" s="11"/>
      <c r="G24" s="7"/>
      <c r="H24" s="7"/>
      <c r="I24" s="11"/>
      <c r="J24" s="16"/>
      <c r="K24" s="16"/>
      <c r="L24" s="16"/>
      <c r="M24" s="1"/>
      <c r="N24" s="1"/>
      <c r="O24" s="20"/>
      <c r="P24" s="21"/>
      <c r="Q24" s="20"/>
      <c r="R24" s="20"/>
      <c r="S24" s="20"/>
      <c r="T24" s="20"/>
      <c r="U24" s="20"/>
      <c r="V24" s="1"/>
      <c r="W24" s="1"/>
    </row>
    <row r="25" spans="1:23" ht="15.75" customHeight="1">
      <c r="A25" s="168" t="s">
        <v>31</v>
      </c>
      <c r="B25" s="165" t="s">
        <v>1</v>
      </c>
      <c r="C25" s="166"/>
      <c r="D25" s="166"/>
      <c r="E25" s="166"/>
      <c r="F25" s="167"/>
      <c r="G25" s="11"/>
      <c r="H25" s="11"/>
      <c r="I25" s="11"/>
      <c r="J25" s="16"/>
      <c r="K25" s="16"/>
      <c r="L25" s="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169"/>
      <c r="B26" s="2" t="str">
        <f>"Imps_count for "&amp;TEXT(B47,"yyyy-mm-dd")</f>
        <v>Imps_count for 2022-12-08</v>
      </c>
      <c r="C26" s="2" t="str">
        <f>"Imps_count for "&amp;TEXT(B47 -1,"yyyy-mm-dd")</f>
        <v>Imps_count for 2022-12-07</v>
      </c>
      <c r="D26" s="2" t="str">
        <f>"Imps_count for "&amp;TEXT(B47-365,"yyyy-mm-dd")</f>
        <v>Imps_count for 2021-12-08</v>
      </c>
      <c r="E26" s="2" t="s">
        <v>4</v>
      </c>
      <c r="F26" s="2" t="s">
        <v>5</v>
      </c>
      <c r="G26" s="11"/>
      <c r="H26" s="11"/>
      <c r="I26" s="11"/>
      <c r="J26" s="16"/>
      <c r="K26" s="16"/>
      <c r="L26" s="1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169"/>
      <c r="B27" s="6">
        <v>397281448</v>
      </c>
      <c r="C27" s="6">
        <v>380880107</v>
      </c>
      <c r="D27" s="6">
        <v>395831962</v>
      </c>
      <c r="E27" s="6" t="s">
        <v>32</v>
      </c>
      <c r="F27" s="6" t="s">
        <v>33</v>
      </c>
      <c r="G27" s="11"/>
      <c r="H27" s="11"/>
      <c r="I27" s="11"/>
      <c r="J27" s="16"/>
      <c r="K27" s="16"/>
      <c r="L27" s="16"/>
      <c r="M27" s="1"/>
      <c r="N27" s="1"/>
      <c r="O27" s="1"/>
      <c r="P27" s="25"/>
      <c r="Q27" s="25"/>
      <c r="R27" s="1"/>
      <c r="S27" s="1"/>
      <c r="T27" s="1"/>
      <c r="U27" s="1"/>
      <c r="V27" s="1"/>
      <c r="W27" s="1"/>
    </row>
    <row r="28" spans="1:23" ht="15.75" customHeight="1">
      <c r="A28" s="173"/>
      <c r="B28" s="11"/>
      <c r="C28" s="11"/>
      <c r="D28" s="11"/>
      <c r="E28" s="11"/>
      <c r="F28" s="11"/>
      <c r="G28" s="11"/>
      <c r="H28" s="11"/>
      <c r="I28" s="11"/>
      <c r="J28" s="16"/>
      <c r="K28" s="16"/>
      <c r="L28" s="16"/>
      <c r="M28" s="1"/>
      <c r="N28" s="1"/>
      <c r="O28" s="1"/>
      <c r="P28" s="25"/>
      <c r="Q28" s="25"/>
      <c r="R28" s="1"/>
      <c r="S28" s="1"/>
      <c r="T28" s="1"/>
      <c r="U28" s="1"/>
      <c r="V28" s="1"/>
      <c r="W28" s="1"/>
    </row>
    <row r="29" spans="1:23" ht="15.75" customHeight="1">
      <c r="A29" s="168" t="s">
        <v>34</v>
      </c>
      <c r="B29" s="165" t="s">
        <v>1</v>
      </c>
      <c r="C29" s="166"/>
      <c r="D29" s="166"/>
      <c r="E29" s="166"/>
      <c r="F29" s="167"/>
      <c r="G29" s="11"/>
      <c r="H29" s="11"/>
      <c r="I29" s="11"/>
      <c r="J29" s="16"/>
      <c r="K29" s="16"/>
      <c r="L29" s="16"/>
      <c r="M29" s="1"/>
      <c r="N29" s="1"/>
      <c r="O29" s="1"/>
      <c r="P29" s="25"/>
      <c r="Q29" s="25"/>
      <c r="R29" s="1"/>
      <c r="S29" s="1"/>
      <c r="T29" s="1"/>
      <c r="U29" s="1"/>
      <c r="V29" s="1"/>
      <c r="W29" s="1"/>
    </row>
    <row r="30" spans="1:23" ht="15.75" customHeight="1">
      <c r="A30" s="169"/>
      <c r="B30" s="2" t="str">
        <f>"Imps_count for "&amp;TEXT(B47,"yyyy-mm-dd")</f>
        <v>Imps_count for 2022-12-08</v>
      </c>
      <c r="C30" s="2" t="str">
        <f>"Imps_count for "&amp;TEXT(B47 -1,"yyyy-mm-dd")</f>
        <v>Imps_count for 2022-12-07</v>
      </c>
      <c r="D30" s="2" t="str">
        <f>"Imps_count for "&amp;TEXT(B47-365,"yyyy-mm-dd")</f>
        <v>Imps_count for 2021-12-08</v>
      </c>
      <c r="E30" s="2" t="s">
        <v>4</v>
      </c>
      <c r="F30" s="2" t="s">
        <v>5</v>
      </c>
      <c r="G30" s="11"/>
      <c r="H30" s="11"/>
      <c r="I30" s="11"/>
      <c r="J30" s="16"/>
      <c r="K30" s="16"/>
      <c r="L30" s="16"/>
      <c r="M30" s="1"/>
      <c r="N30" s="1"/>
      <c r="O30" s="1"/>
      <c r="P30" s="25"/>
      <c r="Q30" s="25"/>
      <c r="R30" s="1"/>
      <c r="S30" s="1"/>
      <c r="T30" s="1"/>
      <c r="U30" s="1"/>
      <c r="V30" s="1"/>
      <c r="W30" s="1"/>
    </row>
    <row r="31" spans="1:23" ht="15.75" customHeight="1">
      <c r="A31" s="169"/>
      <c r="B31" s="6">
        <v>1028212856</v>
      </c>
      <c r="C31" s="6">
        <v>1008580223</v>
      </c>
      <c r="D31" s="6">
        <v>840313745</v>
      </c>
      <c r="E31" s="6" t="s">
        <v>35</v>
      </c>
      <c r="F31" s="6" t="s">
        <v>36</v>
      </c>
      <c r="G31" s="11"/>
      <c r="H31" s="11"/>
      <c r="I31" s="11"/>
      <c r="J31" s="16"/>
      <c r="K31" s="16"/>
      <c r="L31" s="16"/>
      <c r="M31" s="1"/>
      <c r="N31" s="1"/>
      <c r="O31" s="1"/>
      <c r="P31" s="25"/>
      <c r="Q31" s="25"/>
      <c r="R31" s="1"/>
      <c r="S31" s="1"/>
      <c r="T31" s="1"/>
      <c r="U31" s="1"/>
      <c r="V31" s="1"/>
      <c r="W31" s="1"/>
    </row>
    <row r="32" spans="1:23" ht="15.75" customHeight="1">
      <c r="A32" s="173"/>
      <c r="B32" s="11"/>
      <c r="C32" s="11"/>
      <c r="D32" s="11"/>
      <c r="E32" s="11"/>
      <c r="F32" s="11"/>
      <c r="G32" s="11"/>
      <c r="H32" s="11"/>
      <c r="I32" s="11"/>
      <c r="J32" s="16"/>
      <c r="K32" s="16"/>
      <c r="L32" s="16"/>
      <c r="M32" s="1"/>
      <c r="N32" s="1"/>
      <c r="O32" s="1"/>
      <c r="P32" s="25"/>
      <c r="Q32" s="25"/>
      <c r="R32" s="1"/>
      <c r="S32" s="1"/>
      <c r="T32" s="1"/>
      <c r="U32" s="1"/>
      <c r="V32" s="1"/>
      <c r="W32" s="1"/>
    </row>
    <row r="33" spans="1:23" ht="15.75" customHeight="1">
      <c r="A33" s="168" t="s">
        <v>37</v>
      </c>
      <c r="B33" s="165" t="s">
        <v>1</v>
      </c>
      <c r="C33" s="166"/>
      <c r="D33" s="166"/>
      <c r="E33" s="166"/>
      <c r="F33" s="167"/>
      <c r="G33" s="11"/>
      <c r="H33" s="11"/>
      <c r="I33" s="11"/>
      <c r="J33" s="16"/>
      <c r="K33" s="16"/>
      <c r="L33" s="16"/>
      <c r="M33" s="1"/>
      <c r="N33" s="1"/>
      <c r="O33" s="1"/>
      <c r="P33" s="25"/>
      <c r="Q33" s="25"/>
      <c r="R33" s="1"/>
      <c r="S33" s="1"/>
      <c r="T33" s="1"/>
      <c r="U33" s="1"/>
      <c r="V33" s="1"/>
      <c r="W33" s="1"/>
    </row>
    <row r="34" spans="1:23" ht="15.75" customHeight="1">
      <c r="A34" s="169"/>
      <c r="B34" s="2" t="str">
        <f>"Imps_count for "&amp;TEXT(B47,"yyyy-mm-dd")</f>
        <v>Imps_count for 2022-12-08</v>
      </c>
      <c r="C34" s="2" t="str">
        <f>"Imps_count for "&amp;TEXT(B47 -1,"yyyy-mm-dd")</f>
        <v>Imps_count for 2022-12-07</v>
      </c>
      <c r="D34" s="2" t="str">
        <f>"Imps_count for "&amp;TEXT(B47-365,"yyyy-mm-dd")</f>
        <v>Imps_count for 2021-12-08</v>
      </c>
      <c r="E34" s="2" t="s">
        <v>4</v>
      </c>
      <c r="F34" s="2" t="s">
        <v>5</v>
      </c>
      <c r="G34" s="11"/>
      <c r="H34" s="11"/>
      <c r="I34" s="11"/>
      <c r="J34" s="16"/>
      <c r="K34" s="16"/>
      <c r="L34" s="16"/>
      <c r="M34" s="1"/>
      <c r="N34" s="1"/>
      <c r="O34" s="1"/>
      <c r="P34" s="25"/>
      <c r="Q34" s="25"/>
      <c r="R34" s="1"/>
      <c r="S34" s="1"/>
      <c r="T34" s="1"/>
      <c r="U34" s="1"/>
      <c r="V34" s="1"/>
      <c r="W34" s="1"/>
    </row>
    <row r="35" spans="1:23" ht="15.75" customHeight="1">
      <c r="A35" s="169"/>
      <c r="B35" s="6">
        <v>13393290</v>
      </c>
      <c r="C35" s="6">
        <v>14790767</v>
      </c>
      <c r="D35" s="6">
        <v>18836878</v>
      </c>
      <c r="E35" s="6" t="s">
        <v>38</v>
      </c>
      <c r="F35" s="6" t="s">
        <v>39</v>
      </c>
      <c r="G35" s="11"/>
      <c r="H35" s="11"/>
      <c r="I35" s="11"/>
      <c r="J35" s="16"/>
      <c r="K35" s="16"/>
      <c r="L35" s="16"/>
      <c r="M35" s="1"/>
      <c r="N35" s="1"/>
      <c r="O35" s="1"/>
      <c r="P35" s="1"/>
      <c r="Q35" s="17"/>
      <c r="R35" s="1"/>
      <c r="S35" s="1"/>
      <c r="T35" s="1"/>
      <c r="U35" s="1"/>
      <c r="V35" s="1"/>
      <c r="W35" s="1"/>
    </row>
    <row r="36" spans="1:23" ht="15.75" customHeight="1">
      <c r="A36" s="173"/>
      <c r="B36" s="11"/>
      <c r="C36" s="11"/>
      <c r="D36" s="11"/>
      <c r="E36" s="11"/>
      <c r="F36" s="11"/>
      <c r="G36" s="11"/>
      <c r="H36" s="11"/>
      <c r="I36" s="11"/>
      <c r="J36" s="16"/>
      <c r="K36" s="16"/>
      <c r="L36" s="16"/>
      <c r="M36" s="1"/>
      <c r="N36" s="1"/>
      <c r="O36" s="1"/>
      <c r="P36" s="1"/>
      <c r="Q36" s="17"/>
      <c r="R36" s="1"/>
      <c r="S36" s="1"/>
      <c r="T36" s="1"/>
      <c r="U36" s="1"/>
      <c r="V36" s="1"/>
      <c r="W36" s="1"/>
    </row>
    <row r="37" spans="1:23" ht="15.75" customHeight="1">
      <c r="A37" s="168" t="s">
        <v>40</v>
      </c>
      <c r="B37" s="165" t="s">
        <v>1</v>
      </c>
      <c r="C37" s="166"/>
      <c r="D37" s="166"/>
      <c r="E37" s="166"/>
      <c r="F37" s="167"/>
      <c r="G37" s="11"/>
      <c r="H37" s="11"/>
      <c r="I37" s="11"/>
      <c r="J37" s="16"/>
      <c r="K37" s="16"/>
      <c r="L37" s="16"/>
      <c r="M37" s="1"/>
      <c r="N37" s="1"/>
      <c r="O37" s="1"/>
      <c r="P37" s="1"/>
      <c r="Q37" s="17"/>
      <c r="R37" s="1"/>
      <c r="S37" s="1"/>
      <c r="T37" s="1"/>
      <c r="U37" s="1"/>
      <c r="V37" s="1"/>
      <c r="W37" s="1"/>
    </row>
    <row r="38" spans="1:23" ht="15.75" customHeight="1">
      <c r="A38" s="169"/>
      <c r="B38" s="2" t="str">
        <f>"Imps_count for "&amp;TEXT(B47,"yyyy-mm-dd")</f>
        <v>Imps_count for 2022-12-08</v>
      </c>
      <c r="C38" s="2" t="str">
        <f>"Imps_count for "&amp;TEXT(B47 -1,"yyyy-mm-dd")</f>
        <v>Imps_count for 2022-12-07</v>
      </c>
      <c r="D38" s="2" t="str">
        <f>"Imps_count for "&amp;TEXT(B47-365,"yyyy-mm-dd")</f>
        <v>Imps_count for 2021-12-08</v>
      </c>
      <c r="E38" s="2" t="s">
        <v>4</v>
      </c>
      <c r="F38" s="2" t="s">
        <v>5</v>
      </c>
      <c r="G38" s="11"/>
      <c r="H38" s="11"/>
      <c r="I38" s="11"/>
      <c r="J38" s="16"/>
      <c r="K38" s="16"/>
      <c r="L38" s="16"/>
      <c r="M38" s="1"/>
      <c r="N38" s="1"/>
      <c r="O38" s="26"/>
      <c r="P38" s="1"/>
      <c r="Q38" s="17"/>
      <c r="R38" s="25"/>
      <c r="S38" s="1"/>
      <c r="T38" s="1"/>
      <c r="U38" s="1"/>
      <c r="V38" s="1"/>
      <c r="W38" s="1"/>
    </row>
    <row r="39" spans="1:23" ht="15.75" customHeight="1">
      <c r="A39" s="169"/>
      <c r="B39" s="6">
        <v>34502385</v>
      </c>
      <c r="C39" s="6">
        <v>35040173</v>
      </c>
      <c r="D39" s="6">
        <v>55437978</v>
      </c>
      <c r="E39" s="6" t="s">
        <v>41</v>
      </c>
      <c r="F39" s="6" t="s">
        <v>42</v>
      </c>
      <c r="G39" s="11"/>
      <c r="H39" s="11"/>
      <c r="I39" s="11"/>
      <c r="J39" s="16"/>
      <c r="K39" s="16"/>
      <c r="L39" s="16"/>
      <c r="M39" s="1"/>
      <c r="N39" s="1"/>
      <c r="O39" s="26"/>
      <c r="P39" s="1"/>
      <c r="Q39" s="1"/>
      <c r="R39" s="25"/>
      <c r="S39" s="1"/>
      <c r="T39" s="1"/>
      <c r="U39" s="1"/>
      <c r="V39" s="1"/>
      <c r="W39" s="1"/>
    </row>
    <row r="40" spans="1:23" ht="15.75" customHeight="1">
      <c r="A40" s="173"/>
      <c r="B40" s="11"/>
      <c r="C40" s="11"/>
      <c r="D40" s="11"/>
      <c r="E40" s="11"/>
      <c r="F40" s="11"/>
      <c r="G40" s="11"/>
      <c r="H40" s="11"/>
      <c r="I40" s="11"/>
      <c r="J40" s="16"/>
      <c r="K40" s="16"/>
      <c r="L40" s="16"/>
      <c r="M40" s="1"/>
      <c r="N40" s="1"/>
      <c r="O40" s="26"/>
      <c r="P40" s="1"/>
      <c r="Q40" s="1"/>
      <c r="R40" s="25"/>
      <c r="S40" s="1"/>
      <c r="T40" s="1"/>
      <c r="U40" s="1"/>
      <c r="V40" s="1"/>
      <c r="W40" s="1"/>
    </row>
    <row r="41" spans="1:23" ht="15.75" customHeight="1">
      <c r="A41" s="168" t="s">
        <v>43</v>
      </c>
      <c r="B41" s="165" t="s">
        <v>1</v>
      </c>
      <c r="C41" s="166"/>
      <c r="D41" s="166"/>
      <c r="E41" s="166"/>
      <c r="F41" s="167"/>
      <c r="G41" s="171" t="s">
        <v>2</v>
      </c>
      <c r="H41" s="166"/>
      <c r="I41" s="167"/>
      <c r="J41" s="172" t="s">
        <v>3</v>
      </c>
      <c r="K41" s="166"/>
      <c r="L41" s="167"/>
      <c r="M41" s="1"/>
      <c r="N41" s="1"/>
      <c r="O41" s="26"/>
      <c r="P41" s="1"/>
      <c r="Q41" s="1"/>
      <c r="R41" s="25"/>
      <c r="S41" s="1"/>
      <c r="T41" s="1"/>
      <c r="U41" s="1"/>
      <c r="V41" s="1"/>
      <c r="W41" s="1"/>
    </row>
    <row r="42" spans="1:23" ht="15.75" customHeight="1">
      <c r="A42" s="169"/>
      <c r="B42" s="2" t="str">
        <f>"Imps_count for "&amp;TEXT(B47,"yyyy-mm-dd")</f>
        <v>Imps_count for 2022-12-08</v>
      </c>
      <c r="C42" s="2" t="str">
        <f>"Imps_count for "&amp;TEXT(B47 -1,"yyyy-mm-dd")</f>
        <v>Imps_count for 2022-12-07</v>
      </c>
      <c r="D42" s="2" t="str">
        <f>"Imps_count for "&amp;TEXT(B47-365,"yyyy-mm-dd")</f>
        <v>Imps_count for 2021-12-08</v>
      </c>
      <c r="E42" s="2" t="s">
        <v>4</v>
      </c>
      <c r="F42" s="2" t="s">
        <v>5</v>
      </c>
      <c r="G42" s="3" t="str">
        <f>"Imps_count for "&amp;TEXT(B47,"yyyy-mm-dd")</f>
        <v>Imps_count for 2022-12-08</v>
      </c>
      <c r="H42" s="3" t="str">
        <f>"Imps_count for "&amp;TEXT(B47 -1,"yyyy-mm-dd")</f>
        <v>Imps_count for 2022-12-07</v>
      </c>
      <c r="I42" s="3" t="s">
        <v>4</v>
      </c>
      <c r="J42" s="4" t="str">
        <f>"Last-Year "&amp;TEXT(B47 -366,"yyyy-mm-dd")</f>
        <v>Last-Year 2021-12-07</v>
      </c>
      <c r="K42" s="4" t="str">
        <f>"Present-Year "&amp;TEXT(B47-1,"yyyy-mm-dd")</f>
        <v>Present-Year 2022-12-07</v>
      </c>
      <c r="L42" s="5" t="s">
        <v>5</v>
      </c>
      <c r="M42" s="1"/>
      <c r="N42" s="1"/>
      <c r="O42" s="26"/>
      <c r="P42" s="1"/>
      <c r="Q42" s="1"/>
      <c r="R42" s="25"/>
      <c r="S42" s="1"/>
      <c r="T42" s="1"/>
      <c r="U42" s="1"/>
      <c r="V42" s="1"/>
      <c r="W42" s="1"/>
    </row>
    <row r="43" spans="1:23" ht="15.75" customHeight="1">
      <c r="A43" s="170"/>
      <c r="B43" s="27">
        <v>77257114</v>
      </c>
      <c r="C43" s="27">
        <v>79650065</v>
      </c>
      <c r="D43" s="27">
        <v>82901047</v>
      </c>
      <c r="E43" s="28" t="s">
        <v>44</v>
      </c>
      <c r="F43" s="28" t="s">
        <v>45</v>
      </c>
      <c r="G43" s="29">
        <v>75820957</v>
      </c>
      <c r="H43" s="29">
        <v>78800759</v>
      </c>
      <c r="I43" s="28" t="s">
        <v>46</v>
      </c>
      <c r="J43" s="9">
        <v>82019276</v>
      </c>
      <c r="K43" s="9">
        <v>79656389</v>
      </c>
      <c r="L43" s="10">
        <v>-2.8799999999999999E-2</v>
      </c>
      <c r="M43" s="1"/>
      <c r="N43" s="1"/>
      <c r="O43" s="26"/>
      <c r="P43" s="1"/>
      <c r="Q43" s="1"/>
      <c r="R43" s="25"/>
      <c r="S43" s="1"/>
      <c r="T43" s="1"/>
      <c r="U43" s="1"/>
      <c r="V43" s="1"/>
      <c r="W43" s="1"/>
    </row>
    <row r="44" spans="1:2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6"/>
      <c r="P44" s="1"/>
      <c r="Q44" s="1"/>
      <c r="R44" s="25"/>
      <c r="S44" s="1"/>
      <c r="T44" s="1"/>
      <c r="U44" s="1"/>
      <c r="V44" s="1"/>
      <c r="W44" s="1"/>
    </row>
    <row r="45" spans="1:2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6"/>
      <c r="P45" s="1"/>
      <c r="Q45" s="1"/>
      <c r="R45" s="25"/>
      <c r="S45" s="1"/>
      <c r="T45" s="1"/>
      <c r="U45" s="1"/>
      <c r="V45" s="1"/>
      <c r="W45" s="1"/>
    </row>
    <row r="46" spans="1:2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6"/>
      <c r="P46" s="1"/>
      <c r="Q46" s="1"/>
      <c r="R46" s="25"/>
      <c r="S46" s="1"/>
      <c r="T46" s="1"/>
      <c r="U46" s="1"/>
      <c r="V46" s="1"/>
      <c r="W46" s="1"/>
    </row>
    <row r="47" spans="1:23" ht="15.75" customHeight="1">
      <c r="A47" s="30" t="s">
        <v>47</v>
      </c>
      <c r="B47" s="31">
        <v>44903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1"/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1"/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1"/>
      <c r="B52" s="1"/>
      <c r="C52" s="26"/>
      <c r="D52" s="1"/>
      <c r="E52" s="1"/>
      <c r="F52" s="1"/>
      <c r="G52" s="1"/>
      <c r="H52" s="1"/>
      <c r="I52" s="1"/>
      <c r="J52" s="2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2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2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2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2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/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/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G46"/>
  <sheetViews>
    <sheetView workbookViewId="0"/>
  </sheetViews>
  <sheetFormatPr defaultColWidth="12.6640625" defaultRowHeight="15" customHeight="1"/>
  <cols>
    <col min="2" max="2" width="17.44140625" customWidth="1"/>
    <col min="3" max="3" width="11.21875" customWidth="1"/>
    <col min="4" max="4" width="11.109375" customWidth="1"/>
    <col min="5" max="5" width="32.109375" customWidth="1"/>
    <col min="6" max="6" width="19.88671875" customWidth="1"/>
    <col min="7" max="7" width="21" customWidth="1"/>
  </cols>
  <sheetData>
    <row r="5" spans="1:4" ht="13.2">
      <c r="A5" s="185" t="s">
        <v>48</v>
      </c>
      <c r="B5" s="166"/>
      <c r="C5" s="167"/>
    </row>
    <row r="6" spans="1:4" ht="13.2">
      <c r="A6" s="32" t="s">
        <v>49</v>
      </c>
      <c r="B6" s="32" t="s">
        <v>50</v>
      </c>
      <c r="C6" s="32" t="s">
        <v>51</v>
      </c>
    </row>
    <row r="7" spans="1:4" ht="15" customHeight="1">
      <c r="A7" s="33">
        <v>44903</v>
      </c>
      <c r="B7" s="34" t="s">
        <v>10</v>
      </c>
      <c r="C7" s="19">
        <v>-0.79420000000000002</v>
      </c>
    </row>
    <row r="8" spans="1:4" ht="15" customHeight="1">
      <c r="A8" s="33">
        <v>44903</v>
      </c>
      <c r="B8" s="35" t="s">
        <v>19</v>
      </c>
      <c r="C8" s="19">
        <v>-0.36349999999999999</v>
      </c>
    </row>
    <row r="12" spans="1:4" ht="13.2">
      <c r="A12" s="185" t="s">
        <v>52</v>
      </c>
      <c r="B12" s="166"/>
      <c r="C12" s="166"/>
      <c r="D12" s="167"/>
    </row>
    <row r="13" spans="1:4" ht="13.2">
      <c r="A13" s="32" t="s">
        <v>49</v>
      </c>
      <c r="B13" s="32" t="s">
        <v>50</v>
      </c>
      <c r="C13" s="32" t="s">
        <v>51</v>
      </c>
      <c r="D13" s="32" t="s">
        <v>53</v>
      </c>
    </row>
    <row r="14" spans="1:4" ht="15" customHeight="1">
      <c r="A14" s="33">
        <v>44902</v>
      </c>
      <c r="B14" s="34" t="s">
        <v>25</v>
      </c>
      <c r="C14" s="7" t="s">
        <v>28</v>
      </c>
      <c r="D14" s="7" t="s">
        <v>29</v>
      </c>
    </row>
    <row r="15" spans="1:4" ht="13.2">
      <c r="A15" s="186">
        <v>44903</v>
      </c>
      <c r="B15" s="34" t="s">
        <v>37</v>
      </c>
      <c r="C15" s="7" t="s">
        <v>38</v>
      </c>
      <c r="D15" s="36" t="s">
        <v>39</v>
      </c>
    </row>
    <row r="16" spans="1:4" ht="13.2">
      <c r="A16" s="181"/>
      <c r="B16" s="34" t="s">
        <v>40</v>
      </c>
      <c r="C16" s="7" t="s">
        <v>41</v>
      </c>
      <c r="D16" s="7" t="s">
        <v>42</v>
      </c>
    </row>
    <row r="19" spans="1:7" ht="13.2">
      <c r="A19" s="185" t="s">
        <v>54</v>
      </c>
      <c r="B19" s="166"/>
      <c r="C19" s="167"/>
    </row>
    <row r="20" spans="1:7" ht="13.2">
      <c r="A20" s="32" t="s">
        <v>49</v>
      </c>
      <c r="B20" s="32" t="s">
        <v>50</v>
      </c>
      <c r="C20" s="32" t="s">
        <v>51</v>
      </c>
    </row>
    <row r="21" spans="1:7" ht="15" customHeight="1">
      <c r="A21" s="33">
        <v>44902</v>
      </c>
      <c r="B21" s="34" t="s">
        <v>25</v>
      </c>
      <c r="C21" s="7" t="s">
        <v>30</v>
      </c>
    </row>
    <row r="22" spans="1:7" ht="15" customHeight="1">
      <c r="A22" s="33">
        <v>44903</v>
      </c>
      <c r="B22" s="35" t="s">
        <v>15</v>
      </c>
      <c r="C22" s="7" t="s">
        <v>18</v>
      </c>
    </row>
    <row r="24" spans="1:7" ht="13.2">
      <c r="A24" s="187" t="s">
        <v>55</v>
      </c>
      <c r="B24" s="166"/>
      <c r="C24" s="166"/>
      <c r="D24" s="166"/>
      <c r="E24" s="166"/>
      <c r="F24" s="166"/>
      <c r="G24" s="167"/>
    </row>
    <row r="25" spans="1:7" ht="13.2">
      <c r="A25" s="37" t="s">
        <v>56</v>
      </c>
      <c r="B25" s="38" t="s">
        <v>49</v>
      </c>
      <c r="C25" s="38" t="s">
        <v>57</v>
      </c>
      <c r="D25" s="38" t="s">
        <v>58</v>
      </c>
      <c r="E25" s="38" t="s">
        <v>59</v>
      </c>
      <c r="F25" s="38" t="s">
        <v>60</v>
      </c>
      <c r="G25" s="38" t="s">
        <v>61</v>
      </c>
    </row>
    <row r="26" spans="1:7" ht="15" customHeight="1">
      <c r="A26" s="39" t="s">
        <v>0</v>
      </c>
      <c r="B26" s="179">
        <v>44903</v>
      </c>
      <c r="C26" s="6">
        <v>112320470</v>
      </c>
      <c r="D26" s="40" t="s">
        <v>8</v>
      </c>
      <c r="E26" s="41" t="s">
        <v>8</v>
      </c>
      <c r="F26" s="7" t="s">
        <v>62</v>
      </c>
      <c r="G26" s="7" t="s">
        <v>8</v>
      </c>
    </row>
    <row r="27" spans="1:7" ht="15" customHeight="1">
      <c r="A27" s="39" t="s">
        <v>63</v>
      </c>
      <c r="B27" s="180"/>
      <c r="C27" s="6" t="s">
        <v>8</v>
      </c>
      <c r="D27" s="40" t="s">
        <v>8</v>
      </c>
      <c r="E27" s="41" t="s">
        <v>8</v>
      </c>
      <c r="F27" s="7" t="s">
        <v>8</v>
      </c>
      <c r="G27" s="40" t="s">
        <v>8</v>
      </c>
    </row>
    <row r="28" spans="1:7" ht="15.6">
      <c r="A28" s="39" t="s">
        <v>10</v>
      </c>
      <c r="B28" s="180"/>
      <c r="C28" s="6">
        <v>4396920</v>
      </c>
      <c r="D28" s="18">
        <v>12944350</v>
      </c>
      <c r="E28" s="41">
        <f t="shared" ref="E28:E30" si="0">((C28-D28)/((C28+D28)/2))*100</f>
        <v>-98.579054475248924</v>
      </c>
      <c r="F28" s="7" t="s">
        <v>12</v>
      </c>
      <c r="G28" s="7" t="s">
        <v>14</v>
      </c>
    </row>
    <row r="29" spans="1:7" ht="17.399999999999999">
      <c r="A29" s="39" t="s">
        <v>15</v>
      </c>
      <c r="B29" s="181"/>
      <c r="C29" s="6">
        <v>70584459</v>
      </c>
      <c r="D29" s="18">
        <v>70140763</v>
      </c>
      <c r="E29" s="41">
        <f t="shared" si="0"/>
        <v>0.6305848996990745</v>
      </c>
      <c r="F29" s="7" t="s">
        <v>16</v>
      </c>
      <c r="G29" s="7" t="s">
        <v>18</v>
      </c>
    </row>
    <row r="30" spans="1:7" ht="17.399999999999999">
      <c r="A30" s="39" t="s">
        <v>25</v>
      </c>
      <c r="B30" s="42">
        <v>44902</v>
      </c>
      <c r="C30" s="6">
        <v>3646922162</v>
      </c>
      <c r="D30" s="6">
        <v>3660185178</v>
      </c>
      <c r="E30" s="41">
        <f t="shared" si="0"/>
        <v>-0.36301686516623688</v>
      </c>
      <c r="F30" s="7" t="s">
        <v>28</v>
      </c>
      <c r="G30" s="7" t="s">
        <v>30</v>
      </c>
    </row>
    <row r="36" spans="1:3" ht="13.2">
      <c r="A36" s="182" t="s">
        <v>64</v>
      </c>
      <c r="B36" s="166"/>
      <c r="C36" s="167"/>
    </row>
    <row r="37" spans="1:3" ht="16.2">
      <c r="A37" s="37" t="s">
        <v>65</v>
      </c>
      <c r="B37" s="184">
        <v>44902</v>
      </c>
      <c r="C37" s="167"/>
    </row>
    <row r="38" spans="1:3" ht="16.2">
      <c r="A38" s="43" t="s">
        <v>66</v>
      </c>
      <c r="B38" s="183" t="s">
        <v>67</v>
      </c>
      <c r="C38" s="167"/>
    </row>
    <row r="39" spans="1:3" ht="16.2">
      <c r="A39" s="43" t="s">
        <v>68</v>
      </c>
      <c r="B39" s="183" t="s">
        <v>67</v>
      </c>
      <c r="C39" s="167"/>
    </row>
    <row r="40" spans="1:3" ht="16.2">
      <c r="A40" s="43" t="s">
        <v>69</v>
      </c>
      <c r="B40" s="183" t="s">
        <v>67</v>
      </c>
      <c r="C40" s="167"/>
    </row>
    <row r="41" spans="1:3" ht="16.2">
      <c r="A41" s="43" t="s">
        <v>70</v>
      </c>
      <c r="B41" s="183" t="s">
        <v>71</v>
      </c>
      <c r="C41" s="167"/>
    </row>
    <row r="42" spans="1:3" ht="16.2">
      <c r="A42" s="43" t="s">
        <v>72</v>
      </c>
      <c r="B42" s="183" t="s">
        <v>67</v>
      </c>
      <c r="C42" s="167"/>
    </row>
    <row r="43" spans="1:3" ht="16.2">
      <c r="A43" s="43" t="s">
        <v>73</v>
      </c>
      <c r="B43" s="183" t="s">
        <v>67</v>
      </c>
      <c r="C43" s="167"/>
    </row>
    <row r="44" spans="1:3" ht="16.2">
      <c r="A44" s="43" t="s">
        <v>74</v>
      </c>
      <c r="B44" s="183">
        <v>22</v>
      </c>
      <c r="C44" s="167"/>
    </row>
    <row r="45" spans="1:3" ht="16.2">
      <c r="A45" s="43" t="s">
        <v>75</v>
      </c>
      <c r="B45" s="183" t="s">
        <v>67</v>
      </c>
      <c r="C45" s="167"/>
    </row>
    <row r="46" spans="1:3" ht="13.2">
      <c r="A46" s="182" t="s">
        <v>76</v>
      </c>
      <c r="B46" s="166"/>
      <c r="C46" s="167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dxfId="27" priority="1" operator="containsText" text="Drop">
      <formula>NOT(ISERROR(SEARCH(("Drop"),(F26))))</formula>
    </cfRule>
  </conditionalFormatting>
  <conditionalFormatting sqref="C7:C8 C14:C16 D14 D16 C21:C22 F26:F30 G26 G28:G30">
    <cfRule type="containsText" dxfId="26" priority="2" operator="containsText" text="Drop">
      <formula>NOT(ISERROR(SEARCH(("Drop"),(C7))))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12.6640625" customWidth="1"/>
    <col min="2" max="2" width="50.33203125" customWidth="1"/>
    <col min="3" max="3" width="28.6640625" customWidth="1"/>
    <col min="4" max="5" width="12.6640625" customWidth="1"/>
    <col min="6" max="6" width="15" customWidth="1"/>
    <col min="8" max="8" width="14.44140625" customWidth="1"/>
    <col min="10" max="10" width="40.44140625" customWidth="1"/>
    <col min="12" max="12" width="8.33203125" customWidth="1"/>
    <col min="13" max="13" width="19.33203125" customWidth="1"/>
    <col min="14" max="14" width="15.33203125" customWidth="1"/>
  </cols>
  <sheetData>
    <row r="1" spans="2:10" ht="15.75" customHeight="1"/>
    <row r="2" spans="2:10" ht="15.75" customHeight="1"/>
    <row r="3" spans="2:10" ht="15.75" customHeight="1"/>
    <row r="4" spans="2:10" ht="15.75" customHeight="1">
      <c r="J4" s="44" t="s">
        <v>37</v>
      </c>
    </row>
    <row r="5" spans="2:10" ht="15.75" customHeight="1">
      <c r="J5" s="44" t="s">
        <v>40</v>
      </c>
    </row>
    <row r="6" spans="2:10" ht="15.75" customHeight="1">
      <c r="J6" s="44" t="s">
        <v>25</v>
      </c>
    </row>
    <row r="7" spans="2:10" ht="15.75" customHeight="1">
      <c r="J7" s="44" t="s">
        <v>15</v>
      </c>
    </row>
    <row r="8" spans="2:10" ht="15.75" customHeight="1">
      <c r="J8" s="44" t="s">
        <v>10</v>
      </c>
    </row>
    <row r="9" spans="2:10" ht="15.75" customHeight="1">
      <c r="J9" s="44" t="s">
        <v>77</v>
      </c>
    </row>
    <row r="10" spans="2:10" ht="15.75" customHeight="1">
      <c r="B10" s="45" t="s">
        <v>78</v>
      </c>
      <c r="J10" s="46" t="s">
        <v>0</v>
      </c>
    </row>
    <row r="11" spans="2:10" ht="15.75" customHeight="1">
      <c r="B11" s="47"/>
      <c r="J11" s="46" t="s">
        <v>43</v>
      </c>
    </row>
    <row r="12" spans="2:10" ht="15.75" customHeight="1">
      <c r="B12" s="48" t="s">
        <v>52</v>
      </c>
      <c r="C12" s="49"/>
      <c r="D12" s="49"/>
      <c r="E12" s="50"/>
    </row>
    <row r="13" spans="2:10" ht="15.75" customHeight="1">
      <c r="B13" s="51" t="s">
        <v>49</v>
      </c>
      <c r="C13" s="52" t="s">
        <v>50</v>
      </c>
      <c r="D13" s="52" t="s">
        <v>51</v>
      </c>
      <c r="E13" s="53" t="s">
        <v>53</v>
      </c>
      <c r="J13" s="44"/>
    </row>
    <row r="14" spans="2:10" ht="15.75" customHeight="1">
      <c r="B14" s="188">
        <v>44897</v>
      </c>
      <c r="C14" s="54" t="s">
        <v>10</v>
      </c>
      <c r="D14" s="55" t="s">
        <v>79</v>
      </c>
      <c r="E14" s="56" t="s">
        <v>80</v>
      </c>
      <c r="J14" s="44"/>
    </row>
    <row r="15" spans="2:10" ht="15.75" customHeight="1">
      <c r="B15" s="169"/>
      <c r="C15" s="54" t="s">
        <v>77</v>
      </c>
      <c r="D15" s="57" t="s">
        <v>80</v>
      </c>
      <c r="E15" s="58" t="s">
        <v>81</v>
      </c>
      <c r="J15" s="44"/>
    </row>
    <row r="16" spans="2:10" ht="15.75" customHeight="1">
      <c r="B16" s="173"/>
      <c r="C16" s="54" t="s">
        <v>43</v>
      </c>
      <c r="D16" s="24" t="s">
        <v>80</v>
      </c>
      <c r="E16" s="59" t="s">
        <v>82</v>
      </c>
      <c r="J16" s="44"/>
    </row>
    <row r="17" spans="1:10" ht="15.75" customHeight="1">
      <c r="B17" s="188">
        <v>44898</v>
      </c>
      <c r="C17" s="54" t="s">
        <v>9</v>
      </c>
      <c r="D17" s="55" t="s">
        <v>83</v>
      </c>
      <c r="E17" s="56" t="s">
        <v>80</v>
      </c>
      <c r="J17" s="44"/>
    </row>
    <row r="18" spans="1:10" ht="15.75" customHeight="1">
      <c r="B18" s="169"/>
      <c r="C18" s="54" t="s">
        <v>77</v>
      </c>
      <c r="D18" s="55" t="s">
        <v>84</v>
      </c>
      <c r="E18" s="56" t="s">
        <v>80</v>
      </c>
      <c r="J18" s="46"/>
    </row>
    <row r="19" spans="1:10" ht="15.75" customHeight="1">
      <c r="B19" s="173"/>
      <c r="C19" s="54" t="s">
        <v>43</v>
      </c>
      <c r="D19" s="60" t="s">
        <v>85</v>
      </c>
      <c r="E19" s="59" t="s">
        <v>86</v>
      </c>
      <c r="J19" s="46"/>
    </row>
    <row r="20" spans="1:10" ht="15.75" customHeight="1">
      <c r="B20" s="61">
        <v>44899</v>
      </c>
      <c r="C20" s="62" t="s">
        <v>8</v>
      </c>
      <c r="D20" s="63" t="s">
        <v>80</v>
      </c>
      <c r="E20" s="64" t="s">
        <v>80</v>
      </c>
    </row>
    <row r="21" spans="1:10" ht="15.75" customHeight="1"/>
    <row r="22" spans="1:10" ht="15.75" customHeight="1">
      <c r="B22" s="48" t="s">
        <v>87</v>
      </c>
      <c r="C22" s="49"/>
      <c r="D22" s="50"/>
    </row>
    <row r="23" spans="1:10" ht="15.75" customHeight="1">
      <c r="B23" s="51" t="s">
        <v>49</v>
      </c>
      <c r="C23" s="52" t="s">
        <v>50</v>
      </c>
      <c r="D23" s="53" t="s">
        <v>51</v>
      </c>
    </row>
    <row r="24" spans="1:10" ht="15.75" customHeight="1">
      <c r="B24" s="65">
        <v>44897</v>
      </c>
      <c r="C24" s="54" t="s">
        <v>25</v>
      </c>
      <c r="D24" s="58" t="s">
        <v>88</v>
      </c>
    </row>
    <row r="25" spans="1:10" ht="15.75" customHeight="1">
      <c r="B25" s="65">
        <v>44898</v>
      </c>
      <c r="C25" s="46" t="s">
        <v>10</v>
      </c>
      <c r="D25" s="66" t="s">
        <v>89</v>
      </c>
    </row>
    <row r="26" spans="1:10" ht="15.75" customHeight="1">
      <c r="B26" s="61">
        <v>44899</v>
      </c>
      <c r="C26" s="62" t="s">
        <v>8</v>
      </c>
      <c r="D26" s="67" t="s">
        <v>8</v>
      </c>
    </row>
    <row r="27" spans="1:10" ht="15.75" customHeight="1">
      <c r="A27" s="68"/>
      <c r="B27" s="69"/>
      <c r="C27" s="44"/>
      <c r="D27" s="70"/>
      <c r="E27" s="68"/>
      <c r="F27" s="68"/>
      <c r="G27" s="68"/>
      <c r="H27" s="68"/>
    </row>
    <row r="28" spans="1:10" ht="15.75" customHeight="1">
      <c r="A28" s="68"/>
      <c r="B28" s="69"/>
      <c r="C28" s="44"/>
      <c r="D28" s="70"/>
      <c r="E28" s="68"/>
      <c r="F28" s="68"/>
      <c r="G28" s="68"/>
      <c r="H28" s="68"/>
    </row>
    <row r="29" spans="1:10" ht="15.75" customHeight="1">
      <c r="B29" s="71" t="s">
        <v>55</v>
      </c>
      <c r="C29" s="72"/>
      <c r="D29" s="72"/>
      <c r="E29" s="72"/>
      <c r="F29" s="72"/>
      <c r="G29" s="72"/>
      <c r="H29" s="73"/>
    </row>
    <row r="30" spans="1:10" ht="15.75" customHeight="1">
      <c r="B30" s="74" t="s">
        <v>56</v>
      </c>
      <c r="C30" s="75" t="s">
        <v>49</v>
      </c>
      <c r="D30" s="75" t="s">
        <v>57</v>
      </c>
      <c r="E30" s="75" t="s">
        <v>58</v>
      </c>
      <c r="F30" s="76" t="s">
        <v>59</v>
      </c>
      <c r="G30" s="77" t="s">
        <v>60</v>
      </c>
      <c r="H30" s="78" t="s">
        <v>61</v>
      </c>
    </row>
    <row r="31" spans="1:10" ht="15.75" customHeight="1">
      <c r="B31" s="79" t="s">
        <v>0</v>
      </c>
      <c r="C31" s="186">
        <v>44897</v>
      </c>
      <c r="D31" s="6">
        <v>101472097</v>
      </c>
      <c r="E31" s="7" t="s">
        <v>8</v>
      </c>
      <c r="F31" s="80" t="s">
        <v>8</v>
      </c>
      <c r="G31" s="7" t="s">
        <v>90</v>
      </c>
      <c r="H31" s="81" t="s">
        <v>8</v>
      </c>
    </row>
    <row r="32" spans="1:10" ht="15.75" customHeight="1">
      <c r="B32" s="79" t="s">
        <v>63</v>
      </c>
      <c r="C32" s="180"/>
      <c r="D32" s="6">
        <v>2236373</v>
      </c>
      <c r="E32" s="7" t="s">
        <v>8</v>
      </c>
      <c r="F32" s="80" t="s">
        <v>8</v>
      </c>
      <c r="G32" s="7" t="s">
        <v>91</v>
      </c>
      <c r="H32" s="81" t="s">
        <v>8</v>
      </c>
    </row>
    <row r="33" spans="2:13" ht="15.75" customHeight="1">
      <c r="B33" s="79" t="s">
        <v>10</v>
      </c>
      <c r="C33" s="180"/>
      <c r="D33" s="6">
        <v>13022050</v>
      </c>
      <c r="E33" s="6">
        <v>14059196</v>
      </c>
      <c r="F33" s="82">
        <f t="shared" ref="F33:F35" si="0">(E33-D33)/E33*100</f>
        <v>7.3769936773055864</v>
      </c>
      <c r="G33" s="7" t="s">
        <v>79</v>
      </c>
      <c r="H33" s="81" t="s">
        <v>92</v>
      </c>
    </row>
    <row r="34" spans="2:13" ht="15.75" customHeight="1">
      <c r="B34" s="79" t="s">
        <v>15</v>
      </c>
      <c r="C34" s="181"/>
      <c r="D34" s="6">
        <v>77688003</v>
      </c>
      <c r="E34" s="6">
        <v>76883111</v>
      </c>
      <c r="F34" s="82">
        <f t="shared" si="0"/>
        <v>-1.0469035260552868</v>
      </c>
      <c r="G34" s="7" t="s">
        <v>93</v>
      </c>
      <c r="H34" s="81" t="s">
        <v>94</v>
      </c>
    </row>
    <row r="35" spans="2:13" ht="15.75" customHeight="1">
      <c r="B35" s="79" t="s">
        <v>25</v>
      </c>
      <c r="C35" s="33">
        <v>44896</v>
      </c>
      <c r="D35" s="6">
        <v>3618372334</v>
      </c>
      <c r="E35" s="6">
        <v>3207736423</v>
      </c>
      <c r="F35" s="82">
        <f t="shared" si="0"/>
        <v>-12.801423086250875</v>
      </c>
      <c r="G35" s="7" t="s">
        <v>95</v>
      </c>
      <c r="H35" s="81" t="s">
        <v>88</v>
      </c>
    </row>
    <row r="36" spans="2:13" ht="15.75" customHeight="1">
      <c r="B36" s="83" t="s">
        <v>0</v>
      </c>
      <c r="C36" s="186">
        <v>44898</v>
      </c>
      <c r="D36" s="11">
        <v>113975561</v>
      </c>
      <c r="E36" s="24" t="s">
        <v>8</v>
      </c>
      <c r="F36" s="84" t="s">
        <v>8</v>
      </c>
      <c r="G36" s="24" t="s">
        <v>96</v>
      </c>
      <c r="H36" s="85" t="s">
        <v>8</v>
      </c>
    </row>
    <row r="37" spans="2:13" ht="15.75" customHeight="1">
      <c r="B37" s="83" t="s">
        <v>63</v>
      </c>
      <c r="C37" s="180"/>
      <c r="D37" s="11">
        <v>1238234</v>
      </c>
      <c r="E37" s="24" t="s">
        <v>8</v>
      </c>
      <c r="F37" s="84" t="s">
        <v>8</v>
      </c>
      <c r="G37" s="24" t="s">
        <v>83</v>
      </c>
      <c r="H37" s="85" t="s">
        <v>8</v>
      </c>
    </row>
    <row r="38" spans="2:13" ht="15.75" customHeight="1">
      <c r="B38" s="83" t="s">
        <v>10</v>
      </c>
      <c r="C38" s="180"/>
      <c r="D38" s="11">
        <v>3952844</v>
      </c>
      <c r="E38" s="16">
        <v>10624731</v>
      </c>
      <c r="F38" s="86">
        <f t="shared" ref="F38:F40" si="1">(E38-D38)/E38*100</f>
        <v>62.795820430653727</v>
      </c>
      <c r="G38" s="24" t="s">
        <v>84</v>
      </c>
      <c r="H38" s="85" t="s">
        <v>89</v>
      </c>
    </row>
    <row r="39" spans="2:13" ht="15.75" customHeight="1">
      <c r="B39" s="83" t="s">
        <v>15</v>
      </c>
      <c r="C39" s="181"/>
      <c r="D39" s="11">
        <v>84516184</v>
      </c>
      <c r="E39" s="87">
        <v>82053760</v>
      </c>
      <c r="F39" s="86">
        <f t="shared" si="1"/>
        <v>-3.000988620143672</v>
      </c>
      <c r="G39" s="24" t="s">
        <v>97</v>
      </c>
      <c r="H39" s="85" t="s">
        <v>98</v>
      </c>
    </row>
    <row r="40" spans="2:13" ht="15.75" customHeight="1">
      <c r="B40" s="83" t="s">
        <v>25</v>
      </c>
      <c r="C40" s="33">
        <v>44897</v>
      </c>
      <c r="D40" s="11">
        <v>3812037273</v>
      </c>
      <c r="E40" s="24">
        <v>3563767946</v>
      </c>
      <c r="F40" s="86">
        <f t="shared" si="1"/>
        <v>-6.9664840910491757</v>
      </c>
      <c r="G40" s="24" t="s">
        <v>99</v>
      </c>
      <c r="H40" s="85" t="s">
        <v>100</v>
      </c>
    </row>
    <row r="41" spans="2:13" ht="15.75" customHeight="1">
      <c r="B41" s="79" t="s">
        <v>0</v>
      </c>
      <c r="C41" s="186">
        <v>44899</v>
      </c>
      <c r="D41" s="11">
        <v>115084850</v>
      </c>
      <c r="E41" s="24" t="s">
        <v>8</v>
      </c>
      <c r="F41" s="80" t="s">
        <v>8</v>
      </c>
      <c r="G41" s="24" t="s">
        <v>101</v>
      </c>
      <c r="H41" s="85" t="s">
        <v>8</v>
      </c>
    </row>
    <row r="42" spans="2:13" ht="15.75" customHeight="1">
      <c r="B42" s="79" t="s">
        <v>63</v>
      </c>
      <c r="C42" s="180"/>
      <c r="D42" s="11">
        <v>1452583</v>
      </c>
      <c r="E42" s="24" t="s">
        <v>8</v>
      </c>
      <c r="F42" s="80" t="s">
        <v>8</v>
      </c>
      <c r="G42" s="24" t="s">
        <v>102</v>
      </c>
      <c r="H42" s="85" t="s">
        <v>8</v>
      </c>
    </row>
    <row r="43" spans="2:13" ht="15.75" customHeight="1">
      <c r="B43" s="79" t="s">
        <v>10</v>
      </c>
      <c r="C43" s="180"/>
      <c r="D43" s="11">
        <v>4032790</v>
      </c>
      <c r="E43" s="11">
        <v>9932481</v>
      </c>
      <c r="F43" s="82">
        <f t="shared" ref="F43:F45" si="2">(E43-D43)/E43*100</f>
        <v>59.397959079911658</v>
      </c>
      <c r="G43" s="24" t="s">
        <v>103</v>
      </c>
      <c r="H43" s="85" t="s">
        <v>104</v>
      </c>
    </row>
    <row r="44" spans="2:13" ht="15.75" customHeight="1">
      <c r="B44" s="79" t="s">
        <v>15</v>
      </c>
      <c r="C44" s="181"/>
      <c r="D44" s="11">
        <v>82217411</v>
      </c>
      <c r="E44" s="11">
        <v>84884548</v>
      </c>
      <c r="F44" s="82">
        <f t="shared" si="2"/>
        <v>3.1420759877286502</v>
      </c>
      <c r="G44" s="24" t="s">
        <v>105</v>
      </c>
      <c r="H44" s="85" t="s">
        <v>106</v>
      </c>
    </row>
    <row r="45" spans="2:13" ht="15.75" customHeight="1">
      <c r="B45" s="88" t="s">
        <v>25</v>
      </c>
      <c r="C45" s="89">
        <v>44898</v>
      </c>
      <c r="D45" s="90">
        <v>3812037273</v>
      </c>
      <c r="E45" s="90">
        <v>3804650792</v>
      </c>
      <c r="F45" s="91">
        <f t="shared" si="2"/>
        <v>-0.19414346818718495</v>
      </c>
      <c r="G45" s="63" t="s">
        <v>107</v>
      </c>
      <c r="H45" s="92" t="s">
        <v>108</v>
      </c>
    </row>
    <row r="46" spans="2:13" ht="15.75" customHeight="1">
      <c r="B46" s="47"/>
      <c r="K46" s="93"/>
      <c r="L46" s="93"/>
      <c r="M46" s="93"/>
    </row>
    <row r="47" spans="2:13" ht="15.75" customHeight="1">
      <c r="B47" s="94" t="s">
        <v>64</v>
      </c>
      <c r="C47" s="50"/>
      <c r="K47" s="93"/>
      <c r="L47" s="93"/>
      <c r="M47" s="93"/>
    </row>
    <row r="48" spans="2:13" ht="15.75" customHeight="1">
      <c r="B48" s="74" t="s">
        <v>65</v>
      </c>
      <c r="C48" s="95">
        <v>44897</v>
      </c>
    </row>
    <row r="49" spans="1:26" ht="15.75" customHeight="1">
      <c r="B49" s="96" t="s">
        <v>66</v>
      </c>
      <c r="C49" s="97" t="s">
        <v>109</v>
      </c>
    </row>
    <row r="50" spans="1:26" ht="15.75" customHeight="1">
      <c r="B50" s="96" t="s">
        <v>68</v>
      </c>
      <c r="C50" s="97" t="s">
        <v>109</v>
      </c>
    </row>
    <row r="51" spans="1:26" ht="15.75" customHeight="1">
      <c r="B51" s="96" t="s">
        <v>69</v>
      </c>
      <c r="C51" s="97" t="s">
        <v>109</v>
      </c>
    </row>
    <row r="52" spans="1:26" ht="15.75" customHeight="1">
      <c r="A52" s="98"/>
      <c r="B52" s="96" t="s">
        <v>70</v>
      </c>
      <c r="C52" s="97" t="s">
        <v>109</v>
      </c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5.75" customHeight="1">
      <c r="B53" s="96" t="s">
        <v>72</v>
      </c>
      <c r="C53" s="97" t="s">
        <v>109</v>
      </c>
    </row>
    <row r="54" spans="1:26" ht="15.75" customHeight="1">
      <c r="B54" s="96" t="s">
        <v>73</v>
      </c>
      <c r="C54" s="97" t="s">
        <v>109</v>
      </c>
    </row>
    <row r="55" spans="1:26" ht="15.75" customHeight="1">
      <c r="B55" s="96" t="s">
        <v>74</v>
      </c>
      <c r="C55" s="97" t="s">
        <v>109</v>
      </c>
      <c r="J55" s="44" t="s">
        <v>37</v>
      </c>
    </row>
    <row r="56" spans="1:26" ht="15.75" customHeight="1">
      <c r="B56" s="96" t="s">
        <v>75</v>
      </c>
      <c r="C56" s="97" t="s">
        <v>109</v>
      </c>
      <c r="J56" s="44" t="s">
        <v>40</v>
      </c>
    </row>
    <row r="57" spans="1:26" ht="15.75" customHeight="1">
      <c r="B57" s="74" t="s">
        <v>65</v>
      </c>
      <c r="C57" s="99">
        <v>44898</v>
      </c>
      <c r="J57" s="44" t="s">
        <v>25</v>
      </c>
    </row>
    <row r="58" spans="1:26" ht="15.75" customHeight="1">
      <c r="B58" s="96" t="s">
        <v>66</v>
      </c>
      <c r="C58" s="100" t="s">
        <v>109</v>
      </c>
      <c r="J58" s="44" t="s">
        <v>15</v>
      </c>
    </row>
    <row r="59" spans="1:26" ht="15.75" customHeight="1">
      <c r="B59" s="96" t="s">
        <v>68</v>
      </c>
      <c r="C59" s="100" t="s">
        <v>109</v>
      </c>
      <c r="J59" s="44" t="s">
        <v>10</v>
      </c>
    </row>
    <row r="60" spans="1:26" ht="15.75" customHeight="1">
      <c r="B60" s="96" t="s">
        <v>69</v>
      </c>
      <c r="C60" s="100" t="s">
        <v>109</v>
      </c>
      <c r="J60" s="44" t="s">
        <v>77</v>
      </c>
    </row>
    <row r="61" spans="1:26" ht="15.75" customHeight="1">
      <c r="B61" s="96" t="s">
        <v>70</v>
      </c>
      <c r="C61" s="100" t="s">
        <v>109</v>
      </c>
      <c r="J61" s="46" t="s">
        <v>0</v>
      </c>
    </row>
    <row r="62" spans="1:26" ht="15.75" customHeight="1">
      <c r="B62" s="96" t="s">
        <v>72</v>
      </c>
      <c r="C62" s="100" t="s">
        <v>109</v>
      </c>
      <c r="F62" s="98"/>
      <c r="G62" s="98"/>
      <c r="H62" s="98"/>
      <c r="J62" s="46" t="s">
        <v>43</v>
      </c>
    </row>
    <row r="63" spans="1:26" ht="15.75" customHeight="1">
      <c r="B63" s="96" t="s">
        <v>73</v>
      </c>
      <c r="C63" s="100" t="s">
        <v>109</v>
      </c>
    </row>
    <row r="64" spans="1:26" ht="15.75" customHeight="1">
      <c r="B64" s="96" t="s">
        <v>74</v>
      </c>
      <c r="C64" s="100" t="s">
        <v>109</v>
      </c>
    </row>
    <row r="65" spans="1:10" ht="15.75" customHeight="1">
      <c r="B65" s="96" t="s">
        <v>75</v>
      </c>
      <c r="C65" s="100" t="s">
        <v>109</v>
      </c>
    </row>
    <row r="66" spans="1:10" ht="15.75" customHeight="1">
      <c r="A66" s="101"/>
      <c r="B66" s="74" t="s">
        <v>65</v>
      </c>
      <c r="C66" s="99">
        <v>44899</v>
      </c>
      <c r="D66" s="101"/>
      <c r="E66" s="101"/>
      <c r="F66" s="101"/>
      <c r="G66" s="101"/>
      <c r="H66" s="101"/>
      <c r="I66" s="101"/>
      <c r="J66" s="101"/>
    </row>
    <row r="67" spans="1:10" ht="15.75" customHeight="1">
      <c r="A67" s="101"/>
      <c r="B67" s="96" t="s">
        <v>66</v>
      </c>
      <c r="C67" s="100" t="s">
        <v>110</v>
      </c>
      <c r="D67" s="101"/>
      <c r="E67" s="101"/>
      <c r="F67" s="101"/>
      <c r="G67" s="101"/>
      <c r="H67" s="101"/>
      <c r="I67" s="101"/>
      <c r="J67" s="101"/>
    </row>
    <row r="68" spans="1:10" ht="15.75" customHeight="1">
      <c r="A68" s="101"/>
      <c r="B68" s="96" t="s">
        <v>68</v>
      </c>
      <c r="C68" s="100" t="s">
        <v>109</v>
      </c>
      <c r="D68" s="101"/>
      <c r="E68" s="101"/>
      <c r="F68" s="101"/>
      <c r="G68" s="101"/>
      <c r="H68" s="101"/>
      <c r="I68" s="101"/>
      <c r="J68" s="101"/>
    </row>
    <row r="69" spans="1:10" ht="15.75" customHeight="1">
      <c r="A69" s="101"/>
      <c r="B69" s="96" t="s">
        <v>69</v>
      </c>
      <c r="C69" s="100">
        <v>9</v>
      </c>
      <c r="D69" s="102"/>
      <c r="E69" s="102"/>
      <c r="F69" s="101"/>
      <c r="G69" s="101"/>
      <c r="H69" s="101"/>
      <c r="I69" s="101"/>
      <c r="J69" s="101"/>
    </row>
    <row r="70" spans="1:10" ht="15.75" customHeight="1">
      <c r="A70" s="101"/>
      <c r="B70" s="96" t="s">
        <v>70</v>
      </c>
      <c r="C70" s="100" t="s">
        <v>111</v>
      </c>
      <c r="D70" s="103"/>
      <c r="E70" s="103"/>
      <c r="F70" s="101"/>
      <c r="G70" s="101"/>
      <c r="H70" s="101"/>
      <c r="I70" s="101"/>
      <c r="J70" s="101"/>
    </row>
    <row r="71" spans="1:10" ht="15.75" customHeight="1">
      <c r="A71" s="101"/>
      <c r="B71" s="96" t="s">
        <v>72</v>
      </c>
      <c r="C71" s="100">
        <v>8</v>
      </c>
      <c r="D71" s="104"/>
      <c r="E71" s="104"/>
      <c r="F71" s="101"/>
      <c r="G71" s="101"/>
      <c r="H71" s="101"/>
      <c r="I71" s="101"/>
      <c r="J71" s="101"/>
    </row>
    <row r="72" spans="1:10" ht="15.75" customHeight="1">
      <c r="A72" s="101"/>
      <c r="B72" s="96" t="s">
        <v>73</v>
      </c>
      <c r="C72" s="100">
        <v>8</v>
      </c>
      <c r="D72" s="104"/>
      <c r="E72" s="104"/>
      <c r="F72" s="101"/>
      <c r="G72" s="101"/>
      <c r="H72" s="101"/>
      <c r="I72" s="101"/>
      <c r="J72" s="101"/>
    </row>
    <row r="73" spans="1:10" ht="15.75" customHeight="1">
      <c r="A73" s="101"/>
      <c r="B73" s="96" t="s">
        <v>74</v>
      </c>
      <c r="C73" s="100" t="s">
        <v>112</v>
      </c>
      <c r="D73" s="105"/>
      <c r="E73" s="105"/>
      <c r="F73" s="101"/>
      <c r="G73" s="101"/>
      <c r="H73" s="101"/>
      <c r="I73" s="101"/>
      <c r="J73" s="101"/>
    </row>
    <row r="74" spans="1:10" ht="15.75" customHeight="1">
      <c r="A74" s="101"/>
      <c r="B74" s="96" t="s">
        <v>75</v>
      </c>
      <c r="C74" s="100">
        <v>8</v>
      </c>
      <c r="D74" s="101"/>
      <c r="E74" s="101"/>
      <c r="F74" s="101"/>
      <c r="G74" s="101"/>
      <c r="H74" s="101"/>
      <c r="I74" s="101"/>
      <c r="J74" s="101"/>
    </row>
    <row r="75" spans="1:10" ht="15.75" customHeight="1">
      <c r="A75" s="101"/>
      <c r="B75" s="106" t="s">
        <v>76</v>
      </c>
      <c r="C75" s="107"/>
      <c r="D75" s="108"/>
      <c r="E75" s="101"/>
      <c r="F75" s="101"/>
      <c r="G75" s="101"/>
      <c r="H75" s="101"/>
      <c r="I75" s="101"/>
      <c r="J75" s="101"/>
    </row>
    <row r="76" spans="1:10" ht="15.75" customHeight="1">
      <c r="A76" s="101"/>
      <c r="B76" s="47"/>
      <c r="D76" s="109"/>
      <c r="E76" s="101"/>
      <c r="F76" s="101"/>
      <c r="G76" s="101"/>
      <c r="H76" s="101"/>
      <c r="I76" s="101"/>
      <c r="J76" s="101"/>
    </row>
    <row r="77" spans="1:10" ht="15.75" customHeight="1">
      <c r="A77" s="101"/>
      <c r="G77" s="101"/>
      <c r="H77" s="101"/>
      <c r="I77" s="101"/>
      <c r="J77" s="101"/>
    </row>
    <row r="78" spans="1:10" ht="15.75" customHeight="1">
      <c r="A78" s="101"/>
      <c r="B78" s="110" t="s">
        <v>48</v>
      </c>
      <c r="C78" s="72"/>
      <c r="G78" s="101"/>
      <c r="H78" s="101"/>
      <c r="I78" s="101"/>
      <c r="J78" s="101"/>
    </row>
    <row r="79" spans="1:10" ht="15.75" customHeight="1">
      <c r="A79" s="101"/>
      <c r="B79" s="74" t="s">
        <v>49</v>
      </c>
      <c r="C79" s="75" t="s">
        <v>50</v>
      </c>
      <c r="G79" s="102"/>
      <c r="H79" s="102"/>
      <c r="I79" s="101"/>
      <c r="J79" s="101"/>
    </row>
    <row r="80" spans="1:10" ht="15.75" customHeight="1">
      <c r="A80" s="101"/>
      <c r="B80" s="65">
        <v>44897</v>
      </c>
      <c r="C80" s="46" t="s">
        <v>10</v>
      </c>
      <c r="G80" s="111"/>
      <c r="H80" s="111"/>
      <c r="I80" s="101"/>
      <c r="J80" s="101"/>
    </row>
    <row r="81" spans="1:26" ht="15.75" customHeight="1">
      <c r="A81" s="101"/>
      <c r="B81" s="112"/>
      <c r="C81" s="46" t="s">
        <v>77</v>
      </c>
      <c r="G81" s="105"/>
      <c r="H81" s="105"/>
      <c r="I81" s="101"/>
      <c r="J81" s="101"/>
    </row>
    <row r="82" spans="1:26" ht="15.75" customHeight="1">
      <c r="A82" s="101"/>
      <c r="B82" s="188">
        <v>44898</v>
      </c>
      <c r="C82" s="46" t="s">
        <v>10</v>
      </c>
      <c r="G82" s="105"/>
      <c r="H82" s="105"/>
      <c r="I82" s="101"/>
      <c r="J82" s="101"/>
    </row>
    <row r="83" spans="1:26" ht="15.75" customHeight="1">
      <c r="A83" s="101"/>
      <c r="B83" s="173"/>
      <c r="C83" s="46" t="s">
        <v>77</v>
      </c>
      <c r="G83" s="105"/>
      <c r="H83" s="105"/>
      <c r="I83" s="101"/>
      <c r="J83" s="101"/>
    </row>
    <row r="84" spans="1:26" ht="15.75" customHeight="1">
      <c r="A84" s="101"/>
      <c r="B84" s="61">
        <v>44899</v>
      </c>
      <c r="C84" s="62" t="s">
        <v>10</v>
      </c>
      <c r="G84" s="105"/>
      <c r="H84" s="105"/>
      <c r="I84" s="101"/>
      <c r="J84" s="101"/>
    </row>
    <row r="85" spans="1:26" ht="15.75" customHeight="1">
      <c r="A85" s="101"/>
      <c r="G85" s="105"/>
      <c r="H85" s="105"/>
      <c r="I85" s="101"/>
      <c r="J85" s="101"/>
    </row>
    <row r="86" spans="1:26" ht="15.75" customHeight="1"/>
    <row r="87" spans="1:26" ht="15.75" customHeight="1"/>
    <row r="88" spans="1:26" ht="15.75" customHeight="1">
      <c r="B88" s="103"/>
      <c r="C88" s="103"/>
      <c r="D88" s="70"/>
    </row>
    <row r="89" spans="1:26" ht="15.75" customHeight="1">
      <c r="B89" s="189"/>
      <c r="C89" s="113"/>
    </row>
    <row r="90" spans="1:26" ht="15.75" customHeight="1">
      <c r="B90" s="190"/>
      <c r="C90" s="113"/>
    </row>
    <row r="91" spans="1:26" ht="15.75" customHeight="1">
      <c r="B91" s="191"/>
      <c r="C91" s="113"/>
    </row>
    <row r="92" spans="1:26" ht="15.75" customHeight="1">
      <c r="A92" s="98"/>
      <c r="B92" s="114"/>
      <c r="C92" s="101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5.75" customHeight="1">
      <c r="B93" s="115"/>
      <c r="C93" s="108"/>
    </row>
    <row r="94" spans="1:26" ht="15.75" customHeight="1">
      <c r="B94" s="109"/>
      <c r="C94" s="109"/>
    </row>
    <row r="95" spans="1:26" ht="15.75" customHeight="1">
      <c r="B95" s="110" t="s">
        <v>48</v>
      </c>
      <c r="C95" s="72"/>
      <c r="D95" s="116"/>
    </row>
    <row r="96" spans="1:26" ht="15.75" customHeight="1">
      <c r="A96" s="98"/>
      <c r="B96" s="74" t="s">
        <v>49</v>
      </c>
      <c r="C96" s="75" t="s">
        <v>50</v>
      </c>
      <c r="D96" s="117" t="s">
        <v>5</v>
      </c>
      <c r="I96" s="98"/>
      <c r="J96" s="98"/>
      <c r="K96" s="98"/>
      <c r="L96" s="98"/>
      <c r="M96" s="98"/>
      <c r="N96" s="98"/>
      <c r="O96" s="98"/>
      <c r="P96" s="98"/>
    </row>
    <row r="97" spans="2:10" ht="15.75" customHeight="1">
      <c r="B97" s="188">
        <v>44896</v>
      </c>
      <c r="C97" s="46" t="s">
        <v>10</v>
      </c>
      <c r="D97" s="85" t="s">
        <v>113</v>
      </c>
      <c r="J97" s="44" t="s">
        <v>40</v>
      </c>
    </row>
    <row r="98" spans="2:10" ht="15.75" customHeight="1">
      <c r="B98" s="173"/>
      <c r="C98" s="46" t="s">
        <v>77</v>
      </c>
      <c r="D98" s="85" t="s">
        <v>114</v>
      </c>
      <c r="J98" s="44" t="s">
        <v>25</v>
      </c>
    </row>
    <row r="99" spans="2:10" ht="15.75" customHeight="1">
      <c r="B99" s="188">
        <v>44897</v>
      </c>
      <c r="C99" s="46" t="s">
        <v>10</v>
      </c>
      <c r="D99" s="85" t="s">
        <v>115</v>
      </c>
      <c r="J99" s="44" t="s">
        <v>15</v>
      </c>
    </row>
    <row r="100" spans="2:10" ht="15.75" customHeight="1">
      <c r="B100" s="173"/>
      <c r="C100" s="46" t="s">
        <v>77</v>
      </c>
      <c r="D100" s="85" t="s">
        <v>116</v>
      </c>
      <c r="J100" s="44" t="s">
        <v>10</v>
      </c>
    </row>
    <row r="101" spans="2:10" ht="15.75" customHeight="1">
      <c r="B101" s="61">
        <v>44898</v>
      </c>
      <c r="C101" s="62" t="s">
        <v>10</v>
      </c>
      <c r="D101" s="92" t="s">
        <v>117</v>
      </c>
      <c r="J101" s="44" t="s">
        <v>77</v>
      </c>
    </row>
    <row r="102" spans="2:10" ht="15.75" customHeight="1">
      <c r="B102" s="118"/>
      <c r="C102" s="189"/>
      <c r="F102" s="98"/>
      <c r="G102" s="98"/>
      <c r="H102" s="98"/>
      <c r="J102" s="46" t="s">
        <v>0</v>
      </c>
    </row>
    <row r="103" spans="2:10" ht="15.75" customHeight="1">
      <c r="B103" s="118"/>
      <c r="C103" s="190"/>
      <c r="J103" s="46" t="s">
        <v>43</v>
      </c>
    </row>
    <row r="104" spans="2:10" ht="15.75" customHeight="1">
      <c r="B104" s="118"/>
      <c r="C104" s="190"/>
      <c r="D104" s="73"/>
    </row>
    <row r="105" spans="2:10" ht="15.75" customHeight="1">
      <c r="B105" s="118"/>
      <c r="C105" s="191"/>
      <c r="D105" s="117" t="s">
        <v>51</v>
      </c>
    </row>
    <row r="106" spans="2:10" ht="15.75" customHeight="1">
      <c r="B106" s="118"/>
      <c r="C106" s="119"/>
      <c r="D106" s="85" t="s">
        <v>115</v>
      </c>
      <c r="E106" s="98"/>
      <c r="F106" s="98"/>
      <c r="G106" s="98"/>
      <c r="H106" s="98"/>
    </row>
    <row r="107" spans="2:10" ht="15.75" customHeight="1">
      <c r="B107" s="47"/>
      <c r="D107" s="92" t="s">
        <v>116</v>
      </c>
    </row>
    <row r="108" spans="2:10" ht="15.75" customHeight="1">
      <c r="B108" s="94" t="s">
        <v>64</v>
      </c>
      <c r="C108" s="73"/>
    </row>
    <row r="109" spans="2:10" ht="15.75" customHeight="1">
      <c r="B109" s="74" t="s">
        <v>65</v>
      </c>
      <c r="C109" s="99">
        <v>44898</v>
      </c>
      <c r="D109" s="98"/>
    </row>
    <row r="110" spans="2:10" ht="15.75" customHeight="1">
      <c r="B110" s="96" t="s">
        <v>66</v>
      </c>
      <c r="C110" s="100" t="s">
        <v>109</v>
      </c>
      <c r="E110" s="73"/>
    </row>
    <row r="111" spans="2:10" ht="15.75" customHeight="1">
      <c r="B111" s="96" t="s">
        <v>68</v>
      </c>
      <c r="C111" s="100" t="s">
        <v>109</v>
      </c>
      <c r="E111" s="117" t="s">
        <v>53</v>
      </c>
    </row>
    <row r="112" spans="2:10" ht="15.75" customHeight="1">
      <c r="B112" s="96" t="s">
        <v>69</v>
      </c>
      <c r="C112" s="100" t="s">
        <v>109</v>
      </c>
      <c r="E112" s="120"/>
    </row>
    <row r="113" spans="2:13" ht="15.75" customHeight="1">
      <c r="B113" s="96" t="s">
        <v>70</v>
      </c>
      <c r="C113" s="100" t="s">
        <v>109</v>
      </c>
      <c r="D113" s="72"/>
    </row>
    <row r="114" spans="2:13" ht="15.75" customHeight="1">
      <c r="B114" s="96" t="s">
        <v>72</v>
      </c>
      <c r="C114" s="100" t="s">
        <v>109</v>
      </c>
      <c r="D114" s="75" t="s">
        <v>51</v>
      </c>
    </row>
    <row r="115" spans="2:13" ht="15.75" customHeight="1">
      <c r="B115" s="96" t="s">
        <v>73</v>
      </c>
      <c r="C115" s="100" t="s">
        <v>109</v>
      </c>
      <c r="D115" s="121"/>
    </row>
    <row r="116" spans="2:13" ht="15.75" customHeight="1">
      <c r="B116" s="96" t="s">
        <v>74</v>
      </c>
      <c r="C116" s="100" t="s">
        <v>109</v>
      </c>
    </row>
    <row r="117" spans="2:13" ht="15.75" customHeight="1">
      <c r="B117" s="96" t="s">
        <v>75</v>
      </c>
      <c r="C117" s="100" t="s">
        <v>109</v>
      </c>
    </row>
    <row r="118" spans="2:13" ht="15.75" customHeight="1">
      <c r="B118" s="122" t="s">
        <v>76</v>
      </c>
      <c r="C118" s="107"/>
    </row>
    <row r="119" spans="2:13" ht="15.75" customHeight="1">
      <c r="B119" s="47"/>
      <c r="D119" s="73"/>
    </row>
    <row r="120" spans="2:13" ht="15.75" customHeight="1">
      <c r="D120" s="117" t="s">
        <v>51</v>
      </c>
    </row>
    <row r="121" spans="2:13" ht="15.75" customHeight="1">
      <c r="D121" s="67"/>
      <c r="E121" s="72"/>
      <c r="F121" s="72"/>
      <c r="G121" s="72"/>
      <c r="H121" s="73"/>
    </row>
    <row r="122" spans="2:13" ht="15.75" customHeight="1">
      <c r="B122" s="110" t="s">
        <v>48</v>
      </c>
      <c r="C122" s="72"/>
      <c r="E122" s="75" t="s">
        <v>58</v>
      </c>
      <c r="F122" s="76" t="s">
        <v>59</v>
      </c>
      <c r="G122" s="77" t="s">
        <v>60</v>
      </c>
      <c r="H122" s="78" t="s">
        <v>61</v>
      </c>
    </row>
    <row r="123" spans="2:13" ht="15.75" customHeight="1">
      <c r="B123" s="74" t="s">
        <v>49</v>
      </c>
      <c r="C123" s="75" t="s">
        <v>50</v>
      </c>
      <c r="E123" s="24" t="s">
        <v>8</v>
      </c>
      <c r="F123" s="80" t="s">
        <v>8</v>
      </c>
      <c r="G123" s="24" t="s">
        <v>101</v>
      </c>
      <c r="H123" s="85" t="s">
        <v>8</v>
      </c>
    </row>
    <row r="124" spans="2:13" ht="15.75" customHeight="1">
      <c r="B124" s="188">
        <v>44898</v>
      </c>
      <c r="C124" s="46" t="s">
        <v>10</v>
      </c>
      <c r="D124" s="72"/>
      <c r="E124" s="24" t="s">
        <v>8</v>
      </c>
      <c r="F124" s="80" t="s">
        <v>8</v>
      </c>
      <c r="G124" s="24" t="s">
        <v>102</v>
      </c>
      <c r="H124" s="85" t="s">
        <v>8</v>
      </c>
    </row>
    <row r="125" spans="2:13" ht="15.75" customHeight="1">
      <c r="B125" s="170"/>
      <c r="C125" s="62" t="s">
        <v>77</v>
      </c>
      <c r="D125" s="75" t="s">
        <v>57</v>
      </c>
      <c r="E125" s="11">
        <v>9932481</v>
      </c>
      <c r="F125" s="82">
        <f t="shared" ref="F125:F127" si="3">(E125-D128)/E125*100</f>
        <v>59.397959079911658</v>
      </c>
      <c r="G125" s="24" t="s">
        <v>103</v>
      </c>
      <c r="H125" s="85" t="s">
        <v>104</v>
      </c>
    </row>
    <row r="126" spans="2:13" ht="15.75" customHeight="1">
      <c r="D126" s="11">
        <v>115084850</v>
      </c>
      <c r="E126" s="11">
        <v>84884548</v>
      </c>
      <c r="F126" s="82">
        <f t="shared" si="3"/>
        <v>3.1420759877286502</v>
      </c>
      <c r="G126" s="24" t="s">
        <v>105</v>
      </c>
      <c r="H126" s="85" t="s">
        <v>106</v>
      </c>
    </row>
    <row r="127" spans="2:13" ht="15.75" customHeight="1">
      <c r="B127" s="98"/>
      <c r="C127" s="98"/>
      <c r="D127" s="11">
        <v>1452583</v>
      </c>
      <c r="E127" s="90">
        <v>3804650792</v>
      </c>
      <c r="F127" s="91">
        <f t="shared" si="3"/>
        <v>-0.19414346818718495</v>
      </c>
      <c r="G127" s="63" t="s">
        <v>107</v>
      </c>
      <c r="H127" s="92" t="s">
        <v>108</v>
      </c>
    </row>
    <row r="128" spans="2:13" ht="15.75" customHeight="1">
      <c r="D128" s="11">
        <v>4032790</v>
      </c>
      <c r="K128" s="93"/>
      <c r="L128" s="93"/>
      <c r="M128" s="93"/>
    </row>
    <row r="129" spans="2:13" ht="15.75" customHeight="1">
      <c r="B129" s="45" t="s">
        <v>78</v>
      </c>
      <c r="D129" s="11">
        <v>82217411</v>
      </c>
      <c r="K129" s="93"/>
      <c r="L129" s="93"/>
      <c r="M129" s="93"/>
    </row>
    <row r="130" spans="2:13" ht="15.75" customHeight="1">
      <c r="B130" s="47"/>
      <c r="D130" s="90">
        <v>3812037273</v>
      </c>
    </row>
    <row r="131" spans="2:13" ht="15.75" customHeight="1">
      <c r="B131" s="110" t="s">
        <v>52</v>
      </c>
      <c r="C131" s="72"/>
    </row>
    <row r="132" spans="2:13" ht="15.75" customHeight="1">
      <c r="B132" s="74" t="s">
        <v>49</v>
      </c>
      <c r="C132" s="75" t="s">
        <v>50</v>
      </c>
    </row>
    <row r="133" spans="2:13" ht="15.75" customHeight="1">
      <c r="B133" s="61">
        <v>44899</v>
      </c>
      <c r="C133" s="62" t="s">
        <v>8</v>
      </c>
    </row>
    <row r="134" spans="2:13" ht="15.75" customHeight="1"/>
    <row r="135" spans="2:13" ht="15.75" customHeight="1"/>
    <row r="136" spans="2:13" ht="15.75" customHeight="1">
      <c r="B136" s="47"/>
    </row>
    <row r="137" spans="2:13" ht="15.75" customHeight="1">
      <c r="B137" s="110" t="s">
        <v>87</v>
      </c>
      <c r="C137" s="72"/>
    </row>
    <row r="138" spans="2:13" ht="15.75" customHeight="1">
      <c r="B138" s="74" t="s">
        <v>49</v>
      </c>
      <c r="C138" s="75" t="s">
        <v>50</v>
      </c>
    </row>
    <row r="139" spans="2:13" ht="15.75" customHeight="1">
      <c r="B139" s="61">
        <v>44899</v>
      </c>
      <c r="C139" s="62" t="s">
        <v>8</v>
      </c>
    </row>
    <row r="140" spans="2:13" ht="15.75" customHeight="1"/>
    <row r="141" spans="2:13" ht="15.75" customHeight="1">
      <c r="B141" s="47"/>
    </row>
    <row r="142" spans="2:13" ht="15.75" customHeight="1">
      <c r="B142" s="71" t="s">
        <v>55</v>
      </c>
      <c r="C142" s="72"/>
    </row>
    <row r="143" spans="2:13" ht="15.75" customHeight="1">
      <c r="B143" s="74" t="s">
        <v>56</v>
      </c>
      <c r="C143" s="75" t="s">
        <v>49</v>
      </c>
    </row>
    <row r="144" spans="2:13" ht="15.75" customHeight="1">
      <c r="B144" s="79" t="s">
        <v>0</v>
      </c>
      <c r="C144" s="186">
        <v>44899</v>
      </c>
    </row>
    <row r="145" spans="2:4" ht="15.75" customHeight="1">
      <c r="B145" s="79" t="s">
        <v>63</v>
      </c>
      <c r="C145" s="180"/>
    </row>
    <row r="146" spans="2:4" ht="15.75" customHeight="1">
      <c r="B146" s="79" t="s">
        <v>10</v>
      </c>
      <c r="C146" s="180"/>
      <c r="D146" s="73"/>
    </row>
    <row r="147" spans="2:4" ht="15.75" customHeight="1">
      <c r="B147" s="79" t="s">
        <v>15</v>
      </c>
      <c r="C147" s="181"/>
      <c r="D147" s="117" t="s">
        <v>51</v>
      </c>
    </row>
    <row r="148" spans="2:4" ht="15.75" customHeight="1">
      <c r="B148" s="88" t="s">
        <v>25</v>
      </c>
      <c r="C148" s="89">
        <v>44898</v>
      </c>
      <c r="D148" s="123" t="s">
        <v>117</v>
      </c>
    </row>
    <row r="149" spans="2:4" ht="15.75" customHeight="1">
      <c r="B149" s="47"/>
    </row>
    <row r="150" spans="2:4" ht="15.75" customHeight="1">
      <c r="B150" s="94" t="s">
        <v>64</v>
      </c>
      <c r="C150" s="73"/>
    </row>
    <row r="151" spans="2:4" ht="15.75" customHeight="1">
      <c r="B151" s="74" t="s">
        <v>65</v>
      </c>
      <c r="C151" s="99">
        <v>44899</v>
      </c>
    </row>
    <row r="152" spans="2:4" ht="15.75" customHeight="1">
      <c r="B152" s="96" t="s">
        <v>66</v>
      </c>
      <c r="C152" s="100" t="s">
        <v>110</v>
      </c>
    </row>
    <row r="153" spans="2:4" ht="15.75" customHeight="1">
      <c r="B153" s="96" t="s">
        <v>68</v>
      </c>
      <c r="C153" s="100" t="s">
        <v>109</v>
      </c>
    </row>
    <row r="154" spans="2:4" ht="15.75" customHeight="1">
      <c r="B154" s="96" t="s">
        <v>69</v>
      </c>
      <c r="C154" s="100">
        <v>9</v>
      </c>
    </row>
    <row r="155" spans="2:4" ht="15.75" customHeight="1">
      <c r="B155" s="96" t="s">
        <v>70</v>
      </c>
      <c r="C155" s="100" t="s">
        <v>111</v>
      </c>
    </row>
    <row r="156" spans="2:4" ht="15.75" customHeight="1">
      <c r="B156" s="96" t="s">
        <v>72</v>
      </c>
      <c r="C156" s="100">
        <v>8</v>
      </c>
    </row>
    <row r="157" spans="2:4" ht="15.75" customHeight="1">
      <c r="B157" s="96" t="s">
        <v>73</v>
      </c>
      <c r="C157" s="100">
        <v>8</v>
      </c>
    </row>
    <row r="158" spans="2:4" ht="15.75" customHeight="1">
      <c r="B158" s="96" t="s">
        <v>74</v>
      </c>
      <c r="C158" s="100" t="s">
        <v>112</v>
      </c>
    </row>
    <row r="159" spans="2:4" ht="15.75" customHeight="1">
      <c r="B159" s="96" t="s">
        <v>75</v>
      </c>
      <c r="C159" s="100">
        <v>8</v>
      </c>
    </row>
    <row r="160" spans="2:4" ht="15.75" customHeight="1">
      <c r="B160" s="122" t="s">
        <v>76</v>
      </c>
      <c r="C160" s="107"/>
    </row>
    <row r="161" spans="2:3" ht="15.75" customHeight="1">
      <c r="B161" s="47"/>
    </row>
    <row r="162" spans="2:3" ht="15.75" customHeight="1"/>
    <row r="163" spans="2:3" ht="15.75" customHeight="1"/>
    <row r="164" spans="2:3" ht="15.75" customHeight="1">
      <c r="B164" s="110" t="s">
        <v>48</v>
      </c>
      <c r="C164" s="72"/>
    </row>
    <row r="165" spans="2:3" ht="15.75" customHeight="1">
      <c r="B165" s="74" t="s">
        <v>49</v>
      </c>
      <c r="C165" s="75" t="s">
        <v>50</v>
      </c>
    </row>
    <row r="166" spans="2:3" ht="15.75" customHeight="1">
      <c r="B166" s="61">
        <v>44888</v>
      </c>
      <c r="C166" s="62" t="s">
        <v>10</v>
      </c>
    </row>
    <row r="167" spans="2:3" ht="15.75" customHeight="1"/>
    <row r="168" spans="2:3" ht="15.75" customHeight="1"/>
    <row r="169" spans="2:3" ht="15.75" customHeight="1"/>
    <row r="170" spans="2:3" ht="15.75" customHeight="1"/>
    <row r="171" spans="2:3" ht="15.75" customHeight="1"/>
    <row r="172" spans="2:3" ht="15.75" customHeight="1"/>
    <row r="173" spans="2:3" ht="15.75" customHeight="1"/>
    <row r="174" spans="2:3" ht="15.75" customHeight="1"/>
    <row r="175" spans="2:3" ht="15.75" customHeight="1"/>
    <row r="176" spans="2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97:B98"/>
    <mergeCell ref="B99:B100"/>
    <mergeCell ref="C102:C105"/>
    <mergeCell ref="B124:B125"/>
    <mergeCell ref="C144:C147"/>
    <mergeCell ref="B82:B83"/>
    <mergeCell ref="B89:B91"/>
    <mergeCell ref="B14:B16"/>
    <mergeCell ref="B17:B19"/>
    <mergeCell ref="C31:C34"/>
    <mergeCell ref="C36:C39"/>
    <mergeCell ref="C41:C44"/>
  </mergeCells>
  <conditionalFormatting sqref="G31">
    <cfRule type="containsText" dxfId="25" priority="1" operator="containsText" text="Drop">
      <formula>NOT(ISERROR(SEARCH(("Drop"),(G31))))</formula>
    </cfRule>
  </conditionalFormatting>
  <conditionalFormatting sqref="G31:G35">
    <cfRule type="containsText" dxfId="24" priority="2" operator="containsText" text="Drop">
      <formula>NOT(ISERROR(SEARCH(("Drop"),(G31))))</formula>
    </cfRule>
  </conditionalFormatting>
  <conditionalFormatting sqref="H33:H35">
    <cfRule type="containsText" dxfId="23" priority="3" operator="containsText" text="Drop">
      <formula>NOT(ISERROR(SEARCH(("Drop"),(H33))))</formula>
    </cfRule>
  </conditionalFormatting>
  <conditionalFormatting sqref="H33:H35">
    <cfRule type="containsText" dxfId="22" priority="4" operator="containsText" text="Drop">
      <formula>NOT(ISERROR(SEARCH(("Drop"),(H33))))</formula>
    </cfRule>
  </conditionalFormatting>
  <conditionalFormatting sqref="D79:D80">
    <cfRule type="containsText" dxfId="21" priority="5" operator="containsText" text="Drop">
      <formula>NOT(ISERROR(SEARCH(("Drop"),(D79))))</formula>
    </cfRule>
  </conditionalFormatting>
  <conditionalFormatting sqref="G81">
    <cfRule type="containsText" dxfId="20" priority="6" operator="containsText" text="Drop">
      <formula>NOT(ISERROR(SEARCH(("Drop"),(G81))))</formula>
    </cfRule>
  </conditionalFormatting>
  <conditionalFormatting sqref="G81:G85">
    <cfRule type="containsText" dxfId="19" priority="7" operator="containsText" text="Drop">
      <formula>NOT(ISERROR(SEARCH(("Drop"),(G81))))</formula>
    </cfRule>
  </conditionalFormatting>
  <conditionalFormatting sqref="H83:H85">
    <cfRule type="containsText" dxfId="18" priority="8" operator="containsText" text="Drop">
      <formula>NOT(ISERROR(SEARCH(("Drop"),(H83))))</formula>
    </cfRule>
  </conditionalFormatting>
  <conditionalFormatting sqref="H83:H85">
    <cfRule type="containsText" dxfId="17" priority="9" operator="containsText" text="Drop">
      <formula>NOT(ISERROR(SEARCH(("Drop"),(H83))))</formula>
    </cfRule>
  </conditionalFormatting>
  <conditionalFormatting sqref="D106:D107">
    <cfRule type="containsText" dxfId="16" priority="10" operator="containsText" text="Drop">
      <formula>NOT(ISERROR(SEARCH(("Drop"),(D106))))</formula>
    </cfRule>
  </conditionalFormatting>
  <conditionalFormatting sqref="G123:G124 G126:G127">
    <cfRule type="containsText" dxfId="15" priority="11" operator="containsText" text="Drop">
      <formula>NOT(ISERROR(SEARCH(("Drop"),(G123))))</formula>
    </cfRule>
  </conditionalFormatting>
  <conditionalFormatting sqref="G125">
    <cfRule type="containsText" dxfId="14" priority="12" operator="containsText" text="Drop">
      <formula>NOT(ISERROR(SEARCH(("Drop"),(G125))))</formula>
    </cfRule>
  </conditionalFormatting>
  <conditionalFormatting sqref="H125:H127">
    <cfRule type="containsText" dxfId="13" priority="13" operator="containsText" text="Drop">
      <formula>NOT(ISERROR(SEARCH(("Drop"),(H125))))</formula>
    </cfRule>
  </conditionalFormatting>
  <conditionalFormatting sqref="H125:H127">
    <cfRule type="containsText" dxfId="12" priority="14" operator="containsText" text="Drop">
      <formula>NOT(ISERROR(SEARCH(("Drop"),(H125))))</formula>
    </cfRule>
  </conditionalFormatting>
  <conditionalFormatting sqref="G36">
    <cfRule type="containsText" dxfId="11" priority="15" operator="containsText" text="Drop">
      <formula>NOT(ISERROR(SEARCH(("Drop"),(G36))))</formula>
    </cfRule>
  </conditionalFormatting>
  <conditionalFormatting sqref="G36:G40">
    <cfRule type="containsText" dxfId="10" priority="16" operator="containsText" text="Drop">
      <formula>NOT(ISERROR(SEARCH(("Drop"),(G36))))</formula>
    </cfRule>
  </conditionalFormatting>
  <conditionalFormatting sqref="H38:H40">
    <cfRule type="containsText" dxfId="9" priority="17" operator="containsText" text="Drop">
      <formula>NOT(ISERROR(SEARCH(("Drop"),(H38))))</formula>
    </cfRule>
  </conditionalFormatting>
  <conditionalFormatting sqref="H38:H40">
    <cfRule type="containsText" dxfId="8" priority="18" operator="containsText" text="Drop">
      <formula>NOT(ISERROR(SEARCH(("Drop"),(H38))))</formula>
    </cfRule>
  </conditionalFormatting>
  <conditionalFormatting sqref="G41:G42 G44:G45">
    <cfRule type="containsText" dxfId="7" priority="19" operator="containsText" text="Drop">
      <formula>NOT(ISERROR(SEARCH(("Drop"),(G41))))</formula>
    </cfRule>
  </conditionalFormatting>
  <conditionalFormatting sqref="G43">
    <cfRule type="containsText" dxfId="6" priority="20" operator="containsText" text="Drop">
      <formula>NOT(ISERROR(SEARCH(("Drop"),(G43))))</formula>
    </cfRule>
  </conditionalFormatting>
  <conditionalFormatting sqref="H43:H45">
    <cfRule type="containsText" dxfId="5" priority="21" operator="containsText" text="Drop">
      <formula>NOT(ISERROR(SEARCH(("Drop"),(H43))))</formula>
    </cfRule>
  </conditionalFormatting>
  <conditionalFormatting sqref="H43:H45">
    <cfRule type="containsText" dxfId="4" priority="22" operator="containsText" text="Drop">
      <formula>NOT(ISERROR(SEARCH(("Drop"),(H43))))</formula>
    </cfRule>
  </conditionalFormatting>
  <conditionalFormatting sqref="D81:D82">
    <cfRule type="containsText" dxfId="3" priority="23" operator="containsText" text="Drop">
      <formula>NOT(ISERROR(SEARCH(("Drop"),(D81))))</formula>
    </cfRule>
  </conditionalFormatting>
  <conditionalFormatting sqref="D97:D98">
    <cfRule type="containsText" dxfId="2" priority="24" operator="containsText" text="Drop">
      <formula>NOT(ISERROR(SEARCH(("Drop"),(D97))))</formula>
    </cfRule>
  </conditionalFormatting>
  <conditionalFormatting sqref="D99:D100">
    <cfRule type="containsText" dxfId="1" priority="25" operator="containsText" text="Drop">
      <formula>NOT(ISERROR(SEARCH(("Drop"),(D99))))</formula>
    </cfRule>
  </conditionalFormatting>
  <conditionalFormatting sqref="D101">
    <cfRule type="containsText" dxfId="0" priority="26" operator="containsText" text="Drop">
      <formula>NOT(ISERROR(SEARCH(("Drop"),(D101))))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20.109375" customWidth="1"/>
    <col min="2" max="2" width="21.88671875" customWidth="1"/>
    <col min="3" max="3" width="19.6640625" customWidth="1"/>
    <col min="4" max="4" width="20.109375" customWidth="1"/>
    <col min="5" max="5" width="15.33203125" customWidth="1"/>
    <col min="6" max="6" width="13.88671875" customWidth="1"/>
    <col min="7" max="7" width="20.109375" customWidth="1"/>
    <col min="8" max="8" width="19.6640625" customWidth="1"/>
    <col min="9" max="9" width="14.6640625" customWidth="1"/>
    <col min="10" max="11" width="18.44140625" customWidth="1"/>
    <col min="12" max="12" width="14.109375" customWidth="1"/>
    <col min="13" max="13" width="15.44140625" customWidth="1"/>
    <col min="14" max="14" width="18.44140625" customWidth="1"/>
    <col min="15" max="15" width="14.109375" customWidth="1"/>
    <col min="18" max="18" width="30" customWidth="1"/>
  </cols>
  <sheetData>
    <row r="1" spans="1:26" ht="15.75" customHeight="1">
      <c r="A1" s="192" t="s">
        <v>0</v>
      </c>
      <c r="B1" s="165" t="s">
        <v>1</v>
      </c>
      <c r="C1" s="166"/>
      <c r="D1" s="166"/>
      <c r="E1" s="166"/>
      <c r="F1" s="167"/>
      <c r="G1" s="171" t="s">
        <v>2</v>
      </c>
      <c r="H1" s="166"/>
      <c r="I1" s="167"/>
      <c r="J1" s="194" t="s">
        <v>118</v>
      </c>
      <c r="K1" s="166"/>
      <c r="L1" s="167"/>
      <c r="M1" s="200" t="s">
        <v>3</v>
      </c>
      <c r="N1" s="166"/>
      <c r="O1" s="16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0"/>
      <c r="B2" s="2" t="s">
        <v>119</v>
      </c>
      <c r="C2" s="2" t="s">
        <v>120</v>
      </c>
      <c r="D2" s="2" t="s">
        <v>121</v>
      </c>
      <c r="E2" s="2" t="s">
        <v>4</v>
      </c>
      <c r="F2" s="2" t="s">
        <v>5</v>
      </c>
      <c r="G2" s="3" t="s">
        <v>122</v>
      </c>
      <c r="H2" s="3" t="s">
        <v>123</v>
      </c>
      <c r="I2" s="3" t="s">
        <v>4</v>
      </c>
      <c r="J2" s="124" t="s">
        <v>124</v>
      </c>
      <c r="K2" s="124" t="s">
        <v>125</v>
      </c>
      <c r="L2" s="125" t="s">
        <v>5</v>
      </c>
      <c r="M2" s="126" t="s">
        <v>126</v>
      </c>
      <c r="N2" s="127" t="s">
        <v>127</v>
      </c>
      <c r="O2" s="128" t="s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80"/>
      <c r="B3" s="129">
        <v>102935041</v>
      </c>
      <c r="C3" s="129">
        <v>98886921</v>
      </c>
      <c r="D3" s="129">
        <v>41236397</v>
      </c>
      <c r="E3" s="129" t="s">
        <v>128</v>
      </c>
      <c r="F3" s="129" t="s">
        <v>129</v>
      </c>
      <c r="G3" s="1"/>
      <c r="H3" s="11"/>
      <c r="I3" s="1"/>
      <c r="J3" s="130">
        <v>41236397</v>
      </c>
      <c r="K3" s="130">
        <v>102935041</v>
      </c>
      <c r="L3" s="131">
        <f>((K3-J3)/J3)*100</f>
        <v>149.62181104231777</v>
      </c>
      <c r="M3" s="11" t="s">
        <v>8</v>
      </c>
      <c r="N3" s="11" t="s">
        <v>8</v>
      </c>
      <c r="O3" s="11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81"/>
      <c r="B4" s="11"/>
      <c r="C4" s="11"/>
      <c r="D4" s="11"/>
      <c r="E4" s="11"/>
      <c r="F4" s="11"/>
      <c r="G4" s="12"/>
      <c r="H4" s="12"/>
      <c r="I4" s="12"/>
      <c r="J4" s="11"/>
      <c r="K4" s="11"/>
      <c r="L4" s="11"/>
      <c r="M4" s="132"/>
      <c r="N4" s="133"/>
      <c r="O4" s="13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92" t="s">
        <v>9</v>
      </c>
      <c r="B5" s="165" t="s">
        <v>1</v>
      </c>
      <c r="C5" s="166"/>
      <c r="D5" s="166"/>
      <c r="E5" s="166"/>
      <c r="F5" s="167"/>
      <c r="G5" s="171" t="s">
        <v>2</v>
      </c>
      <c r="H5" s="166"/>
      <c r="I5" s="167"/>
      <c r="J5" s="194" t="s">
        <v>118</v>
      </c>
      <c r="K5" s="166"/>
      <c r="L5" s="167"/>
      <c r="M5" s="195" t="s">
        <v>3</v>
      </c>
      <c r="N5" s="196"/>
      <c r="O5" s="19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80"/>
      <c r="B6" s="2" t="s">
        <v>119</v>
      </c>
      <c r="C6" s="2" t="s">
        <v>120</v>
      </c>
      <c r="D6" s="2" t="s">
        <v>121</v>
      </c>
      <c r="E6" s="2" t="s">
        <v>4</v>
      </c>
      <c r="F6" s="2" t="s">
        <v>5</v>
      </c>
      <c r="G6" s="3" t="s">
        <v>122</v>
      </c>
      <c r="H6" s="3" t="s">
        <v>123</v>
      </c>
      <c r="I6" s="3" t="s">
        <v>4</v>
      </c>
      <c r="J6" s="124" t="s">
        <v>124</v>
      </c>
      <c r="K6" s="124" t="s">
        <v>125</v>
      </c>
      <c r="L6" s="125" t="s">
        <v>5</v>
      </c>
      <c r="M6" s="126" t="s">
        <v>126</v>
      </c>
      <c r="N6" s="127" t="s">
        <v>127</v>
      </c>
      <c r="O6" s="128" t="s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80"/>
      <c r="B7" s="129">
        <v>755095</v>
      </c>
      <c r="C7" s="129">
        <v>1245955</v>
      </c>
      <c r="D7" s="129">
        <v>200362</v>
      </c>
      <c r="E7" s="134" t="s">
        <v>130</v>
      </c>
      <c r="F7" s="129" t="s">
        <v>131</v>
      </c>
      <c r="G7" s="11"/>
      <c r="H7" s="11"/>
      <c r="I7" s="135"/>
      <c r="J7" s="136">
        <v>200362</v>
      </c>
      <c r="K7" s="130">
        <v>755095</v>
      </c>
      <c r="L7" s="131">
        <f>((K7-J7)/J7)*100</f>
        <v>276.86537367365071</v>
      </c>
      <c r="M7" s="11" t="s">
        <v>8</v>
      </c>
      <c r="N7" s="11" t="s">
        <v>8</v>
      </c>
      <c r="O7" s="11" t="s">
        <v>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37"/>
      <c r="N8" s="138"/>
      <c r="O8" s="13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93" t="s">
        <v>10</v>
      </c>
      <c r="B9" s="165" t="s">
        <v>1</v>
      </c>
      <c r="C9" s="166"/>
      <c r="D9" s="166"/>
      <c r="E9" s="166"/>
      <c r="F9" s="167"/>
      <c r="G9" s="171" t="s">
        <v>2</v>
      </c>
      <c r="H9" s="166"/>
      <c r="I9" s="167"/>
      <c r="J9" s="194" t="s">
        <v>118</v>
      </c>
      <c r="K9" s="166"/>
      <c r="L9" s="167"/>
      <c r="M9" s="195" t="s">
        <v>3</v>
      </c>
      <c r="N9" s="196"/>
      <c r="O9" s="19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80"/>
      <c r="B10" s="2" t="s">
        <v>119</v>
      </c>
      <c r="C10" s="2" t="s">
        <v>120</v>
      </c>
      <c r="D10" s="2" t="s">
        <v>121</v>
      </c>
      <c r="E10" s="2" t="s">
        <v>4</v>
      </c>
      <c r="F10" s="2" t="s">
        <v>5</v>
      </c>
      <c r="G10" s="3" t="s">
        <v>122</v>
      </c>
      <c r="H10" s="3" t="s">
        <v>123</v>
      </c>
      <c r="I10" s="3" t="s">
        <v>4</v>
      </c>
      <c r="J10" s="124" t="s">
        <v>124</v>
      </c>
      <c r="K10" s="124" t="s">
        <v>125</v>
      </c>
      <c r="L10" s="125" t="s">
        <v>5</v>
      </c>
      <c r="M10" s="126" t="s">
        <v>126</v>
      </c>
      <c r="N10" s="127" t="s">
        <v>127</v>
      </c>
      <c r="O10" s="128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0"/>
      <c r="B11" s="129">
        <v>4009348</v>
      </c>
      <c r="C11" s="129">
        <v>4539299</v>
      </c>
      <c r="D11" s="139" t="s">
        <v>8</v>
      </c>
      <c r="E11" s="129" t="s">
        <v>132</v>
      </c>
      <c r="F11" s="129" t="s">
        <v>13</v>
      </c>
      <c r="G11" s="11"/>
      <c r="H11" s="11"/>
      <c r="I11" s="11"/>
      <c r="J11" s="130">
        <v>6324413</v>
      </c>
      <c r="K11" s="140" t="s">
        <v>8</v>
      </c>
      <c r="L11" s="140" t="s">
        <v>8</v>
      </c>
      <c r="M11" s="11" t="s">
        <v>8</v>
      </c>
      <c r="N11" s="11" t="s">
        <v>8</v>
      </c>
      <c r="O11" s="11" t="s">
        <v>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7"/>
      <c r="N12" s="138"/>
      <c r="O12" s="13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92" t="s">
        <v>15</v>
      </c>
      <c r="B13" s="165" t="s">
        <v>1</v>
      </c>
      <c r="C13" s="166"/>
      <c r="D13" s="166"/>
      <c r="E13" s="166"/>
      <c r="F13" s="167"/>
      <c r="G13" s="171" t="s">
        <v>2</v>
      </c>
      <c r="H13" s="166"/>
      <c r="I13" s="167"/>
      <c r="J13" s="198" t="s">
        <v>118</v>
      </c>
      <c r="K13" s="166"/>
      <c r="L13" s="167"/>
      <c r="M13" s="195" t="s">
        <v>3</v>
      </c>
      <c r="N13" s="196"/>
      <c r="O13" s="19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0"/>
      <c r="B14" s="2" t="s">
        <v>119</v>
      </c>
      <c r="C14" s="2" t="s">
        <v>120</v>
      </c>
      <c r="D14" s="2" t="s">
        <v>121</v>
      </c>
      <c r="E14" s="2" t="s">
        <v>4</v>
      </c>
      <c r="F14" s="2" t="s">
        <v>5</v>
      </c>
      <c r="G14" s="3" t="s">
        <v>122</v>
      </c>
      <c r="H14" s="3" t="s">
        <v>123</v>
      </c>
      <c r="I14" s="3" t="s">
        <v>4</v>
      </c>
      <c r="J14" s="124" t="s">
        <v>124</v>
      </c>
      <c r="K14" s="124" t="s">
        <v>125</v>
      </c>
      <c r="L14" s="141" t="s">
        <v>5</v>
      </c>
      <c r="M14" s="126" t="s">
        <v>126</v>
      </c>
      <c r="N14" s="127" t="s">
        <v>127</v>
      </c>
      <c r="O14" s="128" t="s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0"/>
      <c r="B15" s="129">
        <v>73630024</v>
      </c>
      <c r="C15" s="129">
        <v>70809867</v>
      </c>
      <c r="D15" s="129">
        <v>80002106</v>
      </c>
      <c r="E15" s="129" t="s">
        <v>133</v>
      </c>
      <c r="F15" s="129" t="s">
        <v>134</v>
      </c>
      <c r="G15" s="11"/>
      <c r="H15" s="11"/>
      <c r="I15" s="11"/>
      <c r="J15" s="130">
        <v>80002106</v>
      </c>
      <c r="K15" s="130">
        <v>73630024</v>
      </c>
      <c r="L15" s="131">
        <f>((K15-J15)/J15)*100</f>
        <v>-7.9648928241964025</v>
      </c>
      <c r="M15" s="11" t="s">
        <v>8</v>
      </c>
      <c r="N15" s="11" t="s">
        <v>8</v>
      </c>
      <c r="O15" s="11" t="s">
        <v>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37"/>
      <c r="N16" s="138"/>
      <c r="O16" s="13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92" t="s">
        <v>19</v>
      </c>
      <c r="B17" s="165" t="s">
        <v>1</v>
      </c>
      <c r="C17" s="166"/>
      <c r="D17" s="166"/>
      <c r="E17" s="166"/>
      <c r="F17" s="167"/>
      <c r="G17" s="1"/>
      <c r="H17" s="1"/>
      <c r="I17" s="1"/>
      <c r="J17" s="198" t="s">
        <v>118</v>
      </c>
      <c r="K17" s="166"/>
      <c r="L17" s="167"/>
      <c r="M17" s="195" t="s">
        <v>3</v>
      </c>
      <c r="N17" s="196"/>
      <c r="O17" s="19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80"/>
      <c r="B18" s="2" t="s">
        <v>119</v>
      </c>
      <c r="C18" s="2" t="s">
        <v>120</v>
      </c>
      <c r="D18" s="2" t="s">
        <v>121</v>
      </c>
      <c r="E18" s="2" t="s">
        <v>4</v>
      </c>
      <c r="F18" s="2" t="s">
        <v>5</v>
      </c>
      <c r="G18" s="1"/>
      <c r="H18" s="1"/>
      <c r="I18" s="1"/>
      <c r="J18" s="124" t="s">
        <v>124</v>
      </c>
      <c r="K18" s="124" t="s">
        <v>125</v>
      </c>
      <c r="L18" s="141" t="s">
        <v>5</v>
      </c>
      <c r="M18" s="126" t="s">
        <v>126</v>
      </c>
      <c r="N18" s="127" t="s">
        <v>127</v>
      </c>
      <c r="O18" s="128" t="s"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80"/>
      <c r="B19" s="129">
        <v>165656775</v>
      </c>
      <c r="C19" s="129">
        <v>160507927</v>
      </c>
      <c r="D19" s="129">
        <v>142091497</v>
      </c>
      <c r="E19" s="129" t="s">
        <v>135</v>
      </c>
      <c r="F19" s="129" t="s">
        <v>136</v>
      </c>
      <c r="G19" s="142"/>
      <c r="H19" s="143"/>
      <c r="I19" s="142"/>
      <c r="J19" s="130">
        <v>142091497</v>
      </c>
      <c r="K19" s="130">
        <v>165656775</v>
      </c>
      <c r="L19" s="131">
        <f>((K19-J19)/J19)*100</f>
        <v>16.584580004811968</v>
      </c>
      <c r="M19" s="11" t="s">
        <v>8</v>
      </c>
      <c r="N19" s="11" t="s">
        <v>8</v>
      </c>
      <c r="O19" s="11" t="s">
        <v>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81"/>
      <c r="B20" s="11"/>
      <c r="C20" s="11"/>
      <c r="D20" s="11"/>
      <c r="E20" s="11"/>
      <c r="F20" s="11"/>
      <c r="G20" s="144"/>
      <c r="H20" s="1"/>
      <c r="I20" s="138"/>
      <c r="J20" s="11"/>
      <c r="K20" s="11"/>
      <c r="L20" s="11"/>
      <c r="M20" s="11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92" t="s">
        <v>25</v>
      </c>
      <c r="B21" s="165" t="s">
        <v>1</v>
      </c>
      <c r="C21" s="166"/>
      <c r="D21" s="166"/>
      <c r="E21" s="166"/>
      <c r="F21" s="167"/>
      <c r="G21" s="171" t="s">
        <v>2</v>
      </c>
      <c r="H21" s="166"/>
      <c r="I21" s="167"/>
      <c r="J21" s="198" t="s">
        <v>118</v>
      </c>
      <c r="K21" s="166"/>
      <c r="L21" s="167"/>
      <c r="M21" s="195" t="s">
        <v>3</v>
      </c>
      <c r="N21" s="196"/>
      <c r="O21" s="19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80"/>
      <c r="B22" s="2" t="s">
        <v>119</v>
      </c>
      <c r="C22" s="2" t="s">
        <v>120</v>
      </c>
      <c r="D22" s="2" t="s">
        <v>121</v>
      </c>
      <c r="E22" s="2" t="s">
        <v>4</v>
      </c>
      <c r="F22" s="2" t="s">
        <v>5</v>
      </c>
      <c r="G22" s="3" t="s">
        <v>122</v>
      </c>
      <c r="H22" s="3" t="s">
        <v>123</v>
      </c>
      <c r="I22" s="3" t="s">
        <v>4</v>
      </c>
      <c r="J22" s="124" t="s">
        <v>124</v>
      </c>
      <c r="K22" s="124" t="s">
        <v>125</v>
      </c>
      <c r="L22" s="141" t="s">
        <v>5</v>
      </c>
      <c r="M22" s="126" t="s">
        <v>126</v>
      </c>
      <c r="N22" s="127" t="s">
        <v>127</v>
      </c>
      <c r="O22" s="128" t="s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80"/>
      <c r="B23" s="129">
        <v>3253652900</v>
      </c>
      <c r="C23" s="129">
        <v>3197021324</v>
      </c>
      <c r="D23" s="129">
        <v>2478487094</v>
      </c>
      <c r="E23" s="129" t="s">
        <v>137</v>
      </c>
      <c r="F23" s="129" t="s">
        <v>138</v>
      </c>
      <c r="G23" s="145"/>
      <c r="H23" s="145"/>
      <c r="I23" s="145"/>
      <c r="J23" s="130">
        <v>2473664209</v>
      </c>
      <c r="K23" s="130">
        <v>3251266146</v>
      </c>
      <c r="L23" s="131">
        <f>((K23-J23)/J23)*100</f>
        <v>31.435226097819974</v>
      </c>
      <c r="M23" s="11" t="s">
        <v>8</v>
      </c>
      <c r="N23" s="11" t="s">
        <v>8</v>
      </c>
      <c r="O23" s="11" t="s">
        <v>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81"/>
      <c r="B24" s="11"/>
      <c r="C24" s="11"/>
      <c r="D24" s="11"/>
      <c r="E24" s="11"/>
      <c r="F24" s="11"/>
      <c r="G24" s="11"/>
      <c r="H24" s="11"/>
      <c r="I24" s="11"/>
      <c r="J24" s="146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92" t="s">
        <v>31</v>
      </c>
      <c r="B25" s="165" t="s">
        <v>1</v>
      </c>
      <c r="C25" s="166"/>
      <c r="D25" s="166"/>
      <c r="E25" s="166"/>
      <c r="F25" s="167"/>
      <c r="G25" s="1"/>
      <c r="H25" s="1"/>
      <c r="I25" s="147"/>
      <c r="J25" s="199" t="s">
        <v>118</v>
      </c>
      <c r="K25" s="166"/>
      <c r="L25" s="16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80"/>
      <c r="B26" s="2" t="s">
        <v>119</v>
      </c>
      <c r="C26" s="2" t="s">
        <v>120</v>
      </c>
      <c r="D26" s="2" t="s">
        <v>121</v>
      </c>
      <c r="E26" s="2" t="s">
        <v>4</v>
      </c>
      <c r="F26" s="2" t="s">
        <v>5</v>
      </c>
      <c r="G26" s="1"/>
      <c r="H26" s="1"/>
      <c r="I26" s="1"/>
      <c r="J26" s="124" t="s">
        <v>124</v>
      </c>
      <c r="K26" s="124" t="s">
        <v>125</v>
      </c>
      <c r="L26" s="141" t="s">
        <v>5</v>
      </c>
      <c r="M26" s="148"/>
      <c r="N26" s="14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80"/>
      <c r="B27" s="129">
        <v>359461298</v>
      </c>
      <c r="C27" s="129">
        <v>339008485</v>
      </c>
      <c r="D27" s="129">
        <v>346130047</v>
      </c>
      <c r="E27" s="129" t="s">
        <v>139</v>
      </c>
      <c r="F27" s="129" t="s">
        <v>140</v>
      </c>
      <c r="G27" s="150"/>
      <c r="H27" s="150"/>
      <c r="I27" s="142"/>
      <c r="J27" s="130">
        <v>346130047</v>
      </c>
      <c r="K27" s="130">
        <v>359461298</v>
      </c>
      <c r="L27" s="131">
        <f>((K27-J27)/J27)*100</f>
        <v>3.851515092533992</v>
      </c>
      <c r="M27" s="148"/>
      <c r="N27" s="148"/>
      <c r="O27" s="1"/>
      <c r="P27" s="1"/>
      <c r="Q27" s="1"/>
      <c r="R27" s="1"/>
      <c r="S27" s="25"/>
      <c r="T27" s="25"/>
      <c r="U27" s="1"/>
      <c r="V27" s="1"/>
      <c r="W27" s="1"/>
      <c r="X27" s="1"/>
      <c r="Y27" s="1"/>
      <c r="Z27" s="1"/>
    </row>
    <row r="28" spans="1:26" ht="15.75" customHeight="1">
      <c r="A28" s="181"/>
      <c r="B28" s="11"/>
      <c r="C28" s="11"/>
      <c r="D28" s="11"/>
      <c r="E28" s="11"/>
      <c r="F28" s="11"/>
      <c r="G28" s="151"/>
      <c r="H28" s="150"/>
      <c r="I28" s="142"/>
      <c r="J28" s="11"/>
      <c r="K28" s="11"/>
      <c r="L28" s="11"/>
      <c r="M28" s="148"/>
      <c r="N28" s="148"/>
      <c r="O28" s="1"/>
      <c r="P28" s="1"/>
      <c r="Q28" s="1"/>
      <c r="R28" s="1"/>
      <c r="S28" s="25"/>
      <c r="T28" s="25"/>
      <c r="U28" s="1"/>
      <c r="V28" s="1"/>
      <c r="W28" s="1"/>
      <c r="X28" s="1"/>
      <c r="Y28" s="1"/>
      <c r="Z28" s="1"/>
    </row>
    <row r="29" spans="1:26" ht="15.75" customHeight="1">
      <c r="A29" s="192" t="s">
        <v>34</v>
      </c>
      <c r="B29" s="165" t="s">
        <v>1</v>
      </c>
      <c r="C29" s="166"/>
      <c r="D29" s="166"/>
      <c r="E29" s="166"/>
      <c r="F29" s="167"/>
      <c r="G29" s="150"/>
      <c r="H29" s="150"/>
      <c r="I29" s="142"/>
      <c r="J29" s="198" t="s">
        <v>118</v>
      </c>
      <c r="K29" s="166"/>
      <c r="L29" s="167"/>
      <c r="M29" s="148"/>
      <c r="N29" s="148"/>
      <c r="O29" s="1"/>
      <c r="P29" s="1"/>
      <c r="Q29" s="1"/>
      <c r="R29" s="1"/>
      <c r="S29" s="25"/>
      <c r="T29" s="25"/>
      <c r="U29" s="1"/>
      <c r="V29" s="1"/>
      <c r="W29" s="1"/>
      <c r="X29" s="1"/>
      <c r="Y29" s="1"/>
      <c r="Z29" s="1"/>
    </row>
    <row r="30" spans="1:26" ht="15.75" customHeight="1">
      <c r="A30" s="180"/>
      <c r="B30" s="2" t="s">
        <v>119</v>
      </c>
      <c r="C30" s="2" t="s">
        <v>120</v>
      </c>
      <c r="D30" s="2" t="s">
        <v>121</v>
      </c>
      <c r="E30" s="2" t="s">
        <v>4</v>
      </c>
      <c r="F30" s="2" t="s">
        <v>5</v>
      </c>
      <c r="G30" s="150"/>
      <c r="H30" s="150"/>
      <c r="I30" s="142"/>
      <c r="J30" s="124" t="s">
        <v>124</v>
      </c>
      <c r="K30" s="124" t="s">
        <v>125</v>
      </c>
      <c r="L30" s="141" t="s">
        <v>5</v>
      </c>
      <c r="M30" s="148"/>
      <c r="N30" s="148"/>
      <c r="O30" s="1"/>
      <c r="P30" s="1"/>
      <c r="Q30" s="1"/>
      <c r="R30" s="1"/>
      <c r="S30" s="25"/>
      <c r="T30" s="25"/>
      <c r="U30" s="1"/>
      <c r="V30" s="1"/>
      <c r="W30" s="1"/>
      <c r="X30" s="1"/>
      <c r="Y30" s="1"/>
      <c r="Z30" s="1"/>
    </row>
    <row r="31" spans="1:26" ht="15.75" customHeight="1">
      <c r="A31" s="180"/>
      <c r="B31" s="129">
        <v>959445696</v>
      </c>
      <c r="C31" s="129">
        <v>938341187</v>
      </c>
      <c r="D31" s="129">
        <v>730799473</v>
      </c>
      <c r="E31" s="129" t="s">
        <v>141</v>
      </c>
      <c r="F31" s="129" t="s">
        <v>142</v>
      </c>
      <c r="G31" s="150"/>
      <c r="H31" s="150"/>
      <c r="I31" s="142"/>
      <c r="J31" s="130">
        <v>730799473</v>
      </c>
      <c r="K31" s="130">
        <v>959445696</v>
      </c>
      <c r="L31" s="131">
        <f>((K31-J31)/J31)*100</f>
        <v>31.287135725671224</v>
      </c>
      <c r="M31" s="148"/>
      <c r="N31" s="148"/>
      <c r="O31" s="1"/>
      <c r="P31" s="1"/>
      <c r="Q31" s="1"/>
      <c r="R31" s="1"/>
      <c r="S31" s="25"/>
      <c r="T31" s="25"/>
      <c r="U31" s="1"/>
      <c r="V31" s="1"/>
      <c r="W31" s="1"/>
      <c r="X31" s="1"/>
      <c r="Y31" s="1"/>
      <c r="Z31" s="1"/>
    </row>
    <row r="32" spans="1:26" ht="15.75" customHeight="1">
      <c r="A32" s="181"/>
      <c r="B32" s="11"/>
      <c r="C32" s="11"/>
      <c r="D32" s="11"/>
      <c r="E32" s="11"/>
      <c r="F32" s="11"/>
      <c r="G32" s="150"/>
      <c r="H32" s="150"/>
      <c r="I32" s="142"/>
      <c r="J32" s="11"/>
      <c r="K32" s="11"/>
      <c r="L32" s="11"/>
      <c r="M32" s="1"/>
      <c r="N32" s="1"/>
      <c r="O32" s="1"/>
      <c r="P32" s="1"/>
      <c r="Q32" s="1"/>
      <c r="R32" s="1"/>
      <c r="S32" s="25"/>
      <c r="T32" s="25"/>
      <c r="U32" s="1"/>
      <c r="V32" s="1"/>
      <c r="W32" s="1"/>
      <c r="X32" s="1"/>
      <c r="Y32" s="1"/>
      <c r="Z32" s="1"/>
    </row>
    <row r="33" spans="1:26" ht="15.75" customHeight="1">
      <c r="A33" s="192" t="s">
        <v>37</v>
      </c>
      <c r="B33" s="165" t="s">
        <v>1</v>
      </c>
      <c r="C33" s="166"/>
      <c r="D33" s="166"/>
      <c r="E33" s="166"/>
      <c r="F33" s="167"/>
      <c r="G33" s="150"/>
      <c r="H33" s="150"/>
      <c r="I33" s="142"/>
      <c r="J33" s="198" t="s">
        <v>118</v>
      </c>
      <c r="K33" s="166"/>
      <c r="L33" s="167"/>
      <c r="M33" s="148"/>
      <c r="N33" s="148"/>
      <c r="O33" s="1"/>
      <c r="P33" s="1"/>
      <c r="Q33" s="1"/>
      <c r="R33" s="1"/>
      <c r="S33" s="25"/>
      <c r="T33" s="25"/>
      <c r="U33" s="1"/>
      <c r="V33" s="1"/>
      <c r="W33" s="1"/>
      <c r="X33" s="1"/>
      <c r="Y33" s="1"/>
      <c r="Z33" s="1"/>
    </row>
    <row r="34" spans="1:26" ht="15.75" customHeight="1">
      <c r="A34" s="180"/>
      <c r="B34" s="2" t="s">
        <v>119</v>
      </c>
      <c r="C34" s="2" t="s">
        <v>120</v>
      </c>
      <c r="D34" s="2" t="s">
        <v>121</v>
      </c>
      <c r="E34" s="2" t="s">
        <v>4</v>
      </c>
      <c r="F34" s="2" t="s">
        <v>5</v>
      </c>
      <c r="G34" s="150"/>
      <c r="H34" s="150"/>
      <c r="I34" s="142"/>
      <c r="J34" s="124" t="s">
        <v>124</v>
      </c>
      <c r="K34" s="124" t="s">
        <v>125</v>
      </c>
      <c r="L34" s="141" t="s">
        <v>5</v>
      </c>
      <c r="M34" s="1"/>
      <c r="N34" s="1"/>
      <c r="O34" s="26"/>
      <c r="P34" s="1"/>
      <c r="Q34" s="1"/>
      <c r="R34" s="1"/>
      <c r="S34" s="25"/>
      <c r="T34" s="25"/>
      <c r="U34" s="1"/>
      <c r="V34" s="1"/>
      <c r="W34" s="1"/>
      <c r="X34" s="1"/>
      <c r="Y34" s="1"/>
      <c r="Z34" s="1"/>
    </row>
    <row r="35" spans="1:26" ht="15.75" customHeight="1">
      <c r="A35" s="180"/>
      <c r="B35" s="129">
        <v>12487607</v>
      </c>
      <c r="C35" s="129">
        <v>11091136</v>
      </c>
      <c r="D35" s="129">
        <v>26497047</v>
      </c>
      <c r="E35" s="129" t="s">
        <v>143</v>
      </c>
      <c r="F35" s="134" t="s">
        <v>144</v>
      </c>
      <c r="G35" s="150"/>
      <c r="H35" s="151"/>
      <c r="I35" s="142"/>
      <c r="J35" s="130">
        <v>26497047</v>
      </c>
      <c r="K35" s="130">
        <v>12487607</v>
      </c>
      <c r="L35" s="152" t="s">
        <v>145</v>
      </c>
      <c r="M35" s="1"/>
      <c r="N35" s="1"/>
      <c r="O35" s="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81"/>
      <c r="B36" s="11"/>
      <c r="C36" s="11"/>
      <c r="D36" s="11"/>
      <c r="E36" s="11"/>
      <c r="F36" s="11"/>
      <c r="G36" s="153"/>
      <c r="H36" s="153"/>
      <c r="I36" s="143"/>
      <c r="J36" s="11"/>
      <c r="K36" s="1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92" t="s">
        <v>40</v>
      </c>
      <c r="B37" s="165" t="s">
        <v>1</v>
      </c>
      <c r="C37" s="166"/>
      <c r="D37" s="166"/>
      <c r="E37" s="166"/>
      <c r="F37" s="167"/>
      <c r="G37" s="153"/>
      <c r="H37" s="153"/>
      <c r="I37" s="143"/>
      <c r="J37" s="198" t="s">
        <v>118</v>
      </c>
      <c r="K37" s="166"/>
      <c r="L37" s="16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80"/>
      <c r="B38" s="2" t="s">
        <v>119</v>
      </c>
      <c r="C38" s="2" t="s">
        <v>120</v>
      </c>
      <c r="D38" s="2" t="s">
        <v>121</v>
      </c>
      <c r="E38" s="2" t="s">
        <v>4</v>
      </c>
      <c r="F38" s="2" t="s">
        <v>5</v>
      </c>
      <c r="G38" s="1"/>
      <c r="H38" s="1"/>
      <c r="I38" s="1"/>
      <c r="J38" s="124" t="s">
        <v>124</v>
      </c>
      <c r="K38" s="124" t="s">
        <v>125</v>
      </c>
      <c r="L38" s="141" t="s">
        <v>5</v>
      </c>
      <c r="M38" s="1"/>
      <c r="N38" s="1"/>
      <c r="O38" s="1"/>
      <c r="P38" s="1"/>
      <c r="Q38" s="1"/>
      <c r="R38" s="26"/>
      <c r="S38" s="1"/>
      <c r="T38" s="1"/>
      <c r="U38" s="25"/>
      <c r="V38" s="1"/>
      <c r="W38" s="1"/>
      <c r="X38" s="1"/>
      <c r="Y38" s="1"/>
      <c r="Z38" s="1"/>
    </row>
    <row r="39" spans="1:26" ht="15.75" customHeight="1">
      <c r="A39" s="180"/>
      <c r="B39" s="129">
        <v>23175647</v>
      </c>
      <c r="C39" s="129">
        <v>22290816</v>
      </c>
      <c r="D39" s="129">
        <v>41228212</v>
      </c>
      <c r="E39" s="129" t="s">
        <v>146</v>
      </c>
      <c r="F39" s="134" t="s">
        <v>147</v>
      </c>
      <c r="G39" s="142"/>
      <c r="H39" s="143"/>
      <c r="I39" s="142"/>
      <c r="J39" s="130">
        <v>41228212</v>
      </c>
      <c r="K39" s="136">
        <v>23175647</v>
      </c>
      <c r="L39" s="152" t="s">
        <v>148</v>
      </c>
      <c r="M39" s="142"/>
      <c r="N39" s="142"/>
      <c r="O39" s="142"/>
      <c r="P39" s="1"/>
      <c r="Q39" s="1"/>
      <c r="R39" s="26"/>
      <c r="S39" s="1"/>
      <c r="T39" s="1"/>
      <c r="U39" s="25"/>
      <c r="V39" s="1"/>
      <c r="W39" s="1"/>
      <c r="X39" s="1"/>
      <c r="Y39" s="1"/>
      <c r="Z39" s="1"/>
    </row>
    <row r="40" spans="1:26" ht="15.75" customHeight="1">
      <c r="A40" s="181"/>
      <c r="B40" s="11"/>
      <c r="C40" s="11"/>
      <c r="D40" s="11"/>
      <c r="E40" s="11"/>
      <c r="F40" s="11"/>
      <c r="G40" s="142"/>
      <c r="H40" s="142"/>
      <c r="I40" s="142"/>
      <c r="J40" s="11"/>
      <c r="K40" s="11"/>
      <c r="L40" s="11"/>
      <c r="M40" s="11"/>
      <c r="N40" s="11"/>
      <c r="O40" s="11"/>
      <c r="P40" s="1"/>
      <c r="Q40" s="1"/>
      <c r="R40" s="26"/>
      <c r="S40" s="1"/>
      <c r="T40" s="1"/>
      <c r="U40" s="25"/>
      <c r="V40" s="1"/>
      <c r="W40" s="1"/>
      <c r="X40" s="1"/>
      <c r="Y40" s="1"/>
      <c r="Z40" s="1"/>
    </row>
    <row r="41" spans="1:26" ht="15.75" customHeight="1">
      <c r="A41" s="192" t="s">
        <v>43</v>
      </c>
      <c r="B41" s="165" t="s">
        <v>1</v>
      </c>
      <c r="C41" s="166"/>
      <c r="D41" s="166"/>
      <c r="E41" s="166"/>
      <c r="F41" s="167"/>
      <c r="G41" s="202" t="s">
        <v>2</v>
      </c>
      <c r="H41" s="196"/>
      <c r="I41" s="197"/>
      <c r="J41" s="1"/>
      <c r="K41" s="1"/>
      <c r="L41" s="154"/>
      <c r="M41" s="201" t="s">
        <v>3</v>
      </c>
      <c r="N41" s="166"/>
      <c r="O41" s="167"/>
      <c r="P41" s="1"/>
      <c r="Q41" s="1"/>
      <c r="R41" s="26"/>
      <c r="S41" s="1"/>
      <c r="T41" s="1"/>
      <c r="U41" s="25"/>
      <c r="V41" s="1"/>
      <c r="W41" s="1"/>
      <c r="X41" s="1"/>
      <c r="Y41" s="1"/>
      <c r="Z41" s="1"/>
    </row>
    <row r="42" spans="1:26" ht="15.75" customHeight="1">
      <c r="A42" s="180"/>
      <c r="B42" s="2" t="s">
        <v>119</v>
      </c>
      <c r="C42" s="2" t="s">
        <v>120</v>
      </c>
      <c r="D42" s="2" t="s">
        <v>121</v>
      </c>
      <c r="E42" s="2" t="s">
        <v>4</v>
      </c>
      <c r="F42" s="2" t="s">
        <v>5</v>
      </c>
      <c r="G42" s="3" t="s">
        <v>119</v>
      </c>
      <c r="H42" s="3" t="s">
        <v>120</v>
      </c>
      <c r="I42" s="3" t="s">
        <v>4</v>
      </c>
      <c r="J42" s="1"/>
      <c r="K42" s="1"/>
      <c r="L42" s="154"/>
      <c r="M42" s="126" t="s">
        <v>124</v>
      </c>
      <c r="N42" s="126" t="s">
        <v>124</v>
      </c>
      <c r="O42" s="125" t="s">
        <v>5</v>
      </c>
      <c r="P42" s="1"/>
      <c r="Q42" s="1"/>
      <c r="R42" s="26"/>
      <c r="S42" s="1"/>
      <c r="T42" s="1"/>
      <c r="U42" s="25"/>
      <c r="V42" s="1"/>
      <c r="W42" s="1"/>
      <c r="X42" s="1"/>
      <c r="Y42" s="1"/>
      <c r="Z42" s="1"/>
    </row>
    <row r="43" spans="1:26" ht="15.75" customHeight="1">
      <c r="A43" s="181"/>
      <c r="B43" s="129">
        <v>75806768</v>
      </c>
      <c r="C43" s="129">
        <v>80535328</v>
      </c>
      <c r="D43" s="129">
        <v>44400916</v>
      </c>
      <c r="E43" s="129" t="s">
        <v>149</v>
      </c>
      <c r="F43" s="129" t="s">
        <v>150</v>
      </c>
      <c r="G43" s="11">
        <v>73704377</v>
      </c>
      <c r="H43" s="11">
        <v>84904993</v>
      </c>
      <c r="I43" s="11" t="s">
        <v>151</v>
      </c>
      <c r="J43" s="142"/>
      <c r="K43" s="142"/>
      <c r="L43" s="155"/>
      <c r="M43" s="140" t="s">
        <v>8</v>
      </c>
      <c r="N43" s="140" t="s">
        <v>8</v>
      </c>
      <c r="O43" s="140" t="s">
        <v>8</v>
      </c>
      <c r="P43" s="1"/>
      <c r="Q43" s="1"/>
      <c r="R43" s="26"/>
      <c r="S43" s="1"/>
      <c r="T43" s="1"/>
      <c r="U43" s="25"/>
      <c r="V43" s="1"/>
      <c r="W43" s="1"/>
      <c r="X43" s="1"/>
      <c r="Y43" s="1"/>
      <c r="Z43" s="1"/>
    </row>
    <row r="44" spans="1:26" ht="15.75" customHeight="1">
      <c r="A44" s="1"/>
      <c r="B44" s="11"/>
      <c r="C44" s="11"/>
      <c r="D44" s="11"/>
      <c r="E44" s="11"/>
      <c r="F44" s="11"/>
      <c r="G44" s="11"/>
      <c r="H44" s="11"/>
      <c r="I44" s="11"/>
      <c r="J44" s="1"/>
      <c r="K44" s="1"/>
      <c r="L44" s="1"/>
      <c r="M44" s="1"/>
      <c r="N44" s="1"/>
      <c r="O44" s="1"/>
      <c r="P44" s="1"/>
      <c r="Q44" s="1"/>
      <c r="R44" s="26"/>
      <c r="S44" s="1"/>
      <c r="T44" s="1"/>
      <c r="U44" s="25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6"/>
      <c r="S45" s="1"/>
      <c r="T45" s="1"/>
      <c r="U45" s="25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6"/>
      <c r="S46" s="1"/>
      <c r="T46" s="1"/>
      <c r="U46" s="25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25"/>
      <c r="O49" s="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25"/>
      <c r="O50" s="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  <c r="M51" s="1"/>
      <c r="N51" s="25"/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26"/>
      <c r="D52" s="1"/>
      <c r="E52" s="1"/>
      <c r="F52" s="1"/>
      <c r="G52" s="1"/>
      <c r="H52" s="1"/>
      <c r="I52" s="1"/>
      <c r="J52" s="26"/>
      <c r="K52" s="1"/>
      <c r="L52" s="1"/>
      <c r="M52" s="25"/>
      <c r="N52" s="25"/>
      <c r="O52" s="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25"/>
      <c r="N53" s="25"/>
      <c r="O53" s="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25"/>
      <c r="N54" s="25"/>
      <c r="O54" s="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25"/>
      <c r="N55" s="25"/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25"/>
      <c r="N56" s="25"/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2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26"/>
      <c r="L58" s="1"/>
      <c r="M58" s="2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26"/>
      <c r="L59" s="1"/>
      <c r="M59" s="25"/>
      <c r="N59" s="2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26"/>
      <c r="L60" s="1"/>
      <c r="M60" s="1"/>
      <c r="N60" s="2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26"/>
      <c r="L61" s="1"/>
      <c r="M61" s="1"/>
      <c r="N61" s="2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2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2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  <c r="M64" s="1"/>
      <c r="N64" s="2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  <c r="M65" s="1"/>
      <c r="N65" s="2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6"/>
      <c r="L67" s="1"/>
      <c r="M67" s="1"/>
      <c r="N67" s="2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20.109375" customWidth="1"/>
    <col min="2" max="2" width="21.88671875" customWidth="1"/>
    <col min="3" max="3" width="19.6640625" customWidth="1"/>
    <col min="4" max="4" width="20.109375" customWidth="1"/>
    <col min="5" max="5" width="15.33203125" customWidth="1"/>
    <col min="6" max="6" width="13.88671875" customWidth="1"/>
    <col min="7" max="7" width="20.109375" customWidth="1"/>
    <col min="8" max="8" width="19.6640625" customWidth="1"/>
    <col min="9" max="9" width="14.6640625" customWidth="1"/>
    <col min="10" max="11" width="18.44140625" customWidth="1"/>
    <col min="12" max="12" width="14.109375" customWidth="1"/>
    <col min="13" max="13" width="15.44140625" customWidth="1"/>
    <col min="14" max="14" width="18.44140625" customWidth="1"/>
    <col min="15" max="15" width="14.109375" customWidth="1"/>
    <col min="18" max="18" width="30" customWidth="1"/>
  </cols>
  <sheetData>
    <row r="1" spans="1:26" ht="15.75" customHeight="1">
      <c r="A1" s="192" t="s">
        <v>0</v>
      </c>
      <c r="B1" s="165" t="s">
        <v>1</v>
      </c>
      <c r="C1" s="166"/>
      <c r="D1" s="166"/>
      <c r="E1" s="166"/>
      <c r="F1" s="167"/>
      <c r="G1" s="171" t="s">
        <v>2</v>
      </c>
      <c r="H1" s="166"/>
      <c r="I1" s="167"/>
      <c r="J1" s="194" t="s">
        <v>118</v>
      </c>
      <c r="K1" s="166"/>
      <c r="L1" s="167"/>
      <c r="M1" s="200" t="s">
        <v>3</v>
      </c>
      <c r="N1" s="166"/>
      <c r="O1" s="16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0"/>
      <c r="B2" s="2" t="s">
        <v>119</v>
      </c>
      <c r="C2" s="2" t="s">
        <v>120</v>
      </c>
      <c r="D2" s="2" t="s">
        <v>121</v>
      </c>
      <c r="E2" s="2" t="s">
        <v>4</v>
      </c>
      <c r="F2" s="2" t="s">
        <v>5</v>
      </c>
      <c r="G2" s="3" t="s">
        <v>152</v>
      </c>
      <c r="H2" s="3" t="s">
        <v>122</v>
      </c>
      <c r="I2" s="3" t="s">
        <v>4</v>
      </c>
      <c r="J2" s="124" t="s">
        <v>153</v>
      </c>
      <c r="K2" s="124" t="s">
        <v>154</v>
      </c>
      <c r="L2" s="125" t="s">
        <v>5</v>
      </c>
      <c r="M2" s="126" t="s">
        <v>124</v>
      </c>
      <c r="N2" s="127" t="s">
        <v>125</v>
      </c>
      <c r="O2" s="128" t="s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80"/>
      <c r="B3" s="156">
        <v>102935041</v>
      </c>
      <c r="C3" s="156">
        <v>43473856</v>
      </c>
      <c r="D3" s="157"/>
      <c r="E3" s="156" t="s">
        <v>155</v>
      </c>
      <c r="F3" s="156" t="s">
        <v>13</v>
      </c>
      <c r="G3" s="11"/>
      <c r="H3" s="1"/>
      <c r="I3" s="1"/>
      <c r="J3" s="158">
        <v>43473856</v>
      </c>
      <c r="K3" s="158" t="s">
        <v>8</v>
      </c>
      <c r="L3" s="159" t="s">
        <v>8</v>
      </c>
      <c r="M3" s="11" t="s">
        <v>8</v>
      </c>
      <c r="N3" s="11" t="s">
        <v>8</v>
      </c>
      <c r="O3" s="11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81"/>
      <c r="B4" s="11"/>
      <c r="C4" s="11"/>
      <c r="D4" s="11"/>
      <c r="E4" s="11"/>
      <c r="F4" s="11"/>
      <c r="G4" s="12"/>
      <c r="H4" s="12"/>
      <c r="I4" s="12"/>
      <c r="J4" s="11"/>
      <c r="K4" s="11"/>
      <c r="L4" s="11"/>
      <c r="M4" s="132"/>
      <c r="N4" s="133"/>
      <c r="O4" s="13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92" t="s">
        <v>9</v>
      </c>
      <c r="B5" s="165" t="s">
        <v>1</v>
      </c>
      <c r="C5" s="166"/>
      <c r="D5" s="166"/>
      <c r="E5" s="166"/>
      <c r="F5" s="167"/>
      <c r="G5" s="171" t="s">
        <v>2</v>
      </c>
      <c r="H5" s="166"/>
      <c r="I5" s="167"/>
      <c r="J5" s="194" t="s">
        <v>118</v>
      </c>
      <c r="K5" s="166"/>
      <c r="L5" s="167"/>
      <c r="M5" s="195" t="s">
        <v>3</v>
      </c>
      <c r="N5" s="196"/>
      <c r="O5" s="19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80"/>
      <c r="B6" s="2" t="s">
        <v>156</v>
      </c>
      <c r="C6" s="2" t="s">
        <v>119</v>
      </c>
      <c r="D6" s="2" t="s">
        <v>157</v>
      </c>
      <c r="E6" s="2" t="s">
        <v>4</v>
      </c>
      <c r="F6" s="2" t="s">
        <v>5</v>
      </c>
      <c r="G6" s="3" t="s">
        <v>152</v>
      </c>
      <c r="H6" s="3" t="s">
        <v>122</v>
      </c>
      <c r="I6" s="3" t="s">
        <v>4</v>
      </c>
      <c r="J6" s="124" t="s">
        <v>153</v>
      </c>
      <c r="K6" s="124" t="s">
        <v>154</v>
      </c>
      <c r="L6" s="125" t="s">
        <v>5</v>
      </c>
      <c r="M6" s="126" t="s">
        <v>124</v>
      </c>
      <c r="N6" s="127" t="s">
        <v>125</v>
      </c>
      <c r="O6" s="128" t="s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80"/>
      <c r="B7" s="156">
        <v>833436</v>
      </c>
      <c r="C7" s="156">
        <v>755095</v>
      </c>
      <c r="D7" s="156">
        <v>156583</v>
      </c>
      <c r="E7" s="156" t="s">
        <v>158</v>
      </c>
      <c r="F7" s="156" t="s">
        <v>159</v>
      </c>
      <c r="G7" s="11"/>
      <c r="H7" s="11"/>
      <c r="I7" s="135"/>
      <c r="J7" s="158">
        <v>156583</v>
      </c>
      <c r="K7" s="158">
        <v>833436</v>
      </c>
      <c r="L7" s="131">
        <f>((K7-J7)/J7)*100</f>
        <v>432.26467751927089</v>
      </c>
      <c r="M7" s="11" t="s">
        <v>8</v>
      </c>
      <c r="N7" s="11" t="s">
        <v>8</v>
      </c>
      <c r="O7" s="11" t="s">
        <v>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37"/>
      <c r="N8" s="138"/>
      <c r="O8" s="13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93" t="s">
        <v>10</v>
      </c>
      <c r="B9" s="165" t="s">
        <v>1</v>
      </c>
      <c r="C9" s="166"/>
      <c r="D9" s="166"/>
      <c r="E9" s="166"/>
      <c r="F9" s="167"/>
      <c r="G9" s="171" t="s">
        <v>2</v>
      </c>
      <c r="H9" s="166"/>
      <c r="I9" s="167"/>
      <c r="J9" s="194" t="s">
        <v>118</v>
      </c>
      <c r="K9" s="166"/>
      <c r="L9" s="167"/>
      <c r="M9" s="195" t="s">
        <v>3</v>
      </c>
      <c r="N9" s="196"/>
      <c r="O9" s="19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80"/>
      <c r="B10" s="2" t="s">
        <v>156</v>
      </c>
      <c r="C10" s="2" t="s">
        <v>119</v>
      </c>
      <c r="D10" s="2" t="s">
        <v>157</v>
      </c>
      <c r="E10" s="2" t="s">
        <v>4</v>
      </c>
      <c r="F10" s="2" t="s">
        <v>5</v>
      </c>
      <c r="G10" s="3" t="s">
        <v>152</v>
      </c>
      <c r="H10" s="3" t="s">
        <v>122</v>
      </c>
      <c r="I10" s="3" t="s">
        <v>4</v>
      </c>
      <c r="J10" s="124" t="s">
        <v>153</v>
      </c>
      <c r="K10" s="124" t="s">
        <v>154</v>
      </c>
      <c r="L10" s="125" t="s">
        <v>5</v>
      </c>
      <c r="M10" s="126" t="s">
        <v>124</v>
      </c>
      <c r="N10" s="127" t="s">
        <v>125</v>
      </c>
      <c r="O10" s="128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0"/>
      <c r="B11" s="156">
        <v>3025209</v>
      </c>
      <c r="C11" s="156">
        <v>4009348</v>
      </c>
      <c r="D11" s="157"/>
      <c r="E11" s="160" t="s">
        <v>160</v>
      </c>
      <c r="F11" s="156" t="s">
        <v>13</v>
      </c>
      <c r="G11" s="11"/>
      <c r="H11" s="11"/>
      <c r="I11" s="135"/>
      <c r="J11" s="158">
        <v>6481895</v>
      </c>
      <c r="K11" s="158" t="s">
        <v>8</v>
      </c>
      <c r="L11" s="159" t="s">
        <v>8</v>
      </c>
      <c r="M11" s="11" t="s">
        <v>8</v>
      </c>
      <c r="N11" s="11" t="s">
        <v>8</v>
      </c>
      <c r="O11" s="11" t="s">
        <v>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7"/>
      <c r="N12" s="138"/>
      <c r="O12" s="13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92" t="s">
        <v>15</v>
      </c>
      <c r="B13" s="165" t="s">
        <v>1</v>
      </c>
      <c r="C13" s="166"/>
      <c r="D13" s="166"/>
      <c r="E13" s="166"/>
      <c r="F13" s="167"/>
      <c r="G13" s="171" t="s">
        <v>2</v>
      </c>
      <c r="H13" s="166"/>
      <c r="I13" s="167"/>
      <c r="J13" s="198" t="s">
        <v>118</v>
      </c>
      <c r="K13" s="166"/>
      <c r="L13" s="167"/>
      <c r="M13" s="195" t="s">
        <v>3</v>
      </c>
      <c r="N13" s="196"/>
      <c r="O13" s="19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0"/>
      <c r="B14" s="2" t="s">
        <v>156</v>
      </c>
      <c r="C14" s="2" t="s">
        <v>119</v>
      </c>
      <c r="D14" s="2" t="s">
        <v>157</v>
      </c>
      <c r="E14" s="2" t="s">
        <v>4</v>
      </c>
      <c r="F14" s="2" t="s">
        <v>5</v>
      </c>
      <c r="G14" s="3" t="s">
        <v>152</v>
      </c>
      <c r="H14" s="3" t="s">
        <v>122</v>
      </c>
      <c r="I14" s="3" t="s">
        <v>4</v>
      </c>
      <c r="J14" s="124" t="s">
        <v>153</v>
      </c>
      <c r="K14" s="124" t="s">
        <v>154</v>
      </c>
      <c r="L14" s="141" t="s">
        <v>5</v>
      </c>
      <c r="M14" s="126" t="s">
        <v>124</v>
      </c>
      <c r="N14" s="127" t="s">
        <v>125</v>
      </c>
      <c r="O14" s="128" t="s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0"/>
      <c r="B15" s="156">
        <v>69161149</v>
      </c>
      <c r="C15" s="156">
        <v>73630024</v>
      </c>
      <c r="D15" s="156">
        <v>85526429</v>
      </c>
      <c r="E15" s="156" t="s">
        <v>161</v>
      </c>
      <c r="F15" s="156" t="s">
        <v>162</v>
      </c>
      <c r="G15" s="11"/>
      <c r="H15" s="11"/>
      <c r="I15" s="11"/>
      <c r="J15" s="158">
        <v>85526429</v>
      </c>
      <c r="K15" s="158">
        <v>69161149</v>
      </c>
      <c r="L15" s="161" t="s">
        <v>163</v>
      </c>
      <c r="M15" s="11" t="s">
        <v>8</v>
      </c>
      <c r="N15" s="11" t="s">
        <v>8</v>
      </c>
      <c r="O15" s="11" t="s">
        <v>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37"/>
      <c r="N16" s="138"/>
      <c r="O16" s="13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92" t="s">
        <v>19</v>
      </c>
      <c r="B17" s="165" t="s">
        <v>1</v>
      </c>
      <c r="C17" s="166"/>
      <c r="D17" s="166"/>
      <c r="E17" s="166"/>
      <c r="F17" s="167"/>
      <c r="G17" s="1"/>
      <c r="H17" s="1"/>
      <c r="I17" s="1"/>
      <c r="J17" s="198" t="s">
        <v>118</v>
      </c>
      <c r="K17" s="166"/>
      <c r="L17" s="167"/>
      <c r="M17" s="195" t="s">
        <v>3</v>
      </c>
      <c r="N17" s="196"/>
      <c r="O17" s="19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80"/>
      <c r="B18" s="2" t="s">
        <v>156</v>
      </c>
      <c r="C18" s="2" t="s">
        <v>119</v>
      </c>
      <c r="D18" s="2" t="s">
        <v>157</v>
      </c>
      <c r="E18" s="2" t="s">
        <v>4</v>
      </c>
      <c r="F18" s="2" t="s">
        <v>5</v>
      </c>
      <c r="G18" s="1"/>
      <c r="H18" s="1"/>
      <c r="I18" s="1"/>
      <c r="J18" s="124" t="s">
        <v>153</v>
      </c>
      <c r="K18" s="124" t="s">
        <v>154</v>
      </c>
      <c r="L18" s="141" t="s">
        <v>5</v>
      </c>
      <c r="M18" s="126" t="s">
        <v>124</v>
      </c>
      <c r="N18" s="127" t="s">
        <v>125</v>
      </c>
      <c r="O18" s="128" t="s"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80"/>
      <c r="B19" s="156">
        <v>193046959</v>
      </c>
      <c r="C19" s="156">
        <v>165656775</v>
      </c>
      <c r="D19" s="156">
        <v>143989973</v>
      </c>
      <c r="E19" s="156" t="s">
        <v>164</v>
      </c>
      <c r="F19" s="156" t="s">
        <v>165</v>
      </c>
      <c r="G19" s="142"/>
      <c r="H19" s="143"/>
      <c r="I19" s="142"/>
      <c r="J19" s="158">
        <v>143989973</v>
      </c>
      <c r="K19" s="158">
        <v>193046959</v>
      </c>
      <c r="L19" s="131">
        <f>((K19-J19)/J19)*100</f>
        <v>34.069723729998898</v>
      </c>
      <c r="M19" s="11" t="s">
        <v>8</v>
      </c>
      <c r="N19" s="11" t="s">
        <v>8</v>
      </c>
      <c r="O19" s="11" t="s">
        <v>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81"/>
      <c r="B20" s="11"/>
      <c r="C20" s="11"/>
      <c r="D20" s="11"/>
      <c r="E20" s="11"/>
      <c r="F20" s="11"/>
      <c r="G20" s="144"/>
      <c r="H20" s="1"/>
      <c r="I20" s="138"/>
      <c r="J20" s="11"/>
      <c r="K20" s="11"/>
      <c r="L20" s="11"/>
      <c r="M20" s="11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92" t="s">
        <v>25</v>
      </c>
      <c r="B21" s="165" t="s">
        <v>1</v>
      </c>
      <c r="C21" s="166"/>
      <c r="D21" s="166"/>
      <c r="E21" s="166"/>
      <c r="F21" s="167"/>
      <c r="G21" s="171" t="s">
        <v>2</v>
      </c>
      <c r="H21" s="166"/>
      <c r="I21" s="167"/>
      <c r="J21" s="198" t="s">
        <v>118</v>
      </c>
      <c r="K21" s="166"/>
      <c r="L21" s="167"/>
      <c r="M21" s="195" t="s">
        <v>3</v>
      </c>
      <c r="N21" s="196"/>
      <c r="O21" s="19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80"/>
      <c r="B22" s="2" t="s">
        <v>119</v>
      </c>
      <c r="C22" s="2" t="s">
        <v>120</v>
      </c>
      <c r="D22" s="2" t="s">
        <v>121</v>
      </c>
      <c r="E22" s="2" t="s">
        <v>4</v>
      </c>
      <c r="F22" s="2" t="s">
        <v>5</v>
      </c>
      <c r="G22" s="3" t="s">
        <v>152</v>
      </c>
      <c r="H22" s="3" t="s">
        <v>122</v>
      </c>
      <c r="I22" s="3" t="s">
        <v>4</v>
      </c>
      <c r="J22" s="124" t="s">
        <v>153</v>
      </c>
      <c r="K22" s="124" t="s">
        <v>154</v>
      </c>
      <c r="L22" s="141" t="s">
        <v>5</v>
      </c>
      <c r="M22" s="126" t="s">
        <v>124</v>
      </c>
      <c r="N22" s="127" t="s">
        <v>125</v>
      </c>
      <c r="O22" s="128" t="s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80"/>
      <c r="B23" s="156">
        <v>3253652900</v>
      </c>
      <c r="C23" s="156">
        <v>2710569962</v>
      </c>
      <c r="D23" s="157"/>
      <c r="E23" s="156" t="s">
        <v>166</v>
      </c>
      <c r="F23" s="156" t="s">
        <v>13</v>
      </c>
      <c r="G23" s="162"/>
      <c r="H23" s="162"/>
      <c r="I23" s="162"/>
      <c r="J23" s="158">
        <v>2703620532</v>
      </c>
      <c r="K23" s="158" t="s">
        <v>8</v>
      </c>
      <c r="L23" s="159" t="s">
        <v>8</v>
      </c>
      <c r="M23" s="11" t="s">
        <v>8</v>
      </c>
      <c r="N23" s="11" t="s">
        <v>8</v>
      </c>
      <c r="O23" s="11" t="s">
        <v>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81"/>
      <c r="B24" s="11"/>
      <c r="C24" s="11"/>
      <c r="D24" s="11"/>
      <c r="E24" s="11"/>
      <c r="F24" s="11"/>
      <c r="G24" s="11"/>
      <c r="H24" s="11"/>
      <c r="I24" s="11"/>
      <c r="J24" s="146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92" t="s">
        <v>31</v>
      </c>
      <c r="B25" s="165" t="s">
        <v>1</v>
      </c>
      <c r="C25" s="166"/>
      <c r="D25" s="166"/>
      <c r="E25" s="166"/>
      <c r="F25" s="167"/>
      <c r="G25" s="1"/>
      <c r="H25" s="1"/>
      <c r="I25" s="147"/>
      <c r="J25" s="199" t="s">
        <v>118</v>
      </c>
      <c r="K25" s="166"/>
      <c r="L25" s="16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80"/>
      <c r="B26" s="2" t="s">
        <v>156</v>
      </c>
      <c r="C26" s="2" t="s">
        <v>119</v>
      </c>
      <c r="D26" s="2" t="s">
        <v>157</v>
      </c>
      <c r="E26" s="2" t="s">
        <v>4</v>
      </c>
      <c r="F26" s="2" t="s">
        <v>5</v>
      </c>
      <c r="G26" s="1"/>
      <c r="H26" s="1"/>
      <c r="I26" s="1"/>
      <c r="J26" s="124" t="s">
        <v>153</v>
      </c>
      <c r="K26" s="124" t="s">
        <v>154</v>
      </c>
      <c r="L26" s="141" t="s">
        <v>5</v>
      </c>
      <c r="M26" s="148"/>
      <c r="N26" s="14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80"/>
      <c r="B27" s="156">
        <v>353858325</v>
      </c>
      <c r="C27" s="156">
        <v>359461298</v>
      </c>
      <c r="D27" s="156">
        <v>346083915</v>
      </c>
      <c r="E27" s="156" t="s">
        <v>167</v>
      </c>
      <c r="F27" s="156" t="s">
        <v>141</v>
      </c>
      <c r="G27" s="153"/>
      <c r="H27" s="153"/>
      <c r="I27" s="142"/>
      <c r="J27" s="158">
        <v>346083915</v>
      </c>
      <c r="K27" s="158" t="s">
        <v>8</v>
      </c>
      <c r="L27" s="159" t="s">
        <v>8</v>
      </c>
      <c r="M27" s="148"/>
      <c r="N27" s="148"/>
      <c r="O27" s="1"/>
      <c r="P27" s="1"/>
      <c r="Q27" s="1"/>
      <c r="R27" s="1"/>
      <c r="S27" s="25"/>
      <c r="T27" s="25"/>
      <c r="U27" s="1"/>
      <c r="V27" s="1"/>
      <c r="W27" s="1"/>
      <c r="X27" s="1"/>
      <c r="Y27" s="1"/>
      <c r="Z27" s="1"/>
    </row>
    <row r="28" spans="1:26" ht="15.75" customHeight="1">
      <c r="A28" s="181"/>
      <c r="B28" s="11"/>
      <c r="C28" s="11"/>
      <c r="D28" s="11"/>
      <c r="E28" s="11"/>
      <c r="F28" s="11"/>
      <c r="G28" s="163"/>
      <c r="H28" s="153"/>
      <c r="I28" s="142"/>
      <c r="J28" s="11"/>
      <c r="K28" s="11"/>
      <c r="L28" s="11"/>
      <c r="M28" s="148"/>
      <c r="N28" s="148"/>
      <c r="O28" s="1"/>
      <c r="P28" s="1"/>
      <c r="Q28" s="1"/>
      <c r="R28" s="1"/>
      <c r="S28" s="25"/>
      <c r="T28" s="25"/>
      <c r="U28" s="1"/>
      <c r="V28" s="1"/>
      <c r="W28" s="1"/>
      <c r="X28" s="1"/>
      <c r="Y28" s="1"/>
      <c r="Z28" s="1"/>
    </row>
    <row r="29" spans="1:26" ht="15.75" customHeight="1">
      <c r="A29" s="192" t="s">
        <v>34</v>
      </c>
      <c r="B29" s="165" t="s">
        <v>1</v>
      </c>
      <c r="C29" s="166"/>
      <c r="D29" s="166"/>
      <c r="E29" s="166"/>
      <c r="F29" s="167"/>
      <c r="G29" s="153"/>
      <c r="H29" s="153"/>
      <c r="I29" s="142"/>
      <c r="J29" s="198" t="s">
        <v>118</v>
      </c>
      <c r="K29" s="166"/>
      <c r="L29" s="167"/>
      <c r="M29" s="148"/>
      <c r="N29" s="148"/>
      <c r="O29" s="1"/>
      <c r="P29" s="1"/>
      <c r="Q29" s="1"/>
      <c r="R29" s="1"/>
      <c r="S29" s="25"/>
      <c r="T29" s="25"/>
      <c r="U29" s="1"/>
      <c r="V29" s="1"/>
      <c r="W29" s="1"/>
      <c r="X29" s="1"/>
      <c r="Y29" s="1"/>
      <c r="Z29" s="1"/>
    </row>
    <row r="30" spans="1:26" ht="15.75" customHeight="1">
      <c r="A30" s="180"/>
      <c r="B30" s="2" t="s">
        <v>156</v>
      </c>
      <c r="C30" s="2" t="s">
        <v>119</v>
      </c>
      <c r="D30" s="2" t="s">
        <v>157</v>
      </c>
      <c r="E30" s="2" t="s">
        <v>4</v>
      </c>
      <c r="F30" s="2" t="s">
        <v>5</v>
      </c>
      <c r="G30" s="153"/>
      <c r="H30" s="153"/>
      <c r="I30" s="142"/>
      <c r="J30" s="124" t="s">
        <v>153</v>
      </c>
      <c r="K30" s="124" t="s">
        <v>154</v>
      </c>
      <c r="L30" s="141" t="s">
        <v>5</v>
      </c>
      <c r="M30" s="148"/>
      <c r="N30" s="148"/>
      <c r="O30" s="1"/>
      <c r="P30" s="1"/>
      <c r="Q30" s="1"/>
      <c r="R30" s="1"/>
      <c r="S30" s="25"/>
      <c r="T30" s="25"/>
      <c r="U30" s="1"/>
      <c r="V30" s="1"/>
      <c r="W30" s="1"/>
      <c r="X30" s="1"/>
      <c r="Y30" s="1"/>
      <c r="Z30" s="1"/>
    </row>
    <row r="31" spans="1:26" ht="15.75" customHeight="1">
      <c r="A31" s="180"/>
      <c r="B31" s="156">
        <v>958067789</v>
      </c>
      <c r="C31" s="156">
        <v>959445696</v>
      </c>
      <c r="D31" s="156">
        <v>759016797</v>
      </c>
      <c r="E31" s="156" t="s">
        <v>168</v>
      </c>
      <c r="F31" s="156" t="s">
        <v>169</v>
      </c>
      <c r="G31" s="153"/>
      <c r="H31" s="153"/>
      <c r="I31" s="142"/>
      <c r="J31" s="158">
        <v>759016797</v>
      </c>
      <c r="K31" s="158" t="s">
        <v>8</v>
      </c>
      <c r="L31" s="159" t="s">
        <v>8</v>
      </c>
      <c r="M31" s="148"/>
      <c r="N31" s="148"/>
      <c r="O31" s="1"/>
      <c r="P31" s="1"/>
      <c r="Q31" s="1"/>
      <c r="R31" s="1"/>
      <c r="S31" s="25"/>
      <c r="T31" s="25"/>
      <c r="U31" s="1"/>
      <c r="V31" s="1"/>
      <c r="W31" s="1"/>
      <c r="X31" s="1"/>
      <c r="Y31" s="1"/>
      <c r="Z31" s="1"/>
    </row>
    <row r="32" spans="1:26" ht="15.75" customHeight="1">
      <c r="A32" s="181"/>
      <c r="B32" s="11"/>
      <c r="C32" s="11"/>
      <c r="D32" s="11"/>
      <c r="E32" s="11"/>
      <c r="F32" s="11"/>
      <c r="G32" s="153"/>
      <c r="H32" s="153"/>
      <c r="I32" s="142"/>
      <c r="J32" s="11"/>
      <c r="K32" s="11"/>
      <c r="L32" s="11"/>
      <c r="M32" s="1"/>
      <c r="N32" s="1"/>
      <c r="O32" s="1"/>
      <c r="P32" s="1"/>
      <c r="Q32" s="1"/>
      <c r="R32" s="1"/>
      <c r="S32" s="25"/>
      <c r="T32" s="25"/>
      <c r="U32" s="1"/>
      <c r="V32" s="1"/>
      <c r="W32" s="1"/>
      <c r="X32" s="1"/>
      <c r="Y32" s="1"/>
      <c r="Z32" s="1"/>
    </row>
    <row r="33" spans="1:26" ht="15.75" customHeight="1">
      <c r="A33" s="192" t="s">
        <v>37</v>
      </c>
      <c r="B33" s="165" t="s">
        <v>1</v>
      </c>
      <c r="C33" s="166"/>
      <c r="D33" s="166"/>
      <c r="E33" s="166"/>
      <c r="F33" s="167"/>
      <c r="G33" s="153"/>
      <c r="H33" s="153"/>
      <c r="I33" s="142"/>
      <c r="J33" s="198" t="s">
        <v>118</v>
      </c>
      <c r="K33" s="166"/>
      <c r="L33" s="167"/>
      <c r="M33" s="148"/>
      <c r="N33" s="148"/>
      <c r="O33" s="1"/>
      <c r="P33" s="1"/>
      <c r="Q33" s="1"/>
      <c r="R33" s="1"/>
      <c r="S33" s="25"/>
      <c r="T33" s="25"/>
      <c r="U33" s="1"/>
      <c r="V33" s="1"/>
      <c r="W33" s="1"/>
      <c r="X33" s="1"/>
      <c r="Y33" s="1"/>
      <c r="Z33" s="1"/>
    </row>
    <row r="34" spans="1:26" ht="15.75" customHeight="1">
      <c r="A34" s="180"/>
      <c r="B34" s="2" t="s">
        <v>156</v>
      </c>
      <c r="C34" s="2" t="s">
        <v>119</v>
      </c>
      <c r="D34" s="2" t="s">
        <v>157</v>
      </c>
      <c r="E34" s="2" t="s">
        <v>4</v>
      </c>
      <c r="F34" s="2" t="s">
        <v>5</v>
      </c>
      <c r="G34" s="153"/>
      <c r="H34" s="153"/>
      <c r="I34" s="142"/>
      <c r="J34" s="124" t="s">
        <v>153</v>
      </c>
      <c r="K34" s="124" t="s">
        <v>154</v>
      </c>
      <c r="L34" s="141" t="s">
        <v>5</v>
      </c>
      <c r="M34" s="1"/>
      <c r="N34" s="1"/>
      <c r="O34" s="26"/>
      <c r="P34" s="1"/>
      <c r="Q34" s="1"/>
      <c r="R34" s="1"/>
      <c r="S34" s="25"/>
      <c r="T34" s="25"/>
      <c r="U34" s="1"/>
      <c r="V34" s="1"/>
      <c r="W34" s="1"/>
      <c r="X34" s="1"/>
      <c r="Y34" s="1"/>
      <c r="Z34" s="1"/>
    </row>
    <row r="35" spans="1:26" ht="15.75" customHeight="1">
      <c r="A35" s="180"/>
      <c r="B35" s="156">
        <v>10197709</v>
      </c>
      <c r="C35" s="156">
        <v>12487607</v>
      </c>
      <c r="D35" s="156">
        <v>17696920</v>
      </c>
      <c r="E35" s="160" t="s">
        <v>170</v>
      </c>
      <c r="F35" s="156" t="s">
        <v>171</v>
      </c>
      <c r="G35" s="153"/>
      <c r="H35" s="163"/>
      <c r="I35" s="142"/>
      <c r="J35" s="158">
        <v>17696920</v>
      </c>
      <c r="K35" s="158" t="s">
        <v>8</v>
      </c>
      <c r="L35" s="159" t="s">
        <v>8</v>
      </c>
      <c r="M35" s="1"/>
      <c r="N35" s="1"/>
      <c r="O35" s="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81"/>
      <c r="B36" s="11"/>
      <c r="C36" s="11"/>
      <c r="D36" s="11"/>
      <c r="E36" s="11"/>
      <c r="F36" s="11"/>
      <c r="G36" s="153"/>
      <c r="H36" s="153"/>
      <c r="I36" s="143"/>
      <c r="J36" s="11"/>
      <c r="K36" s="1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92" t="s">
        <v>40</v>
      </c>
      <c r="B37" s="165" t="s">
        <v>1</v>
      </c>
      <c r="C37" s="166"/>
      <c r="D37" s="166"/>
      <c r="E37" s="166"/>
      <c r="F37" s="167"/>
      <c r="G37" s="153"/>
      <c r="H37" s="153"/>
      <c r="I37" s="143"/>
      <c r="J37" s="198" t="s">
        <v>118</v>
      </c>
      <c r="K37" s="166"/>
      <c r="L37" s="16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80"/>
      <c r="B38" s="2" t="s">
        <v>156</v>
      </c>
      <c r="C38" s="2" t="s">
        <v>119</v>
      </c>
      <c r="D38" s="2" t="s">
        <v>157</v>
      </c>
      <c r="E38" s="2" t="s">
        <v>4</v>
      </c>
      <c r="F38" s="2" t="s">
        <v>5</v>
      </c>
      <c r="G38" s="1"/>
      <c r="H38" s="1"/>
      <c r="I38" s="1"/>
      <c r="J38" s="124" t="s">
        <v>153</v>
      </c>
      <c r="K38" s="124" t="s">
        <v>154</v>
      </c>
      <c r="L38" s="141" t="s">
        <v>5</v>
      </c>
      <c r="M38" s="1"/>
      <c r="N38" s="1"/>
      <c r="O38" s="1"/>
      <c r="P38" s="1"/>
      <c r="Q38" s="1"/>
      <c r="R38" s="26"/>
      <c r="S38" s="1"/>
      <c r="T38" s="1"/>
      <c r="U38" s="25"/>
      <c r="V38" s="1"/>
      <c r="W38" s="1"/>
      <c r="X38" s="1"/>
      <c r="Y38" s="1"/>
      <c r="Z38" s="1"/>
    </row>
    <row r="39" spans="1:26" ht="15.75" customHeight="1">
      <c r="A39" s="180"/>
      <c r="B39" s="156">
        <v>22767645</v>
      </c>
      <c r="C39" s="156">
        <v>23175647</v>
      </c>
      <c r="D39" s="156">
        <v>39175219</v>
      </c>
      <c r="E39" s="156" t="s">
        <v>172</v>
      </c>
      <c r="F39" s="156" t="s">
        <v>173</v>
      </c>
      <c r="G39" s="142"/>
      <c r="H39" s="143"/>
      <c r="I39" s="142"/>
      <c r="J39" s="158">
        <v>39175219</v>
      </c>
      <c r="K39" s="158" t="s">
        <v>8</v>
      </c>
      <c r="L39" s="159" t="s">
        <v>8</v>
      </c>
      <c r="M39" s="142"/>
      <c r="N39" s="142"/>
      <c r="O39" s="142"/>
      <c r="P39" s="1"/>
      <c r="Q39" s="1"/>
      <c r="R39" s="26"/>
      <c r="S39" s="1"/>
      <c r="T39" s="1"/>
      <c r="U39" s="25"/>
      <c r="V39" s="1"/>
      <c r="W39" s="1"/>
      <c r="X39" s="1"/>
      <c r="Y39" s="1"/>
      <c r="Z39" s="1"/>
    </row>
    <row r="40" spans="1:26" ht="15.75" customHeight="1">
      <c r="A40" s="181"/>
      <c r="B40" s="11"/>
      <c r="C40" s="11"/>
      <c r="D40" s="11"/>
      <c r="E40" s="11"/>
      <c r="F40" s="11"/>
      <c r="G40" s="142"/>
      <c r="H40" s="142"/>
      <c r="I40" s="142"/>
      <c r="J40" s="11"/>
      <c r="K40" s="11"/>
      <c r="L40" s="11"/>
      <c r="M40" s="11"/>
      <c r="N40" s="11"/>
      <c r="O40" s="11"/>
      <c r="P40" s="1"/>
      <c r="Q40" s="1"/>
      <c r="R40" s="26"/>
      <c r="S40" s="1"/>
      <c r="T40" s="1"/>
      <c r="U40" s="25"/>
      <c r="V40" s="1"/>
      <c r="W40" s="1"/>
      <c r="X40" s="1"/>
      <c r="Y40" s="1"/>
      <c r="Z40" s="1"/>
    </row>
    <row r="41" spans="1:26" ht="15.75" customHeight="1">
      <c r="A41" s="192" t="s">
        <v>43</v>
      </c>
      <c r="B41" s="165" t="s">
        <v>1</v>
      </c>
      <c r="C41" s="166"/>
      <c r="D41" s="166"/>
      <c r="E41" s="166"/>
      <c r="F41" s="167"/>
      <c r="G41" s="202" t="s">
        <v>2</v>
      </c>
      <c r="H41" s="196"/>
      <c r="I41" s="197"/>
      <c r="J41" s="1"/>
      <c r="K41" s="1"/>
      <c r="L41" s="154"/>
      <c r="M41" s="201" t="s">
        <v>3</v>
      </c>
      <c r="N41" s="166"/>
      <c r="O41" s="167"/>
      <c r="P41" s="1"/>
      <c r="Q41" s="1"/>
      <c r="R41" s="26"/>
      <c r="S41" s="1"/>
      <c r="T41" s="1"/>
      <c r="U41" s="25"/>
      <c r="V41" s="1"/>
      <c r="W41" s="1"/>
      <c r="X41" s="1"/>
      <c r="Y41" s="1"/>
      <c r="Z41" s="1"/>
    </row>
    <row r="42" spans="1:26" ht="15.75" customHeight="1">
      <c r="A42" s="180"/>
      <c r="B42" s="2" t="s">
        <v>156</v>
      </c>
      <c r="C42" s="2" t="s">
        <v>119</v>
      </c>
      <c r="D42" s="2" t="s">
        <v>157</v>
      </c>
      <c r="E42" s="2" t="s">
        <v>4</v>
      </c>
      <c r="F42" s="2" t="s">
        <v>5</v>
      </c>
      <c r="G42" s="3" t="s">
        <v>156</v>
      </c>
      <c r="H42" s="3" t="s">
        <v>119</v>
      </c>
      <c r="I42" s="3" t="s">
        <v>4</v>
      </c>
      <c r="J42" s="1"/>
      <c r="K42" s="1"/>
      <c r="L42" s="154"/>
      <c r="M42" s="126" t="s">
        <v>124</v>
      </c>
      <c r="N42" s="126" t="s">
        <v>124</v>
      </c>
      <c r="O42" s="125" t="s">
        <v>5</v>
      </c>
      <c r="P42" s="1"/>
      <c r="Q42" s="1"/>
      <c r="R42" s="26"/>
      <c r="S42" s="1"/>
      <c r="T42" s="1"/>
      <c r="U42" s="25"/>
      <c r="V42" s="1"/>
      <c r="W42" s="1"/>
      <c r="X42" s="1"/>
      <c r="Y42" s="1"/>
      <c r="Z42" s="1"/>
    </row>
    <row r="43" spans="1:26" ht="15.75" customHeight="1">
      <c r="A43" s="181"/>
      <c r="B43" s="156">
        <v>93681877</v>
      </c>
      <c r="C43" s="156">
        <v>75806768</v>
      </c>
      <c r="D43" s="156">
        <v>36591105</v>
      </c>
      <c r="E43" s="156" t="s">
        <v>174</v>
      </c>
      <c r="F43" s="156" t="s">
        <v>175</v>
      </c>
      <c r="G43" s="11">
        <v>88338150</v>
      </c>
      <c r="H43" s="11">
        <v>73704385</v>
      </c>
      <c r="I43" s="11" t="s">
        <v>176</v>
      </c>
      <c r="J43" s="142"/>
      <c r="K43" s="142"/>
      <c r="L43" s="155"/>
      <c r="M43" s="11" t="s">
        <v>8</v>
      </c>
      <c r="N43" s="11" t="s">
        <v>8</v>
      </c>
      <c r="O43" s="11" t="s">
        <v>8</v>
      </c>
      <c r="P43" s="1"/>
      <c r="Q43" s="1"/>
      <c r="R43" s="26"/>
      <c r="S43" s="1"/>
      <c r="T43" s="1"/>
      <c r="U43" s="25"/>
      <c r="V43" s="1"/>
      <c r="W43" s="1"/>
      <c r="X43" s="1"/>
      <c r="Y43" s="1"/>
      <c r="Z43" s="1"/>
    </row>
    <row r="44" spans="1:26" ht="15.75" customHeight="1">
      <c r="A44" s="1"/>
      <c r="B44" s="11"/>
      <c r="C44" s="11"/>
      <c r="D44" s="11"/>
      <c r="E44" s="11"/>
      <c r="F44" s="11"/>
      <c r="G44" s="11"/>
      <c r="H44" s="11"/>
      <c r="I44" s="11"/>
      <c r="J44" s="1"/>
      <c r="K44" s="1"/>
      <c r="L44" s="1"/>
      <c r="M44" s="1"/>
      <c r="N44" s="1"/>
      <c r="O44" s="1"/>
      <c r="P44" s="1"/>
      <c r="Q44" s="1"/>
      <c r="R44" s="26"/>
      <c r="S44" s="1"/>
      <c r="T44" s="1"/>
      <c r="U44" s="25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6"/>
      <c r="S45" s="1"/>
      <c r="T45" s="1"/>
      <c r="U45" s="25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6"/>
      <c r="S46" s="1"/>
      <c r="T46" s="1"/>
      <c r="U46" s="25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25"/>
      <c r="O49" s="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25"/>
      <c r="O50" s="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  <c r="M51" s="1"/>
      <c r="N51" s="25"/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26"/>
      <c r="D52" s="1"/>
      <c r="E52" s="1"/>
      <c r="F52" s="1"/>
      <c r="G52" s="1"/>
      <c r="H52" s="1"/>
      <c r="I52" s="1"/>
      <c r="J52" s="26"/>
      <c r="K52" s="1"/>
      <c r="L52" s="1"/>
      <c r="M52" s="25"/>
      <c r="N52" s="25"/>
      <c r="O52" s="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25"/>
      <c r="N53" s="25"/>
      <c r="O53" s="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25"/>
      <c r="N54" s="25"/>
      <c r="O54" s="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25"/>
      <c r="N55" s="25"/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25"/>
      <c r="N56" s="25"/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2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26"/>
      <c r="L58" s="1"/>
      <c r="M58" s="2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26"/>
      <c r="L59" s="1"/>
      <c r="M59" s="25"/>
      <c r="N59" s="2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26"/>
      <c r="L60" s="1"/>
      <c r="M60" s="1"/>
      <c r="N60" s="2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26"/>
      <c r="L61" s="1"/>
      <c r="M61" s="1"/>
      <c r="N61" s="2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2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2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  <c r="M64" s="1"/>
      <c r="N64" s="2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  <c r="M65" s="1"/>
      <c r="N65" s="2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6"/>
      <c r="L67" s="1"/>
      <c r="M67" s="1"/>
      <c r="N67" s="2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20.109375" customWidth="1"/>
    <col min="2" max="2" width="21.88671875" customWidth="1"/>
    <col min="3" max="3" width="19.6640625" customWidth="1"/>
    <col min="4" max="4" width="20.109375" customWidth="1"/>
    <col min="5" max="5" width="15.33203125" customWidth="1"/>
    <col min="6" max="6" width="13.88671875" customWidth="1"/>
    <col min="7" max="7" width="20.109375" customWidth="1"/>
    <col min="8" max="8" width="19.6640625" customWidth="1"/>
    <col min="9" max="9" width="14.6640625" customWidth="1"/>
    <col min="10" max="11" width="18.44140625" customWidth="1"/>
    <col min="12" max="12" width="14.109375" customWidth="1"/>
    <col min="13" max="13" width="15.44140625" customWidth="1"/>
    <col min="14" max="14" width="18.44140625" customWidth="1"/>
    <col min="15" max="15" width="14.109375" customWidth="1"/>
    <col min="18" max="18" width="30" customWidth="1"/>
  </cols>
  <sheetData>
    <row r="1" spans="1:26" ht="15.75" customHeight="1">
      <c r="A1" s="192" t="s">
        <v>0</v>
      </c>
      <c r="B1" s="165" t="s">
        <v>1</v>
      </c>
      <c r="C1" s="166"/>
      <c r="D1" s="166"/>
      <c r="E1" s="166"/>
      <c r="F1" s="167"/>
      <c r="G1" s="171" t="s">
        <v>2</v>
      </c>
      <c r="H1" s="166"/>
      <c r="I1" s="167"/>
      <c r="J1" s="194" t="s">
        <v>118</v>
      </c>
      <c r="K1" s="166"/>
      <c r="L1" s="167"/>
      <c r="M1" s="200" t="s">
        <v>3</v>
      </c>
      <c r="N1" s="166"/>
      <c r="O1" s="16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0"/>
      <c r="B2" s="2" t="s">
        <v>119</v>
      </c>
      <c r="C2" s="2" t="s">
        <v>120</v>
      </c>
      <c r="D2" s="2" t="s">
        <v>121</v>
      </c>
      <c r="E2" s="2" t="s">
        <v>4</v>
      </c>
      <c r="F2" s="2" t="s">
        <v>5</v>
      </c>
      <c r="G2" s="3" t="s">
        <v>156</v>
      </c>
      <c r="H2" s="3" t="s">
        <v>119</v>
      </c>
      <c r="I2" s="3" t="s">
        <v>4</v>
      </c>
      <c r="J2" s="124" t="s">
        <v>153</v>
      </c>
      <c r="K2" s="124" t="s">
        <v>154</v>
      </c>
      <c r="L2" s="125" t="s">
        <v>5</v>
      </c>
      <c r="M2" s="126" t="s">
        <v>124</v>
      </c>
      <c r="N2" s="127" t="s">
        <v>125</v>
      </c>
      <c r="O2" s="128" t="s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80"/>
      <c r="B3" s="156"/>
      <c r="C3" s="156"/>
      <c r="D3" s="157"/>
      <c r="E3" s="156"/>
      <c r="F3" s="156"/>
      <c r="G3" s="11"/>
      <c r="H3" s="1"/>
      <c r="I3" s="1"/>
      <c r="J3" s="158"/>
      <c r="K3" s="158"/>
      <c r="L3" s="159"/>
      <c r="M3" s="11" t="s">
        <v>8</v>
      </c>
      <c r="N3" s="11" t="s">
        <v>8</v>
      </c>
      <c r="O3" s="11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81"/>
      <c r="B4" s="11"/>
      <c r="C4" s="11"/>
      <c r="D4" s="11"/>
      <c r="E4" s="11"/>
      <c r="F4" s="11"/>
      <c r="G4" s="12"/>
      <c r="H4" s="12"/>
      <c r="I4" s="12"/>
      <c r="J4" s="11"/>
      <c r="K4" s="11"/>
      <c r="L4" s="11"/>
      <c r="M4" s="132"/>
      <c r="N4" s="133"/>
      <c r="O4" s="13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92" t="s">
        <v>9</v>
      </c>
      <c r="B5" s="165" t="s">
        <v>1</v>
      </c>
      <c r="C5" s="166"/>
      <c r="D5" s="166"/>
      <c r="E5" s="166"/>
      <c r="F5" s="167"/>
      <c r="G5" s="171" t="s">
        <v>2</v>
      </c>
      <c r="H5" s="166"/>
      <c r="I5" s="167"/>
      <c r="J5" s="194" t="s">
        <v>118</v>
      </c>
      <c r="K5" s="166"/>
      <c r="L5" s="167"/>
      <c r="M5" s="195" t="s">
        <v>3</v>
      </c>
      <c r="N5" s="196"/>
      <c r="O5" s="19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80"/>
      <c r="B6" s="2" t="s">
        <v>156</v>
      </c>
      <c r="C6" s="2" t="s">
        <v>119</v>
      </c>
      <c r="D6" s="2" t="s">
        <v>157</v>
      </c>
      <c r="E6" s="2" t="s">
        <v>4</v>
      </c>
      <c r="F6" s="2" t="s">
        <v>5</v>
      </c>
      <c r="G6" s="3" t="s">
        <v>156</v>
      </c>
      <c r="H6" s="3" t="s">
        <v>119</v>
      </c>
      <c r="I6" s="3" t="s">
        <v>4</v>
      </c>
      <c r="J6" s="124" t="s">
        <v>153</v>
      </c>
      <c r="K6" s="124" t="s">
        <v>154</v>
      </c>
      <c r="L6" s="125" t="s">
        <v>5</v>
      </c>
      <c r="M6" s="126" t="s">
        <v>124</v>
      </c>
      <c r="N6" s="127" t="s">
        <v>125</v>
      </c>
      <c r="O6" s="128" t="s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80"/>
      <c r="B7" s="156"/>
      <c r="C7" s="156"/>
      <c r="D7" s="156"/>
      <c r="E7" s="156"/>
      <c r="F7" s="156"/>
      <c r="G7" s="11"/>
      <c r="H7" s="11"/>
      <c r="I7" s="135"/>
      <c r="J7" s="158"/>
      <c r="K7" s="158"/>
      <c r="L7" s="131"/>
      <c r="M7" s="11" t="s">
        <v>8</v>
      </c>
      <c r="N7" s="11" t="s">
        <v>8</v>
      </c>
      <c r="O7" s="11" t="s">
        <v>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37"/>
      <c r="N8" s="138"/>
      <c r="O8" s="13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93" t="s">
        <v>10</v>
      </c>
      <c r="B9" s="165" t="s">
        <v>1</v>
      </c>
      <c r="C9" s="166"/>
      <c r="D9" s="166"/>
      <c r="E9" s="166"/>
      <c r="F9" s="167"/>
      <c r="G9" s="171" t="s">
        <v>2</v>
      </c>
      <c r="H9" s="166"/>
      <c r="I9" s="167"/>
      <c r="J9" s="194" t="s">
        <v>118</v>
      </c>
      <c r="K9" s="166"/>
      <c r="L9" s="167"/>
      <c r="M9" s="195" t="s">
        <v>3</v>
      </c>
      <c r="N9" s="196"/>
      <c r="O9" s="19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80"/>
      <c r="B10" s="2" t="s">
        <v>156</v>
      </c>
      <c r="C10" s="2" t="s">
        <v>119</v>
      </c>
      <c r="D10" s="2" t="s">
        <v>157</v>
      </c>
      <c r="E10" s="2" t="s">
        <v>4</v>
      </c>
      <c r="F10" s="2" t="s">
        <v>5</v>
      </c>
      <c r="G10" s="3" t="s">
        <v>156</v>
      </c>
      <c r="H10" s="3" t="s">
        <v>119</v>
      </c>
      <c r="I10" s="3" t="s">
        <v>4</v>
      </c>
      <c r="J10" s="124" t="s">
        <v>153</v>
      </c>
      <c r="K10" s="124" t="s">
        <v>154</v>
      </c>
      <c r="L10" s="125" t="s">
        <v>5</v>
      </c>
      <c r="M10" s="126" t="s">
        <v>124</v>
      </c>
      <c r="N10" s="127" t="s">
        <v>125</v>
      </c>
      <c r="O10" s="128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0"/>
      <c r="B11" s="156"/>
      <c r="C11" s="156"/>
      <c r="D11" s="157"/>
      <c r="E11" s="160"/>
      <c r="F11" s="156"/>
      <c r="G11" s="11"/>
      <c r="H11" s="11"/>
      <c r="I11" s="135"/>
      <c r="J11" s="158"/>
      <c r="K11" s="158"/>
      <c r="L11" s="159"/>
      <c r="M11" s="11" t="s">
        <v>8</v>
      </c>
      <c r="N11" s="11" t="s">
        <v>8</v>
      </c>
      <c r="O11" s="11" t="s">
        <v>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7"/>
      <c r="N12" s="138"/>
      <c r="O12" s="13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92" t="s">
        <v>15</v>
      </c>
      <c r="B13" s="165" t="s">
        <v>1</v>
      </c>
      <c r="C13" s="166"/>
      <c r="D13" s="166"/>
      <c r="E13" s="166"/>
      <c r="F13" s="167"/>
      <c r="G13" s="171" t="s">
        <v>2</v>
      </c>
      <c r="H13" s="166"/>
      <c r="I13" s="167"/>
      <c r="J13" s="198" t="s">
        <v>118</v>
      </c>
      <c r="K13" s="166"/>
      <c r="L13" s="167"/>
      <c r="M13" s="195" t="s">
        <v>3</v>
      </c>
      <c r="N13" s="196"/>
      <c r="O13" s="19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0"/>
      <c r="B14" s="2" t="s">
        <v>156</v>
      </c>
      <c r="C14" s="2" t="s">
        <v>119</v>
      </c>
      <c r="D14" s="2" t="s">
        <v>157</v>
      </c>
      <c r="E14" s="2" t="s">
        <v>4</v>
      </c>
      <c r="F14" s="2" t="s">
        <v>5</v>
      </c>
      <c r="G14" s="3" t="s">
        <v>156</v>
      </c>
      <c r="H14" s="3" t="s">
        <v>119</v>
      </c>
      <c r="I14" s="3" t="s">
        <v>4</v>
      </c>
      <c r="J14" s="124" t="s">
        <v>153</v>
      </c>
      <c r="K14" s="124" t="s">
        <v>154</v>
      </c>
      <c r="L14" s="141" t="s">
        <v>5</v>
      </c>
      <c r="M14" s="126" t="s">
        <v>124</v>
      </c>
      <c r="N14" s="127" t="s">
        <v>125</v>
      </c>
      <c r="O14" s="128" t="s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0"/>
      <c r="B15" s="156"/>
      <c r="C15" s="156"/>
      <c r="D15" s="156"/>
      <c r="E15" s="156"/>
      <c r="F15" s="156"/>
      <c r="G15" s="11"/>
      <c r="H15" s="11"/>
      <c r="I15" s="11"/>
      <c r="J15" s="158">
        <v>85526429</v>
      </c>
      <c r="K15" s="158">
        <v>69161149</v>
      </c>
      <c r="L15" s="161" t="s">
        <v>163</v>
      </c>
      <c r="M15" s="11" t="s">
        <v>8</v>
      </c>
      <c r="N15" s="11" t="s">
        <v>8</v>
      </c>
      <c r="O15" s="11" t="s">
        <v>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37"/>
      <c r="N16" s="138"/>
      <c r="O16" s="13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92" t="s">
        <v>19</v>
      </c>
      <c r="B17" s="165" t="s">
        <v>1</v>
      </c>
      <c r="C17" s="166"/>
      <c r="D17" s="166"/>
      <c r="E17" s="166"/>
      <c r="F17" s="167"/>
      <c r="G17" s="1"/>
      <c r="H17" s="1"/>
      <c r="I17" s="1"/>
      <c r="J17" s="198" t="s">
        <v>118</v>
      </c>
      <c r="K17" s="166"/>
      <c r="L17" s="167"/>
      <c r="M17" s="195" t="s">
        <v>3</v>
      </c>
      <c r="N17" s="196"/>
      <c r="O17" s="19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80"/>
      <c r="B18" s="2" t="s">
        <v>156</v>
      </c>
      <c r="C18" s="2" t="s">
        <v>119</v>
      </c>
      <c r="D18" s="2" t="s">
        <v>157</v>
      </c>
      <c r="E18" s="2" t="s">
        <v>4</v>
      </c>
      <c r="F18" s="2" t="s">
        <v>5</v>
      </c>
      <c r="G18" s="1"/>
      <c r="H18" s="1"/>
      <c r="I18" s="1"/>
      <c r="J18" s="124" t="s">
        <v>153</v>
      </c>
      <c r="K18" s="124" t="s">
        <v>154</v>
      </c>
      <c r="L18" s="141" t="s">
        <v>5</v>
      </c>
      <c r="M18" s="126" t="s">
        <v>124</v>
      </c>
      <c r="N18" s="127" t="s">
        <v>125</v>
      </c>
      <c r="O18" s="128" t="s"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80"/>
      <c r="B19" s="156"/>
      <c r="C19" s="156"/>
      <c r="D19" s="156"/>
      <c r="E19" s="156"/>
      <c r="F19" s="156"/>
      <c r="G19" s="142"/>
      <c r="H19" s="143"/>
      <c r="I19" s="142"/>
      <c r="J19" s="158">
        <v>143989973</v>
      </c>
      <c r="K19" s="158">
        <v>193046959</v>
      </c>
      <c r="L19" s="131">
        <f>((K19-J19)/J19)*100</f>
        <v>34.069723729998898</v>
      </c>
      <c r="M19" s="11" t="s">
        <v>8</v>
      </c>
      <c r="N19" s="11" t="s">
        <v>8</v>
      </c>
      <c r="O19" s="11" t="s">
        <v>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81"/>
      <c r="B20" s="11"/>
      <c r="C20" s="11"/>
      <c r="D20" s="11"/>
      <c r="E20" s="11"/>
      <c r="F20" s="11"/>
      <c r="G20" s="144"/>
      <c r="H20" s="1"/>
      <c r="I20" s="138"/>
      <c r="J20" s="11"/>
      <c r="K20" s="11"/>
      <c r="L20" s="11"/>
      <c r="M20" s="11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92" t="s">
        <v>25</v>
      </c>
      <c r="B21" s="165" t="s">
        <v>1</v>
      </c>
      <c r="C21" s="166"/>
      <c r="D21" s="166"/>
      <c r="E21" s="166"/>
      <c r="F21" s="167"/>
      <c r="G21" s="171" t="s">
        <v>2</v>
      </c>
      <c r="H21" s="166"/>
      <c r="I21" s="167"/>
      <c r="J21" s="198" t="s">
        <v>118</v>
      </c>
      <c r="K21" s="166"/>
      <c r="L21" s="167"/>
      <c r="M21" s="195" t="s">
        <v>3</v>
      </c>
      <c r="N21" s="196"/>
      <c r="O21" s="19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80"/>
      <c r="B22" s="2" t="s">
        <v>119</v>
      </c>
      <c r="C22" s="2" t="s">
        <v>120</v>
      </c>
      <c r="D22" s="2" t="s">
        <v>121</v>
      </c>
      <c r="E22" s="2" t="s">
        <v>4</v>
      </c>
      <c r="F22" s="2" t="s">
        <v>5</v>
      </c>
      <c r="G22" s="3" t="s">
        <v>156</v>
      </c>
      <c r="H22" s="3" t="s">
        <v>119</v>
      </c>
      <c r="I22" s="3" t="s">
        <v>4</v>
      </c>
      <c r="J22" s="124" t="s">
        <v>153</v>
      </c>
      <c r="K22" s="124" t="s">
        <v>154</v>
      </c>
      <c r="L22" s="141" t="s">
        <v>5</v>
      </c>
      <c r="M22" s="126" t="s">
        <v>124</v>
      </c>
      <c r="N22" s="127" t="s">
        <v>125</v>
      </c>
      <c r="O22" s="128" t="s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80"/>
      <c r="B23" s="156"/>
      <c r="C23" s="156"/>
      <c r="D23" s="157"/>
      <c r="E23" s="156"/>
      <c r="F23" s="156"/>
      <c r="G23" s="162"/>
      <c r="H23" s="162"/>
      <c r="I23" s="162"/>
      <c r="J23" s="158">
        <v>2703620532</v>
      </c>
      <c r="K23" s="158" t="s">
        <v>8</v>
      </c>
      <c r="L23" s="159" t="s">
        <v>8</v>
      </c>
      <c r="M23" s="11" t="s">
        <v>8</v>
      </c>
      <c r="N23" s="11" t="s">
        <v>8</v>
      </c>
      <c r="O23" s="11" t="s">
        <v>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81"/>
      <c r="B24" s="11"/>
      <c r="C24" s="11"/>
      <c r="D24" s="11"/>
      <c r="E24" s="11"/>
      <c r="F24" s="11"/>
      <c r="G24" s="11"/>
      <c r="H24" s="11"/>
      <c r="I24" s="11"/>
      <c r="J24" s="146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92" t="s">
        <v>31</v>
      </c>
      <c r="B25" s="165" t="s">
        <v>1</v>
      </c>
      <c r="C25" s="166"/>
      <c r="D25" s="166"/>
      <c r="E25" s="166"/>
      <c r="F25" s="167"/>
      <c r="G25" s="1"/>
      <c r="H25" s="1"/>
      <c r="I25" s="147"/>
      <c r="J25" s="199" t="s">
        <v>118</v>
      </c>
      <c r="K25" s="166"/>
      <c r="L25" s="16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80"/>
      <c r="B26" s="2" t="s">
        <v>156</v>
      </c>
      <c r="C26" s="2" t="s">
        <v>119</v>
      </c>
      <c r="D26" s="2" t="s">
        <v>157</v>
      </c>
      <c r="E26" s="2" t="s">
        <v>4</v>
      </c>
      <c r="F26" s="2" t="s">
        <v>5</v>
      </c>
      <c r="G26" s="1"/>
      <c r="H26" s="1"/>
      <c r="I26" s="1"/>
      <c r="J26" s="124" t="s">
        <v>153</v>
      </c>
      <c r="K26" s="124" t="s">
        <v>154</v>
      </c>
      <c r="L26" s="141" t="s">
        <v>5</v>
      </c>
      <c r="M26" s="148"/>
      <c r="N26" s="14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80"/>
      <c r="B27" s="156"/>
      <c r="C27" s="156"/>
      <c r="D27" s="156"/>
      <c r="E27" s="156"/>
      <c r="F27" s="156"/>
      <c r="G27" s="153"/>
      <c r="H27" s="153"/>
      <c r="I27" s="142"/>
      <c r="J27" s="158">
        <v>346083915</v>
      </c>
      <c r="K27" s="158" t="s">
        <v>8</v>
      </c>
      <c r="L27" s="159" t="s">
        <v>8</v>
      </c>
      <c r="M27" s="148"/>
      <c r="N27" s="148"/>
      <c r="O27" s="1"/>
      <c r="P27" s="1"/>
      <c r="Q27" s="1"/>
      <c r="R27" s="1"/>
      <c r="S27" s="25"/>
      <c r="T27" s="25"/>
      <c r="U27" s="1"/>
      <c r="V27" s="1"/>
      <c r="W27" s="1"/>
      <c r="X27" s="1"/>
      <c r="Y27" s="1"/>
      <c r="Z27" s="1"/>
    </row>
    <row r="28" spans="1:26" ht="15.75" customHeight="1">
      <c r="A28" s="181"/>
      <c r="B28" s="11"/>
      <c r="C28" s="11"/>
      <c r="D28" s="11"/>
      <c r="E28" s="11"/>
      <c r="F28" s="11"/>
      <c r="G28" s="163"/>
      <c r="H28" s="153"/>
      <c r="I28" s="142"/>
      <c r="J28" s="11"/>
      <c r="K28" s="11"/>
      <c r="L28" s="11"/>
      <c r="M28" s="148"/>
      <c r="N28" s="148"/>
      <c r="O28" s="1"/>
      <c r="P28" s="1"/>
      <c r="Q28" s="1"/>
      <c r="R28" s="1"/>
      <c r="S28" s="25"/>
      <c r="T28" s="25"/>
      <c r="U28" s="1"/>
      <c r="V28" s="1"/>
      <c r="W28" s="1"/>
      <c r="X28" s="1"/>
      <c r="Y28" s="1"/>
      <c r="Z28" s="1"/>
    </row>
    <row r="29" spans="1:26" ht="15.75" customHeight="1">
      <c r="A29" s="192" t="s">
        <v>34</v>
      </c>
      <c r="B29" s="165" t="s">
        <v>1</v>
      </c>
      <c r="C29" s="166"/>
      <c r="D29" s="166"/>
      <c r="E29" s="166"/>
      <c r="F29" s="167"/>
      <c r="G29" s="153"/>
      <c r="H29" s="153"/>
      <c r="I29" s="142"/>
      <c r="J29" s="198" t="s">
        <v>118</v>
      </c>
      <c r="K29" s="166"/>
      <c r="L29" s="167"/>
      <c r="M29" s="148"/>
      <c r="N29" s="148"/>
      <c r="O29" s="1"/>
      <c r="P29" s="1"/>
      <c r="Q29" s="1"/>
      <c r="R29" s="1"/>
      <c r="S29" s="25"/>
      <c r="T29" s="25"/>
      <c r="U29" s="1"/>
      <c r="V29" s="1"/>
      <c r="W29" s="1"/>
      <c r="X29" s="1"/>
      <c r="Y29" s="1"/>
      <c r="Z29" s="1"/>
    </row>
    <row r="30" spans="1:26" ht="15.75" customHeight="1">
      <c r="A30" s="180"/>
      <c r="B30" s="2" t="s">
        <v>156</v>
      </c>
      <c r="C30" s="2" t="s">
        <v>119</v>
      </c>
      <c r="D30" s="2" t="s">
        <v>157</v>
      </c>
      <c r="E30" s="2" t="s">
        <v>4</v>
      </c>
      <c r="F30" s="2" t="s">
        <v>5</v>
      </c>
      <c r="G30" s="153"/>
      <c r="H30" s="153"/>
      <c r="I30" s="142"/>
      <c r="J30" s="124" t="s">
        <v>153</v>
      </c>
      <c r="K30" s="124" t="s">
        <v>154</v>
      </c>
      <c r="L30" s="141" t="s">
        <v>5</v>
      </c>
      <c r="M30" s="148"/>
      <c r="N30" s="148"/>
      <c r="O30" s="1"/>
      <c r="P30" s="1"/>
      <c r="Q30" s="1"/>
      <c r="R30" s="1"/>
      <c r="S30" s="25"/>
      <c r="T30" s="25"/>
      <c r="U30" s="1"/>
      <c r="V30" s="1"/>
      <c r="W30" s="1"/>
      <c r="X30" s="1"/>
      <c r="Y30" s="1"/>
      <c r="Z30" s="1"/>
    </row>
    <row r="31" spans="1:26" ht="15.75" customHeight="1">
      <c r="A31" s="180"/>
      <c r="B31" s="156"/>
      <c r="C31" s="156"/>
      <c r="D31" s="156"/>
      <c r="E31" s="156"/>
      <c r="F31" s="156"/>
      <c r="G31" s="153"/>
      <c r="H31" s="153"/>
      <c r="I31" s="142"/>
      <c r="J31" s="158">
        <v>759016797</v>
      </c>
      <c r="K31" s="158" t="s">
        <v>8</v>
      </c>
      <c r="L31" s="159" t="s">
        <v>8</v>
      </c>
      <c r="M31" s="148"/>
      <c r="N31" s="148"/>
      <c r="O31" s="1"/>
      <c r="P31" s="1"/>
      <c r="Q31" s="1"/>
      <c r="R31" s="1"/>
      <c r="S31" s="25"/>
      <c r="T31" s="25"/>
      <c r="U31" s="1"/>
      <c r="V31" s="1"/>
      <c r="W31" s="1"/>
      <c r="X31" s="1"/>
      <c r="Y31" s="1"/>
      <c r="Z31" s="1"/>
    </row>
    <row r="32" spans="1:26" ht="15.75" customHeight="1">
      <c r="A32" s="181"/>
      <c r="B32" s="11"/>
      <c r="C32" s="11"/>
      <c r="D32" s="11"/>
      <c r="E32" s="11"/>
      <c r="F32" s="11"/>
      <c r="G32" s="153"/>
      <c r="H32" s="153"/>
      <c r="I32" s="142"/>
      <c r="J32" s="11"/>
      <c r="K32" s="11"/>
      <c r="L32" s="11"/>
      <c r="M32" s="1"/>
      <c r="N32" s="1"/>
      <c r="O32" s="1"/>
      <c r="P32" s="1"/>
      <c r="Q32" s="1"/>
      <c r="R32" s="1"/>
      <c r="S32" s="25"/>
      <c r="T32" s="25"/>
      <c r="U32" s="1"/>
      <c r="V32" s="1"/>
      <c r="W32" s="1"/>
      <c r="X32" s="1"/>
      <c r="Y32" s="1"/>
      <c r="Z32" s="1"/>
    </row>
    <row r="33" spans="1:26" ht="15.75" customHeight="1">
      <c r="A33" s="192" t="s">
        <v>37</v>
      </c>
      <c r="B33" s="165" t="s">
        <v>1</v>
      </c>
      <c r="C33" s="166"/>
      <c r="D33" s="166"/>
      <c r="E33" s="166"/>
      <c r="F33" s="167"/>
      <c r="G33" s="153"/>
      <c r="H33" s="153"/>
      <c r="I33" s="142"/>
      <c r="J33" s="198" t="s">
        <v>118</v>
      </c>
      <c r="K33" s="166"/>
      <c r="L33" s="167"/>
      <c r="M33" s="148"/>
      <c r="N33" s="148"/>
      <c r="O33" s="1"/>
      <c r="P33" s="1"/>
      <c r="Q33" s="1"/>
      <c r="R33" s="1"/>
      <c r="S33" s="25"/>
      <c r="T33" s="25"/>
      <c r="U33" s="1"/>
      <c r="V33" s="1"/>
      <c r="W33" s="1"/>
      <c r="X33" s="1"/>
      <c r="Y33" s="1"/>
      <c r="Z33" s="1"/>
    </row>
    <row r="34" spans="1:26" ht="15.75" customHeight="1">
      <c r="A34" s="180"/>
      <c r="B34" s="2" t="s">
        <v>156</v>
      </c>
      <c r="C34" s="2" t="s">
        <v>119</v>
      </c>
      <c r="D34" s="2" t="s">
        <v>157</v>
      </c>
      <c r="E34" s="2" t="s">
        <v>4</v>
      </c>
      <c r="F34" s="2" t="s">
        <v>5</v>
      </c>
      <c r="G34" s="153"/>
      <c r="H34" s="153"/>
      <c r="I34" s="142"/>
      <c r="J34" s="124" t="s">
        <v>153</v>
      </c>
      <c r="K34" s="124" t="s">
        <v>154</v>
      </c>
      <c r="L34" s="141" t="s">
        <v>5</v>
      </c>
      <c r="M34" s="1"/>
      <c r="N34" s="1"/>
      <c r="O34" s="26"/>
      <c r="P34" s="1"/>
      <c r="Q34" s="1"/>
      <c r="R34" s="1"/>
      <c r="S34" s="25"/>
      <c r="T34" s="25"/>
      <c r="U34" s="1"/>
      <c r="V34" s="1"/>
      <c r="W34" s="1"/>
      <c r="X34" s="1"/>
      <c r="Y34" s="1"/>
      <c r="Z34" s="1"/>
    </row>
    <row r="35" spans="1:26" ht="15.75" customHeight="1">
      <c r="A35" s="180"/>
      <c r="B35" s="156"/>
      <c r="C35" s="156"/>
      <c r="D35" s="156"/>
      <c r="E35" s="160"/>
      <c r="F35" s="156"/>
      <c r="G35" s="153"/>
      <c r="H35" s="163"/>
      <c r="I35" s="142"/>
      <c r="J35" s="158">
        <v>17696920</v>
      </c>
      <c r="K35" s="158" t="s">
        <v>8</v>
      </c>
      <c r="L35" s="159" t="s">
        <v>8</v>
      </c>
      <c r="M35" s="1"/>
      <c r="N35" s="1"/>
      <c r="O35" s="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81"/>
      <c r="B36" s="11"/>
      <c r="C36" s="11"/>
      <c r="D36" s="11"/>
      <c r="E36" s="11"/>
      <c r="F36" s="11"/>
      <c r="G36" s="153"/>
      <c r="H36" s="153"/>
      <c r="I36" s="143"/>
      <c r="J36" s="11"/>
      <c r="K36" s="1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92" t="s">
        <v>40</v>
      </c>
      <c r="B37" s="165" t="s">
        <v>1</v>
      </c>
      <c r="C37" s="166"/>
      <c r="D37" s="166"/>
      <c r="E37" s="166"/>
      <c r="F37" s="167"/>
      <c r="G37" s="153"/>
      <c r="H37" s="153"/>
      <c r="I37" s="143"/>
      <c r="J37" s="198" t="s">
        <v>118</v>
      </c>
      <c r="K37" s="166"/>
      <c r="L37" s="16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80"/>
      <c r="B38" s="2" t="s">
        <v>156</v>
      </c>
      <c r="C38" s="2" t="s">
        <v>119</v>
      </c>
      <c r="D38" s="2" t="s">
        <v>157</v>
      </c>
      <c r="E38" s="2" t="s">
        <v>4</v>
      </c>
      <c r="F38" s="2" t="s">
        <v>5</v>
      </c>
      <c r="G38" s="1"/>
      <c r="H38" s="1"/>
      <c r="I38" s="1"/>
      <c r="J38" s="124" t="s">
        <v>153</v>
      </c>
      <c r="K38" s="124" t="s">
        <v>154</v>
      </c>
      <c r="L38" s="141" t="s">
        <v>5</v>
      </c>
      <c r="M38" s="1"/>
      <c r="N38" s="1"/>
      <c r="O38" s="1"/>
      <c r="P38" s="1"/>
      <c r="Q38" s="1"/>
      <c r="R38" s="26"/>
      <c r="S38" s="1"/>
      <c r="T38" s="1"/>
      <c r="U38" s="25"/>
      <c r="V38" s="1"/>
      <c r="W38" s="1"/>
      <c r="X38" s="1"/>
      <c r="Y38" s="1"/>
      <c r="Z38" s="1"/>
    </row>
    <row r="39" spans="1:26" ht="15.75" customHeight="1">
      <c r="A39" s="180"/>
      <c r="B39" s="156"/>
      <c r="C39" s="156"/>
      <c r="D39" s="156"/>
      <c r="E39" s="156"/>
      <c r="F39" s="156"/>
      <c r="G39" s="142"/>
      <c r="H39" s="143"/>
      <c r="I39" s="142"/>
      <c r="J39" s="158">
        <v>39175219</v>
      </c>
      <c r="K39" s="158" t="s">
        <v>8</v>
      </c>
      <c r="L39" s="159" t="s">
        <v>8</v>
      </c>
      <c r="M39" s="142"/>
      <c r="N39" s="142"/>
      <c r="O39" s="142"/>
      <c r="P39" s="1"/>
      <c r="Q39" s="1"/>
      <c r="R39" s="26"/>
      <c r="S39" s="1"/>
      <c r="T39" s="1"/>
      <c r="U39" s="25"/>
      <c r="V39" s="1"/>
      <c r="W39" s="1"/>
      <c r="X39" s="1"/>
      <c r="Y39" s="1"/>
      <c r="Z39" s="1"/>
    </row>
    <row r="40" spans="1:26" ht="15.75" customHeight="1">
      <c r="A40" s="181"/>
      <c r="B40" s="11"/>
      <c r="C40" s="11"/>
      <c r="D40" s="11"/>
      <c r="E40" s="11"/>
      <c r="F40" s="11"/>
      <c r="G40" s="142"/>
      <c r="H40" s="142"/>
      <c r="I40" s="142"/>
      <c r="J40" s="11"/>
      <c r="K40" s="11"/>
      <c r="L40" s="11"/>
      <c r="M40" s="11"/>
      <c r="N40" s="11"/>
      <c r="O40" s="11"/>
      <c r="P40" s="1"/>
      <c r="Q40" s="1"/>
      <c r="R40" s="26"/>
      <c r="S40" s="1"/>
      <c r="T40" s="1"/>
      <c r="U40" s="25"/>
      <c r="V40" s="1"/>
      <c r="W40" s="1"/>
      <c r="X40" s="1"/>
      <c r="Y40" s="1"/>
      <c r="Z40" s="1"/>
    </row>
    <row r="41" spans="1:26" ht="15.75" customHeight="1">
      <c r="A41" s="192" t="s">
        <v>43</v>
      </c>
      <c r="B41" s="165" t="s">
        <v>1</v>
      </c>
      <c r="C41" s="166"/>
      <c r="D41" s="166"/>
      <c r="E41" s="166"/>
      <c r="F41" s="167"/>
      <c r="G41" s="202" t="s">
        <v>2</v>
      </c>
      <c r="H41" s="196"/>
      <c r="I41" s="197"/>
      <c r="J41" s="1"/>
      <c r="K41" s="1"/>
      <c r="L41" s="154"/>
      <c r="M41" s="201" t="s">
        <v>3</v>
      </c>
      <c r="N41" s="166"/>
      <c r="O41" s="167"/>
      <c r="P41" s="1"/>
      <c r="Q41" s="1"/>
      <c r="R41" s="26"/>
      <c r="S41" s="1"/>
      <c r="T41" s="1"/>
      <c r="U41" s="25"/>
      <c r="V41" s="1"/>
      <c r="W41" s="1"/>
      <c r="X41" s="1"/>
      <c r="Y41" s="1"/>
      <c r="Z41" s="1"/>
    </row>
    <row r="42" spans="1:26" ht="15.75" customHeight="1">
      <c r="A42" s="180"/>
      <c r="B42" s="2" t="s">
        <v>156</v>
      </c>
      <c r="C42" s="2" t="s">
        <v>119</v>
      </c>
      <c r="D42" s="2" t="s">
        <v>157</v>
      </c>
      <c r="E42" s="2" t="s">
        <v>4</v>
      </c>
      <c r="F42" s="2" t="s">
        <v>5</v>
      </c>
      <c r="G42" s="3" t="s">
        <v>156</v>
      </c>
      <c r="H42" s="3" t="s">
        <v>119</v>
      </c>
      <c r="I42" s="3" t="s">
        <v>4</v>
      </c>
      <c r="J42" s="1"/>
      <c r="K42" s="1"/>
      <c r="L42" s="154"/>
      <c r="M42" s="126" t="s">
        <v>124</v>
      </c>
      <c r="N42" s="126" t="s">
        <v>124</v>
      </c>
      <c r="O42" s="125" t="s">
        <v>5</v>
      </c>
      <c r="P42" s="1"/>
      <c r="Q42" s="1"/>
      <c r="R42" s="26"/>
      <c r="S42" s="1"/>
      <c r="T42" s="1"/>
      <c r="U42" s="25"/>
      <c r="V42" s="1"/>
      <c r="W42" s="1"/>
      <c r="X42" s="1"/>
      <c r="Y42" s="1"/>
      <c r="Z42" s="1"/>
    </row>
    <row r="43" spans="1:26" ht="15.75" customHeight="1">
      <c r="A43" s="181"/>
      <c r="B43" s="156"/>
      <c r="C43" s="156"/>
      <c r="D43" s="156"/>
      <c r="E43" s="156"/>
      <c r="F43" s="156"/>
      <c r="G43" s="11">
        <v>88338150</v>
      </c>
      <c r="H43" s="11">
        <v>73704385</v>
      </c>
      <c r="I43" s="11" t="s">
        <v>176</v>
      </c>
      <c r="J43" s="142"/>
      <c r="K43" s="142"/>
      <c r="L43" s="155"/>
      <c r="M43" s="11" t="s">
        <v>8</v>
      </c>
      <c r="N43" s="11" t="s">
        <v>8</v>
      </c>
      <c r="O43" s="11" t="s">
        <v>8</v>
      </c>
      <c r="P43" s="1"/>
      <c r="Q43" s="1"/>
      <c r="R43" s="26"/>
      <c r="S43" s="1"/>
      <c r="T43" s="1"/>
      <c r="U43" s="25"/>
      <c r="V43" s="1"/>
      <c r="W43" s="1"/>
      <c r="X43" s="1"/>
      <c r="Y43" s="1"/>
      <c r="Z43" s="1"/>
    </row>
    <row r="44" spans="1:26" ht="15.75" customHeight="1">
      <c r="A44" s="1"/>
      <c r="B44" s="11"/>
      <c r="C44" s="11"/>
      <c r="D44" s="11"/>
      <c r="E44" s="11"/>
      <c r="F44" s="11"/>
      <c r="G44" s="11"/>
      <c r="H44" s="11"/>
      <c r="I44" s="11"/>
      <c r="J44" s="1"/>
      <c r="K44" s="1"/>
      <c r="L44" s="1"/>
      <c r="M44" s="1"/>
      <c r="N44" s="1"/>
      <c r="O44" s="1"/>
      <c r="P44" s="1"/>
      <c r="Q44" s="1"/>
      <c r="R44" s="26"/>
      <c r="S44" s="1"/>
      <c r="T44" s="1"/>
      <c r="U44" s="25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6"/>
      <c r="S45" s="1"/>
      <c r="T45" s="1"/>
      <c r="U45" s="25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6"/>
      <c r="S46" s="1"/>
      <c r="T46" s="1"/>
      <c r="U46" s="25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25"/>
      <c r="O49" s="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25"/>
      <c r="O50" s="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  <c r="M51" s="1"/>
      <c r="N51" s="25"/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26"/>
      <c r="D52" s="1"/>
      <c r="E52" s="1"/>
      <c r="F52" s="1"/>
      <c r="G52" s="1"/>
      <c r="H52" s="1"/>
      <c r="I52" s="1"/>
      <c r="J52" s="26"/>
      <c r="K52" s="1"/>
      <c r="L52" s="1"/>
      <c r="M52" s="25"/>
      <c r="N52" s="25"/>
      <c r="O52" s="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25"/>
      <c r="N53" s="25"/>
      <c r="O53" s="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25"/>
      <c r="N54" s="25"/>
      <c r="O54" s="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25"/>
      <c r="N55" s="25"/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25"/>
      <c r="N56" s="25"/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2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26"/>
      <c r="L58" s="1"/>
      <c r="M58" s="2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26"/>
      <c r="L59" s="1"/>
      <c r="M59" s="25"/>
      <c r="N59" s="2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26"/>
      <c r="L60" s="1"/>
      <c r="M60" s="1"/>
      <c r="N60" s="2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26"/>
      <c r="L61" s="1"/>
      <c r="M61" s="1"/>
      <c r="N61" s="2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2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2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  <c r="M64" s="1"/>
      <c r="N64" s="2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  <c r="M65" s="1"/>
      <c r="N65" s="2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6"/>
      <c r="L67" s="1"/>
      <c r="M67" s="1"/>
      <c r="N67" s="2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2022-12-08</vt:lpstr>
      <vt:lpstr>Sheet1</vt:lpstr>
      <vt:lpstr>Work</vt:lpstr>
      <vt:lpstr>2022-11-19</vt:lpstr>
      <vt:lpstr>2022-11-20</vt:lpstr>
      <vt:lpstr>2022-10-10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2022-12-05T09:30:46Z</dcterms:created>
  <dcterms:modified xsi:type="dcterms:W3CDTF">2023-01-05T07:38:53Z</dcterms:modified>
</cp:coreProperties>
</file>