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uario\Desktop\Tesis\17_Pseudolisogenia\Experimentos_estancia\10_Datos_todas_las_curvas\Mandar Joshua\"/>
    </mc:Choice>
  </mc:AlternateContent>
  <xr:revisionPtr revIDLastSave="0" documentId="13_ncr:1_{908EC8AF-2B71-4404-BDE2-71F6B4A8D1FE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M1_EM1" sheetId="4" r:id="rId1"/>
    <sheet name="M31_CC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G3" i="4"/>
  <c r="H3" i="4"/>
  <c r="H11" i="4" l="1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N3" i="4"/>
  <c r="M3" i="4"/>
  <c r="J7" i="1"/>
  <c r="N3" i="1"/>
  <c r="M3" i="1"/>
  <c r="H11" i="1"/>
  <c r="G11" i="1"/>
  <c r="H3" i="1"/>
  <c r="H7" i="1" l="1"/>
  <c r="H8" i="1"/>
  <c r="H9" i="1"/>
  <c r="H10" i="1"/>
  <c r="G7" i="1"/>
  <c r="G8" i="1"/>
  <c r="G9" i="1"/>
  <c r="G10" i="1"/>
  <c r="H4" i="1" l="1"/>
  <c r="H5" i="1"/>
  <c r="H6" i="1"/>
  <c r="G4" i="1"/>
  <c r="G5" i="1"/>
  <c r="G6" i="1"/>
  <c r="G3" i="1"/>
</calcChain>
</file>

<file path=xl/sharedStrings.xml><?xml version="1.0" encoding="utf-8"?>
<sst xmlns="http://schemas.openxmlformats.org/spreadsheetml/2006/main" count="28" uniqueCount="9">
  <si>
    <t>Time (min)</t>
  </si>
  <si>
    <t>Replicate 1</t>
  </si>
  <si>
    <t>Replicate 2</t>
  </si>
  <si>
    <t>Replicate 3</t>
  </si>
  <si>
    <t>Mean</t>
  </si>
  <si>
    <t>SD</t>
  </si>
  <si>
    <t>PFU/ml</t>
  </si>
  <si>
    <t>Burst size</t>
  </si>
  <si>
    <t xml:space="preserve"> Free PFU/ml after initial adsorption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</si>
</sst>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M1_EM1!$H$3:$H$11</c:f>
                <c:numCache>
                  <c:formatCode>General</c:formatCode>
                  <c:ptCount val="9"/>
                  <c:pt idx="0">
                    <c:v>5.7735026918962573</c:v>
                  </c:pt>
                  <c:pt idx="1">
                    <c:v>25.16611478423588</c:v>
                  </c:pt>
                  <c:pt idx="2">
                    <c:v>20</c:v>
                  </c:pt>
                  <c:pt idx="3">
                    <c:v>20.816659994661325</c:v>
                  </c:pt>
                  <c:pt idx="4">
                    <c:v>165.02525059315428</c:v>
                  </c:pt>
                  <c:pt idx="5">
                    <c:v>81.853527718724493</c:v>
                  </c:pt>
                  <c:pt idx="6">
                    <c:v>115.90225767142474</c:v>
                  </c:pt>
                  <c:pt idx="7">
                    <c:v>55.677643628300217</c:v>
                  </c:pt>
                  <c:pt idx="8">
                    <c:v>104.08329997330664</c:v>
                  </c:pt>
                </c:numCache>
              </c:numRef>
            </c:plus>
            <c:minus>
              <c:numRef>
                <c:f>M1_EM1!$H$3:$H$11</c:f>
                <c:numCache>
                  <c:formatCode>General</c:formatCode>
                  <c:ptCount val="9"/>
                  <c:pt idx="0">
                    <c:v>5.7735026918962573</c:v>
                  </c:pt>
                  <c:pt idx="1">
                    <c:v>25.16611478423588</c:v>
                  </c:pt>
                  <c:pt idx="2">
                    <c:v>20</c:v>
                  </c:pt>
                  <c:pt idx="3">
                    <c:v>20.816659994661325</c:v>
                  </c:pt>
                  <c:pt idx="4">
                    <c:v>165.02525059315428</c:v>
                  </c:pt>
                  <c:pt idx="5">
                    <c:v>81.853527718724493</c:v>
                  </c:pt>
                  <c:pt idx="6">
                    <c:v>115.90225767142474</c:v>
                  </c:pt>
                  <c:pt idx="7">
                    <c:v>55.677643628300217</c:v>
                  </c:pt>
                  <c:pt idx="8">
                    <c:v>104.08329997330664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M1_EM1!$C$3:$C$11</c:f>
              <c:numCache>
                <c:formatCode>General</c:formatCode>
                <c:ptCount val="9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</c:numCache>
            </c:numRef>
          </c:xVal>
          <c:yVal>
            <c:numRef>
              <c:f>M1_EM1!$G$3:$G$11</c:f>
              <c:numCache>
                <c:formatCode>0.00E+00</c:formatCode>
                <c:ptCount val="9"/>
                <c:pt idx="0">
                  <c:v>143.33333333333334</c:v>
                </c:pt>
                <c:pt idx="1">
                  <c:v>176.66666666666666</c:v>
                </c:pt>
                <c:pt idx="2">
                  <c:v>250</c:v>
                </c:pt>
                <c:pt idx="3">
                  <c:v>273.33333333333331</c:v>
                </c:pt>
                <c:pt idx="4">
                  <c:v>616.66666666666663</c:v>
                </c:pt>
                <c:pt idx="5">
                  <c:v>1070</c:v>
                </c:pt>
                <c:pt idx="6">
                  <c:v>1843.3333333333333</c:v>
                </c:pt>
                <c:pt idx="7">
                  <c:v>1950</c:v>
                </c:pt>
                <c:pt idx="8">
                  <c:v>2023.3333333333333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43E5-98E6-9F5A43C6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14152"/>
        <c:axId val="443814808"/>
      </c:scatterChart>
      <c:valAx>
        <c:axId val="4438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14808"/>
        <c:crosses val="autoZero"/>
        <c:crossBetween val="midCat"/>
      </c:valAx>
      <c:valAx>
        <c:axId val="4438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1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M31_CC1!$H$3:$H$11</c:f>
                <c:numCache>
                  <c:formatCode>General</c:formatCode>
                  <c:ptCount val="9"/>
                  <c:pt idx="0">
                    <c:v>51.316014394468844</c:v>
                  </c:pt>
                  <c:pt idx="1">
                    <c:v>95.043849529221688</c:v>
                  </c:pt>
                  <c:pt idx="2">
                    <c:v>281.60255680657446</c:v>
                  </c:pt>
                  <c:pt idx="3">
                    <c:v>182.30011885167133</c:v>
                  </c:pt>
                  <c:pt idx="4">
                    <c:v>1184.6237095944568</c:v>
                  </c:pt>
                  <c:pt idx="5">
                    <c:v>1738.7735140993286</c:v>
                  </c:pt>
                  <c:pt idx="6">
                    <c:v>642.91005073286362</c:v>
                  </c:pt>
                  <c:pt idx="7">
                    <c:v>152.75252316519467</c:v>
                  </c:pt>
                  <c:pt idx="8">
                    <c:v>916.51513899116799</c:v>
                  </c:pt>
                </c:numCache>
              </c:numRef>
            </c:plus>
            <c:minus>
              <c:numRef>
                <c:f>M31_CC1!$H$3:$H$11</c:f>
                <c:numCache>
                  <c:formatCode>General</c:formatCode>
                  <c:ptCount val="9"/>
                  <c:pt idx="0">
                    <c:v>51.316014394468844</c:v>
                  </c:pt>
                  <c:pt idx="1">
                    <c:v>95.043849529221688</c:v>
                  </c:pt>
                  <c:pt idx="2">
                    <c:v>281.60255680657446</c:v>
                  </c:pt>
                  <c:pt idx="3">
                    <c:v>182.30011885167133</c:v>
                  </c:pt>
                  <c:pt idx="4">
                    <c:v>1184.6237095944568</c:v>
                  </c:pt>
                  <c:pt idx="5">
                    <c:v>1738.7735140993286</c:v>
                  </c:pt>
                  <c:pt idx="6">
                    <c:v>642.91005073286362</c:v>
                  </c:pt>
                  <c:pt idx="7">
                    <c:v>152.75252316519467</c:v>
                  </c:pt>
                  <c:pt idx="8">
                    <c:v>916.51513899116799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M31_CC1!$C$3:$C$11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M31_CC1!$G$3:$G$11</c:f>
              <c:numCache>
                <c:formatCode>0.00E+00</c:formatCode>
                <c:ptCount val="9"/>
                <c:pt idx="0">
                  <c:v>786.66666666666663</c:v>
                </c:pt>
                <c:pt idx="1">
                  <c:v>1036.6666666666667</c:v>
                </c:pt>
                <c:pt idx="2">
                  <c:v>1010</c:v>
                </c:pt>
                <c:pt idx="3">
                  <c:v>1236.6666666666667</c:v>
                </c:pt>
                <c:pt idx="4">
                  <c:v>4433.333333333333</c:v>
                </c:pt>
                <c:pt idx="5">
                  <c:v>8133.333333333333</c:v>
                </c:pt>
                <c:pt idx="6">
                  <c:v>9033.3333333333339</c:v>
                </c:pt>
                <c:pt idx="7">
                  <c:v>9533.3333333333339</c:v>
                </c:pt>
                <c:pt idx="8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7-42CA-A950-4CBCB95C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14152"/>
        <c:axId val="443814808"/>
      </c:scatterChart>
      <c:valAx>
        <c:axId val="4438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14808"/>
        <c:crosses val="autoZero"/>
        <c:crossBetween val="midCat"/>
      </c:valAx>
      <c:valAx>
        <c:axId val="4438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1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12</xdr:row>
      <xdr:rowOff>152400</xdr:rowOff>
    </xdr:from>
    <xdr:to>
      <xdr:col>11</xdr:col>
      <xdr:colOff>657224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982EE-962A-4364-9709-9449385C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12</xdr:row>
      <xdr:rowOff>152400</xdr:rowOff>
    </xdr:from>
    <xdr:to>
      <xdr:col>11</xdr:col>
      <xdr:colOff>657224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8BF72-7B50-4E0D-A8CA-3A8C6155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718B-D934-4F2F-84AB-5C6766E90380}">
  <dimension ref="C1:Q11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1" max="2" width="9.140625" style="1"/>
    <col min="3" max="6" width="10.7109375" style="1" bestFit="1" customWidth="1"/>
    <col min="7" max="9" width="9.140625" style="1"/>
    <col min="10" max="10" width="10.42578125" style="1" customWidth="1"/>
    <col min="11" max="15" width="10.7109375" style="1" bestFit="1" customWidth="1"/>
    <col min="16" max="16384" width="9.140625" style="1"/>
  </cols>
  <sheetData>
    <row r="1" spans="3:17" x14ac:dyDescent="0.25">
      <c r="D1" s="11" t="s">
        <v>6</v>
      </c>
      <c r="E1" s="11"/>
      <c r="F1" s="11"/>
      <c r="G1" s="11"/>
      <c r="H1" s="11"/>
      <c r="J1" s="11" t="s">
        <v>8</v>
      </c>
      <c r="K1" s="11"/>
      <c r="L1" s="11"/>
      <c r="M1" s="11"/>
      <c r="N1" s="11"/>
      <c r="O1" s="7"/>
      <c r="P1" s="7"/>
      <c r="Q1" s="7"/>
    </row>
    <row r="2" spans="3:17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7"/>
      <c r="P2" s="7"/>
      <c r="Q2" s="7"/>
    </row>
    <row r="3" spans="3:17" x14ac:dyDescent="0.25">
      <c r="C3" s="5">
        <v>0</v>
      </c>
      <c r="D3" s="5">
        <v>140</v>
      </c>
      <c r="E3" s="5">
        <v>150</v>
      </c>
      <c r="F3" s="5">
        <v>140</v>
      </c>
      <c r="G3" s="3">
        <f>AVERAGE(D3:F3)</f>
        <v>143.33333333333334</v>
      </c>
      <c r="H3" s="3">
        <f>STDEV(D3:F3)</f>
        <v>5.7735026918962573</v>
      </c>
      <c r="J3" s="5">
        <v>40</v>
      </c>
      <c r="K3" s="5">
        <v>30</v>
      </c>
      <c r="L3" s="5">
        <v>20</v>
      </c>
      <c r="M3" s="9">
        <f>AVERAGE(J3:L3)</f>
        <v>30</v>
      </c>
      <c r="N3" s="9">
        <f>STDEV(J3:L3)</f>
        <v>10</v>
      </c>
      <c r="O3" s="6"/>
      <c r="P3" s="6"/>
      <c r="Q3" s="6"/>
    </row>
    <row r="4" spans="3:17" x14ac:dyDescent="0.25">
      <c r="C4" s="5">
        <v>17</v>
      </c>
      <c r="D4" s="5">
        <v>180</v>
      </c>
      <c r="E4" s="5">
        <v>200</v>
      </c>
      <c r="F4" s="5">
        <v>150</v>
      </c>
      <c r="G4" s="3">
        <f t="shared" ref="G4:G11" si="0">AVERAGE(D4:F4)</f>
        <v>176.66666666666666</v>
      </c>
      <c r="H4" s="3">
        <f t="shared" ref="H4:H11" si="1">STDEV(D4:F4)</f>
        <v>25.16611478423588</v>
      </c>
      <c r="L4" s="6"/>
      <c r="M4" s="8"/>
      <c r="N4" s="8"/>
      <c r="O4" s="8"/>
      <c r="P4" s="6"/>
      <c r="Q4" s="6"/>
    </row>
    <row r="5" spans="3:17" x14ac:dyDescent="0.25">
      <c r="C5" s="5">
        <v>19</v>
      </c>
      <c r="D5" s="5">
        <v>250</v>
      </c>
      <c r="E5" s="5">
        <v>270</v>
      </c>
      <c r="F5" s="5">
        <v>230</v>
      </c>
      <c r="G5" s="3">
        <f t="shared" si="0"/>
        <v>250</v>
      </c>
      <c r="H5" s="3">
        <f t="shared" si="1"/>
        <v>20</v>
      </c>
      <c r="L5" s="6"/>
      <c r="M5" s="8"/>
      <c r="N5" s="8"/>
      <c r="O5" s="8"/>
      <c r="P5" s="6"/>
      <c r="Q5" s="6"/>
    </row>
    <row r="6" spans="3:17" x14ac:dyDescent="0.25">
      <c r="C6" s="5">
        <v>21</v>
      </c>
      <c r="D6" s="5">
        <v>280</v>
      </c>
      <c r="E6" s="5">
        <v>250</v>
      </c>
      <c r="F6" s="5">
        <v>290</v>
      </c>
      <c r="G6" s="3">
        <f t="shared" si="0"/>
        <v>273.33333333333331</v>
      </c>
      <c r="H6" s="3">
        <f t="shared" si="1"/>
        <v>20.816659994661325</v>
      </c>
      <c r="J6" s="4" t="s">
        <v>7</v>
      </c>
      <c r="L6" s="6"/>
      <c r="M6" s="8"/>
      <c r="N6" s="8"/>
      <c r="O6" s="8"/>
      <c r="P6" s="6"/>
      <c r="Q6" s="6"/>
    </row>
    <row r="7" spans="3:17" x14ac:dyDescent="0.25">
      <c r="C7" s="5">
        <v>23</v>
      </c>
      <c r="D7" s="5">
        <v>450</v>
      </c>
      <c r="E7" s="5">
        <v>780</v>
      </c>
      <c r="F7" s="5">
        <v>620</v>
      </c>
      <c r="G7" s="3">
        <f t="shared" si="0"/>
        <v>616.66666666666663</v>
      </c>
      <c r="H7" s="3">
        <f t="shared" si="1"/>
        <v>165.02525059315428</v>
      </c>
      <c r="J7" s="10">
        <f>((G11+G10+G9)/3)/((G6+G5+G4+G3)/4-M3)</f>
        <v>10.721966205837173</v>
      </c>
      <c r="L7" s="6"/>
      <c r="M7" s="8"/>
      <c r="N7" s="8"/>
      <c r="O7" s="8"/>
      <c r="P7" s="6"/>
      <c r="Q7" s="6"/>
    </row>
    <row r="8" spans="3:17" x14ac:dyDescent="0.25">
      <c r="C8" s="5">
        <v>25</v>
      </c>
      <c r="D8" s="5">
        <v>1050</v>
      </c>
      <c r="E8" s="5">
        <v>1160</v>
      </c>
      <c r="F8" s="5">
        <v>1000</v>
      </c>
      <c r="G8" s="3">
        <f t="shared" si="0"/>
        <v>1070</v>
      </c>
      <c r="H8" s="3">
        <f t="shared" si="1"/>
        <v>81.853527718724493</v>
      </c>
      <c r="L8" s="6"/>
      <c r="M8" s="8"/>
      <c r="N8" s="8"/>
      <c r="O8" s="8"/>
      <c r="P8" s="6"/>
      <c r="Q8" s="6"/>
    </row>
    <row r="9" spans="3:17" x14ac:dyDescent="0.25">
      <c r="C9" s="5">
        <v>27</v>
      </c>
      <c r="D9" s="5">
        <v>1860</v>
      </c>
      <c r="E9" s="5">
        <v>1950</v>
      </c>
      <c r="F9" s="5">
        <v>1720</v>
      </c>
      <c r="G9" s="3">
        <f t="shared" si="0"/>
        <v>1843.3333333333333</v>
      </c>
      <c r="H9" s="3">
        <f t="shared" si="1"/>
        <v>115.90225767142474</v>
      </c>
      <c r="L9" s="6"/>
      <c r="M9" s="8"/>
      <c r="N9" s="8"/>
      <c r="O9" s="8"/>
      <c r="P9" s="6"/>
      <c r="Q9" s="6"/>
    </row>
    <row r="10" spans="3:17" x14ac:dyDescent="0.25">
      <c r="C10" s="5">
        <v>29</v>
      </c>
      <c r="D10" s="5">
        <v>1940</v>
      </c>
      <c r="E10" s="5">
        <v>1900</v>
      </c>
      <c r="F10" s="5">
        <v>2010</v>
      </c>
      <c r="G10" s="3">
        <f t="shared" si="0"/>
        <v>1950</v>
      </c>
      <c r="H10" s="3">
        <f t="shared" si="1"/>
        <v>55.677643628300217</v>
      </c>
      <c r="L10" s="6"/>
      <c r="M10" s="8"/>
      <c r="N10" s="8"/>
      <c r="O10" s="8"/>
      <c r="P10" s="6"/>
      <c r="Q10" s="6"/>
    </row>
    <row r="11" spans="3:17" x14ac:dyDescent="0.25">
      <c r="C11" s="5">
        <v>31</v>
      </c>
      <c r="D11" s="5">
        <v>1990</v>
      </c>
      <c r="E11" s="5">
        <v>2140</v>
      </c>
      <c r="F11" s="5">
        <v>1940</v>
      </c>
      <c r="G11" s="3">
        <f t="shared" si="0"/>
        <v>2023.3333333333333</v>
      </c>
      <c r="H11" s="3">
        <f t="shared" si="1"/>
        <v>104.08329997330664</v>
      </c>
    </row>
  </sheetData>
  <mergeCells count="2">
    <mergeCell ref="D1:H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"/>
  <sheetViews>
    <sheetView workbookViewId="0">
      <selection activeCell="J1" sqref="J1:N1"/>
    </sheetView>
  </sheetViews>
  <sheetFormatPr baseColWidth="10" defaultColWidth="9.140625" defaultRowHeight="15" x14ac:dyDescent="0.25"/>
  <cols>
    <col min="1" max="2" width="9.140625" style="1"/>
    <col min="3" max="6" width="10.7109375" style="1" bestFit="1" customWidth="1"/>
    <col min="7" max="9" width="9.140625" style="1"/>
    <col min="10" max="10" width="10.42578125" style="1" customWidth="1"/>
    <col min="11" max="15" width="10.7109375" style="1" bestFit="1" customWidth="1"/>
    <col min="16" max="16384" width="9.140625" style="1"/>
  </cols>
  <sheetData>
    <row r="1" spans="3:17" x14ac:dyDescent="0.25">
      <c r="D1" s="11" t="s">
        <v>6</v>
      </c>
      <c r="E1" s="11"/>
      <c r="F1" s="11"/>
      <c r="G1" s="11"/>
      <c r="H1" s="11"/>
      <c r="J1" s="11" t="s">
        <v>8</v>
      </c>
      <c r="K1" s="11"/>
      <c r="L1" s="11"/>
      <c r="M1" s="11"/>
      <c r="N1" s="11"/>
      <c r="O1" s="7"/>
      <c r="P1" s="7"/>
      <c r="Q1" s="7"/>
    </row>
    <row r="2" spans="3:17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7"/>
      <c r="P2" s="7"/>
      <c r="Q2" s="7"/>
    </row>
    <row r="3" spans="3:17" x14ac:dyDescent="0.25">
      <c r="C3" s="2">
        <v>0</v>
      </c>
      <c r="D3" s="2">
        <v>730</v>
      </c>
      <c r="E3" s="2">
        <v>830</v>
      </c>
      <c r="F3" s="2">
        <v>800</v>
      </c>
      <c r="G3" s="3">
        <f>AVERAGE(D3:F3)</f>
        <v>786.66666666666663</v>
      </c>
      <c r="H3" s="3">
        <f>STDEV(D3:F3)</f>
        <v>51.316014394468844</v>
      </c>
      <c r="J3" s="2">
        <v>720</v>
      </c>
      <c r="K3" s="2">
        <v>760</v>
      </c>
      <c r="L3" s="2">
        <v>750</v>
      </c>
      <c r="M3" s="9">
        <f>AVERAGE(J3:L3)</f>
        <v>743.33333333333337</v>
      </c>
      <c r="N3" s="9">
        <f>STDEV(J3:L3)</f>
        <v>20.816659994661325</v>
      </c>
      <c r="O3" s="6"/>
      <c r="P3" s="6"/>
      <c r="Q3" s="6"/>
    </row>
    <row r="4" spans="3:17" x14ac:dyDescent="0.25">
      <c r="C4" s="2">
        <v>5</v>
      </c>
      <c r="D4" s="2">
        <v>1040</v>
      </c>
      <c r="E4" s="2">
        <v>1130</v>
      </c>
      <c r="F4" s="2">
        <v>940</v>
      </c>
      <c r="G4" s="3">
        <f t="shared" ref="G4:G11" si="0">AVERAGE(D4:F4)</f>
        <v>1036.6666666666667</v>
      </c>
      <c r="H4" s="3">
        <f t="shared" ref="H4:H11" si="1">STDEV(D4:F4)</f>
        <v>95.043849529221688</v>
      </c>
      <c r="L4" s="6"/>
      <c r="M4" s="8"/>
      <c r="N4" s="8"/>
      <c r="O4" s="8"/>
      <c r="P4" s="6"/>
      <c r="Q4" s="6"/>
    </row>
    <row r="5" spans="3:17" x14ac:dyDescent="0.25">
      <c r="C5" s="2">
        <v>7</v>
      </c>
      <c r="D5" s="2">
        <v>1320</v>
      </c>
      <c r="E5" s="2">
        <v>770</v>
      </c>
      <c r="F5" s="2">
        <v>940</v>
      </c>
      <c r="G5" s="3">
        <f t="shared" si="0"/>
        <v>1010</v>
      </c>
      <c r="H5" s="3">
        <f t="shared" si="1"/>
        <v>281.60255680657446</v>
      </c>
      <c r="L5" s="6"/>
      <c r="M5" s="8"/>
      <c r="N5" s="8"/>
      <c r="O5" s="8"/>
      <c r="P5" s="6"/>
      <c r="Q5" s="6"/>
    </row>
    <row r="6" spans="3:17" x14ac:dyDescent="0.25">
      <c r="C6" s="2">
        <v>9</v>
      </c>
      <c r="D6" s="2">
        <v>1040</v>
      </c>
      <c r="E6" s="2">
        <v>1270</v>
      </c>
      <c r="F6" s="2">
        <v>1400</v>
      </c>
      <c r="G6" s="3">
        <f t="shared" si="0"/>
        <v>1236.6666666666667</v>
      </c>
      <c r="H6" s="3">
        <f t="shared" si="1"/>
        <v>182.30011885167133</v>
      </c>
      <c r="J6" s="4" t="s">
        <v>7</v>
      </c>
      <c r="L6" s="6"/>
      <c r="M6" s="8"/>
      <c r="N6" s="8"/>
      <c r="O6" s="8"/>
      <c r="P6" s="6"/>
      <c r="Q6" s="6"/>
    </row>
    <row r="7" spans="3:17" x14ac:dyDescent="0.25">
      <c r="C7" s="2">
        <v>11</v>
      </c>
      <c r="D7" s="2">
        <v>3700</v>
      </c>
      <c r="E7" s="2">
        <v>3800</v>
      </c>
      <c r="F7" s="2">
        <v>5800</v>
      </c>
      <c r="G7" s="3">
        <f t="shared" si="0"/>
        <v>4433.333333333333</v>
      </c>
      <c r="H7" s="3">
        <f t="shared" si="1"/>
        <v>1184.6237095944568</v>
      </c>
      <c r="J7" s="10">
        <f>((G11+G10+G9)/3)/((G6+G5+G4+G3)/4-M3)</f>
        <v>34.609929078014183</v>
      </c>
      <c r="L7" s="6"/>
      <c r="M7" s="8"/>
      <c r="N7" s="8"/>
      <c r="O7" s="8"/>
      <c r="P7" s="6"/>
      <c r="Q7" s="6"/>
    </row>
    <row r="8" spans="3:17" x14ac:dyDescent="0.25">
      <c r="C8" s="2">
        <v>13</v>
      </c>
      <c r="D8" s="2">
        <v>10100</v>
      </c>
      <c r="E8" s="2">
        <v>7500</v>
      </c>
      <c r="F8" s="2">
        <v>6800</v>
      </c>
      <c r="G8" s="3">
        <f t="shared" si="0"/>
        <v>8133.333333333333</v>
      </c>
      <c r="H8" s="3">
        <f t="shared" si="1"/>
        <v>1738.7735140993286</v>
      </c>
      <c r="L8" s="6"/>
      <c r="M8" s="8"/>
      <c r="N8" s="8"/>
      <c r="O8" s="8"/>
      <c r="P8" s="6"/>
      <c r="Q8" s="6"/>
    </row>
    <row r="9" spans="3:17" x14ac:dyDescent="0.25">
      <c r="C9" s="2">
        <v>15</v>
      </c>
      <c r="D9" s="2">
        <v>9500</v>
      </c>
      <c r="E9" s="2">
        <v>8300</v>
      </c>
      <c r="F9" s="2">
        <v>9300</v>
      </c>
      <c r="G9" s="3">
        <f t="shared" si="0"/>
        <v>9033.3333333333339</v>
      </c>
      <c r="H9" s="3">
        <f t="shared" si="1"/>
        <v>642.91005073286362</v>
      </c>
      <c r="L9" s="6"/>
      <c r="M9" s="8"/>
      <c r="N9" s="8"/>
      <c r="O9" s="8"/>
      <c r="P9" s="6"/>
      <c r="Q9" s="6"/>
    </row>
    <row r="10" spans="3:17" x14ac:dyDescent="0.25">
      <c r="C10" s="2">
        <v>17</v>
      </c>
      <c r="D10" s="2">
        <v>9400</v>
      </c>
      <c r="E10" s="2">
        <v>9700</v>
      </c>
      <c r="F10" s="2">
        <v>9500</v>
      </c>
      <c r="G10" s="3">
        <f t="shared" si="0"/>
        <v>9533.3333333333339</v>
      </c>
      <c r="H10" s="3">
        <f t="shared" si="1"/>
        <v>152.75252316519467</v>
      </c>
      <c r="L10" s="6"/>
      <c r="M10" s="8"/>
      <c r="N10" s="8"/>
      <c r="O10" s="8"/>
      <c r="P10" s="6"/>
      <c r="Q10" s="6"/>
    </row>
    <row r="11" spans="3:17" x14ac:dyDescent="0.25">
      <c r="C11" s="2">
        <v>19</v>
      </c>
      <c r="D11" s="2">
        <v>8900</v>
      </c>
      <c r="E11" s="2">
        <v>10100</v>
      </c>
      <c r="F11" s="2">
        <v>10700</v>
      </c>
      <c r="G11" s="3">
        <f t="shared" si="0"/>
        <v>9900</v>
      </c>
      <c r="H11" s="3">
        <f t="shared" si="1"/>
        <v>916.51513899116799</v>
      </c>
    </row>
  </sheetData>
  <mergeCells count="2">
    <mergeCell ref="D1:H1"/>
    <mergeCell ref="J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M1_EM1</vt:lpstr>
      <vt:lpstr>M31_CC1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Rodrigo Sánchez</cp:lastModifiedBy>
  <dcterms:created xsi:type="dcterms:W3CDTF">2015-06-05T18:19:34Z</dcterms:created>
  <dcterms:modified xsi:type="dcterms:W3CDTF">2023-02-27T08:37:06Z</dcterms:modified>
</cp:coreProperties>
</file>