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8_{6620FEEE-63FE-4573-9A8D-BF98C81BAD00}" xr6:coauthVersionLast="47" xr6:coauthVersionMax="47" xr10:uidLastSave="{00000000-0000-0000-0000-000000000000}"/>
  <bookViews>
    <workbookView xWindow="-105" yWindow="0" windowWidth="26010" windowHeight="21705" xr2:uid="{00000000-000D-0000-FFFF-FFFF00000000}"/>
  </bookViews>
  <sheets>
    <sheet name="M1_EM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O10" i="1"/>
  <c r="O9" i="1"/>
  <c r="O8" i="1"/>
  <c r="O7" i="1"/>
  <c r="O6" i="1"/>
  <c r="O5" i="1"/>
  <c r="O4" i="1"/>
  <c r="N10" i="1"/>
  <c r="N9" i="1"/>
  <c r="N8" i="1"/>
  <c r="N7" i="1"/>
  <c r="N6" i="1"/>
  <c r="N5" i="1"/>
  <c r="N4" i="1"/>
  <c r="M10" i="1"/>
  <c r="M9" i="1"/>
  <c r="M8" i="1"/>
  <c r="M7" i="1"/>
  <c r="M6" i="1"/>
  <c r="M5" i="1"/>
  <c r="M4" i="1"/>
  <c r="H7" i="1"/>
  <c r="H8" i="1"/>
  <c r="H9" i="1"/>
  <c r="H10" i="1"/>
  <c r="G9" i="1"/>
  <c r="G10" i="1"/>
  <c r="Q4" i="1" l="1"/>
  <c r="Q8" i="1"/>
  <c r="P4" i="1"/>
  <c r="P6" i="1"/>
  <c r="P7" i="1"/>
  <c r="P8" i="1"/>
  <c r="P10" i="1"/>
  <c r="Q9" i="1"/>
  <c r="Q7" i="1"/>
  <c r="Q6" i="1"/>
  <c r="Q5" i="1"/>
  <c r="P9" i="1"/>
  <c r="P5" i="1"/>
  <c r="Q10" i="1"/>
  <c r="Q3" i="1" l="1"/>
  <c r="P3" i="1"/>
  <c r="H4" i="1"/>
  <c r="H5" i="1"/>
  <c r="H6" i="1"/>
  <c r="H3" i="1"/>
</calcChain>
</file>

<file path=xl/sharedStrings.xml><?xml version="1.0" encoding="utf-8"?>
<sst xmlns="http://schemas.openxmlformats.org/spreadsheetml/2006/main" count="14" uniqueCount="8">
  <si>
    <t>Time (min)</t>
  </si>
  <si>
    <t>% free viruses</t>
  </si>
  <si>
    <t>Replicate 1</t>
  </si>
  <si>
    <t>Replicate 2</t>
  </si>
  <si>
    <t>Replicate 3</t>
  </si>
  <si>
    <t>Mean</t>
  </si>
  <si>
    <t>SD</t>
  </si>
  <si>
    <t>PFU/ml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</si>
</sst>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1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00"/>
            <c:dispRSqr val="1"/>
            <c:dispEq val="1"/>
            <c:trendlineLbl>
              <c:layout>
                <c:manualLayout>
                  <c:x val="-3.5937241986461727E-2"/>
                  <c:y val="-0.248829091049607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100e</a:t>
                    </a:r>
                    <a:r>
                      <a:rPr lang="en-US" sz="1800" baseline="30000"/>
                      <a:t>-0.084x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0.9845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M1_EM1!$L$3:$L$7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45</c:v>
                </c:pt>
              </c:numCache>
            </c:numRef>
          </c:xVal>
          <c:yVal>
            <c:numRef>
              <c:f>M1_EM1!$P$3:$P$7</c:f>
              <c:numCache>
                <c:formatCode>General</c:formatCode>
                <c:ptCount val="5"/>
                <c:pt idx="0">
                  <c:v>100</c:v>
                </c:pt>
                <c:pt idx="1">
                  <c:v>31.942073315312754</c:v>
                </c:pt>
                <c:pt idx="2">
                  <c:v>16.963769146867737</c:v>
                </c:pt>
                <c:pt idx="3">
                  <c:v>7.5559586475079428</c:v>
                </c:pt>
                <c:pt idx="4">
                  <c:v>2.7506283492198982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9-4D73-9BDA-546D1D86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05888"/>
        <c:axId val="1131786688"/>
      </c:scatterChart>
      <c:valAx>
        <c:axId val="11318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86688"/>
        <c:crosses val="autoZero"/>
        <c:crossBetween val="midCat"/>
      </c:valAx>
      <c:valAx>
        <c:axId val="11317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18</xdr:row>
      <xdr:rowOff>100011</xdr:rowOff>
    </xdr:from>
    <xdr:to>
      <xdr:col>13</xdr:col>
      <xdr:colOff>28575</xdr:colOff>
      <xdr:row>40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24A0A-B417-4FD0-1F5A-303F90D2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45"/>
  <sheetViews>
    <sheetView tabSelected="1" zoomScaleNormal="100" workbookViewId="0">
      <selection activeCell="U27" sqref="U27"/>
    </sheetView>
  </sheetViews>
  <sheetFormatPr defaultColWidth="9.140625" defaultRowHeight="15" x14ac:dyDescent="0.25"/>
  <cols>
    <col min="1" max="2" width="9.140625" style="1"/>
    <col min="3" max="6" width="10.7109375" style="1" bestFit="1" customWidth="1"/>
    <col min="7" max="11" width="9.140625" style="1"/>
    <col min="12" max="15" width="10.7109375" style="1" bestFit="1" customWidth="1"/>
    <col min="16" max="16384" width="9.140625" style="1"/>
  </cols>
  <sheetData>
    <row r="1" spans="3:17" x14ac:dyDescent="0.25">
      <c r="D1" s="8" t="s">
        <v>7</v>
      </c>
      <c r="E1" s="8"/>
      <c r="F1" s="8"/>
      <c r="G1" s="8"/>
      <c r="H1" s="8"/>
      <c r="M1" s="8" t="s">
        <v>1</v>
      </c>
      <c r="N1" s="8"/>
      <c r="O1" s="8"/>
      <c r="P1" s="8"/>
      <c r="Q1" s="8"/>
    </row>
    <row r="2" spans="3:17" x14ac:dyDescent="0.25">
      <c r="C2" s="5" t="s">
        <v>0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L2" s="5" t="s">
        <v>0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</row>
    <row r="3" spans="3:17" x14ac:dyDescent="0.25">
      <c r="C3" s="6">
        <v>0</v>
      </c>
      <c r="D3" s="3">
        <v>720000</v>
      </c>
      <c r="E3" s="3">
        <v>550000</v>
      </c>
      <c r="F3" s="3">
        <v>710000</v>
      </c>
      <c r="G3" s="3">
        <f>AVERAGE(D3:F3)</f>
        <v>660000</v>
      </c>
      <c r="H3" s="3">
        <f>STDEV(D3:F3)</f>
        <v>95393.920141694558</v>
      </c>
      <c r="L3" s="6">
        <v>0</v>
      </c>
      <c r="M3" s="2">
        <v>100</v>
      </c>
      <c r="N3" s="2">
        <v>100</v>
      </c>
      <c r="O3" s="2">
        <v>100</v>
      </c>
      <c r="P3" s="2">
        <f>AVERAGE(M3:O3)</f>
        <v>100</v>
      </c>
      <c r="Q3" s="2">
        <f>STDEV(M3:O3)</f>
        <v>0</v>
      </c>
    </row>
    <row r="4" spans="3:17" x14ac:dyDescent="0.25">
      <c r="C4" s="6">
        <v>10</v>
      </c>
      <c r="D4" s="3">
        <v>170000</v>
      </c>
      <c r="E4" s="3">
        <v>250000</v>
      </c>
      <c r="F4" s="3">
        <v>190000</v>
      </c>
      <c r="G4" s="3">
        <f t="shared" ref="G4:G10" si="0">AVERAGE(D4:F4)</f>
        <v>203333.33333333334</v>
      </c>
      <c r="H4" s="3">
        <f t="shared" ref="H4:H10" si="1">STDEV(D4:F4)</f>
        <v>41633.319989322685</v>
      </c>
      <c r="L4" s="6">
        <v>10</v>
      </c>
      <c r="M4" s="4">
        <f>(D4*100)/D3</f>
        <v>23.611111111111111</v>
      </c>
      <c r="N4" s="4">
        <f>(E4*100)/E3</f>
        <v>45.454545454545453</v>
      </c>
      <c r="O4" s="4">
        <f>(F4*100)/F3</f>
        <v>26.760563380281692</v>
      </c>
      <c r="P4" s="2">
        <f t="shared" ref="P4:P10" si="2">AVERAGE(M4:O4)</f>
        <v>31.942073315312754</v>
      </c>
      <c r="Q4" s="2">
        <f t="shared" ref="Q4:Q10" si="3">STDEV(M4:O4)</f>
        <v>11.807622109641745</v>
      </c>
    </row>
    <row r="5" spans="3:17" x14ac:dyDescent="0.25">
      <c r="C5" s="6">
        <v>20</v>
      </c>
      <c r="D5" s="3">
        <v>140000</v>
      </c>
      <c r="E5" s="3">
        <v>80000</v>
      </c>
      <c r="F5" s="3">
        <v>120000</v>
      </c>
      <c r="G5" s="3">
        <f t="shared" si="0"/>
        <v>113333.33333333333</v>
      </c>
      <c r="H5" s="3">
        <f t="shared" si="1"/>
        <v>30550.504633038912</v>
      </c>
      <c r="L5" s="6">
        <v>20</v>
      </c>
      <c r="M5" s="4">
        <f>(D5*100)/D3</f>
        <v>19.444444444444443</v>
      </c>
      <c r="N5" s="4">
        <f>(E5*100)/E3</f>
        <v>14.545454545454545</v>
      </c>
      <c r="O5" s="4">
        <f>(F5*100)/F3</f>
        <v>16.901408450704224</v>
      </c>
      <c r="P5" s="2">
        <f t="shared" si="2"/>
        <v>16.963769146867737</v>
      </c>
      <c r="Q5" s="2">
        <f t="shared" si="3"/>
        <v>2.4500902330160672</v>
      </c>
    </row>
    <row r="6" spans="3:17" x14ac:dyDescent="0.25">
      <c r="C6" s="6">
        <v>30</v>
      </c>
      <c r="D6" s="3">
        <v>50000</v>
      </c>
      <c r="E6" s="3">
        <v>40000</v>
      </c>
      <c r="F6" s="3">
        <v>60000</v>
      </c>
      <c r="G6" s="3">
        <f t="shared" si="0"/>
        <v>50000</v>
      </c>
      <c r="H6" s="3">
        <f t="shared" si="1"/>
        <v>10000</v>
      </c>
      <c r="L6" s="6">
        <v>30</v>
      </c>
      <c r="M6" s="4">
        <f>(D6*100)/D3</f>
        <v>6.9444444444444446</v>
      </c>
      <c r="N6" s="4">
        <f>(E6*100)/E3</f>
        <v>7.2727272727272725</v>
      </c>
      <c r="O6" s="4">
        <f>(F6*100)/F3</f>
        <v>8.4507042253521121</v>
      </c>
      <c r="P6" s="2">
        <f t="shared" si="2"/>
        <v>7.5559586475079428</v>
      </c>
      <c r="Q6" s="2">
        <f t="shared" si="3"/>
        <v>0.79206668951554526</v>
      </c>
    </row>
    <row r="7" spans="3:17" x14ac:dyDescent="0.25">
      <c r="C7" s="6">
        <v>45</v>
      </c>
      <c r="D7" s="3">
        <v>10000</v>
      </c>
      <c r="E7" s="3">
        <v>30000</v>
      </c>
      <c r="F7" s="3">
        <v>10000</v>
      </c>
      <c r="G7" s="3">
        <f t="shared" si="0"/>
        <v>16666.666666666668</v>
      </c>
      <c r="H7" s="3">
        <f t="shared" si="1"/>
        <v>11547.005383792515</v>
      </c>
      <c r="L7" s="6">
        <v>45</v>
      </c>
      <c r="M7" s="4">
        <f>(D7*100)/D3</f>
        <v>1.3888888888888888</v>
      </c>
      <c r="N7" s="4">
        <f>(E7*100)/E3</f>
        <v>5.4545454545454541</v>
      </c>
      <c r="O7" s="4">
        <f>(F7*100)/F3</f>
        <v>1.408450704225352</v>
      </c>
      <c r="P7" s="2">
        <f t="shared" si="2"/>
        <v>2.7506283492198982</v>
      </c>
      <c r="Q7" s="2">
        <f t="shared" si="3"/>
        <v>2.3416813298373707</v>
      </c>
    </row>
    <row r="8" spans="3:17" x14ac:dyDescent="0.25">
      <c r="C8" s="6">
        <v>60</v>
      </c>
      <c r="D8" s="3">
        <v>40000</v>
      </c>
      <c r="E8" s="3">
        <v>30000</v>
      </c>
      <c r="F8" s="3">
        <v>10000</v>
      </c>
      <c r="G8" s="3">
        <f t="shared" si="0"/>
        <v>26666.666666666668</v>
      </c>
      <c r="H8" s="3">
        <f t="shared" si="1"/>
        <v>15275.252316519469</v>
      </c>
      <c r="L8" s="6">
        <v>60</v>
      </c>
      <c r="M8" s="4">
        <f>(D8*100)/D3</f>
        <v>5.5555555555555554</v>
      </c>
      <c r="N8" s="4">
        <f>(E8*100)/E3</f>
        <v>5.4545454545454541</v>
      </c>
      <c r="O8" s="4">
        <f>(F8*100)/F3</f>
        <v>1.408450704225352</v>
      </c>
      <c r="P8" s="2">
        <f t="shared" si="2"/>
        <v>4.1395172381087875</v>
      </c>
      <c r="Q8" s="2">
        <f t="shared" si="3"/>
        <v>2.3657121696225167</v>
      </c>
    </row>
    <row r="9" spans="3:17" x14ac:dyDescent="0.25">
      <c r="C9" s="6">
        <v>90</v>
      </c>
      <c r="D9" s="3">
        <v>30000</v>
      </c>
      <c r="E9" s="3">
        <v>40000</v>
      </c>
      <c r="F9" s="3">
        <v>30000</v>
      </c>
      <c r="G9" s="3">
        <f t="shared" si="0"/>
        <v>33333.333333333336</v>
      </c>
      <c r="H9" s="3">
        <f t="shared" si="1"/>
        <v>5773.5026918962503</v>
      </c>
      <c r="L9" s="6">
        <v>90</v>
      </c>
      <c r="M9" s="4">
        <f>(D9*100)/D3</f>
        <v>4.166666666666667</v>
      </c>
      <c r="N9" s="4">
        <f>(E9*100)/E3</f>
        <v>7.2727272727272725</v>
      </c>
      <c r="O9" s="4">
        <f>(F9*100)/F3</f>
        <v>4.225352112676056</v>
      </c>
      <c r="P9" s="2">
        <f t="shared" si="2"/>
        <v>5.2215820173566652</v>
      </c>
      <c r="Q9" s="2">
        <f t="shared" si="3"/>
        <v>1.7765862318968197</v>
      </c>
    </row>
    <row r="10" spans="3:17" x14ac:dyDescent="0.25">
      <c r="C10" s="6">
        <v>120</v>
      </c>
      <c r="D10" s="3">
        <v>40000</v>
      </c>
      <c r="E10" s="3">
        <v>20000</v>
      </c>
      <c r="F10" s="3">
        <v>30000</v>
      </c>
      <c r="G10" s="3">
        <f t="shared" si="0"/>
        <v>30000</v>
      </c>
      <c r="H10" s="3">
        <f t="shared" si="1"/>
        <v>10000</v>
      </c>
      <c r="L10" s="6">
        <v>120</v>
      </c>
      <c r="M10" s="4">
        <f>(D10*100)/D3</f>
        <v>5.5555555555555554</v>
      </c>
      <c r="N10" s="4">
        <f>(E10*100)/E3</f>
        <v>3.6363636363636362</v>
      </c>
      <c r="O10" s="4">
        <f>(F10*100)/F3</f>
        <v>4.225352112676056</v>
      </c>
      <c r="P10" s="2">
        <f t="shared" si="2"/>
        <v>4.472423768198416</v>
      </c>
      <c r="Q10" s="2">
        <f t="shared" si="3"/>
        <v>0.98316209644941521</v>
      </c>
    </row>
    <row r="29" spans="10:10" x14ac:dyDescent="0.25">
      <c r="J29"/>
    </row>
    <row r="39" spans="5:13" x14ac:dyDescent="0.25">
      <c r="F39" s="7"/>
    </row>
    <row r="41" spans="5:13" x14ac:dyDescent="0.25">
      <c r="F41" s="7"/>
    </row>
    <row r="43" spans="5:13" x14ac:dyDescent="0.25">
      <c r="E43" s="7"/>
    </row>
    <row r="45" spans="5:13" x14ac:dyDescent="0.25">
      <c r="M45" s="7"/>
    </row>
  </sheetData>
  <mergeCells count="2">
    <mergeCell ref="D1:H1"/>
    <mergeCell ref="M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M1_EM1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Akash Arani</cp:lastModifiedBy>
  <dcterms:created xsi:type="dcterms:W3CDTF">2015-06-05T18:19:34Z</dcterms:created>
  <dcterms:modified xsi:type="dcterms:W3CDTF">2024-07-24T16:13:41Z</dcterms:modified>
</cp:coreProperties>
</file>