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5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6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7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8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9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0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nutzer\Henry\Downloads\Abschlussarbeit_H-BRS\Firmware Images\"/>
    </mc:Choice>
  </mc:AlternateContent>
  <xr:revisionPtr revIDLastSave="0" documentId="13_ncr:1_{48CB798F-5B0F-441B-B435-B9400700480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Overview" sheetId="1" r:id="rId1"/>
    <sheet name="Days since last release" sheetId="2" r:id="rId2"/>
    <sheet name="Operating System" sheetId="3" r:id="rId3"/>
    <sheet name="CVEs" sheetId="4" r:id="rId4"/>
    <sheet name="Exploit Mitigations" sheetId="5" r:id="rId5"/>
    <sheet name="Private Keys" sheetId="6" r:id="rId6"/>
    <sheet name="Login Credentials" sheetId="7" r:id="rId7"/>
  </sheets>
  <definedNames>
    <definedName name="_xlchart.v1.0" hidden="1">'Days since last release'!$O$10:$O$16</definedName>
    <definedName name="_xlchart.v1.1" hidden="1">'Days since last release'!$P$10:$P$16</definedName>
    <definedName name="_xlchart.v1.10" hidden="1">'Exploit Mitigations'!$X$94:$X$100</definedName>
    <definedName name="_xlchart.v1.11" hidden="1">'Exploit Mitigations'!$Y$93</definedName>
    <definedName name="_xlchart.v1.12" hidden="1">'Exploit Mitigations'!$Y$94:$Y$100</definedName>
    <definedName name="_xlchart.v1.13" hidden="1">'Exploit Mitigations'!$Z$93</definedName>
    <definedName name="_xlchart.v1.14" hidden="1">'Exploit Mitigations'!$Z$94:$Z$100</definedName>
    <definedName name="_xlchart.v1.15" hidden="1">'Exploit Mitigations'!$X$77:$X$83</definedName>
    <definedName name="_xlchart.v1.16" hidden="1">'Exploit Mitigations'!$Y$76</definedName>
    <definedName name="_xlchart.v1.17" hidden="1">'Exploit Mitigations'!$Y$77:$Y$83</definedName>
    <definedName name="_xlchart.v1.18" hidden="1">'Exploit Mitigations'!$X$61:$X$67</definedName>
    <definedName name="_xlchart.v1.19" hidden="1">'Exploit Mitigations'!$Y$60</definedName>
    <definedName name="_xlchart.v1.2" hidden="1">CVEs!$A$12:$A$18</definedName>
    <definedName name="_xlchart.v1.20" hidden="1">'Exploit Mitigations'!$Y$61:$Y$67</definedName>
    <definedName name="_xlchart.v1.21" hidden="1">'Exploit Mitigations'!$X$28:$X$34</definedName>
    <definedName name="_xlchart.v1.22" hidden="1">'Exploit Mitigations'!$Y$27</definedName>
    <definedName name="_xlchart.v1.23" hidden="1">'Exploit Mitigations'!$Y$28:$Y$34</definedName>
    <definedName name="_xlchart.v1.24" hidden="1">'Exploit Mitigations'!$X$46:$X$52</definedName>
    <definedName name="_xlchart.v1.25" hidden="1">'Exploit Mitigations'!$Y$45</definedName>
    <definedName name="_xlchart.v1.26" hidden="1">'Exploit Mitigations'!$Y$46:$Y$52</definedName>
    <definedName name="_xlchart.v1.27" hidden="1">'Exploit Mitigations'!$X$15:$X$21</definedName>
    <definedName name="_xlchart.v1.28" hidden="1">'Exploit Mitigations'!$Y$14</definedName>
    <definedName name="_xlchart.v1.29" hidden="1">'Exploit Mitigations'!$Y$15:$Y$21</definedName>
    <definedName name="_xlchart.v1.3" hidden="1">CVEs!$B$12:$B$18</definedName>
    <definedName name="_xlchart.v1.30" hidden="1">'Private Keys'!$A$11:$A$17</definedName>
    <definedName name="_xlchart.v1.31" hidden="1">'Private Keys'!$B$11:$B$17</definedName>
    <definedName name="_xlchart.v1.32" hidden="1">'Login Credentials'!$A$20:$A$26</definedName>
    <definedName name="_xlchart.v1.33" hidden="1">'Login Credentials'!$B$19</definedName>
    <definedName name="_xlchart.v1.34" hidden="1">'Login Credentials'!$B$20:$B$26</definedName>
    <definedName name="_xlchart.v1.35" hidden="1">'Login Credentials'!$A$20:$A$26</definedName>
    <definedName name="_xlchart.v1.36" hidden="1">'Login Credentials'!$B$19</definedName>
    <definedName name="_xlchart.v1.37" hidden="1">'Login Credentials'!$B$20:$B$26</definedName>
    <definedName name="_xlchart.v1.4" hidden="1">'Exploit Mitigations'!$AA$93</definedName>
    <definedName name="_xlchart.v1.5" hidden="1">'Exploit Mitigations'!$AA$94:$AA$100</definedName>
    <definedName name="_xlchart.v1.6" hidden="1">'Exploit Mitigations'!$AB$93</definedName>
    <definedName name="_xlchart.v1.7" hidden="1">'Exploit Mitigations'!$AB$94:$AB$100</definedName>
    <definedName name="_xlchart.v1.8" hidden="1">'Exploit Mitigations'!$AC$93</definedName>
    <definedName name="_xlchart.v1.9" hidden="1">'Exploit Mitigations'!$AC$94:$AC$100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7" l="1"/>
  <c r="C2" i="7"/>
  <c r="L61" i="5" l="1"/>
  <c r="L62" i="5"/>
  <c r="L63" i="5"/>
  <c r="L64" i="5"/>
  <c r="L65" i="5"/>
  <c r="L66" i="5"/>
  <c r="L60" i="5"/>
  <c r="L50" i="5"/>
  <c r="L51" i="5"/>
  <c r="L52" i="5"/>
  <c r="L53" i="5"/>
  <c r="L54" i="5"/>
  <c r="L55" i="5"/>
  <c r="L49" i="5"/>
  <c r="L39" i="5"/>
  <c r="L40" i="5"/>
  <c r="L41" i="5"/>
  <c r="L42" i="5"/>
  <c r="L43" i="5"/>
  <c r="L44" i="5"/>
  <c r="L38" i="5"/>
  <c r="L28" i="5"/>
  <c r="L29" i="5"/>
  <c r="L30" i="5"/>
  <c r="L31" i="5"/>
  <c r="L32" i="5"/>
  <c r="L33" i="5"/>
  <c r="L27" i="5"/>
  <c r="L17" i="5"/>
  <c r="L18" i="5"/>
  <c r="L19" i="5"/>
  <c r="L20" i="5"/>
  <c r="L21" i="5"/>
  <c r="L22" i="5"/>
  <c r="G2" i="2"/>
  <c r="C2" i="2" s="1"/>
  <c r="C7" i="2" l="1"/>
  <c r="C6" i="2"/>
  <c r="C3" i="2"/>
  <c r="C8" i="2"/>
  <c r="C5" i="2"/>
  <c r="C4" i="2"/>
  <c r="E2" i="2" l="1"/>
</calcChain>
</file>

<file path=xl/sharedStrings.xml><?xml version="1.0" encoding="utf-8"?>
<sst xmlns="http://schemas.openxmlformats.org/spreadsheetml/2006/main" count="350" uniqueCount="78">
  <si>
    <t>Firmware Information</t>
  </si>
  <si>
    <t>Linux Kernel Information</t>
  </si>
  <si>
    <t>Mitigation Techniques</t>
  </si>
  <si>
    <t>Cryptographic Material</t>
  </si>
  <si>
    <t>Firmware</t>
  </si>
  <si>
    <t>Last Update</t>
  </si>
  <si>
    <t>OS full</t>
  </si>
  <si>
    <t>OS Version</t>
  </si>
  <si>
    <t>OS Release Date</t>
  </si>
  <si>
    <t>OS EOS</t>
  </si>
  <si>
    <t>Number of known vulnerabilities for kernel</t>
  </si>
  <si>
    <t>Canary disabled</t>
  </si>
  <si>
    <t>Canary enabled</t>
  </si>
  <si>
    <t>FORTIFY_SOURCE disabled</t>
  </si>
  <si>
    <t>FORTIFY_SOURCE enabled</t>
  </si>
  <si>
    <t>NX disabled</t>
  </si>
  <si>
    <t>NX enabled</t>
  </si>
  <si>
    <t>PIE disabled</t>
  </si>
  <si>
    <t>PIE/DSO present</t>
  </si>
  <si>
    <t>RELRO disabled</t>
  </si>
  <si>
    <t>RELRO partially enabled</t>
  </si>
  <si>
    <t>RELRO fully enabled</t>
  </si>
  <si>
    <t>Number of private cryptographic key material</t>
  </si>
  <si>
    <t>priv. crypto material</t>
  </si>
  <si>
    <t>Hard-coded login credentials</t>
  </si>
  <si>
    <t>Extra</t>
  </si>
  <si>
    <t>DD-WRT</t>
  </si>
  <si>
    <t>18.12.2020</t>
  </si>
  <si>
    <t>Linux Kernel 3.18.14</t>
  </si>
  <si>
    <t>3.18.14</t>
  </si>
  <si>
    <t>Pkcs8PrivateKey
SSLPrivateKey</t>
  </si>
  <si>
    <r>
      <t xml:space="preserve">Point-to-Point Protocol daemon (CRITICAL)
</t>
    </r>
    <r>
      <rPr>
        <sz val="10"/>
        <color theme="1"/>
        <rFont val="Liberation Sans"/>
      </rPr>
      <t>Point-to-Point Protocol daemon 2.4.7 (CRITICAL)</t>
    </r>
  </si>
  <si>
    <t>Gargoyle</t>
  </si>
  <si>
    <t>03.12.2019</t>
  </si>
  <si>
    <t>Linux Kernel 4.9.19</t>
  </si>
  <si>
    <t>4.9.19</t>
  </si>
  <si>
    <t>30.03.2017</t>
  </si>
  <si>
    <r>
      <t xml:space="preserve">OpenWrt 18.06.5
</t>
    </r>
    <r>
      <rPr>
        <sz val="10"/>
        <color theme="1"/>
        <rFont val="Liberation Sans"/>
      </rPr>
      <t>BusyBox 1.28.4 (CRITICAL)</t>
    </r>
    <r>
      <rPr>
        <sz val="10"/>
        <color theme="1"/>
        <rFont val="Liberation Sans"/>
      </rPr>
      <t xml:space="preserve">
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</si>
  <si>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Gluon</t>
  </si>
  <si>
    <t>09.10.2020</t>
  </si>
  <si>
    <t>Linux Kernel 4.14.17</t>
  </si>
  <si>
    <t>4.14.17</t>
  </si>
  <si>
    <t>04.02.2018</t>
  </si>
  <si>
    <r>
      <t xml:space="preserve">OpenWrt 19.07.3
</t>
    </r>
    <r>
      <rPr>
        <sz val="10"/>
        <color theme="1"/>
        <rFont val="Liberation Sans"/>
      </rPr>
      <t>Point-to-Point Protocol daemon (CRITICAL)</t>
    </r>
    <r>
      <rPr>
        <sz val="10"/>
        <color theme="1"/>
        <rFont val="Liberation Sans"/>
      </rPr>
      <t xml:space="preserve">
Point-to-Point Protocol daemon 2.4.7 (CRITICAL)</t>
    </r>
  </si>
  <si>
    <t>LibreCMC</t>
  </si>
  <si>
    <t>02.10.2020</t>
  </si>
  <si>
    <t>Linux Kernel 4.14.19</t>
  </si>
  <si>
    <t>4.14.19</t>
  </si>
  <si>
    <t>13.02.2018</t>
  </si>
  <si>
    <t>OpenWrt 19.07.5</t>
  </si>
  <si>
    <t>01.12.2020</t>
  </si>
  <si>
    <t>Linux Kernel 4.14.20</t>
  </si>
  <si>
    <t>4.14.20</t>
  </si>
  <si>
    <t>17.02.2018</t>
  </si>
  <si>
    <t>OpenWrt 19.07.4</t>
  </si>
  <si>
    <t>01.09.2020</t>
  </si>
  <si>
    <t>Tomato</t>
  </si>
  <si>
    <t>05.12.2016</t>
  </si>
  <si>
    <t>Linux Kernel 2.6.22</t>
  </si>
  <si>
    <t>2.6.22</t>
  </si>
  <si>
    <t>08.07.2007</t>
  </si>
  <si>
    <t>BusyBox 1.25.0 (CRITICAL)
Dnsmasq 2.76 (CRITICAL)
Dropbear SSH 2016.74 (CRITICAL)
Point-to-Point Protocol daemon 2.4.5 (CRITICAL)</t>
  </si>
  <si>
    <t>Days since last update</t>
  </si>
  <si>
    <t>Today:</t>
  </si>
  <si>
    <t>All vendors</t>
  </si>
  <si>
    <t>Mean</t>
  </si>
  <si>
    <t>Median</t>
  </si>
  <si>
    <t>Operating System</t>
  </si>
  <si>
    <t>Occurances</t>
  </si>
  <si>
    <t>FORTIFY_SOURCE</t>
  </si>
  <si>
    <t>CANARY</t>
  </si>
  <si>
    <t>NX</t>
  </si>
  <si>
    <t>PIE</t>
  </si>
  <si>
    <t>RELRO</t>
  </si>
  <si>
    <t>Percentage enabled</t>
  </si>
  <si>
    <t>Canary</t>
  </si>
  <si>
    <t>All Firmware Images</t>
  </si>
  <si>
    <t>Number of Hard-Coded Login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</si>
</sst>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-F800]dddd\,\ mmmm\ dd\,\ yyyy"/>
  </numFmts>
  <fonts count="17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14" fillId="8" borderId="0"/>
    <xf numFmtId="0" fontId="4" fillId="0" borderId="0"/>
    <xf numFmtId="0" fontId="5" fillId="2" borderId="0"/>
    <xf numFmtId="0" fontId="5" fillId="3" borderId="0"/>
    <xf numFmtId="0" fontId="4" fillId="4" borderId="0"/>
    <xf numFmtId="0" fontId="6" fillId="5" borderId="0"/>
    <xf numFmtId="0" fontId="7" fillId="6" borderId="0"/>
    <xf numFmtId="0" fontId="8" fillId="0" borderId="0"/>
    <xf numFmtId="0" fontId="9" fillId="7" borderId="0"/>
    <xf numFmtId="0" fontId="10" fillId="0" borderId="0"/>
    <xf numFmtId="0" fontId="11" fillId="0" borderId="0"/>
    <xf numFmtId="0" fontId="12" fillId="0" borderId="0"/>
    <xf numFmtId="0" fontId="13" fillId="0" borderId="0"/>
    <xf numFmtId="0" fontId="15" fillId="8" borderId="1"/>
    <xf numFmtId="0" fontId="3" fillId="0" borderId="0"/>
    <xf numFmtId="0" fontId="3" fillId="0" borderId="0"/>
    <xf numFmtId="0" fontId="6" fillId="0" borderId="0"/>
  </cellStyleXfs>
  <cellXfs count="11">
    <xf numFmtId="0" fontId="0" fillId="0" borderId="0" xfId="0"/>
    <xf numFmtId="0" fontId="0" fillId="0" borderId="0" xfId="0" applyAlignmen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9">
    <cellStyle name="Accent" xfId="3" xr:uid="{00000000-0005-0000-0000-000000000000}"/>
    <cellStyle name="Accent 1" xfId="4" xr:uid="{00000000-0005-0000-0000-000001000000}"/>
    <cellStyle name="Accent 2" xfId="5" xr:uid="{00000000-0005-0000-0000-000002000000}"/>
    <cellStyle name="Accent 3" xfId="6" xr:uid="{00000000-0005-0000-0000-000003000000}"/>
    <cellStyle name="Bad" xfId="7" xr:uid="{00000000-0005-0000-0000-000004000000}"/>
    <cellStyle name="Error" xfId="8" xr:uid="{00000000-0005-0000-0000-000005000000}"/>
    <cellStyle name="Footnote" xfId="9" xr:uid="{00000000-0005-0000-0000-000006000000}"/>
    <cellStyle name="Good" xfId="10" xr:uid="{00000000-0005-0000-0000-000007000000}"/>
    <cellStyle name="Heading" xfId="11" xr:uid="{00000000-0005-0000-0000-000008000000}"/>
    <cellStyle name="Heading 1" xfId="12" xr:uid="{00000000-0005-0000-0000-000009000000}"/>
    <cellStyle name="Heading 2" xfId="13" xr:uid="{00000000-0005-0000-0000-00000A000000}"/>
    <cellStyle name="Hyperlink" xfId="14" xr:uid="{00000000-0005-0000-0000-00000B000000}"/>
    <cellStyle name="Neutral" xfId="2" builtinId="28" customBuiltin="1"/>
    <cellStyle name="Note" xfId="15" xr:uid="{00000000-0005-0000-0000-00000D000000}"/>
    <cellStyle name="Prozent" xfId="1" builtinId="5"/>
    <cellStyle name="Standard" xfId="0" builtinId="0" customBuiltin="1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colors>
    <mruColors>
      <color rgb="FFD026D4"/>
      <color rgb="FF996600"/>
      <color rgb="FFF40692"/>
      <color rgb="FF0FB6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Days since last update</c:v>
                </c:pt>
              </c:strCache>
            </c:strRef>
          </c:tx>
          <c:spPr>
            <a:noFill/>
            <a:ln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5</c:v>
                </c:pt>
                <c:pt idx="1">
                  <c:v>22</c:v>
                </c:pt>
                <c:pt idx="2">
                  <c:v>75</c:v>
                </c:pt>
                <c:pt idx="3">
                  <c:v>82</c:v>
                </c:pt>
                <c:pt idx="4">
                  <c:v>113</c:v>
                </c:pt>
                <c:pt idx="5">
                  <c:v>386</c:v>
                </c:pt>
                <c:pt idx="6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C-42A6-9381-E2C7991DC0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1788016175"/>
        <c:axId val="1707829231"/>
      </c:barChart>
      <c:lineChart>
        <c:grouping val="standard"/>
        <c:varyColors val="0"/>
        <c:ser>
          <c:idx val="1"/>
          <c:order val="1"/>
          <c:tx>
            <c:strRef>
              <c:f>'Days since last release'!$D$1</c:f>
              <c:strCache>
                <c:ptCount val="1"/>
                <c:pt idx="0">
                  <c:v>Mean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release'!$D$2:$D$8</c:f>
              <c:numCache>
                <c:formatCode>General</c:formatCode>
                <c:ptCount val="7"/>
                <c:pt idx="0">
                  <c:v>307.85714285714283</c:v>
                </c:pt>
                <c:pt idx="1">
                  <c:v>307.85714285714283</c:v>
                </c:pt>
                <c:pt idx="2">
                  <c:v>307.85714285714283</c:v>
                </c:pt>
                <c:pt idx="3">
                  <c:v>307.85714285714283</c:v>
                </c:pt>
                <c:pt idx="4">
                  <c:v>307.85714285714283</c:v>
                </c:pt>
                <c:pt idx="5">
                  <c:v>307.85714285714283</c:v>
                </c:pt>
                <c:pt idx="6">
                  <c:v>307.85714285714283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C-42A6-9381-E2C7991DC0FD}"/>
            </c:ext>
          </c:extLst>
        </c:ser>
        <c:ser>
          <c:idx val="2"/>
          <c:order val="2"/>
          <c:tx>
            <c:strRef>
              <c:f>'Days since last release'!$E$1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release'!$E$2:$E$8</c:f>
              <c:numCache>
                <c:formatCode>General</c:formatCode>
                <c:ptCount val="7"/>
                <c:pt idx="0">
                  <c:v>82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4C-42A6-9381-E2C7991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016175"/>
        <c:axId val="1707829231"/>
      </c:lineChart>
      <c:catAx>
        <c:axId val="178801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9231"/>
        <c:crosses val="autoZero"/>
        <c:auto val="1"/>
        <c:lblAlgn val="ctr"/>
        <c:lblOffset val="100"/>
        <c:noMultiLvlLbl val="0"/>
      </c:catAx>
      <c:valAx>
        <c:axId val="17078292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8801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PIE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Mitigations'!$O$48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Mitigations'!$N$49:$N$55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Mitigations'!$O$49:$O$55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F-403E-908D-0523A2A26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517199"/>
        <c:axId val="1707840047"/>
      </c:barChart>
      <c:catAx>
        <c:axId val="189451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40047"/>
        <c:crosses val="autoZero"/>
        <c:auto val="1"/>
        <c:lblAlgn val="ctr"/>
        <c:lblOffset val="100"/>
        <c:noMultiLvlLbl val="0"/>
      </c:catAx>
      <c:valAx>
        <c:axId val="170784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451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RELRO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Mitigations'!$O$59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Mitigations'!$N$60:$N$66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Mitigations'!$O$60:$O$66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0-4C08-925C-27DA6C944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852367"/>
        <c:axId val="1795542591"/>
      </c:barChart>
      <c:catAx>
        <c:axId val="19118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42591"/>
        <c:crosses val="autoZero"/>
        <c:auto val="1"/>
        <c:lblAlgn val="ctr"/>
        <c:lblOffset val="100"/>
        <c:noMultiLvlLbl val="0"/>
      </c:catAx>
      <c:valAx>
        <c:axId val="179554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185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Private</a:t>
            </a:r>
            <a:r>
              <a:rPr lang="de-DE" baseline="0"/>
              <a:t> Keys per Firmware Image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'Private Keys'!$B$1</c:f>
              <c:strCache>
                <c:ptCount val="1"/>
                <c:pt idx="0">
                  <c:v>Number of private cryptographic key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'Private Keys'!$A$2:$A$8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'Private Keys'!$B$2:$B$8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5-4B62-833B-7517069A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027551"/>
        <c:axId val="334163487"/>
      </c:barChart>
      <c:catAx>
        <c:axId val="3360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3487"/>
        <c:crosses val="autoZero"/>
        <c:auto val="1"/>
        <c:lblAlgn val="ctr"/>
        <c:lblOffset val="100"/>
        <c:noMultiLvlLbl val="0"/>
      </c:catAx>
      <c:valAx>
        <c:axId val="334163487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0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Hard-coded Credentials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'Login Credentials'!$B$1</c:f>
              <c:strCache>
                <c:ptCount val="1"/>
                <c:pt idx="0">
                  <c:v>Number of Hard-Coded Login Credentials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Credentials'!$B$2:$B$8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68549599"/>
        <c:axId val="334161823"/>
      </c:barChart>
      <c:lineChart>
        <c:grouping val="standard"/>
        <c:varyColors val="0"/>
        <c:ser>
          <c:idx val="1"/>
          <c:order val="1"/>
          <c:tx>
            <c:strRef>
              <c:f>'Login Credentials'!$C$1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Credentials'!$C$2:$C$8</c:f>
              <c:numCache>
                <c:formatCode>General</c:formatCode>
                <c:ptCount val="7"/>
                <c:pt idx="0">
                  <c:v>0.14285714285714285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0.14285714285714285</c:v>
                </c:pt>
                <c:pt idx="4">
                  <c:v>0.14285714285714285</c:v>
                </c:pt>
                <c:pt idx="5">
                  <c:v>0.14285714285714285</c:v>
                </c:pt>
                <c:pt idx="6">
                  <c:v>0.14285714285714285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3-485A-98B3-72F585E830B0}"/>
            </c:ext>
          </c:extLst>
        </c:ser>
        <c:ser>
          <c:idx val="2"/>
          <c:order val="2"/>
          <c:tx>
            <c:strRef>
              <c:f>'Login Credentials'!$D$1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'Login Credentials'!$A$2:$A$8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'Login Credentials'!$D$2:$D$8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3-485A-98B3-72F585E83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49599"/>
        <c:axId val="334161823"/>
      </c:lineChart>
      <c:catAx>
        <c:axId val="3685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161823"/>
        <c:crosses val="autoZero"/>
        <c:auto val="1"/>
        <c:lblAlgn val="ctr"/>
        <c:lblOffset val="100"/>
        <c:noMultiLvlLbl val="0"/>
      </c:catAx>
      <c:valAx>
        <c:axId val="3341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685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'Days since last release'!$C$1</c:f>
              <c:strCache>
                <c:ptCount val="1"/>
                <c:pt idx="0">
                  <c:v>Days since last update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88-4711-B835-7B2766DA85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88-4711-B835-7B2766DA85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88-4711-B835-7B2766DA85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88-4711-B835-7B2766DA856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88-4711-B835-7B2766DA856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88-4711-B835-7B2766DA856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88-4711-B835-7B2766DA8560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'Days since last release'!$A$2:$B$8</c15:sqref>
                  </c15:fullRef>
                  <c15:levelRef>
                    <c15:sqref>'Days since last release'!$A$2:$A$8</c15:sqref>
                  </c15:levelRef>
                </c:ext>
              </c:extLst>
              <c:f>'Days since last release'!$A$2:$A$8</c:f>
              <c:strCache>
                <c:ptCount val="7"/>
                <c:pt idx="0">
                  <c:v>DD-WRT</c:v>
                </c:pt>
                <c:pt idx="1">
                  <c:v>OpenWrt 19.07.5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19.07.4</c:v>
                </c:pt>
                <c:pt idx="5">
                  <c:v>Gargoyle</c:v>
                </c:pt>
                <c:pt idx="6">
                  <c:v>Tomato</c:v>
                </c:pt>
              </c:strCache>
            </c:strRef>
          </c:cat>
          <c:val>
            <c:numRef>
              <c:f>'Days since last release'!$C$2:$C$8</c:f>
              <c:numCache>
                <c:formatCode>General</c:formatCode>
                <c:ptCount val="7"/>
                <c:pt idx="0">
                  <c:v>5</c:v>
                </c:pt>
                <c:pt idx="1">
                  <c:v>22</c:v>
                </c:pt>
                <c:pt idx="2">
                  <c:v>75</c:v>
                </c:pt>
                <c:pt idx="3">
                  <c:v>82</c:v>
                </c:pt>
                <c:pt idx="4">
                  <c:v>113</c:v>
                </c:pt>
                <c:pt idx="5">
                  <c:v>386</c:v>
                </c:pt>
                <c:pt idx="6">
                  <c:v>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751-BE51-B13FC0E81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Linux</a:t>
            </a:r>
            <a:r>
              <a:rPr lang="de-DE" baseline="0"/>
              <a:t> Versions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'Operating System'!$B$1</c:f>
              <c:strCache>
                <c:ptCount val="1"/>
                <c:pt idx="0">
                  <c:v>Occurances</c:v>
                </c:pt>
              </c:strCache>
            </c:strRef>
          </c:tx>
          <c:dPt>
            <c:idx val="0"/>
            <c:bubble3D val="0"/>
            <c:spPr>
              <a:solidFill>
                <a:srgbClr val="9966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61-4D9F-9598-6EA4BAE6AF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0A-473B-ACEC-196FACB248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0A-473B-ACEC-196FACB248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40A-473B-ACEC-196FACB248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1-4D9F-9598-6EA4BAE6AF8A}"/>
              </c:ext>
            </c:extLst>
          </c:dPt>
          <c:dPt>
            <c:idx val="5"/>
            <c:bubble3D val="0"/>
            <c:spPr>
              <a:solidFill>
                <a:srgbClr val="D026D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61-4D9F-9598-6EA4BAE6AF8A}"/>
              </c:ext>
            </c:extLst>
          </c:dPt>
          <c:dLbls>
            <c:dLbl>
              <c:idx val="4"/>
              <c:layout>
                <c:manualLayout>
                  <c:x val="0.16472748523622047"/>
                  <c:y val="5.843791810146294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A61-4D9F-9598-6EA4BAE6AF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'Operating System'!$A$2:$A$7</c:f>
              <c:strCache>
                <c:ptCount val="6"/>
                <c:pt idx="0">
                  <c:v>Linux Kernel 3.18.14</c:v>
                </c:pt>
                <c:pt idx="1">
                  <c:v>Linux Kernel 4.9.19</c:v>
                </c:pt>
                <c:pt idx="2">
                  <c:v>Linux Kernel 4.14.17</c:v>
                </c:pt>
                <c:pt idx="3">
                  <c:v>Linux Kernel 4.14.19</c:v>
                </c:pt>
                <c:pt idx="4">
                  <c:v>Linux Kernel 4.14.20</c:v>
                </c:pt>
                <c:pt idx="5">
                  <c:v>Linux Kernel 2.6.22</c:v>
                </c:pt>
              </c:strCache>
            </c:strRef>
          </c:cat>
          <c:val>
            <c:numRef>
              <c:f>'Operating System'!$B$2:$B$7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1-4D9F-9598-6EA4BAE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Number of High Serverity CVEs in Linux Kernel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CVEs!$B$1</c:f>
              <c:strCache>
                <c:ptCount val="1"/>
                <c:pt idx="0">
                  <c:v>Number of known vulnerabilities for kernel</c:v>
                </c:pt>
              </c:strCache>
            </c:strRef>
          </c:tx>
          <c:spPr>
            <a:noFill/>
            <a:ln>
              <a:solidFill>
                <a:schemeClr val="tx1">
                  <a:lumMod val="65000"/>
                  <a:lumOff val="3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CVEs!$A$2:$A$8</c:f>
              <c:strCache>
                <c:ptCount val="7"/>
                <c:pt idx="0">
                  <c:v>Gluon</c:v>
                </c:pt>
                <c:pt idx="1">
                  <c:v>LibreCMC</c:v>
                </c:pt>
                <c:pt idx="2">
                  <c:v>OpenWrt 19.07.5</c:v>
                </c:pt>
                <c:pt idx="3">
                  <c:v>OpenWrt 19.07.4</c:v>
                </c:pt>
                <c:pt idx="4">
                  <c:v>Gargoyle</c:v>
                </c:pt>
                <c:pt idx="5">
                  <c:v>DD-WRT</c:v>
                </c:pt>
                <c:pt idx="6">
                  <c:v>Tomato</c:v>
                </c:pt>
              </c:strCache>
            </c:strRef>
          </c:cat>
          <c:val>
            <c:numRef>
              <c:f>CVEs!$B$2:$B$8</c:f>
              <c:numCache>
                <c:formatCode>General</c:formatCode>
                <c:ptCount val="7"/>
                <c:pt idx="0">
                  <c:v>14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63</c:v>
                </c:pt>
                <c:pt idx="5">
                  <c:v>75</c:v>
                </c:pt>
                <c:pt idx="6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8-4D8F-9374-52F5948CCE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95908511"/>
        <c:axId val="1795538431"/>
      </c:barChart>
      <c:catAx>
        <c:axId val="169590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38431"/>
        <c:crosses val="autoZero"/>
        <c:auto val="1"/>
        <c:lblAlgn val="ctr"/>
        <c:lblOffset val="100"/>
        <c:noMultiLvlLbl val="0"/>
      </c:catAx>
      <c:valAx>
        <c:axId val="1795538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5908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Mean of Enabled Exploit Mitigations for all firmwares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spPr>
            <a:solidFill>
              <a:schemeClr val="accent1">
                <a:alpha val="40000"/>
              </a:schemeClr>
            </a:solidFill>
            <a:ln w="19050">
              <a:solidFill>
                <a:schemeClr val="accent1"/>
              </a:solidFill>
            </a:ln>
            <a:effectLst/>
          </c:spPr>
          <c:cat>
            <c:strRef>
              <c:f>'Exploit Mitigations'!$A$17:$E$17</c:f>
              <c:strCache>
                <c:ptCount val="5"/>
                <c:pt idx="0">
                  <c:v>CANARY</c:v>
                </c:pt>
                <c:pt idx="1">
                  <c:v>RELRO</c:v>
                </c:pt>
                <c:pt idx="2">
                  <c:v>PIE</c:v>
                </c:pt>
                <c:pt idx="3">
                  <c:v>NX</c:v>
                </c:pt>
                <c:pt idx="4">
                  <c:v>FORTIFY_SOURCE</c:v>
                </c:pt>
              </c:strCache>
            </c:strRef>
          </c:cat>
          <c:val>
            <c:numRef>
              <c:f>'Exploit Mitigations'!$A$18:$E$18</c:f>
              <c:numCache>
                <c:formatCode>General</c:formatCode>
                <c:ptCount val="5"/>
                <c:pt idx="0">
                  <c:v>33.285714285714285</c:v>
                </c:pt>
                <c:pt idx="1">
                  <c:v>121.14285714285714</c:v>
                </c:pt>
                <c:pt idx="2">
                  <c:v>74.428571428571431</c:v>
                </c:pt>
                <c:pt idx="3">
                  <c:v>297</c:v>
                </c:pt>
                <c:pt idx="4">
                  <c:v>34.285714285714285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3-46C9-BE9D-7B9D413C4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961311"/>
        <c:axId val="1795519295"/>
      </c:radarChart>
      <c:catAx>
        <c:axId val="170596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5519295"/>
        <c:crosses val="autoZero"/>
        <c:auto val="1"/>
        <c:lblAlgn val="ctr"/>
        <c:lblOffset val="100"/>
        <c:noMultiLvlLbl val="0"/>
      </c:catAx>
      <c:valAx>
        <c:axId val="17955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596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Exploit Mitigations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Mitigations'!$J$70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Mitigations'!$J$71:$J$77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2-49BA-85F0-3161DCE94A20}"/>
            </c:ext>
          </c:extLst>
        </c:ser>
        <c:ser>
          <c:idx val="1"/>
          <c:order val="1"/>
          <c:tx>
            <c:strRef>
              <c:f>'Exploit Mitigations'!$K$70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Mitigations'!$K$71:$K$77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2-49BA-85F0-3161DCE94A20}"/>
            </c:ext>
          </c:extLst>
        </c:ser>
        <c:ser>
          <c:idx val="2"/>
          <c:order val="2"/>
          <c:tx>
            <c:strRef>
              <c:f>'Exploit Mitigations'!$L$70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Mitigations'!$L$71:$L$77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2-49BA-85F0-3161DCE94A20}"/>
            </c:ext>
          </c:extLst>
        </c:ser>
        <c:ser>
          <c:idx val="3"/>
          <c:order val="3"/>
          <c:tx>
            <c:strRef>
              <c:f>'Exploit Mitigations'!$M$70</c:f>
              <c:strCache>
                <c:ptCount val="1"/>
                <c:pt idx="0">
                  <c:v>PIE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Mitigations'!$M$71:$M$77</c:f>
              <c:numCache>
                <c:formatCode>0%</c:formatCode>
                <c:ptCount val="7"/>
                <c:pt idx="0">
                  <c:v>0.32087227414330216</c:v>
                </c:pt>
                <c:pt idx="1">
                  <c:v>0.39939939939939939</c:v>
                </c:pt>
                <c:pt idx="2">
                  <c:v>0.32051282051282054</c:v>
                </c:pt>
                <c:pt idx="3">
                  <c:v>0.29133858267716534</c:v>
                </c:pt>
                <c:pt idx="4">
                  <c:v>0.28813559322033899</c:v>
                </c:pt>
                <c:pt idx="5">
                  <c:v>0.28813559322033899</c:v>
                </c:pt>
                <c:pt idx="6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52-49BA-85F0-3161DCE94A20}"/>
            </c:ext>
          </c:extLst>
        </c:ser>
        <c:ser>
          <c:idx val="4"/>
          <c:order val="4"/>
          <c:tx>
            <c:strRef>
              <c:f>'Exploit Mitigations'!$N$70</c:f>
              <c:strCache>
                <c:ptCount val="1"/>
                <c:pt idx="0">
                  <c:v>RELRO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'Exploit Mitigations'!$I$71:$I$77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Mitigations'!$N$71:$N$77</c:f>
              <c:numCache>
                <c:formatCode>0%</c:formatCode>
                <c:ptCount val="7"/>
                <c:pt idx="0">
                  <c:v>1.4869888475836431E-2</c:v>
                </c:pt>
                <c:pt idx="1">
                  <c:v>0.5</c:v>
                </c:pt>
                <c:pt idx="2">
                  <c:v>0.8666666666666667</c:v>
                </c:pt>
                <c:pt idx="3">
                  <c:v>0.62814070351758799</c:v>
                </c:pt>
                <c:pt idx="4">
                  <c:v>0.64130434782608692</c:v>
                </c:pt>
                <c:pt idx="5">
                  <c:v>0.64130434782608692</c:v>
                </c:pt>
                <c:pt idx="6">
                  <c:v>3.2679738562091504E-3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52-49BA-85F0-3161DCE9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9043871"/>
        <c:axId val="1598811583"/>
      </c:barChart>
      <c:catAx>
        <c:axId val="182904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11583"/>
        <c:crosses val="autoZero"/>
        <c:auto val="1"/>
        <c:lblAlgn val="ctr"/>
        <c:lblOffset val="100"/>
        <c:noMultiLvlLbl val="0"/>
      </c:catAx>
      <c:valAx>
        <c:axId val="15988115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904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Percentage of Executables with Canary Enabled per Firmware Image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Mitigations'!$O$15</c:f>
              <c:strCache>
                <c:ptCount val="1"/>
                <c:pt idx="0">
                  <c:v>Canary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Mitigations'!$N$16:$N$22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Mitigations'!$O$16:$O$22</c:f>
              <c:numCache>
                <c:formatCode>0%</c:formatCode>
                <c:ptCount val="7"/>
                <c:pt idx="0">
                  <c:v>0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4-47BA-B243-86B8FB08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4055983"/>
        <c:axId val="1598809503"/>
      </c:barChart>
      <c:catAx>
        <c:axId val="188405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09503"/>
        <c:crosses val="autoZero"/>
        <c:auto val="1"/>
        <c:lblAlgn val="ctr"/>
        <c:lblOffset val="100"/>
        <c:noMultiLvlLbl val="0"/>
      </c:catAx>
      <c:valAx>
        <c:axId val="15988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405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FORTIFY_SOURCE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Mitigations'!$O$26</c:f>
              <c:strCache>
                <c:ptCount val="1"/>
                <c:pt idx="0">
                  <c:v>FORTIFY_SOURCE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Mitigations'!$N$27:$N$33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Mitigations'!$O$27:$O$33</c:f>
              <c:numCache>
                <c:formatCode>0%</c:formatCode>
                <c:ptCount val="7"/>
                <c:pt idx="0">
                  <c:v>5.5762081784386614E-3</c:v>
                </c:pt>
                <c:pt idx="1">
                  <c:v>0.17701863354037267</c:v>
                </c:pt>
                <c:pt idx="2">
                  <c:v>7.7777777777777779E-2</c:v>
                </c:pt>
                <c:pt idx="3">
                  <c:v>0.18592964824120603</c:v>
                </c:pt>
                <c:pt idx="4">
                  <c:v>0.18478260869565216</c:v>
                </c:pt>
                <c:pt idx="5">
                  <c:v>0.18478260869565216</c:v>
                </c:pt>
                <c:pt idx="6">
                  <c:v>1.3029315960912053E-2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B-49DB-88D4-BD1AE80A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8543263"/>
        <c:axId val="1707827983"/>
      </c:barChart>
      <c:catAx>
        <c:axId val="179854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7827983"/>
        <c:crosses val="autoZero"/>
        <c:auto val="1"/>
        <c:lblAlgn val="ctr"/>
        <c:lblOffset val="100"/>
        <c:noMultiLvlLbl val="0"/>
      </c:catAx>
      <c:valAx>
        <c:axId val="1707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9854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Percentage of Executables with NX Enabled per Firmware Image</a:t>
            </a:r>
            <a:endParaRPr lang="de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'Exploit Mitigations'!$O$37</c:f>
              <c:strCache>
                <c:ptCount val="1"/>
                <c:pt idx="0">
                  <c:v>NX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'Exploit Mitigations'!$N$38:$N$44</c:f>
              <c:strCache>
                <c:ptCount val="7"/>
                <c:pt idx="0">
                  <c:v>DD-WRT</c:v>
                </c:pt>
                <c:pt idx="1">
                  <c:v>Gargoyle</c:v>
                </c:pt>
                <c:pt idx="2">
                  <c:v>Gluon</c:v>
                </c:pt>
                <c:pt idx="3">
                  <c:v>LibreCMC</c:v>
                </c:pt>
                <c:pt idx="4">
                  <c:v>OpenWrt 19.07.5</c:v>
                </c:pt>
                <c:pt idx="5">
                  <c:v>OpenWrt 19.07.4</c:v>
                </c:pt>
                <c:pt idx="6">
                  <c:v>Tomato</c:v>
                </c:pt>
              </c:strCache>
            </c:strRef>
          </c:cat>
          <c:val>
            <c:numRef>
              <c:f>'Exploit Mitigations'!$O$38:$O$44</c:f>
              <c:numCache>
                <c:formatCode>0%</c:formatCode>
                <c:ptCount val="7"/>
                <c:pt idx="0">
                  <c:v>0.99628252788104088</c:v>
                </c:pt>
                <c:pt idx="1">
                  <c:v>0.99689440993788825</c:v>
                </c:pt>
                <c:pt idx="2">
                  <c:v>0.99444444444444446</c:v>
                </c:pt>
                <c:pt idx="3">
                  <c:v>0.99497487437185927</c:v>
                </c:pt>
                <c:pt idx="4">
                  <c:v>0.99456521739130432</c:v>
                </c:pt>
                <c:pt idx="5">
                  <c:v>0.99456521739130432</c:v>
                </c:pt>
                <c:pt idx="6">
                  <c:v>0.51465798045602607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6-4153-899A-612C4E4FA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85039"/>
        <c:axId val="1598784543"/>
      </c:barChart>
      <c:catAx>
        <c:axId val="192258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784543"/>
        <c:crosses val="autoZero"/>
        <c:auto val="1"/>
        <c:lblAlgn val="ctr"/>
        <c:lblOffset val="100"/>
        <c:noMultiLvlLbl val="0"/>
      </c:catAx>
      <c:valAx>
        <c:axId val="15987845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2258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8D8CE5AB-28A0-487C-A661-CAC7936CBE49}">
          <cx:spPr>
            <a:solidFill>
              <a:sysClr val="window" lastClr="FFFFFF"/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Number of Hard-coded Credentials for all Firmware Images</a:t>
            </a:r>
            <a:endParaRPr lang="de-DE">
              <a:effectLst/>
            </a:endParaRPr>
          </a:p>
        </cx:rich>
      </cx:tx>
    </cx:title>
    <cx:plotArea>
      <cx:plotAreaRegion>
        <cx:series layoutId="boxWhisker" uniqueId="{85CB3BA0-948A-4761-A397-24B47A292551}">
          <cx:tx>
            <cx:txData>
              <cx:f>_xlchart.v1.33</cx:f>
              <cx:v>Number of Hard-Coded Login Credentials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25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Number of High Severity CVEs in Linux Kernel for all vendors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0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Number of High Severity CVEs in Linux Kernel for all vendors</a:t>
          </a:r>
        </a:p>
      </cx:txPr>
    </cx:title>
    <cx:plotArea>
      <cx:plotAreaRegion>
        <cx:series layoutId="boxWhisker" uniqueId="{FFDE9E5B-AB3F-4710-9A57-04B8550EB403}">
          <cx:spPr>
            <a:solidFill>
              <a:schemeClr val="lt1"/>
            </a:solidFill>
            <a:ln w="12700" cap="flat" cmpd="sng" algn="ctr">
              <a:solidFill>
                <a:schemeClr val="tx1">
                  <a:lumMod val="65000"/>
                  <a:lumOff val="35000"/>
                </a:schemeClr>
              </a:solidFill>
              <a:prstDash val="solid"/>
              <a:miter lim="800000"/>
            </a:ln>
            <a:effectLst/>
          </cx:spPr>
          <cx:dataId val="0"/>
          <cx:layoutPr>
            <cx:visibility meanLine="1" meanMarker="0" nonoutliers="0" outliers="1"/>
            <cx:statistics quartileMethod="in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</cx:chartData>
  <cx:chart>
    <cx:title pos="t" align="ctr" overlay="0">
      <cx:tx>
        <cx:txData>
          <cx:v>Percentage of Executables with Canary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Canary Enabled</a:t>
          </a:r>
        </a:p>
      </cx:txPr>
    </cx:title>
    <cx:plotArea>
      <cx:plotAreaRegion>
        <cx:series layoutId="boxWhisker" uniqueId="{74781C89-E927-480E-80DD-826A021A7BE6}">
          <cx:tx>
            <cx:txData>
              <cx:f>_xlchart.v1.28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Percentage of Executables with FORITY_SOURCE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FORITY_SOURCE Enabled</a:t>
          </a:r>
        </a:p>
      </cx:txPr>
    </cx:title>
    <cx:plotArea>
      <cx:plotAreaRegion>
        <cx:series layoutId="boxWhisker" uniqueId="{CD3D3AFB-F0EC-4041-B623-F269D1568799}">
          <cx:tx>
            <cx:txData>
              <cx:f>_xlchart.v1.22</cx:f>
              <cx:v>FORTIFY_SOURCE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100" b="0" i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NX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1CA3B0AF-FBE2-488E-B37A-23AFB12F8190}">
          <cx:tx>
            <cx:txData>
              <cx:f>_xlchart.v1.25</cx:f>
              <cx:v>NX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Percentage of Executables with PIE Enabled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PIE Enabled</a:t>
          </a:r>
        </a:p>
      </cx:txPr>
    </cx:title>
    <cx:plotArea>
      <cx:plotAreaRegion>
        <cx:series layoutId="boxWhisker" uniqueId="{CB34B628-E6B1-446E-B79D-F3313E9206C4}">
          <cx:tx>
            <cx:txData>
              <cx:f>_xlchart.v1.19</cx:f>
              <cx:v>PIE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de-DE" sz="11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Percentage of Executables with RELRO Enabled</a:t>
            </a:r>
            <a:endParaRPr lang="de-DE" sz="1100">
              <a:effectLst/>
            </a:endParaRPr>
          </a:p>
        </cx:rich>
      </cx:tx>
    </cx:title>
    <cx:plotArea>
      <cx:plotAreaRegion>
        <cx:series layoutId="boxWhisker" uniqueId="{806C733D-0DB2-4503-BAB8-C8F2E4F8C162}">
          <cx:tx>
            <cx:txData>
              <cx:f>_xlchart.v1.16</cx:f>
              <cx:v>RELRO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29999995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  <cx:data id="2">
      <cx:strDim type="cat">
        <cx:f>_xlchart.v1.10</cx:f>
      </cx:strDim>
      <cx:numDim type="val">
        <cx:f>_xlchart.v1.5</cx:f>
      </cx:numDim>
    </cx:data>
    <cx:data id="3">
      <cx:strDim type="cat">
        <cx:f>_xlchart.v1.10</cx:f>
      </cx:strDim>
      <cx:numDim type="val">
        <cx:f>_xlchart.v1.7</cx:f>
      </cx:numDim>
    </cx:data>
    <cx:data id="4">
      <cx:strDim type="cat">
        <cx:f>_xlchart.v1.10</cx:f>
      </cx:strDim>
      <cx:numDim type="val">
        <cx:f>_xlchart.v1.9</cx:f>
      </cx:numDim>
    </cx:data>
  </cx:chartData>
  <cx:chart>
    <cx:title pos="t" align="ctr" overlay="0">
      <cx:tx>
        <cx:txData>
          <cx:v>Percentage of Executables with Specific Exploit Mitigation Enabled for all Images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Percentage of Executables with Specific Exploit Mitigation Enabled for all Images</a:t>
          </a:r>
        </a:p>
      </cx:txPr>
    </cx:title>
    <cx:plotArea>
      <cx:plotAreaRegion>
        <cx:series layoutId="boxWhisker" uniqueId="{8555E2C7-4E25-4549-A644-97BBD3A7267B}">
          <cx:tx>
            <cx:txData>
              <cx:f>_xlchart.v1.11</cx:f>
              <cx:v>Canary</cx:v>
            </cx:txData>
          </cx:tx>
          <cx:dataId val="0"/>
          <cx:layoutPr>
            <cx:visibility meanLine="1" meanMarker="1" nonoutliers="0" outliers="1"/>
            <cx:statistics quartileMethod="inclusive"/>
          </cx:layoutPr>
        </cx:series>
        <cx:series layoutId="boxWhisker" uniqueId="{F00E8184-5E4E-4621-9391-EC6CF84CA981}">
          <cx:tx>
            <cx:txData>
              <cx:f>_xlchart.v1.13</cx:f>
              <cx:v>FORTIFY_SOURCE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  <cx:series layoutId="boxWhisker" uniqueId="{136007B3-B9EF-484E-B7AA-897EB23C65F3}">
          <cx:tx>
            <cx:txData>
              <cx:f>_xlchart.v1.4</cx:f>
              <cx:v>NX</cx:v>
            </cx:txData>
          </cx:tx>
          <cx:dataId val="2"/>
          <cx:layoutPr>
            <cx:visibility meanLine="1" meanMarker="1" nonoutliers="0" outliers="1"/>
            <cx:statistics quartileMethod="inclusive"/>
          </cx:layoutPr>
        </cx:series>
        <cx:series layoutId="boxWhisker" uniqueId="{0E891627-7E79-4324-80D2-F49DB49D2A1D}">
          <cx:tx>
            <cx:txData>
              <cx:f>_xlchart.v1.6</cx:f>
              <cx:v>PIE</cx:v>
            </cx:txData>
          </cx:tx>
          <cx:dataId val="3"/>
          <cx:layoutPr>
            <cx:visibility meanLine="1" meanMarker="1" nonoutliers="0" outliers="1"/>
            <cx:statistics quartileMethod="inclusive"/>
          </cx:layoutPr>
        </cx:series>
        <cx:series layoutId="boxWhisker" uniqueId="{7ED7D3C9-0D67-4F6A-8318-BFE6DECE82D6}">
          <cx:tx>
            <cx:txData>
              <cx:f>_xlchart.v1.8</cx:f>
              <cx:v>RELRO</cx:v>
            </cx:txData>
          </cx:tx>
          <cx:dataId val="4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 max="1"/>
        <cx:majorGridlines/>
        <cx:tickLabels/>
      </cx:axis>
    </cx:plotArea>
    <cx:legend pos="b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spcBef>
                <a:spcPts val="0"/>
              </a:spcBef>
              <a:spcAft>
                <a:spcPts val="0"/>
              </a:spcAft>
            </a:pPr>
            <a:r>
              <a:rPr lang="de-DE" sz="1400" b="0" i="0" kern="1200" spc="0" baseline="0">
                <a:solidFill>
                  <a:srgbClr val="595959"/>
                </a:solidFill>
                <a:effectLst/>
              </a:rPr>
              <a:t>Number of Private Keys for all Firmware Images</a:t>
            </a:r>
            <a:endParaRPr lang="de-DE" sz="1400">
              <a:effectLst/>
            </a:endParaRPr>
          </a:p>
        </cx:rich>
      </cx:tx>
    </cx:title>
    <cx:plotArea>
      <cx:plotAreaRegion>
        <cx:series layoutId="boxWhisker" uniqueId="{DD0CE2CB-AD31-456C-A1E6-7B1016BD6B2C}">
          <cx:dataId val="0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3.5"/>
        <cx:tickLabels/>
      </cx:axis>
      <cx:axis id="1">
        <cx:valScaling max="12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14/relationships/chartEx" Target="../charts/chartEx3.xml"/><Relationship Id="rId13" Type="http://schemas.microsoft.com/office/2014/relationships/chartEx" Target="../charts/chartEx8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microsoft.com/office/2014/relationships/chartEx" Target="../charts/chartEx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microsoft.com/office/2014/relationships/chartEx" Target="../charts/chartEx6.xml"/><Relationship Id="rId5" Type="http://schemas.openxmlformats.org/officeDocument/2006/relationships/chart" Target="../charts/chart9.xml"/><Relationship Id="rId10" Type="http://schemas.microsoft.com/office/2014/relationships/chartEx" Target="../charts/chartEx5.xml"/><Relationship Id="rId4" Type="http://schemas.openxmlformats.org/officeDocument/2006/relationships/chart" Target="../charts/chart8.xml"/><Relationship Id="rId9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9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9525</xdr:rowOff>
    </xdr:from>
    <xdr:to>
      <xdr:col>6</xdr:col>
      <xdr:colOff>47625</xdr:colOff>
      <xdr:row>28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F6FAC7-E509-4BD6-AD39-D675A75A6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1</xdr:row>
      <xdr:rowOff>9525</xdr:rowOff>
    </xdr:from>
    <xdr:to>
      <xdr:col>12</xdr:col>
      <xdr:colOff>514350</xdr:colOff>
      <xdr:row>16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F91941-A644-4C19-A34A-71E6810C6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504824</xdr:colOff>
      <xdr:row>17</xdr:row>
      <xdr:rowOff>133350</xdr:rowOff>
    </xdr:from>
    <xdr:to>
      <xdr:col>9</xdr:col>
      <xdr:colOff>761999</xdr:colOff>
      <xdr:row>33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3C5726CC-2D1F-41CC-9DBF-43AEDCB4DD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24699" y="3209925"/>
              <a:ext cx="2771775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0</xdr:row>
      <xdr:rowOff>180974</xdr:rowOff>
    </xdr:from>
    <xdr:to>
      <xdr:col>8</xdr:col>
      <xdr:colOff>523874</xdr:colOff>
      <xdr:row>19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BE6A9CF-AE6F-4979-BF01-A57FD3BFE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19050</xdr:rowOff>
    </xdr:from>
    <xdr:to>
      <xdr:col>11</xdr:col>
      <xdr:colOff>723900</xdr:colOff>
      <xdr:row>17</xdr:row>
      <xdr:rowOff>47625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6967D82-35EC-4EB8-AEF6-C5CAA04B8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514350</xdr:colOff>
      <xdr:row>2</xdr:row>
      <xdr:rowOff>9525</xdr:rowOff>
    </xdr:from>
    <xdr:to>
      <xdr:col>4</xdr:col>
      <xdr:colOff>704850</xdr:colOff>
      <xdr:row>17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C6BFBD35-0C6E-4C6D-91DF-25DFE5D6B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14825" y="371475"/>
              <a:ext cx="1866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533398</xdr:colOff>
      <xdr:row>19</xdr:row>
      <xdr:rowOff>19050</xdr:rowOff>
    </xdr:from>
    <xdr:to>
      <xdr:col>4</xdr:col>
      <xdr:colOff>1228725</xdr:colOff>
      <xdr:row>36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8120E00-0559-444B-91F1-1C13361BF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77</xdr:row>
      <xdr:rowOff>161924</xdr:rowOff>
    </xdr:from>
    <xdr:to>
      <xdr:col>12</xdr:col>
      <xdr:colOff>590550</xdr:colOff>
      <xdr:row>97</xdr:row>
      <xdr:rowOff>114299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DE14A5-4349-4DA4-9A1A-C7A38F855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666750</xdr:colOff>
      <xdr:row>6</xdr:row>
      <xdr:rowOff>161925</xdr:rowOff>
    </xdr:from>
    <xdr:to>
      <xdr:col>21</xdr:col>
      <xdr:colOff>209550</xdr:colOff>
      <xdr:row>22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7E4F5A8-56C6-4D79-805F-03E087447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733425</xdr:colOff>
      <xdr:row>22</xdr:row>
      <xdr:rowOff>142875</xdr:rowOff>
    </xdr:from>
    <xdr:to>
      <xdr:col>21</xdr:col>
      <xdr:colOff>276225</xdr:colOff>
      <xdr:row>37</xdr:row>
      <xdr:rowOff>171450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D6D315F-1DD4-4809-9E37-80232979E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752475</xdr:colOff>
      <xdr:row>40</xdr:row>
      <xdr:rowOff>47625</xdr:rowOff>
    </xdr:from>
    <xdr:to>
      <xdr:col>21</xdr:col>
      <xdr:colOff>295275</xdr:colOff>
      <xdr:row>55</xdr:row>
      <xdr:rowOff>76200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C51ECC5-1F16-4099-A8C1-055DDFB42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647700</xdr:colOff>
      <xdr:row>57</xdr:row>
      <xdr:rowOff>9525</xdr:rowOff>
    </xdr:from>
    <xdr:to>
      <xdr:col>21</xdr:col>
      <xdr:colOff>190500</xdr:colOff>
      <xdr:row>72</xdr:row>
      <xdr:rowOff>38100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39CDA2C-34FC-4AC3-B22B-84DFE0A94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647700</xdr:colOff>
      <xdr:row>73</xdr:row>
      <xdr:rowOff>57150</xdr:rowOff>
    </xdr:from>
    <xdr:to>
      <xdr:col>21</xdr:col>
      <xdr:colOff>190500</xdr:colOff>
      <xdr:row>88</xdr:row>
      <xdr:rowOff>85725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53FA244-127D-4B1B-9601-F8C0D4BC7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219076</xdr:colOff>
      <xdr:row>8</xdr:row>
      <xdr:rowOff>142875</xdr:rowOff>
    </xdr:from>
    <xdr:to>
      <xdr:col>28</xdr:col>
      <xdr:colOff>123826</xdr:colOff>
      <xdr:row>24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Diagramm 10">
              <a:extLst>
                <a:ext uri="{FF2B5EF4-FFF2-40B4-BE49-F238E27FC236}">
                  <a16:creationId xmlns:a16="http://schemas.microsoft.com/office/drawing/2014/main" id="{DF425921-365E-479A-9A91-F6AFF6DB2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1" y="1590675"/>
              <a:ext cx="2419350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25</xdr:row>
      <xdr:rowOff>19050</xdr:rowOff>
    </xdr:from>
    <xdr:to>
      <xdr:col>28</xdr:col>
      <xdr:colOff>123825</xdr:colOff>
      <xdr:row>40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Diagramm 11">
              <a:extLst>
                <a:ext uri="{FF2B5EF4-FFF2-40B4-BE49-F238E27FC236}">
                  <a16:creationId xmlns:a16="http://schemas.microsoft.com/office/drawing/2014/main" id="{33F3DDA4-20D9-4D75-B4F1-B2C2087CF0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65650" y="4543425"/>
              <a:ext cx="2400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238125</xdr:colOff>
      <xdr:row>41</xdr:row>
      <xdr:rowOff>85725</xdr:rowOff>
    </xdr:from>
    <xdr:to>
      <xdr:col>28</xdr:col>
      <xdr:colOff>142875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Diagramm 12">
              <a:extLst>
                <a:ext uri="{FF2B5EF4-FFF2-40B4-BE49-F238E27FC236}">
                  <a16:creationId xmlns:a16="http://schemas.microsoft.com/office/drawing/2014/main" id="{FF73A78F-3FB5-413E-A7A2-F9874A7923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65650" y="7505700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242887</xdr:colOff>
      <xdr:row>57</xdr:row>
      <xdr:rowOff>104775</xdr:rowOff>
    </xdr:from>
    <xdr:to>
      <xdr:col>28</xdr:col>
      <xdr:colOff>152400</xdr:colOff>
      <xdr:row>72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17D99FC7-DD1B-4B9D-BB2D-E7B5ADB93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0412" y="10420350"/>
              <a:ext cx="242411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25</xdr:col>
      <xdr:colOff>247650</xdr:colOff>
      <xdr:row>74</xdr:row>
      <xdr:rowOff>66675</xdr:rowOff>
    </xdr:from>
    <xdr:to>
      <xdr:col>28</xdr:col>
      <xdr:colOff>152400</xdr:colOff>
      <xdr:row>89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1A6E53FB-2190-4663-8EFE-F61C4DF9C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75175" y="13458825"/>
              <a:ext cx="241935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694765</xdr:colOff>
      <xdr:row>91</xdr:row>
      <xdr:rowOff>124383</xdr:rowOff>
    </xdr:from>
    <xdr:to>
      <xdr:col>22</xdr:col>
      <xdr:colOff>666749</xdr:colOff>
      <xdr:row>108</xdr:row>
      <xdr:rowOff>100852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4DCAB77A-1C05-473A-8549-D38FA3421A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82412" y="16440148"/>
              <a:ext cx="5014631" cy="30244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0</xdr:row>
      <xdr:rowOff>133350</xdr:rowOff>
    </xdr:from>
    <xdr:to>
      <xdr:col>8</xdr:col>
      <xdr:colOff>804862</xdr:colOff>
      <xdr:row>15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AC3290E-5EF8-4665-A4CB-2E237A81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0</xdr:row>
      <xdr:rowOff>152400</xdr:rowOff>
    </xdr:from>
    <xdr:to>
      <xdr:col>12</xdr:col>
      <xdr:colOff>38100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6D1E9A74-3F13-430B-A7D2-74C41440BC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0325" y="152400"/>
              <a:ext cx="24098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828675</xdr:colOff>
      <xdr:row>1</xdr:row>
      <xdr:rowOff>0</xdr:rowOff>
    </xdr:from>
    <xdr:to>
      <xdr:col>10</xdr:col>
      <xdr:colOff>371475</xdr:colOff>
      <xdr:row>16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3FB5E52-C081-4921-B1AE-ACB91EF1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514350</xdr:colOff>
      <xdr:row>1</xdr:row>
      <xdr:rowOff>0</xdr:rowOff>
    </xdr:from>
    <xdr:to>
      <xdr:col>13</xdr:col>
      <xdr:colOff>314325</xdr:colOff>
      <xdr:row>16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BB64EA39-7DD8-4539-A8B2-ABE910D2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15625" y="180975"/>
              <a:ext cx="23145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"/>
  <sheetViews>
    <sheetView workbookViewId="0">
      <selection activeCell="E2" sqref="E2:F9"/>
    </sheetView>
  </sheetViews>
  <sheetFormatPr baseColWidth="10" defaultRowHeight="14.25"/>
  <cols>
    <col min="1" max="1" width="15.625" customWidth="1"/>
    <col min="2" max="2" width="15.375" customWidth="1"/>
    <col min="3" max="3" width="19" customWidth="1"/>
    <col min="4" max="6" width="16.75" customWidth="1"/>
    <col min="7" max="7" width="35" bestFit="1" customWidth="1"/>
    <col min="8" max="8" width="15.75" customWidth="1"/>
    <col min="9" max="10" width="23.625" customWidth="1"/>
    <col min="11" max="11" width="23.25" customWidth="1"/>
    <col min="12" max="12" width="10.75" customWidth="1"/>
    <col min="13" max="13" width="10.375" customWidth="1"/>
    <col min="14" max="14" width="11.25" customWidth="1"/>
    <col min="15" max="15" width="14.75" customWidth="1"/>
    <col min="16" max="16" width="14" customWidth="1"/>
    <col min="17" max="17" width="21" customWidth="1"/>
    <col min="18" max="18" width="17.25" customWidth="1"/>
    <col min="19" max="19" width="35" customWidth="1"/>
    <col min="20" max="20" width="16.375" customWidth="1"/>
    <col min="21" max="21" width="23.25" customWidth="1"/>
    <col min="22" max="22" width="37.75" customWidth="1"/>
    <col min="23" max="23" width="25.375" customWidth="1"/>
    <col min="24" max="24" width="37.625" customWidth="1"/>
    <col min="25" max="1024" width="10.875" customWidth="1"/>
  </cols>
  <sheetData>
    <row r="1" spans="1:22">
      <c r="A1" s="7" t="s">
        <v>0</v>
      </c>
      <c r="B1" s="7"/>
      <c r="C1" s="7" t="s">
        <v>1</v>
      </c>
      <c r="D1" s="7"/>
      <c r="E1" s="7"/>
      <c r="F1" s="7"/>
      <c r="G1" s="7"/>
      <c r="H1" s="7" t="s">
        <v>2</v>
      </c>
      <c r="I1" s="7"/>
      <c r="J1" s="7"/>
      <c r="K1" s="7"/>
      <c r="L1" s="7"/>
      <c r="M1" s="7"/>
      <c r="N1" s="7"/>
      <c r="O1" s="7"/>
      <c r="P1" s="7"/>
      <c r="Q1" s="7"/>
      <c r="R1" s="7"/>
      <c r="S1" s="7" t="s">
        <v>3</v>
      </c>
      <c r="T1" s="7"/>
    </row>
    <row r="2" spans="1:2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s="1" t="s">
        <v>11</v>
      </c>
      <c r="I2" s="1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</row>
    <row r="3" spans="1:22">
      <c r="A3" t="s">
        <v>26</v>
      </c>
      <c r="B3" t="s">
        <v>27</v>
      </c>
      <c r="C3" t="s">
        <v>28</v>
      </c>
      <c r="D3" t="s">
        <v>29</v>
      </c>
      <c r="E3" s="3">
        <v>42145</v>
      </c>
      <c r="F3">
        <v>1.2017</v>
      </c>
      <c r="G3">
        <v>75</v>
      </c>
      <c r="H3">
        <v>538</v>
      </c>
      <c r="I3">
        <v>0</v>
      </c>
      <c r="J3">
        <v>535</v>
      </c>
      <c r="K3">
        <v>3</v>
      </c>
      <c r="L3">
        <v>2</v>
      </c>
      <c r="M3">
        <v>536</v>
      </c>
      <c r="N3">
        <v>218</v>
      </c>
      <c r="O3">
        <v>103</v>
      </c>
      <c r="P3">
        <v>530</v>
      </c>
      <c r="Q3">
        <v>0</v>
      </c>
      <c r="R3">
        <v>8</v>
      </c>
      <c r="S3">
        <v>2</v>
      </c>
      <c r="T3" t="s">
        <v>30</v>
      </c>
      <c r="U3">
        <v>0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s="4" t="s">
        <v>36</v>
      </c>
      <c r="F4">
        <v>1.2022999999999999</v>
      </c>
      <c r="G4">
        <v>63</v>
      </c>
      <c r="H4">
        <v>530</v>
      </c>
      <c r="I4">
        <v>114</v>
      </c>
      <c r="J4">
        <v>530</v>
      </c>
      <c r="K4">
        <v>114</v>
      </c>
      <c r="L4">
        <v>2</v>
      </c>
      <c r="M4">
        <v>642</v>
      </c>
      <c r="N4">
        <v>200</v>
      </c>
      <c r="O4">
        <v>133</v>
      </c>
      <c r="P4">
        <v>322</v>
      </c>
      <c r="Q4">
        <v>0</v>
      </c>
      <c r="R4">
        <v>322</v>
      </c>
      <c r="S4">
        <v>2</v>
      </c>
      <c r="T4" t="s">
        <v>30</v>
      </c>
      <c r="U4">
        <v>1</v>
      </c>
      <c r="V4" t="s">
        <v>37</v>
      </c>
    </row>
    <row r="5" spans="1:22">
      <c r="A5" t="s">
        <v>38</v>
      </c>
      <c r="B5" t="s">
        <v>39</v>
      </c>
      <c r="C5" t="s">
        <v>40</v>
      </c>
      <c r="D5" t="s">
        <v>41</v>
      </c>
      <c r="E5" t="s">
        <v>42</v>
      </c>
      <c r="F5">
        <v>1.2023999999999999</v>
      </c>
      <c r="G5">
        <v>14</v>
      </c>
      <c r="H5">
        <v>166</v>
      </c>
      <c r="I5">
        <v>14</v>
      </c>
      <c r="J5">
        <v>166</v>
      </c>
      <c r="K5">
        <v>14</v>
      </c>
      <c r="L5">
        <v>1</v>
      </c>
      <c r="M5">
        <v>179</v>
      </c>
      <c r="N5">
        <v>106</v>
      </c>
      <c r="O5">
        <v>50</v>
      </c>
      <c r="P5">
        <v>24</v>
      </c>
      <c r="Q5">
        <v>0</v>
      </c>
      <c r="R5">
        <v>156</v>
      </c>
      <c r="S5">
        <v>0</v>
      </c>
      <c r="U5">
        <v>0</v>
      </c>
      <c r="V5" t="s">
        <v>43</v>
      </c>
    </row>
    <row r="6" spans="1:22">
      <c r="A6" t="s">
        <v>44</v>
      </c>
      <c r="B6" t="s">
        <v>45</v>
      </c>
      <c r="C6" t="s">
        <v>46</v>
      </c>
      <c r="D6" t="s">
        <v>47</v>
      </c>
      <c r="E6" t="s">
        <v>48</v>
      </c>
      <c r="F6">
        <v>1.2023999999999999</v>
      </c>
      <c r="G6">
        <v>39</v>
      </c>
      <c r="H6">
        <v>162</v>
      </c>
      <c r="I6">
        <v>37</v>
      </c>
      <c r="J6">
        <v>162</v>
      </c>
      <c r="K6">
        <v>37</v>
      </c>
      <c r="L6">
        <v>1</v>
      </c>
      <c r="M6">
        <v>198</v>
      </c>
      <c r="N6">
        <v>90</v>
      </c>
      <c r="O6">
        <v>37</v>
      </c>
      <c r="P6">
        <v>74</v>
      </c>
      <c r="Q6">
        <v>0</v>
      </c>
      <c r="R6">
        <v>125</v>
      </c>
      <c r="S6">
        <v>0</v>
      </c>
      <c r="U6">
        <v>0</v>
      </c>
      <c r="V6" t="s">
        <v>31</v>
      </c>
    </row>
    <row r="7" spans="1:22">
      <c r="A7" t="s">
        <v>49</v>
      </c>
      <c r="B7" s="2" t="s">
        <v>50</v>
      </c>
      <c r="C7" t="s">
        <v>51</v>
      </c>
      <c r="D7" t="s">
        <v>52</v>
      </c>
      <c r="E7" t="s">
        <v>53</v>
      </c>
      <c r="F7">
        <v>1.2023999999999999</v>
      </c>
      <c r="G7">
        <v>39</v>
      </c>
      <c r="H7">
        <v>150</v>
      </c>
      <c r="I7">
        <v>34</v>
      </c>
      <c r="J7">
        <v>150</v>
      </c>
      <c r="K7">
        <v>34</v>
      </c>
      <c r="L7">
        <v>1</v>
      </c>
      <c r="M7">
        <v>183</v>
      </c>
      <c r="N7">
        <v>84</v>
      </c>
      <c r="O7">
        <v>34</v>
      </c>
      <c r="P7">
        <v>66</v>
      </c>
      <c r="Q7">
        <v>0</v>
      </c>
      <c r="R7">
        <v>118</v>
      </c>
      <c r="S7">
        <v>0</v>
      </c>
      <c r="T7">
        <v>0</v>
      </c>
      <c r="U7">
        <v>0</v>
      </c>
      <c r="V7" t="s">
        <v>31</v>
      </c>
    </row>
    <row r="8" spans="1:22">
      <c r="A8" t="s">
        <v>54</v>
      </c>
      <c r="B8" t="s">
        <v>55</v>
      </c>
      <c r="C8" t="s">
        <v>46</v>
      </c>
      <c r="D8" t="s">
        <v>47</v>
      </c>
      <c r="E8" t="s">
        <v>48</v>
      </c>
      <c r="F8">
        <v>1.2023999999999999</v>
      </c>
      <c r="G8">
        <v>39</v>
      </c>
      <c r="H8">
        <v>150</v>
      </c>
      <c r="I8">
        <v>34</v>
      </c>
      <c r="J8">
        <v>150</v>
      </c>
      <c r="K8">
        <v>34</v>
      </c>
      <c r="L8">
        <v>1</v>
      </c>
      <c r="M8">
        <v>183</v>
      </c>
      <c r="N8">
        <v>84</v>
      </c>
      <c r="O8">
        <v>34</v>
      </c>
      <c r="P8">
        <v>66</v>
      </c>
      <c r="Q8">
        <v>0</v>
      </c>
      <c r="R8">
        <v>118</v>
      </c>
      <c r="S8">
        <v>0</v>
      </c>
      <c r="T8">
        <v>0</v>
      </c>
      <c r="U8">
        <v>0</v>
      </c>
      <c r="V8" t="s">
        <v>31</v>
      </c>
    </row>
    <row r="9" spans="1:22">
      <c r="A9" t="s">
        <v>56</v>
      </c>
      <c r="B9" t="s">
        <v>57</v>
      </c>
      <c r="C9" t="s">
        <v>58</v>
      </c>
      <c r="D9" t="s">
        <v>59</v>
      </c>
      <c r="E9" t="s">
        <v>60</v>
      </c>
      <c r="F9">
        <v>2.2008000000000001</v>
      </c>
      <c r="G9">
        <v>151</v>
      </c>
      <c r="H9">
        <v>307</v>
      </c>
      <c r="I9">
        <v>0</v>
      </c>
      <c r="J9">
        <v>303</v>
      </c>
      <c r="K9">
        <v>4</v>
      </c>
      <c r="L9">
        <v>149</v>
      </c>
      <c r="M9">
        <v>158</v>
      </c>
      <c r="N9">
        <v>45</v>
      </c>
      <c r="O9">
        <v>130</v>
      </c>
      <c r="P9">
        <v>305</v>
      </c>
      <c r="Q9">
        <v>1</v>
      </c>
      <c r="R9">
        <v>1</v>
      </c>
      <c r="S9">
        <v>0</v>
      </c>
      <c r="T9">
        <v>0</v>
      </c>
      <c r="U9">
        <v>0</v>
      </c>
      <c r="V9" t="s">
        <v>61</v>
      </c>
    </row>
  </sheetData>
  <mergeCells count="4">
    <mergeCell ref="A1:B1"/>
    <mergeCell ref="C1:G1"/>
    <mergeCell ref="H1:R1"/>
    <mergeCell ref="S1:T1"/>
  </mergeCells>
  <pageMargins left="0" right="0" top="0.39370000000000011" bottom="0.3937000000000001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workbookViewId="0">
      <selection activeCell="C33" sqref="C33"/>
    </sheetView>
  </sheetViews>
  <sheetFormatPr baseColWidth="10" defaultRowHeight="14.25"/>
  <cols>
    <col min="1" max="1" width="14.875" bestFit="1" customWidth="1"/>
    <col min="2" max="3" width="19.5" bestFit="1" customWidth="1"/>
  </cols>
  <sheetData>
    <row r="1" spans="1:16">
      <c r="A1" t="s">
        <v>4</v>
      </c>
      <c r="B1" t="s">
        <v>5</v>
      </c>
      <c r="C1" t="s">
        <v>62</v>
      </c>
      <c r="D1" t="s">
        <v>65</v>
      </c>
      <c r="E1" t="s">
        <v>66</v>
      </c>
    </row>
    <row r="2" spans="1:16">
      <c r="A2" t="s">
        <v>26</v>
      </c>
      <c r="B2" s="3" t="s">
        <v>27</v>
      </c>
      <c r="C2">
        <f ca="1">G2-B2</f>
        <v>5</v>
      </c>
      <c r="D2">
        <v>307.85714285714283</v>
      </c>
      <c r="E2">
        <f ca="1">MEDIAN(C2:C8)</f>
        <v>82</v>
      </c>
      <c r="F2" t="s">
        <v>63</v>
      </c>
      <c r="G2" s="3">
        <f ca="1">TODAY()</f>
        <v>44188</v>
      </c>
    </row>
    <row r="3" spans="1:16">
      <c r="A3" t="s">
        <v>49</v>
      </c>
      <c r="B3" s="3" t="s">
        <v>50</v>
      </c>
      <c r="C3">
        <f ca="1">G2-B3</f>
        <v>22</v>
      </c>
      <c r="D3">
        <v>307.85714285714283</v>
      </c>
      <c r="E3">
        <v>81</v>
      </c>
    </row>
    <row r="4" spans="1:16">
      <c r="A4" t="s">
        <v>38</v>
      </c>
      <c r="B4" s="3" t="s">
        <v>39</v>
      </c>
      <c r="C4">
        <f ca="1">G2-B4</f>
        <v>75</v>
      </c>
      <c r="D4">
        <v>307.85714285714283</v>
      </c>
      <c r="E4">
        <v>81</v>
      </c>
    </row>
    <row r="5" spans="1:16">
      <c r="A5" t="s">
        <v>44</v>
      </c>
      <c r="B5" s="3" t="s">
        <v>45</v>
      </c>
      <c r="C5">
        <f ca="1">G2-B5</f>
        <v>82</v>
      </c>
      <c r="D5">
        <v>307.85714285714283</v>
      </c>
      <c r="E5">
        <v>81</v>
      </c>
    </row>
    <row r="6" spans="1:16">
      <c r="A6" t="s">
        <v>54</v>
      </c>
      <c r="B6" s="3" t="s">
        <v>55</v>
      </c>
      <c r="C6">
        <f ca="1">G2-B6</f>
        <v>113</v>
      </c>
      <c r="D6">
        <v>307.85714285714283</v>
      </c>
      <c r="E6">
        <v>81</v>
      </c>
    </row>
    <row r="7" spans="1:16">
      <c r="A7" t="s">
        <v>32</v>
      </c>
      <c r="B7" s="3" t="s">
        <v>33</v>
      </c>
      <c r="C7">
        <f ca="1">G2-B7</f>
        <v>386</v>
      </c>
      <c r="D7">
        <v>307.85714285714283</v>
      </c>
      <c r="E7">
        <v>81</v>
      </c>
    </row>
    <row r="8" spans="1:16">
      <c r="A8" t="s">
        <v>56</v>
      </c>
      <c r="B8" s="3" t="s">
        <v>57</v>
      </c>
      <c r="C8">
        <f ca="1">G2-B8</f>
        <v>1479</v>
      </c>
      <c r="D8">
        <v>307.85714285714283</v>
      </c>
      <c r="E8">
        <v>81</v>
      </c>
    </row>
    <row r="10" spans="1:16">
      <c r="O10" t="s">
        <v>64</v>
      </c>
      <c r="P10">
        <v>4</v>
      </c>
    </row>
    <row r="11" spans="1:16">
      <c r="O11" t="s">
        <v>64</v>
      </c>
      <c r="P11">
        <v>21</v>
      </c>
    </row>
    <row r="12" spans="1:16">
      <c r="O12" t="s">
        <v>64</v>
      </c>
      <c r="P12">
        <v>74</v>
      </c>
    </row>
    <row r="13" spans="1:16">
      <c r="O13" t="s">
        <v>64</v>
      </c>
      <c r="P13">
        <v>81</v>
      </c>
    </row>
    <row r="14" spans="1:16">
      <c r="O14" t="s">
        <v>64</v>
      </c>
      <c r="P14">
        <v>112</v>
      </c>
    </row>
    <row r="15" spans="1:16">
      <c r="O15" t="s">
        <v>64</v>
      </c>
      <c r="P15">
        <v>385</v>
      </c>
    </row>
    <row r="16" spans="1:16">
      <c r="O16" t="s">
        <v>64</v>
      </c>
      <c r="P16">
        <v>1478</v>
      </c>
    </row>
  </sheetData>
  <sortState xmlns:xlrd2="http://schemas.microsoft.com/office/spreadsheetml/2017/richdata2" ref="A2:C8">
    <sortCondition ref="C1"/>
  </sortState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abSelected="1" workbookViewId="0">
      <selection activeCell="B17" sqref="B17"/>
    </sheetView>
  </sheetViews>
  <sheetFormatPr baseColWidth="10" defaultRowHeight="14.25"/>
  <cols>
    <col min="1" max="2" width="17.5" bestFit="1" customWidth="1"/>
  </cols>
  <sheetData>
    <row r="1" spans="1:2">
      <c r="A1" t="s">
        <v>67</v>
      </c>
      <c r="B1" t="s">
        <v>68</v>
      </c>
    </row>
    <row r="2" spans="1:2">
      <c r="A2" t="s">
        <v>28</v>
      </c>
      <c r="B2">
        <v>1</v>
      </c>
    </row>
    <row r="3" spans="1:2">
      <c r="A3" t="s">
        <v>34</v>
      </c>
      <c r="B3">
        <v>1</v>
      </c>
    </row>
    <row r="4" spans="1:2">
      <c r="A4" t="s">
        <v>40</v>
      </c>
      <c r="B4">
        <v>1</v>
      </c>
    </row>
    <row r="5" spans="1:2">
      <c r="A5" t="s">
        <v>46</v>
      </c>
      <c r="B5">
        <v>2</v>
      </c>
    </row>
    <row r="6" spans="1:2">
      <c r="A6" t="s">
        <v>51</v>
      </c>
      <c r="B6">
        <v>1</v>
      </c>
    </row>
    <row r="7" spans="1:2">
      <c r="A7" t="s">
        <v>58</v>
      </c>
      <c r="B7">
        <v>1</v>
      </c>
    </row>
    <row r="24" spans="3:8">
      <c r="G24" s="3"/>
      <c r="H24" s="3"/>
    </row>
    <row r="25" spans="3:8">
      <c r="C25" s="3"/>
      <c r="D25" s="3"/>
    </row>
    <row r="26" spans="3:8">
      <c r="C26" s="4"/>
      <c r="D26" s="3"/>
    </row>
    <row r="27" spans="3:8">
      <c r="D27" s="3"/>
    </row>
    <row r="28" spans="3:8">
      <c r="D28" s="3"/>
    </row>
    <row r="29" spans="3:8">
      <c r="D29" s="3"/>
    </row>
    <row r="30" spans="3:8">
      <c r="D30" s="3"/>
    </row>
    <row r="31" spans="3:8">
      <c r="D31" s="3"/>
      <c r="E31" s="8"/>
    </row>
    <row r="37" spans="2:5" ht="15">
      <c r="B37" s="9"/>
      <c r="C37" s="9"/>
      <c r="D37" s="9"/>
      <c r="E37" s="9"/>
    </row>
    <row r="38" spans="2:5" ht="15">
      <c r="B38" s="9"/>
      <c r="C38" s="10"/>
      <c r="D38" s="9"/>
      <c r="E38" s="10"/>
    </row>
    <row r="39" spans="2:5" ht="15">
      <c r="B39" s="9"/>
      <c r="C39" s="10"/>
      <c r="D39" s="9"/>
      <c r="E39" s="10"/>
    </row>
    <row r="40" spans="2:5" ht="15">
      <c r="B40" s="9"/>
      <c r="C40" s="10"/>
      <c r="D40" s="9"/>
      <c r="E40" s="10"/>
    </row>
    <row r="41" spans="2:5" ht="15">
      <c r="B41" s="9"/>
      <c r="C41" s="10"/>
      <c r="D41" s="9"/>
      <c r="E41" s="10"/>
    </row>
    <row r="42" spans="2:5" ht="15">
      <c r="B42" s="9"/>
      <c r="C42" s="10"/>
      <c r="D42" s="9"/>
      <c r="E42" s="10"/>
    </row>
    <row r="43" spans="2:5" ht="15">
      <c r="B43" s="9"/>
      <c r="C43" s="10"/>
      <c r="D43" s="9"/>
      <c r="E43" s="10"/>
    </row>
    <row r="44" spans="2:5" ht="15">
      <c r="B44" s="9"/>
      <c r="C44" s="9"/>
      <c r="D44" s="9"/>
      <c r="E44" s="9"/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8"/>
  <sheetViews>
    <sheetView workbookViewId="0">
      <selection activeCell="F24" sqref="F24"/>
    </sheetView>
  </sheetViews>
  <sheetFormatPr baseColWidth="10" defaultRowHeight="14.25"/>
  <cols>
    <col min="1" max="1" width="14.875" bestFit="1" customWidth="1"/>
    <col min="2" max="2" width="35" bestFit="1" customWidth="1"/>
  </cols>
  <sheetData>
    <row r="1" spans="1:2">
      <c r="A1" t="s">
        <v>4</v>
      </c>
      <c r="B1" t="s">
        <v>10</v>
      </c>
    </row>
    <row r="2" spans="1:2">
      <c r="A2" t="s">
        <v>38</v>
      </c>
      <c r="B2">
        <v>14</v>
      </c>
    </row>
    <row r="3" spans="1:2">
      <c r="A3" t="s">
        <v>44</v>
      </c>
      <c r="B3">
        <v>39</v>
      </c>
    </row>
    <row r="4" spans="1:2">
      <c r="A4" t="s">
        <v>49</v>
      </c>
      <c r="B4">
        <v>39</v>
      </c>
    </row>
    <row r="5" spans="1:2">
      <c r="A5" t="s">
        <v>54</v>
      </c>
      <c r="B5">
        <v>39</v>
      </c>
    </row>
    <row r="6" spans="1:2">
      <c r="A6" t="s">
        <v>32</v>
      </c>
      <c r="B6">
        <v>63</v>
      </c>
    </row>
    <row r="7" spans="1:2">
      <c r="A7" t="s">
        <v>26</v>
      </c>
      <c r="B7">
        <v>75</v>
      </c>
    </row>
    <row r="8" spans="1:2">
      <c r="A8" t="s">
        <v>56</v>
      </c>
      <c r="B8">
        <v>151</v>
      </c>
    </row>
    <row r="12" spans="1:2">
      <c r="A12" t="s">
        <v>64</v>
      </c>
      <c r="B12">
        <v>14</v>
      </c>
    </row>
    <row r="13" spans="1:2">
      <c r="A13" t="s">
        <v>64</v>
      </c>
      <c r="B13">
        <v>39</v>
      </c>
    </row>
    <row r="14" spans="1:2">
      <c r="A14" t="s">
        <v>64</v>
      </c>
      <c r="B14">
        <v>39</v>
      </c>
    </row>
    <row r="15" spans="1:2">
      <c r="A15" t="s">
        <v>64</v>
      </c>
      <c r="B15">
        <v>39</v>
      </c>
    </row>
    <row r="16" spans="1:2">
      <c r="A16" t="s">
        <v>64</v>
      </c>
      <c r="B16">
        <v>63</v>
      </c>
    </row>
    <row r="17" spans="1:2">
      <c r="A17" t="s">
        <v>64</v>
      </c>
      <c r="B17">
        <v>75</v>
      </c>
    </row>
    <row r="18" spans="1:2">
      <c r="A18" t="s">
        <v>64</v>
      </c>
      <c r="B18">
        <v>151</v>
      </c>
    </row>
  </sheetData>
  <sortState xmlns:xlrd2="http://schemas.microsoft.com/office/spreadsheetml/2017/richdata2" ref="A2:B8">
    <sortCondition ref="B1"/>
  </sortState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00"/>
  <sheetViews>
    <sheetView zoomScale="85" zoomScaleNormal="85" workbookViewId="0">
      <selection activeCell="V29" sqref="V29"/>
    </sheetView>
  </sheetViews>
  <sheetFormatPr baseColWidth="10" defaultRowHeight="14.25"/>
  <cols>
    <col min="1" max="1" width="14.875" bestFit="1" customWidth="1"/>
    <col min="2" max="2" width="14" bestFit="1" customWidth="1"/>
    <col min="3" max="3" width="13.625" bestFit="1" customWidth="1"/>
    <col min="4" max="4" width="25.125" bestFit="1" customWidth="1"/>
    <col min="5" max="5" width="24.75" bestFit="1" customWidth="1"/>
    <col min="6" max="6" width="10.5" bestFit="1" customWidth="1"/>
    <col min="7" max="7" width="10.125" bestFit="1" customWidth="1"/>
    <col min="9" max="9" width="15" bestFit="1" customWidth="1"/>
    <col min="10" max="10" width="25.125" bestFit="1" customWidth="1"/>
    <col min="11" max="11" width="36" bestFit="1" customWidth="1"/>
    <col min="12" max="12" width="21.375" bestFit="1" customWidth="1"/>
    <col min="13" max="14" width="21.875" bestFit="1" customWidth="1"/>
    <col min="15" max="15" width="14.875" bestFit="1" customWidth="1"/>
  </cols>
  <sheetData>
    <row r="1" spans="1:25">
      <c r="A1" t="s">
        <v>4</v>
      </c>
      <c r="B1" s="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</row>
    <row r="2" spans="1:25">
      <c r="A2" t="s">
        <v>26</v>
      </c>
      <c r="B2">
        <v>538</v>
      </c>
      <c r="C2">
        <v>0</v>
      </c>
      <c r="D2">
        <v>535</v>
      </c>
      <c r="E2">
        <v>3</v>
      </c>
      <c r="F2">
        <v>2</v>
      </c>
      <c r="G2">
        <v>536</v>
      </c>
      <c r="H2">
        <v>218</v>
      </c>
      <c r="I2">
        <v>103</v>
      </c>
      <c r="J2">
        <v>530</v>
      </c>
      <c r="K2">
        <v>8</v>
      </c>
    </row>
    <row r="3" spans="1:25">
      <c r="A3" t="s">
        <v>32</v>
      </c>
      <c r="B3">
        <v>530</v>
      </c>
      <c r="C3">
        <v>114</v>
      </c>
      <c r="D3">
        <v>530</v>
      </c>
      <c r="E3">
        <v>114</v>
      </c>
      <c r="F3">
        <v>2</v>
      </c>
      <c r="G3">
        <v>642</v>
      </c>
      <c r="H3">
        <v>200</v>
      </c>
      <c r="I3">
        <v>133</v>
      </c>
      <c r="J3">
        <v>322</v>
      </c>
      <c r="K3">
        <v>322</v>
      </c>
    </row>
    <row r="4" spans="1:25">
      <c r="A4" t="s">
        <v>38</v>
      </c>
      <c r="B4">
        <v>166</v>
      </c>
      <c r="C4">
        <v>14</v>
      </c>
      <c r="D4">
        <v>166</v>
      </c>
      <c r="E4">
        <v>14</v>
      </c>
      <c r="F4">
        <v>1</v>
      </c>
      <c r="G4">
        <v>179</v>
      </c>
      <c r="H4">
        <v>106</v>
      </c>
      <c r="I4">
        <v>50</v>
      </c>
      <c r="J4">
        <v>24</v>
      </c>
      <c r="K4">
        <v>156</v>
      </c>
    </row>
    <row r="5" spans="1:25">
      <c r="A5" t="s">
        <v>44</v>
      </c>
      <c r="B5">
        <v>162</v>
      </c>
      <c r="C5">
        <v>37</v>
      </c>
      <c r="D5">
        <v>162</v>
      </c>
      <c r="E5">
        <v>37</v>
      </c>
      <c r="F5">
        <v>1</v>
      </c>
      <c r="G5">
        <v>198</v>
      </c>
      <c r="H5">
        <v>90</v>
      </c>
      <c r="I5">
        <v>37</v>
      </c>
      <c r="J5">
        <v>74</v>
      </c>
      <c r="K5">
        <v>125</v>
      </c>
    </row>
    <row r="6" spans="1:25">
      <c r="A6" t="s">
        <v>49</v>
      </c>
      <c r="B6">
        <v>150</v>
      </c>
      <c r="C6">
        <v>34</v>
      </c>
      <c r="D6">
        <v>150</v>
      </c>
      <c r="E6">
        <v>34</v>
      </c>
      <c r="F6">
        <v>1</v>
      </c>
      <c r="G6">
        <v>183</v>
      </c>
      <c r="H6">
        <v>84</v>
      </c>
      <c r="I6">
        <v>34</v>
      </c>
      <c r="J6">
        <v>66</v>
      </c>
      <c r="K6">
        <v>118</v>
      </c>
    </row>
    <row r="7" spans="1:25">
      <c r="A7" t="s">
        <v>54</v>
      </c>
      <c r="B7">
        <v>150</v>
      </c>
      <c r="C7">
        <v>34</v>
      </c>
      <c r="D7">
        <v>150</v>
      </c>
      <c r="E7">
        <v>34</v>
      </c>
      <c r="F7">
        <v>1</v>
      </c>
      <c r="G7">
        <v>183</v>
      </c>
      <c r="H7">
        <v>84</v>
      </c>
      <c r="I7">
        <v>34</v>
      </c>
      <c r="J7">
        <v>66</v>
      </c>
      <c r="K7">
        <v>118</v>
      </c>
    </row>
    <row r="8" spans="1:25">
      <c r="A8" t="s">
        <v>56</v>
      </c>
      <c r="B8">
        <v>307</v>
      </c>
      <c r="C8">
        <v>0</v>
      </c>
      <c r="D8">
        <v>303</v>
      </c>
      <c r="E8">
        <v>4</v>
      </c>
      <c r="F8">
        <v>149</v>
      </c>
      <c r="G8">
        <v>158</v>
      </c>
      <c r="H8">
        <v>45</v>
      </c>
      <c r="I8">
        <v>130</v>
      </c>
      <c r="J8">
        <v>305</v>
      </c>
      <c r="K8">
        <v>1</v>
      </c>
    </row>
    <row r="14" spans="1:25">
      <c r="X14" t="s">
        <v>4</v>
      </c>
      <c r="Y14" s="1" t="s">
        <v>75</v>
      </c>
    </row>
    <row r="15" spans="1:25">
      <c r="I15" t="s">
        <v>4</v>
      </c>
      <c r="J15" s="1" t="s">
        <v>11</v>
      </c>
      <c r="K15" s="1" t="s">
        <v>12</v>
      </c>
      <c r="L15" s="1" t="s">
        <v>74</v>
      </c>
      <c r="N15" t="s">
        <v>4</v>
      </c>
      <c r="O15" s="1" t="s">
        <v>75</v>
      </c>
      <c r="X15" t="s">
        <v>76</v>
      </c>
      <c r="Y15" s="5">
        <v>0</v>
      </c>
    </row>
    <row r="16" spans="1:25">
      <c r="I16" t="s">
        <v>26</v>
      </c>
      <c r="J16">
        <v>538</v>
      </c>
      <c r="K16">
        <v>0</v>
      </c>
      <c r="L16" s="5">
        <v>0</v>
      </c>
      <c r="N16" t="s">
        <v>26</v>
      </c>
      <c r="O16" s="5">
        <v>0</v>
      </c>
      <c r="X16" t="s">
        <v>76</v>
      </c>
      <c r="Y16" s="6">
        <v>0.17701863354037267</v>
      </c>
    </row>
    <row r="17" spans="1:25">
      <c r="A17" s="1" t="s">
        <v>70</v>
      </c>
      <c r="B17" t="s">
        <v>73</v>
      </c>
      <c r="C17" t="s">
        <v>72</v>
      </c>
      <c r="D17" t="s">
        <v>71</v>
      </c>
      <c r="E17" t="s">
        <v>69</v>
      </c>
      <c r="I17" t="s">
        <v>32</v>
      </c>
      <c r="J17">
        <v>530</v>
      </c>
      <c r="K17">
        <v>114</v>
      </c>
      <c r="L17" s="6">
        <f>K17/(J17+K17)</f>
        <v>0.17701863354037267</v>
      </c>
      <c r="N17" t="s">
        <v>32</v>
      </c>
      <c r="O17" s="6">
        <v>0.17701863354037267</v>
      </c>
      <c r="X17" t="s">
        <v>76</v>
      </c>
      <c r="Y17" s="6">
        <v>7.7777777777777779E-2</v>
      </c>
    </row>
    <row r="18" spans="1:25">
      <c r="A18">
        <v>33.285714285714285</v>
      </c>
      <c r="B18">
        <v>121.14285714285714</v>
      </c>
      <c r="C18">
        <v>74.428571428571431</v>
      </c>
      <c r="D18">
        <v>297</v>
      </c>
      <c r="E18">
        <v>34.285714285714285</v>
      </c>
      <c r="I18" t="s">
        <v>38</v>
      </c>
      <c r="J18">
        <v>166</v>
      </c>
      <c r="K18">
        <v>14</v>
      </c>
      <c r="L18" s="6">
        <f t="shared" ref="L18:L22" si="0">K18/(J18+K18)</f>
        <v>7.7777777777777779E-2</v>
      </c>
      <c r="N18" t="s">
        <v>38</v>
      </c>
      <c r="O18" s="6">
        <v>7.7777777777777779E-2</v>
      </c>
      <c r="X18" t="s">
        <v>76</v>
      </c>
      <c r="Y18" s="6">
        <v>0.18592964824120603</v>
      </c>
    </row>
    <row r="19" spans="1:25">
      <c r="I19" t="s">
        <v>44</v>
      </c>
      <c r="J19">
        <v>162</v>
      </c>
      <c r="K19">
        <v>37</v>
      </c>
      <c r="L19" s="6">
        <f t="shared" si="0"/>
        <v>0.18592964824120603</v>
      </c>
      <c r="N19" t="s">
        <v>44</v>
      </c>
      <c r="O19" s="6">
        <v>0.18592964824120603</v>
      </c>
      <c r="X19" t="s">
        <v>76</v>
      </c>
      <c r="Y19" s="6">
        <v>0.18478260869565216</v>
      </c>
    </row>
    <row r="20" spans="1:25">
      <c r="I20" t="s">
        <v>49</v>
      </c>
      <c r="J20">
        <v>150</v>
      </c>
      <c r="K20">
        <v>34</v>
      </c>
      <c r="L20" s="6">
        <f t="shared" si="0"/>
        <v>0.18478260869565216</v>
      </c>
      <c r="N20" t="s">
        <v>49</v>
      </c>
      <c r="O20" s="6">
        <v>0.18478260869565216</v>
      </c>
      <c r="X20" t="s">
        <v>76</v>
      </c>
      <c r="Y20" s="6">
        <v>0.18478260869565216</v>
      </c>
    </row>
    <row r="21" spans="1:25">
      <c r="I21" t="s">
        <v>54</v>
      </c>
      <c r="J21">
        <v>150</v>
      </c>
      <c r="K21">
        <v>34</v>
      </c>
      <c r="L21" s="6">
        <f t="shared" si="0"/>
        <v>0.18478260869565216</v>
      </c>
      <c r="N21" t="s">
        <v>54</v>
      </c>
      <c r="O21" s="6">
        <v>0.18478260869565216</v>
      </c>
      <c r="X21" t="s">
        <v>76</v>
      </c>
      <c r="Y21" s="6">
        <v>0</v>
      </c>
    </row>
    <row r="22" spans="1:25">
      <c r="I22" t="s">
        <v>56</v>
      </c>
      <c r="J22">
        <v>307</v>
      </c>
      <c r="K22">
        <v>0</v>
      </c>
      <c r="L22" s="6">
        <f t="shared" si="0"/>
        <v>0</v>
      </c>
      <c r="N22" t="s">
        <v>56</v>
      </c>
      <c r="O22" s="6">
        <v>0</v>
      </c>
    </row>
    <row r="26" spans="1:25">
      <c r="I26" t="s">
        <v>4</v>
      </c>
      <c r="J26" t="s">
        <v>13</v>
      </c>
      <c r="K26" t="s">
        <v>14</v>
      </c>
      <c r="L26" s="1" t="s">
        <v>74</v>
      </c>
      <c r="N26" t="s">
        <v>4</v>
      </c>
      <c r="O26" t="s">
        <v>69</v>
      </c>
    </row>
    <row r="27" spans="1:25">
      <c r="I27" t="s">
        <v>26</v>
      </c>
      <c r="J27">
        <v>535</v>
      </c>
      <c r="K27">
        <v>3</v>
      </c>
      <c r="L27" s="6">
        <f>K27/(J27+K27)</f>
        <v>5.5762081784386614E-3</v>
      </c>
      <c r="N27" t="s">
        <v>26</v>
      </c>
      <c r="O27" s="6">
        <v>5.5762081784386614E-3</v>
      </c>
      <c r="X27" t="s">
        <v>4</v>
      </c>
      <c r="Y27" t="s">
        <v>69</v>
      </c>
    </row>
    <row r="28" spans="1:25">
      <c r="I28" t="s">
        <v>32</v>
      </c>
      <c r="J28">
        <v>530</v>
      </c>
      <c r="K28">
        <v>114</v>
      </c>
      <c r="L28" s="6">
        <f t="shared" ref="L28:L33" si="1">K28/(J28+K28)</f>
        <v>0.17701863354037267</v>
      </c>
      <c r="N28" t="s">
        <v>32</v>
      </c>
      <c r="O28" s="6">
        <v>0.17701863354037267</v>
      </c>
      <c r="X28" t="s">
        <v>76</v>
      </c>
      <c r="Y28" s="6">
        <v>5.5762081784386614E-3</v>
      </c>
    </row>
    <row r="29" spans="1:25">
      <c r="I29" t="s">
        <v>38</v>
      </c>
      <c r="J29">
        <v>166</v>
      </c>
      <c r="K29">
        <v>14</v>
      </c>
      <c r="L29" s="6">
        <f t="shared" si="1"/>
        <v>7.7777777777777779E-2</v>
      </c>
      <c r="N29" t="s">
        <v>38</v>
      </c>
      <c r="O29" s="6">
        <v>7.7777777777777779E-2</v>
      </c>
      <c r="X29" t="s">
        <v>76</v>
      </c>
      <c r="Y29" s="6">
        <v>0.17701863354037267</v>
      </c>
    </row>
    <row r="30" spans="1:25">
      <c r="I30" t="s">
        <v>44</v>
      </c>
      <c r="J30">
        <v>162</v>
      </c>
      <c r="K30">
        <v>37</v>
      </c>
      <c r="L30" s="6">
        <f t="shared" si="1"/>
        <v>0.18592964824120603</v>
      </c>
      <c r="N30" t="s">
        <v>44</v>
      </c>
      <c r="O30" s="6">
        <v>0.18592964824120603</v>
      </c>
      <c r="X30" t="s">
        <v>76</v>
      </c>
      <c r="Y30" s="6">
        <v>7.7777777777777779E-2</v>
      </c>
    </row>
    <row r="31" spans="1:25">
      <c r="I31" t="s">
        <v>49</v>
      </c>
      <c r="J31">
        <v>150</v>
      </c>
      <c r="K31">
        <v>34</v>
      </c>
      <c r="L31" s="6">
        <f t="shared" si="1"/>
        <v>0.18478260869565216</v>
      </c>
      <c r="N31" t="s">
        <v>49</v>
      </c>
      <c r="O31" s="6">
        <v>0.18478260869565216</v>
      </c>
      <c r="X31" t="s">
        <v>76</v>
      </c>
      <c r="Y31" s="6">
        <v>0.18592964824120603</v>
      </c>
    </row>
    <row r="32" spans="1:25">
      <c r="I32" t="s">
        <v>54</v>
      </c>
      <c r="J32">
        <v>150</v>
      </c>
      <c r="K32">
        <v>34</v>
      </c>
      <c r="L32" s="6">
        <f t="shared" si="1"/>
        <v>0.18478260869565216</v>
      </c>
      <c r="N32" t="s">
        <v>54</v>
      </c>
      <c r="O32" s="6">
        <v>0.18478260869565216</v>
      </c>
      <c r="X32" t="s">
        <v>76</v>
      </c>
      <c r="Y32" s="6">
        <v>0.18478260869565216</v>
      </c>
    </row>
    <row r="33" spans="9:25">
      <c r="I33" t="s">
        <v>56</v>
      </c>
      <c r="J33">
        <v>303</v>
      </c>
      <c r="K33">
        <v>4</v>
      </c>
      <c r="L33" s="6">
        <f t="shared" si="1"/>
        <v>1.3029315960912053E-2</v>
      </c>
      <c r="N33" t="s">
        <v>56</v>
      </c>
      <c r="O33" s="6">
        <v>1.3029315960912053E-2</v>
      </c>
      <c r="X33" t="s">
        <v>76</v>
      </c>
      <c r="Y33" s="6">
        <v>0.18478260869565216</v>
      </c>
    </row>
    <row r="34" spans="9:25">
      <c r="X34" t="s">
        <v>76</v>
      </c>
      <c r="Y34" s="6">
        <v>1.3029315960912053E-2</v>
      </c>
    </row>
    <row r="37" spans="9:25">
      <c r="I37" t="s">
        <v>4</v>
      </c>
      <c r="J37" t="s">
        <v>15</v>
      </c>
      <c r="K37" t="s">
        <v>16</v>
      </c>
      <c r="L37" s="1" t="s">
        <v>74</v>
      </c>
      <c r="N37" t="s">
        <v>4</v>
      </c>
      <c r="O37" t="s">
        <v>71</v>
      </c>
    </row>
    <row r="38" spans="9:25">
      <c r="I38" t="s">
        <v>26</v>
      </c>
      <c r="J38">
        <v>2</v>
      </c>
      <c r="K38">
        <v>536</v>
      </c>
      <c r="L38" s="6">
        <f>K38/(J38+K38)</f>
        <v>0.99628252788104088</v>
      </c>
      <c r="N38" t="s">
        <v>26</v>
      </c>
      <c r="O38" s="6">
        <v>0.99628252788104088</v>
      </c>
    </row>
    <row r="39" spans="9:25">
      <c r="I39" t="s">
        <v>32</v>
      </c>
      <c r="J39">
        <v>2</v>
      </c>
      <c r="K39">
        <v>642</v>
      </c>
      <c r="L39" s="6">
        <f t="shared" ref="L39:L44" si="2">K39/(J39+K39)</f>
        <v>0.99689440993788825</v>
      </c>
      <c r="N39" t="s">
        <v>32</v>
      </c>
      <c r="O39" s="6">
        <v>0.99689440993788825</v>
      </c>
    </row>
    <row r="40" spans="9:25">
      <c r="I40" t="s">
        <v>38</v>
      </c>
      <c r="J40">
        <v>1</v>
      </c>
      <c r="K40">
        <v>179</v>
      </c>
      <c r="L40" s="6">
        <f t="shared" si="2"/>
        <v>0.99444444444444446</v>
      </c>
      <c r="N40" t="s">
        <v>38</v>
      </c>
      <c r="O40" s="6">
        <v>0.99444444444444446</v>
      </c>
    </row>
    <row r="41" spans="9:25">
      <c r="I41" t="s">
        <v>44</v>
      </c>
      <c r="J41">
        <v>1</v>
      </c>
      <c r="K41">
        <v>198</v>
      </c>
      <c r="L41" s="6">
        <f t="shared" si="2"/>
        <v>0.99497487437185927</v>
      </c>
      <c r="N41" t="s">
        <v>44</v>
      </c>
      <c r="O41" s="6">
        <v>0.99497487437185927</v>
      </c>
    </row>
    <row r="42" spans="9:25">
      <c r="I42" t="s">
        <v>49</v>
      </c>
      <c r="J42">
        <v>1</v>
      </c>
      <c r="K42">
        <v>183</v>
      </c>
      <c r="L42" s="6">
        <f t="shared" si="2"/>
        <v>0.99456521739130432</v>
      </c>
      <c r="N42" t="s">
        <v>49</v>
      </c>
      <c r="O42" s="6">
        <v>0.99456521739130432</v>
      </c>
    </row>
    <row r="43" spans="9:25">
      <c r="I43" t="s">
        <v>54</v>
      </c>
      <c r="J43">
        <v>1</v>
      </c>
      <c r="K43">
        <v>183</v>
      </c>
      <c r="L43" s="6">
        <f t="shared" si="2"/>
        <v>0.99456521739130432</v>
      </c>
      <c r="N43" t="s">
        <v>54</v>
      </c>
      <c r="O43" s="6">
        <v>0.99456521739130432</v>
      </c>
    </row>
    <row r="44" spans="9:25">
      <c r="I44" t="s">
        <v>56</v>
      </c>
      <c r="J44">
        <v>149</v>
      </c>
      <c r="K44">
        <v>158</v>
      </c>
      <c r="L44" s="6">
        <f t="shared" si="2"/>
        <v>0.51465798045602607</v>
      </c>
      <c r="N44" t="s">
        <v>56</v>
      </c>
      <c r="O44" s="6">
        <v>0.51465798045602607</v>
      </c>
    </row>
    <row r="45" spans="9:25">
      <c r="X45" t="s">
        <v>4</v>
      </c>
      <c r="Y45" t="s">
        <v>71</v>
      </c>
    </row>
    <row r="46" spans="9:25">
      <c r="X46" t="s">
        <v>76</v>
      </c>
      <c r="Y46" s="6">
        <v>0.99628252788104088</v>
      </c>
    </row>
    <row r="47" spans="9:25">
      <c r="X47" t="s">
        <v>76</v>
      </c>
      <c r="Y47" s="6">
        <v>0.99689440993788825</v>
      </c>
    </row>
    <row r="48" spans="9:25">
      <c r="I48" t="s">
        <v>4</v>
      </c>
      <c r="J48" t="s">
        <v>17</v>
      </c>
      <c r="K48" t="s">
        <v>18</v>
      </c>
      <c r="L48" s="1" t="s">
        <v>74</v>
      </c>
      <c r="N48" t="s">
        <v>4</v>
      </c>
      <c r="O48" t="s">
        <v>72</v>
      </c>
      <c r="X48" t="s">
        <v>76</v>
      </c>
      <c r="Y48" s="6">
        <v>0.99444444444444446</v>
      </c>
    </row>
    <row r="49" spans="9:25">
      <c r="I49" t="s">
        <v>26</v>
      </c>
      <c r="J49">
        <v>218</v>
      </c>
      <c r="K49">
        <v>103</v>
      </c>
      <c r="L49" s="6">
        <f>K49/(J49+K49)</f>
        <v>0.32087227414330216</v>
      </c>
      <c r="N49" t="s">
        <v>26</v>
      </c>
      <c r="O49" s="6">
        <v>0.32087227414330216</v>
      </c>
      <c r="X49" t="s">
        <v>76</v>
      </c>
      <c r="Y49" s="6">
        <v>0.99497487437185927</v>
      </c>
    </row>
    <row r="50" spans="9:25">
      <c r="I50" t="s">
        <v>32</v>
      </c>
      <c r="J50">
        <v>200</v>
      </c>
      <c r="K50">
        <v>133</v>
      </c>
      <c r="L50" s="6">
        <f t="shared" ref="L50:L55" si="3">K50/(J50+K50)</f>
        <v>0.39939939939939939</v>
      </c>
      <c r="N50" t="s">
        <v>32</v>
      </c>
      <c r="O50" s="6">
        <v>0.39939939939939939</v>
      </c>
      <c r="X50" t="s">
        <v>76</v>
      </c>
      <c r="Y50" s="6">
        <v>0.99456521739130432</v>
      </c>
    </row>
    <row r="51" spans="9:25">
      <c r="I51" t="s">
        <v>38</v>
      </c>
      <c r="J51">
        <v>106</v>
      </c>
      <c r="K51">
        <v>50</v>
      </c>
      <c r="L51" s="6">
        <f t="shared" si="3"/>
        <v>0.32051282051282054</v>
      </c>
      <c r="N51" t="s">
        <v>38</v>
      </c>
      <c r="O51" s="6">
        <v>0.32051282051282054</v>
      </c>
      <c r="X51" t="s">
        <v>76</v>
      </c>
      <c r="Y51" s="6">
        <v>0.99456521739130432</v>
      </c>
    </row>
    <row r="52" spans="9:25">
      <c r="I52" t="s">
        <v>44</v>
      </c>
      <c r="J52">
        <v>90</v>
      </c>
      <c r="K52">
        <v>37</v>
      </c>
      <c r="L52" s="6">
        <f t="shared" si="3"/>
        <v>0.29133858267716534</v>
      </c>
      <c r="N52" t="s">
        <v>44</v>
      </c>
      <c r="O52" s="6">
        <v>0.29133858267716534</v>
      </c>
      <c r="X52" t="s">
        <v>76</v>
      </c>
      <c r="Y52" s="6">
        <v>0.51465798045602607</v>
      </c>
    </row>
    <row r="53" spans="9:25">
      <c r="I53" t="s">
        <v>49</v>
      </c>
      <c r="J53">
        <v>84</v>
      </c>
      <c r="K53">
        <v>34</v>
      </c>
      <c r="L53" s="6">
        <f t="shared" si="3"/>
        <v>0.28813559322033899</v>
      </c>
      <c r="N53" t="s">
        <v>49</v>
      </c>
      <c r="O53" s="6">
        <v>0.28813559322033899</v>
      </c>
    </row>
    <row r="54" spans="9:25">
      <c r="I54" t="s">
        <v>54</v>
      </c>
      <c r="J54">
        <v>84</v>
      </c>
      <c r="K54">
        <v>34</v>
      </c>
      <c r="L54" s="6">
        <f t="shared" si="3"/>
        <v>0.28813559322033899</v>
      </c>
      <c r="N54" t="s">
        <v>54</v>
      </c>
      <c r="O54" s="6">
        <v>0.28813559322033899</v>
      </c>
    </row>
    <row r="55" spans="9:25">
      <c r="I55" t="s">
        <v>56</v>
      </c>
      <c r="J55">
        <v>45</v>
      </c>
      <c r="K55">
        <v>130</v>
      </c>
      <c r="L55" s="6">
        <f t="shared" si="3"/>
        <v>0.74285714285714288</v>
      </c>
      <c r="N55" t="s">
        <v>56</v>
      </c>
      <c r="O55" s="6">
        <v>0.74285714285714288</v>
      </c>
    </row>
    <row r="59" spans="9:25">
      <c r="I59" t="s">
        <v>4</v>
      </c>
      <c r="J59" t="s">
        <v>19</v>
      </c>
      <c r="K59" t="s">
        <v>21</v>
      </c>
      <c r="L59" s="1" t="s">
        <v>74</v>
      </c>
      <c r="N59" t="s">
        <v>4</v>
      </c>
      <c r="O59" t="s">
        <v>73</v>
      </c>
    </row>
    <row r="60" spans="9:25">
      <c r="I60" t="s">
        <v>26</v>
      </c>
      <c r="J60">
        <v>530</v>
      </c>
      <c r="K60">
        <v>8</v>
      </c>
      <c r="L60" s="6">
        <f>K60/(J60+K60)</f>
        <v>1.4869888475836431E-2</v>
      </c>
      <c r="N60" t="s">
        <v>26</v>
      </c>
      <c r="O60" s="6">
        <v>1.4869888475836431E-2</v>
      </c>
      <c r="X60" t="s">
        <v>4</v>
      </c>
      <c r="Y60" t="s">
        <v>72</v>
      </c>
    </row>
    <row r="61" spans="9:25">
      <c r="I61" t="s">
        <v>32</v>
      </c>
      <c r="J61">
        <v>322</v>
      </c>
      <c r="K61">
        <v>322</v>
      </c>
      <c r="L61" s="6">
        <f t="shared" ref="L61:L66" si="4">K61/(J61+K61)</f>
        <v>0.5</v>
      </c>
      <c r="N61" t="s">
        <v>32</v>
      </c>
      <c r="O61" s="6">
        <v>0.5</v>
      </c>
      <c r="X61" t="s">
        <v>76</v>
      </c>
      <c r="Y61" s="6">
        <v>0.32087227414330216</v>
      </c>
    </row>
    <row r="62" spans="9:25">
      <c r="I62" t="s">
        <v>38</v>
      </c>
      <c r="J62">
        <v>24</v>
      </c>
      <c r="K62">
        <v>156</v>
      </c>
      <c r="L62" s="6">
        <f t="shared" si="4"/>
        <v>0.8666666666666667</v>
      </c>
      <c r="N62" t="s">
        <v>38</v>
      </c>
      <c r="O62" s="6">
        <v>0.8666666666666667</v>
      </c>
      <c r="X62" t="s">
        <v>76</v>
      </c>
      <c r="Y62" s="6">
        <v>0.39939939939939939</v>
      </c>
    </row>
    <row r="63" spans="9:25">
      <c r="I63" t="s">
        <v>44</v>
      </c>
      <c r="J63">
        <v>74</v>
      </c>
      <c r="K63">
        <v>125</v>
      </c>
      <c r="L63" s="6">
        <f t="shared" si="4"/>
        <v>0.62814070351758799</v>
      </c>
      <c r="N63" t="s">
        <v>44</v>
      </c>
      <c r="O63" s="6">
        <v>0.62814070351758799</v>
      </c>
      <c r="X63" t="s">
        <v>76</v>
      </c>
      <c r="Y63" s="6">
        <v>0.32051282051282054</v>
      </c>
    </row>
    <row r="64" spans="9:25">
      <c r="I64" t="s">
        <v>49</v>
      </c>
      <c r="J64">
        <v>66</v>
      </c>
      <c r="K64">
        <v>118</v>
      </c>
      <c r="L64" s="6">
        <f t="shared" si="4"/>
        <v>0.64130434782608692</v>
      </c>
      <c r="N64" t="s">
        <v>49</v>
      </c>
      <c r="O64" s="6">
        <v>0.64130434782608692</v>
      </c>
      <c r="X64" t="s">
        <v>76</v>
      </c>
      <c r="Y64" s="6">
        <v>0.29133858267716534</v>
      </c>
    </row>
    <row r="65" spans="9:25">
      <c r="I65" t="s">
        <v>54</v>
      </c>
      <c r="J65">
        <v>66</v>
      </c>
      <c r="K65">
        <v>118</v>
      </c>
      <c r="L65" s="6">
        <f t="shared" si="4"/>
        <v>0.64130434782608692</v>
      </c>
      <c r="N65" t="s">
        <v>54</v>
      </c>
      <c r="O65" s="6">
        <v>0.64130434782608692</v>
      </c>
      <c r="X65" t="s">
        <v>76</v>
      </c>
      <c r="Y65" s="6">
        <v>0.28813559322033899</v>
      </c>
    </row>
    <row r="66" spans="9:25">
      <c r="I66" t="s">
        <v>56</v>
      </c>
      <c r="J66">
        <v>305</v>
      </c>
      <c r="K66">
        <v>1</v>
      </c>
      <c r="L66" s="6">
        <f t="shared" si="4"/>
        <v>3.2679738562091504E-3</v>
      </c>
      <c r="N66" t="s">
        <v>56</v>
      </c>
      <c r="O66" s="6">
        <v>3.2679738562091504E-3</v>
      </c>
      <c r="X66" t="s">
        <v>76</v>
      </c>
      <c r="Y66" s="6">
        <v>0.28813559322033899</v>
      </c>
    </row>
    <row r="67" spans="9:25">
      <c r="X67" t="s">
        <v>76</v>
      </c>
      <c r="Y67" s="6">
        <v>0.74285714285714288</v>
      </c>
    </row>
    <row r="70" spans="9:25">
      <c r="I70" t="s">
        <v>4</v>
      </c>
      <c r="J70" s="1" t="s">
        <v>70</v>
      </c>
      <c r="K70" t="s">
        <v>69</v>
      </c>
      <c r="L70" t="s">
        <v>71</v>
      </c>
      <c r="M70" t="s">
        <v>72</v>
      </c>
      <c r="N70" t="s">
        <v>73</v>
      </c>
    </row>
    <row r="71" spans="9:25">
      <c r="I71" t="s">
        <v>26</v>
      </c>
      <c r="J71" s="5">
        <v>0</v>
      </c>
      <c r="K71" s="6">
        <v>5.5762081784386614E-3</v>
      </c>
      <c r="L71" s="6">
        <v>0.99628252788104088</v>
      </c>
      <c r="M71" s="6">
        <v>0.32087227414330216</v>
      </c>
      <c r="N71" s="6">
        <v>1.4869888475836431E-2</v>
      </c>
    </row>
    <row r="72" spans="9:25">
      <c r="I72" t="s">
        <v>32</v>
      </c>
      <c r="J72" s="6">
        <v>0.17701863354037267</v>
      </c>
      <c r="K72" s="6">
        <v>0.17701863354037267</v>
      </c>
      <c r="L72" s="6">
        <v>0.99689440993788825</v>
      </c>
      <c r="M72" s="6">
        <v>0.39939939939939939</v>
      </c>
      <c r="N72" s="6">
        <v>0.5</v>
      </c>
    </row>
    <row r="73" spans="9:25">
      <c r="I73" t="s">
        <v>38</v>
      </c>
      <c r="J73" s="6">
        <v>7.7777777777777779E-2</v>
      </c>
      <c r="K73" s="6">
        <v>7.7777777777777779E-2</v>
      </c>
      <c r="L73" s="6">
        <v>0.99444444444444446</v>
      </c>
      <c r="M73" s="6">
        <v>0.32051282051282054</v>
      </c>
      <c r="N73" s="6">
        <v>0.8666666666666667</v>
      </c>
    </row>
    <row r="74" spans="9:25">
      <c r="I74" t="s">
        <v>44</v>
      </c>
      <c r="J74" s="6">
        <v>0.18592964824120603</v>
      </c>
      <c r="K74" s="6">
        <v>0.18592964824120603</v>
      </c>
      <c r="L74" s="6">
        <v>0.99497487437185927</v>
      </c>
      <c r="M74" s="6">
        <v>0.29133858267716534</v>
      </c>
      <c r="N74" s="6">
        <v>0.62814070351758799</v>
      </c>
    </row>
    <row r="75" spans="9:25">
      <c r="I75" t="s">
        <v>49</v>
      </c>
      <c r="J75" s="6">
        <v>0.18478260869565216</v>
      </c>
      <c r="K75" s="6">
        <v>0.18478260869565216</v>
      </c>
      <c r="L75" s="6">
        <v>0.99456521739130432</v>
      </c>
      <c r="M75" s="6">
        <v>0.28813559322033899</v>
      </c>
      <c r="N75" s="6">
        <v>0.64130434782608692</v>
      </c>
    </row>
    <row r="76" spans="9:25">
      <c r="I76" t="s">
        <v>54</v>
      </c>
      <c r="J76" s="6">
        <v>0.18478260869565216</v>
      </c>
      <c r="K76" s="6">
        <v>0.18478260869565216</v>
      </c>
      <c r="L76" s="6">
        <v>0.99456521739130432</v>
      </c>
      <c r="M76" s="6">
        <v>0.28813559322033899</v>
      </c>
      <c r="N76" s="6">
        <v>0.64130434782608692</v>
      </c>
      <c r="X76" t="s">
        <v>4</v>
      </c>
      <c r="Y76" t="s">
        <v>73</v>
      </c>
    </row>
    <row r="77" spans="9:25">
      <c r="I77" t="s">
        <v>56</v>
      </c>
      <c r="J77" s="6">
        <v>0</v>
      </c>
      <c r="K77" s="6">
        <v>1.3029315960912053E-2</v>
      </c>
      <c r="L77" s="6">
        <v>0.51465798045602607</v>
      </c>
      <c r="M77" s="6">
        <v>0.74285714285714288</v>
      </c>
      <c r="N77" s="6">
        <v>3.2679738562091504E-3</v>
      </c>
      <c r="X77" t="s">
        <v>76</v>
      </c>
      <c r="Y77" s="6">
        <v>1.4869888475836431E-2</v>
      </c>
    </row>
    <row r="78" spans="9:25">
      <c r="X78" t="s">
        <v>76</v>
      </c>
      <c r="Y78" s="6">
        <v>0.5</v>
      </c>
    </row>
    <row r="79" spans="9:25">
      <c r="X79" t="s">
        <v>76</v>
      </c>
      <c r="Y79" s="6">
        <v>0.8666666666666667</v>
      </c>
    </row>
    <row r="80" spans="9:25">
      <c r="X80" t="s">
        <v>76</v>
      </c>
      <c r="Y80" s="6">
        <v>0.62814070351758799</v>
      </c>
    </row>
    <row r="81" spans="24:29">
      <c r="X81" t="s">
        <v>76</v>
      </c>
      <c r="Y81" s="6">
        <v>0.64130434782608692</v>
      </c>
    </row>
    <row r="82" spans="24:29">
      <c r="X82" t="s">
        <v>76</v>
      </c>
      <c r="Y82" s="6">
        <v>0.64130434782608692</v>
      </c>
    </row>
    <row r="83" spans="24:29">
      <c r="X83" t="s">
        <v>76</v>
      </c>
      <c r="Y83" s="6">
        <v>3.2679738562091504E-3</v>
      </c>
    </row>
    <row r="93" spans="24:29">
      <c r="X93" t="s">
        <v>4</v>
      </c>
      <c r="Y93" s="1" t="s">
        <v>75</v>
      </c>
      <c r="Z93" t="s">
        <v>69</v>
      </c>
      <c r="AA93" t="s">
        <v>71</v>
      </c>
      <c r="AB93" t="s">
        <v>72</v>
      </c>
      <c r="AC93" t="s">
        <v>73</v>
      </c>
    </row>
    <row r="94" spans="24:29">
      <c r="X94" t="s">
        <v>76</v>
      </c>
      <c r="Y94" s="5">
        <v>0</v>
      </c>
      <c r="Z94" s="6">
        <v>5.5762081784386614E-3</v>
      </c>
      <c r="AA94" s="6">
        <v>0.99628252788104088</v>
      </c>
      <c r="AB94" s="6">
        <v>0.32087227414330216</v>
      </c>
      <c r="AC94" s="6">
        <v>1.4869888475836431E-2</v>
      </c>
    </row>
    <row r="95" spans="24:29">
      <c r="X95" t="s">
        <v>76</v>
      </c>
      <c r="Y95" s="6">
        <v>0.17701863354037267</v>
      </c>
      <c r="Z95" s="6">
        <v>0.17701863354037267</v>
      </c>
      <c r="AA95" s="6">
        <v>0.99689440993788825</v>
      </c>
      <c r="AB95" s="6">
        <v>0.39939939939939939</v>
      </c>
      <c r="AC95" s="6">
        <v>0.5</v>
      </c>
    </row>
    <row r="96" spans="24:29">
      <c r="X96" t="s">
        <v>76</v>
      </c>
      <c r="Y96" s="6">
        <v>7.7777777777777779E-2</v>
      </c>
      <c r="Z96" s="6">
        <v>7.7777777777777779E-2</v>
      </c>
      <c r="AA96" s="6">
        <v>0.99444444444444446</v>
      </c>
      <c r="AB96" s="6">
        <v>0.32051282051282054</v>
      </c>
      <c r="AC96" s="6">
        <v>0.8666666666666667</v>
      </c>
    </row>
    <row r="97" spans="24:29">
      <c r="X97" t="s">
        <v>76</v>
      </c>
      <c r="Y97" s="6">
        <v>0.18592964824120603</v>
      </c>
      <c r="Z97" s="6">
        <v>0.18592964824120603</v>
      </c>
      <c r="AA97" s="6">
        <v>0.99497487437185927</v>
      </c>
      <c r="AB97" s="6">
        <v>0.29133858267716534</v>
      </c>
      <c r="AC97" s="6">
        <v>0.62814070351758799</v>
      </c>
    </row>
    <row r="98" spans="24:29">
      <c r="X98" t="s">
        <v>76</v>
      </c>
      <c r="Y98" s="6">
        <v>0.18478260869565216</v>
      </c>
      <c r="Z98" s="6">
        <v>0.18478260869565216</v>
      </c>
      <c r="AA98" s="6">
        <v>0.99456521739130432</v>
      </c>
      <c r="AB98" s="6">
        <v>0.28813559322033899</v>
      </c>
      <c r="AC98" s="6">
        <v>0.64130434782608692</v>
      </c>
    </row>
    <row r="99" spans="24:29">
      <c r="X99" t="s">
        <v>76</v>
      </c>
      <c r="Y99" s="6">
        <v>0.18478260869565216</v>
      </c>
      <c r="Z99" s="6">
        <v>0.18478260869565216</v>
      </c>
      <c r="AA99" s="6">
        <v>0.99456521739130432</v>
      </c>
      <c r="AB99" s="6">
        <v>0.28813559322033899</v>
      </c>
      <c r="AC99" s="6">
        <v>0.64130434782608692</v>
      </c>
    </row>
    <row r="100" spans="24:29">
      <c r="X100" t="s">
        <v>76</v>
      </c>
      <c r="Y100" s="6">
        <v>0</v>
      </c>
      <c r="Z100" s="6">
        <v>1.3029315960912053E-2</v>
      </c>
      <c r="AA100" s="6">
        <v>0.51465798045602607</v>
      </c>
      <c r="AB100" s="6">
        <v>0.74285714285714288</v>
      </c>
      <c r="AC100" s="6">
        <v>3.2679738562091504E-3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B0FC-18FC-4F88-82E0-ABA096000D93}">
  <dimension ref="A1:B17"/>
  <sheetViews>
    <sheetView workbookViewId="0">
      <selection activeCell="A17" sqref="A11:A17"/>
    </sheetView>
  </sheetViews>
  <sheetFormatPr baseColWidth="10" defaultRowHeight="14.25"/>
  <cols>
    <col min="1" max="1" width="17.625" bestFit="1" customWidth="1"/>
    <col min="2" max="2" width="37.625" bestFit="1" customWidth="1"/>
  </cols>
  <sheetData>
    <row r="1" spans="1:2">
      <c r="A1" t="s">
        <v>4</v>
      </c>
      <c r="B1" t="s">
        <v>22</v>
      </c>
    </row>
    <row r="2" spans="1:2">
      <c r="A2" t="s">
        <v>26</v>
      </c>
      <c r="B2">
        <v>2</v>
      </c>
    </row>
    <row r="3" spans="1:2">
      <c r="A3" t="s">
        <v>32</v>
      </c>
      <c r="B3">
        <v>2</v>
      </c>
    </row>
    <row r="4" spans="1:2">
      <c r="A4" t="s">
        <v>38</v>
      </c>
      <c r="B4">
        <v>0</v>
      </c>
    </row>
    <row r="5" spans="1:2">
      <c r="A5" t="s">
        <v>44</v>
      </c>
      <c r="B5">
        <v>0</v>
      </c>
    </row>
    <row r="6" spans="1:2">
      <c r="A6" t="s">
        <v>49</v>
      </c>
      <c r="B6">
        <v>0</v>
      </c>
    </row>
    <row r="7" spans="1:2">
      <c r="A7" t="s">
        <v>54</v>
      </c>
      <c r="B7">
        <v>0</v>
      </c>
    </row>
    <row r="8" spans="1:2">
      <c r="A8" t="s">
        <v>56</v>
      </c>
      <c r="B8">
        <v>0</v>
      </c>
    </row>
    <row r="11" spans="1:2">
      <c r="A11" t="s">
        <v>76</v>
      </c>
      <c r="B11">
        <v>2</v>
      </c>
    </row>
    <row r="12" spans="1:2">
      <c r="A12" t="s">
        <v>76</v>
      </c>
      <c r="B12">
        <v>2</v>
      </c>
    </row>
    <row r="13" spans="1:2">
      <c r="A13" t="s">
        <v>76</v>
      </c>
      <c r="B13">
        <v>0</v>
      </c>
    </row>
    <row r="14" spans="1:2">
      <c r="A14" t="s">
        <v>76</v>
      </c>
      <c r="B14">
        <v>0</v>
      </c>
    </row>
    <row r="15" spans="1:2">
      <c r="A15" t="s">
        <v>76</v>
      </c>
      <c r="B15">
        <v>0</v>
      </c>
    </row>
    <row r="16" spans="1:2">
      <c r="A16" t="s">
        <v>76</v>
      </c>
      <c r="B16">
        <v>0</v>
      </c>
    </row>
    <row r="17" spans="1:2">
      <c r="A17" t="s">
        <v>76</v>
      </c>
      <c r="B17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9379-3DDD-44F6-A7F6-C36B7F0CAD1C}">
  <dimension ref="A1:D26"/>
  <sheetViews>
    <sheetView workbookViewId="0">
      <selection activeCell="M23" sqref="M23"/>
    </sheetView>
  </sheetViews>
  <sheetFormatPr baseColWidth="10" defaultRowHeight="14.25"/>
  <cols>
    <col min="2" max="2" width="34.875" bestFit="1" customWidth="1"/>
  </cols>
  <sheetData>
    <row r="1" spans="1:4">
      <c r="A1" t="s">
        <v>4</v>
      </c>
      <c r="B1" t="s">
        <v>77</v>
      </c>
      <c r="C1" t="s">
        <v>65</v>
      </c>
      <c r="D1" t="s">
        <v>66</v>
      </c>
    </row>
    <row r="2" spans="1:4">
      <c r="A2" t="s">
        <v>26</v>
      </c>
      <c r="B2">
        <v>0</v>
      </c>
      <c r="C2">
        <f>AVERAGE(B2:B8)</f>
        <v>0.14285714285714285</v>
      </c>
      <c r="D2">
        <f>MEDIAN(B2:B8)</f>
        <v>0</v>
      </c>
    </row>
    <row r="3" spans="1:4">
      <c r="A3" t="s">
        <v>32</v>
      </c>
      <c r="B3">
        <v>1</v>
      </c>
      <c r="C3">
        <v>0.14285714285714285</v>
      </c>
      <c r="D3">
        <v>0</v>
      </c>
    </row>
    <row r="4" spans="1:4">
      <c r="A4" t="s">
        <v>38</v>
      </c>
      <c r="B4">
        <v>0</v>
      </c>
      <c r="C4">
        <v>0.14285714285714285</v>
      </c>
      <c r="D4">
        <v>0</v>
      </c>
    </row>
    <row r="5" spans="1:4">
      <c r="A5" t="s">
        <v>44</v>
      </c>
      <c r="B5">
        <v>0</v>
      </c>
      <c r="C5">
        <v>0.14285714285714285</v>
      </c>
      <c r="D5">
        <v>0</v>
      </c>
    </row>
    <row r="6" spans="1:4">
      <c r="A6" t="s">
        <v>49</v>
      </c>
      <c r="B6">
        <v>0</v>
      </c>
      <c r="C6">
        <v>0.14285714285714285</v>
      </c>
      <c r="D6">
        <v>0</v>
      </c>
    </row>
    <row r="7" spans="1:4">
      <c r="A7" t="s">
        <v>54</v>
      </c>
      <c r="B7">
        <v>0</v>
      </c>
      <c r="C7">
        <v>0.14285714285714285</v>
      </c>
      <c r="D7">
        <v>0</v>
      </c>
    </row>
    <row r="8" spans="1:4">
      <c r="A8" t="s">
        <v>56</v>
      </c>
      <c r="B8">
        <v>0</v>
      </c>
      <c r="C8">
        <v>0.14285714285714285</v>
      </c>
      <c r="D8">
        <v>0</v>
      </c>
    </row>
    <row r="19" spans="1:2">
      <c r="A19" t="s">
        <v>4</v>
      </c>
      <c r="B19" t="s">
        <v>77</v>
      </c>
    </row>
    <row r="20" spans="1:2">
      <c r="A20" t="s">
        <v>76</v>
      </c>
      <c r="B20">
        <v>0</v>
      </c>
    </row>
    <row r="21" spans="1:2">
      <c r="A21" t="s">
        <v>76</v>
      </c>
      <c r="B21">
        <v>1</v>
      </c>
    </row>
    <row r="22" spans="1:2">
      <c r="A22" t="s">
        <v>76</v>
      </c>
      <c r="B22">
        <v>0</v>
      </c>
    </row>
    <row r="23" spans="1:2">
      <c r="A23" t="s">
        <v>76</v>
      </c>
      <c r="B23">
        <v>0</v>
      </c>
    </row>
    <row r="24" spans="1:2">
      <c r="A24" t="s">
        <v>76</v>
      </c>
      <c r="B24">
        <v>0</v>
      </c>
    </row>
    <row r="25" spans="1:2">
      <c r="A25" t="s">
        <v>76</v>
      </c>
      <c r="B25">
        <v>0</v>
      </c>
    </row>
    <row r="26" spans="1:2">
      <c r="A26" t="s">
        <v>76</v>
      </c>
      <c r="B26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Overview</vt:lpstr>
      <vt:lpstr>Days since last release</vt:lpstr>
      <vt:lpstr>Operating System</vt:lpstr>
      <vt:lpstr>CVEs</vt:lpstr>
      <vt:lpstr>Exploit Mitigations</vt:lpstr>
      <vt:lpstr>Private Keys</vt:lpstr>
      <vt:lpstr>Login Credentials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Henry weckermann</cp:lastModifiedBy>
  <cp:revision>3</cp:revision>
  <dcterms:created xsi:type="dcterms:W3CDTF">2020-12-22T15:15:38Z</dcterms:created>
  <dcterms:modified xsi:type="dcterms:W3CDTF">2020-12-22T23:08:03Z</dcterms:modified>
</cp:coreProperties>
</file>