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lUhSiWQLXDpqv824HZY7q+2jSgQ=="/>
    </ext>
  </extLst>
</workbook>
</file>

<file path=xl/sharedStrings.xml><?xml version="1.0" encoding="utf-8"?>
<sst xmlns="http://schemas.openxmlformats.org/spreadsheetml/2006/main" count="75" uniqueCount="49">
  <si>
    <t>ALX</t>
  </si>
  <si>
    <t>Aufwand geschätzt (in PT)</t>
  </si>
  <si>
    <t xml:space="preserve">Status </t>
  </si>
  <si>
    <t>Fortschritt Relativ</t>
  </si>
  <si>
    <t>Fortschritt Absolut (in PT)</t>
  </si>
  <si>
    <t>Wurde die Anforderung …</t>
  </si>
  <si>
    <t>Fortschrittsgrad</t>
  </si>
  <si>
    <t>ALX-4-SS</t>
  </si>
  <si>
    <t>Dokumentation</t>
  </si>
  <si>
    <t>Geplant</t>
  </si>
  <si>
    <t>ALX-7</t>
  </si>
  <si>
    <t>Getestet</t>
  </si>
  <si>
    <t>Angelegt</t>
  </si>
  <si>
    <t>ALX-24</t>
  </si>
  <si>
    <t>Analysiert</t>
  </si>
  <si>
    <t>ALX-14-SS</t>
  </si>
  <si>
    <t>Qualität geprüft</t>
  </si>
  <si>
    <t>ALX-57-SS</t>
  </si>
  <si>
    <t>Entworfen</t>
  </si>
  <si>
    <t>ALX-5-SS</t>
  </si>
  <si>
    <t>Beauftragt</t>
  </si>
  <si>
    <t>ALX-12</t>
  </si>
  <si>
    <t>Umgesetzt</t>
  </si>
  <si>
    <t>ALX-6</t>
  </si>
  <si>
    <t>ALX-34</t>
  </si>
  <si>
    <t>ALX-55</t>
  </si>
  <si>
    <t>Skala für Spikestorys</t>
  </si>
  <si>
    <t>ALX-58</t>
  </si>
  <si>
    <t>ALX-23</t>
  </si>
  <si>
    <t>Quellen definiert</t>
  </si>
  <si>
    <t>ALX-22</t>
  </si>
  <si>
    <t>Quellen im Besitz</t>
  </si>
  <si>
    <t>ALX-21</t>
  </si>
  <si>
    <t>Schwerpunkte definiert</t>
  </si>
  <si>
    <t>ALX-8</t>
  </si>
  <si>
    <t>Einarbeitung</t>
  </si>
  <si>
    <t>ALX-32</t>
  </si>
  <si>
    <t>Erste Anwendung</t>
  </si>
  <si>
    <t>ALX-19</t>
  </si>
  <si>
    <t>ALX-35</t>
  </si>
  <si>
    <t>ALX-30</t>
  </si>
  <si>
    <t>ALX-64</t>
  </si>
  <si>
    <t>ALX-62</t>
  </si>
  <si>
    <t>ALX-63</t>
  </si>
  <si>
    <t>ALX-61</t>
  </si>
  <si>
    <t>ALX-60</t>
  </si>
  <si>
    <t>Summe</t>
  </si>
  <si>
    <t>Differenz IST/SOLL</t>
  </si>
  <si>
    <t>Fortschrittsgrad (in 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</si>
</sst>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b/>
      <sz val="11.0"/>
      <color rgb="FF3F3F3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</fills>
  <borders count="3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readingOrder="0"/>
    </xf>
    <xf borderId="1" fillId="3" fontId="2" numFmtId="9" xfId="0" applyBorder="1" applyFill="1" applyFont="1" applyNumberFormat="1"/>
    <xf borderId="0" fillId="0" fontId="2" numFmtId="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9" xfId="0" applyFont="1" applyNumberFormat="1"/>
    <xf borderId="2" fillId="4" fontId="5" numFmtId="0" xfId="0" applyBorder="1" applyFill="1" applyFont="1"/>
    <xf borderId="2" fillId="4" fontId="5" numFmtId="9" xfId="0" applyBorder="1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3">
    <tableStyle count="3" pivot="0" name="Tabelle1-style">
      <tableStyleElement dxfId="1" type="headerRow"/>
      <tableStyleElement dxfId="2" type="firstRowStripe"/>
      <tableStyleElement dxfId="3" type="secondRowStripe"/>
    </tableStyle>
    <tableStyle count="3" pivot="0" name="Tabelle1-style 2">
      <tableStyleElement dxfId="4" type="headerRow"/>
      <tableStyleElement dxfId="2" type="firstRowStripe"/>
      <tableStyleElement dxfId="3" type="secondRowStripe"/>
    </tableStyle>
    <tableStyle count="3" pivot="0" name="Tabelle1-style 3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13:K20" displayName="Table_1" id="1">
  <tableColumns count="2">
    <tableColumn name="Skala für Spikestorys" id="1"/>
    <tableColumn name="Fortschrittsgrad" id="2"/>
  </tableColumns>
  <tableStyleInfo name="Tabelle1-style" showColumnStripes="0" showFirstColumn="1" showLastColumn="1" showRowStripes="1"/>
</table>
</file>

<file path=xl/tables/table2.xml><?xml version="1.0" encoding="utf-8"?>
<table xmlns="http://schemas.openxmlformats.org/spreadsheetml/2006/main" ref="J3:K11" displayName="Table_2" id="2">
  <tableColumns count="2">
    <tableColumn name="Wurde die Anforderung …" id="1"/>
    <tableColumn name="Fortschrittsgrad" id="2"/>
  </tableColumns>
  <tableStyleInfo name="Tabelle1-style 2" showColumnStripes="0" showFirstColumn="1" showLastColumn="1" showRowStripes="1"/>
</table>
</file>

<file path=xl/tables/table3.xml><?xml version="1.0" encoding="utf-8"?>
<table xmlns="http://schemas.openxmlformats.org/spreadsheetml/2006/main" ref="A3:E29" displayName="Table_3" id="3">
  <tableColumns count="5">
    <tableColumn name="ALX" id="1"/>
    <tableColumn name="Aufwand geschätzt (in PT)" id="2"/>
    <tableColumn name="Status " id="3"/>
    <tableColumn name="Fortschritt Relativ" id="4"/>
    <tableColumn name="Fortschritt Absolut (in PT)" id="5"/>
  </tableColumns>
  <tableStyleInfo name="Tabelle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9.13"/>
    <col customWidth="1" min="3" max="3" width="17.88"/>
    <col customWidth="1" min="4" max="4" width="16.5"/>
    <col customWidth="1" min="5" max="5" width="21.13"/>
    <col customWidth="1" min="6" max="6" width="9.38"/>
    <col customWidth="1" hidden="1" min="7" max="9" width="9.38"/>
    <col customWidth="1" min="10" max="10" width="21.25"/>
    <col customWidth="1" min="11" max="11" width="12.88"/>
    <col customWidth="1" min="12" max="26" width="9.3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J3" s="1" t="s">
        <v>5</v>
      </c>
      <c r="K3" s="1" t="s">
        <v>6</v>
      </c>
    </row>
    <row r="4">
      <c r="A4" s="2" t="s">
        <v>7</v>
      </c>
      <c r="B4" s="2">
        <v>95.0</v>
      </c>
      <c r="C4" s="3" t="s">
        <v>8</v>
      </c>
      <c r="D4" s="4">
        <f>VLOOKUP(C4,Tabelle1!$J$14:$K$20,2,0)</f>
        <v>1</v>
      </c>
      <c r="E4" s="2">
        <f>Tabelle1!$B4*Tabelle1!$D4</f>
        <v>95</v>
      </c>
      <c r="J4" s="1" t="s">
        <v>9</v>
      </c>
      <c r="K4" s="5">
        <v>0.0</v>
      </c>
    </row>
    <row r="5">
      <c r="A5" s="1" t="s">
        <v>10</v>
      </c>
      <c r="B5" s="1">
        <v>8.0</v>
      </c>
      <c r="C5" s="1" t="s">
        <v>11</v>
      </c>
      <c r="D5" s="5">
        <f>VLOOKUP(C5,Tabelle1!$J$4:$K$11,2,0)</f>
        <v>1</v>
      </c>
      <c r="E5" s="1">
        <f>Tabelle1!$B5*Tabelle1!$D5</f>
        <v>8</v>
      </c>
      <c r="J5" s="1" t="s">
        <v>12</v>
      </c>
      <c r="K5" s="5">
        <v>0.2</v>
      </c>
    </row>
    <row r="6">
      <c r="A6" s="1" t="s">
        <v>13</v>
      </c>
      <c r="B6" s="1">
        <v>8.0</v>
      </c>
      <c r="C6" s="6" t="s">
        <v>11</v>
      </c>
      <c r="D6" s="5">
        <f>VLOOKUP(C6,Tabelle1!$J$4:$K$11,2,0)</f>
        <v>1</v>
      </c>
      <c r="E6" s="1">
        <f>Tabelle1!$B6*Tabelle1!$D6</f>
        <v>8</v>
      </c>
      <c r="J6" s="1" t="s">
        <v>14</v>
      </c>
      <c r="K6" s="5">
        <v>0.3</v>
      </c>
    </row>
    <row r="7">
      <c r="A7" s="2" t="s">
        <v>15</v>
      </c>
      <c r="B7" s="2">
        <v>8.0</v>
      </c>
      <c r="C7" s="3" t="s">
        <v>8</v>
      </c>
      <c r="D7" s="5">
        <f>VLOOKUP(C7,Tabelle1!$J$14:$K$20,2,0)</f>
        <v>1</v>
      </c>
      <c r="E7" s="2">
        <f>Tabelle1!$B7*Tabelle1!$D7</f>
        <v>8</v>
      </c>
      <c r="J7" s="1" t="s">
        <v>16</v>
      </c>
      <c r="K7" s="5">
        <v>0.4</v>
      </c>
    </row>
    <row r="8">
      <c r="A8" s="2" t="s">
        <v>17</v>
      </c>
      <c r="B8" s="2">
        <v>5.0</v>
      </c>
      <c r="C8" s="3" t="s">
        <v>8</v>
      </c>
      <c r="D8" s="5">
        <f>VLOOKUP(C8,Tabelle1!$J$14:$K$20,2,0)</f>
        <v>1</v>
      </c>
      <c r="E8" s="2">
        <f>Tabelle1!$B8*Tabelle1!$D8</f>
        <v>5</v>
      </c>
      <c r="J8" s="1" t="s">
        <v>18</v>
      </c>
      <c r="K8" s="5">
        <v>0.5</v>
      </c>
    </row>
    <row r="9">
      <c r="A9" s="2" t="s">
        <v>19</v>
      </c>
      <c r="B9" s="2">
        <v>5.0</v>
      </c>
      <c r="C9" s="3" t="s">
        <v>8</v>
      </c>
      <c r="D9" s="5">
        <f>VLOOKUP(C9,Tabelle1!$J$14:$K$20,2,0)</f>
        <v>1</v>
      </c>
      <c r="E9" s="2">
        <f>Tabelle1!$B9*Tabelle1!$D9</f>
        <v>5</v>
      </c>
      <c r="J9" s="1" t="s">
        <v>20</v>
      </c>
      <c r="K9" s="5">
        <v>0.6</v>
      </c>
    </row>
    <row r="10">
      <c r="A10" s="1" t="s">
        <v>21</v>
      </c>
      <c r="B10" s="1">
        <v>13.0</v>
      </c>
      <c r="C10" s="6" t="s">
        <v>11</v>
      </c>
      <c r="D10" s="5">
        <f>VLOOKUP(C10,Tabelle1!$J$4:$K$11,2,0)</f>
        <v>1</v>
      </c>
      <c r="E10" s="1">
        <f>Tabelle1!$B10*Tabelle1!$D10</f>
        <v>13</v>
      </c>
      <c r="J10" s="1" t="s">
        <v>22</v>
      </c>
      <c r="K10" s="5">
        <v>0.8</v>
      </c>
    </row>
    <row r="11">
      <c r="A11" s="1" t="s">
        <v>23</v>
      </c>
      <c r="B11" s="1">
        <v>8.0</v>
      </c>
      <c r="C11" s="6" t="s">
        <v>11</v>
      </c>
      <c r="D11" s="5">
        <f>VLOOKUP(C11,Tabelle1!$J$4:$K$11,2,0)</f>
        <v>1</v>
      </c>
      <c r="E11" s="1">
        <f>Tabelle1!$B11*Tabelle1!$D11</f>
        <v>8</v>
      </c>
      <c r="J11" s="1" t="s">
        <v>11</v>
      </c>
      <c r="K11" s="5">
        <v>1.0</v>
      </c>
    </row>
    <row r="12">
      <c r="A12" s="1" t="s">
        <v>24</v>
      </c>
      <c r="B12" s="1">
        <v>8.0</v>
      </c>
      <c r="C12" s="6" t="s">
        <v>11</v>
      </c>
      <c r="D12" s="5">
        <f>VLOOKUP(C12,Tabelle1!$J$4:$K$11,2,0)</f>
        <v>1</v>
      </c>
      <c r="E12" s="1">
        <f>Tabelle1!$B12*Tabelle1!$D12</f>
        <v>8</v>
      </c>
    </row>
    <row r="13">
      <c r="A13" s="1" t="s">
        <v>25</v>
      </c>
      <c r="B13" s="1">
        <v>8.0</v>
      </c>
      <c r="C13" s="6" t="s">
        <v>11</v>
      </c>
      <c r="D13" s="5">
        <f>VLOOKUP(C13,Tabelle1!$J$4:$K$11,2,0)</f>
        <v>1</v>
      </c>
      <c r="E13" s="1">
        <f>Tabelle1!$B13*Tabelle1!$D13</f>
        <v>8</v>
      </c>
      <c r="J13" s="1" t="s">
        <v>26</v>
      </c>
      <c r="K13" s="1" t="s">
        <v>6</v>
      </c>
    </row>
    <row r="14">
      <c r="A14" s="1" t="s">
        <v>27</v>
      </c>
      <c r="B14" s="1">
        <v>5.0</v>
      </c>
      <c r="C14" s="6" t="s">
        <v>11</v>
      </c>
      <c r="D14" s="5">
        <f>VLOOKUP(C14,Tabelle1!$J$4:$K$11,2,0)</f>
        <v>1</v>
      </c>
      <c r="E14" s="1">
        <f>Tabelle1!$B14*Tabelle1!$D14</f>
        <v>5</v>
      </c>
      <c r="J14" s="1" t="s">
        <v>9</v>
      </c>
      <c r="K14" s="5">
        <v>0.0</v>
      </c>
    </row>
    <row r="15">
      <c r="A15" s="1" t="s">
        <v>28</v>
      </c>
      <c r="B15" s="1">
        <v>3.0</v>
      </c>
      <c r="C15" s="7" t="s">
        <v>18</v>
      </c>
      <c r="D15" s="5">
        <f>VLOOKUP(C15,Tabelle1!$J$4:$K$11,2,0)</f>
        <v>0.5</v>
      </c>
      <c r="E15" s="1">
        <f>Tabelle1!$B15*Tabelle1!$D15</f>
        <v>1.5</v>
      </c>
      <c r="J15" s="1" t="s">
        <v>29</v>
      </c>
      <c r="K15" s="5">
        <v>0.2</v>
      </c>
    </row>
    <row r="16">
      <c r="A16" s="1" t="s">
        <v>30</v>
      </c>
      <c r="B16" s="1">
        <v>1.0</v>
      </c>
      <c r="C16" s="6" t="s">
        <v>11</v>
      </c>
      <c r="D16" s="5">
        <f>VLOOKUP(C16,Tabelle1!$J$4:$K$11,2,0)</f>
        <v>1</v>
      </c>
      <c r="E16" s="1">
        <f>Tabelle1!$B16*Tabelle1!$D16</f>
        <v>1</v>
      </c>
      <c r="J16" s="1" t="s">
        <v>31</v>
      </c>
      <c r="K16" s="5">
        <v>0.3</v>
      </c>
    </row>
    <row r="17">
      <c r="A17" s="1" t="s">
        <v>32</v>
      </c>
      <c r="B17" s="1">
        <v>1.0</v>
      </c>
      <c r="C17" s="6" t="s">
        <v>11</v>
      </c>
      <c r="D17" s="5">
        <f>VLOOKUP(C17,Tabelle1!$J$4:$K$11,2,0)</f>
        <v>1</v>
      </c>
      <c r="E17" s="1">
        <f>Tabelle1!$B17*Tabelle1!$D17</f>
        <v>1</v>
      </c>
      <c r="J17" s="1" t="s">
        <v>33</v>
      </c>
      <c r="K17" s="5">
        <v>0.4</v>
      </c>
    </row>
    <row r="18">
      <c r="A18" s="1" t="s">
        <v>34</v>
      </c>
      <c r="B18" s="1">
        <v>2.0</v>
      </c>
      <c r="C18" s="6" t="s">
        <v>20</v>
      </c>
      <c r="D18" s="5">
        <f>VLOOKUP(C18,Tabelle1!$J$4:$K$11,2,0)</f>
        <v>0.6</v>
      </c>
      <c r="E18" s="1">
        <f>Tabelle1!$B18*Tabelle1!$D18</f>
        <v>1.2</v>
      </c>
      <c r="J18" s="1" t="s">
        <v>35</v>
      </c>
      <c r="K18" s="5">
        <v>0.6</v>
      </c>
    </row>
    <row r="19">
      <c r="A19" s="1" t="s">
        <v>36</v>
      </c>
      <c r="B19" s="1">
        <v>8.0</v>
      </c>
      <c r="C19" s="6" t="s">
        <v>11</v>
      </c>
      <c r="D19" s="5">
        <f>VLOOKUP(C19,Tabelle1!$J$4:$K$11,2,0)</f>
        <v>1</v>
      </c>
      <c r="E19" s="1">
        <f>Tabelle1!$B19*Tabelle1!$D19</f>
        <v>8</v>
      </c>
      <c r="J19" s="1" t="s">
        <v>37</v>
      </c>
      <c r="K19" s="5">
        <v>0.8</v>
      </c>
    </row>
    <row r="20">
      <c r="A20" s="1" t="s">
        <v>38</v>
      </c>
      <c r="B20" s="1">
        <v>5.0</v>
      </c>
      <c r="C20" s="6" t="s">
        <v>18</v>
      </c>
      <c r="D20" s="5">
        <f>VLOOKUP(C20,Tabelle1!$J$4:$K$11,2,0)</f>
        <v>0.5</v>
      </c>
      <c r="E20" s="1">
        <f>Tabelle1!$B20*Tabelle1!$D20</f>
        <v>2.5</v>
      </c>
      <c r="J20" s="1" t="s">
        <v>8</v>
      </c>
      <c r="K20" s="5">
        <v>1.0</v>
      </c>
    </row>
    <row r="21" ht="15.75" customHeight="1">
      <c r="A21" s="1" t="s">
        <v>39</v>
      </c>
      <c r="B21" s="1">
        <v>13.0</v>
      </c>
      <c r="C21" s="6" t="s">
        <v>11</v>
      </c>
      <c r="D21" s="5">
        <f>VLOOKUP(C21,Tabelle1!$J$4:$K$11,2,0)</f>
        <v>1</v>
      </c>
      <c r="E21" s="1">
        <f>Tabelle1!$B21*Tabelle1!$D21</f>
        <v>13</v>
      </c>
      <c r="K21" s="8"/>
    </row>
    <row r="22" ht="15.75" customHeight="1">
      <c r="A22" s="1" t="s">
        <v>40</v>
      </c>
      <c r="B22" s="1">
        <v>1.0</v>
      </c>
      <c r="C22" s="1" t="s">
        <v>11</v>
      </c>
      <c r="D22" s="5">
        <f>VLOOKUP(C22,Tabelle1!$J$4:$K$11,2,0)</f>
        <v>1</v>
      </c>
      <c r="E22" s="1">
        <f>Tabelle1!$B22*Tabelle1!$D22</f>
        <v>1</v>
      </c>
    </row>
    <row r="23" ht="15.75" customHeight="1">
      <c r="A23" s="1" t="s">
        <v>41</v>
      </c>
      <c r="B23" s="1">
        <v>3.0</v>
      </c>
      <c r="C23" s="7" t="s">
        <v>11</v>
      </c>
      <c r="D23" s="5">
        <f>VLOOKUP(C23,Tabelle1!$J$4:$K$11,2,0)</f>
        <v>1</v>
      </c>
      <c r="E23" s="1">
        <f>Tabelle1!$B23*Tabelle1!$D23</f>
        <v>3</v>
      </c>
    </row>
    <row r="24" ht="15.75" customHeight="1">
      <c r="A24" s="1" t="s">
        <v>42</v>
      </c>
      <c r="B24" s="1">
        <v>3.0</v>
      </c>
      <c r="C24" s="7" t="s">
        <v>11</v>
      </c>
      <c r="D24" s="5">
        <f>VLOOKUP(C24,Tabelle1!$J$4:$K$11,2,0)</f>
        <v>1</v>
      </c>
      <c r="E24" s="1">
        <f>Tabelle1!$B24*Tabelle1!$D24</f>
        <v>3</v>
      </c>
    </row>
    <row r="25" ht="15.75" customHeight="1">
      <c r="A25" s="1" t="s">
        <v>43</v>
      </c>
      <c r="B25" s="1">
        <v>3.0</v>
      </c>
      <c r="C25" s="1" t="s">
        <v>11</v>
      </c>
      <c r="D25" s="5">
        <f>VLOOKUP(C25,Tabelle1!$J$4:$K$11,2,0)</f>
        <v>1</v>
      </c>
      <c r="E25" s="1">
        <f>Tabelle1!$B25*Tabelle1!$D25</f>
        <v>3</v>
      </c>
    </row>
    <row r="26" ht="15.75" customHeight="1">
      <c r="A26" s="1" t="s">
        <v>44</v>
      </c>
      <c r="B26" s="1">
        <v>1.0</v>
      </c>
      <c r="C26" s="6" t="s">
        <v>11</v>
      </c>
      <c r="D26" s="5">
        <f>VLOOKUP(C26,Tabelle1!$J$4:$K$11,2,0)</f>
        <v>1</v>
      </c>
      <c r="E26" s="1">
        <f>Tabelle1!$B26*Tabelle1!$D26</f>
        <v>1</v>
      </c>
    </row>
    <row r="27" ht="15.75" customHeight="1">
      <c r="A27" s="1" t="s">
        <v>45</v>
      </c>
      <c r="B27" s="1">
        <v>1.0</v>
      </c>
      <c r="C27" s="6" t="s">
        <v>11</v>
      </c>
      <c r="D27" s="5">
        <f>VLOOKUP(C27,Tabelle1!$J$4:$K$11,2,0)</f>
        <v>1</v>
      </c>
      <c r="E27" s="1">
        <f>Tabelle1!$B27*Tabelle1!$D27</f>
        <v>1</v>
      </c>
    </row>
    <row r="28" ht="15.75" customHeight="1">
      <c r="A28" s="1"/>
      <c r="B28" s="1"/>
      <c r="C28" s="1"/>
      <c r="D28" s="5"/>
      <c r="E28" s="1"/>
    </row>
    <row r="29" ht="15.75" customHeight="1">
      <c r="A29" s="1" t="s">
        <v>46</v>
      </c>
      <c r="B29" s="1">
        <f>B4+B5+B6+B7+B8+B9+B10+B11+B12+B13+B14+B15+B16+B17+B18+B19+B20+B21+B22+B23+B24+B25+B26+B27+B28</f>
        <v>216</v>
      </c>
      <c r="C29" s="1"/>
      <c r="D29" s="5"/>
      <c r="E29" s="1">
        <f>E4+E5+E6+E7+E8+E9+E10+E11+E12+E13+E14+E15+E16+E17+E18+E19+E20+E21+E22+E23+E24+E25+E26+E27</f>
        <v>211.2</v>
      </c>
    </row>
    <row r="30" ht="15.75" customHeight="1"/>
    <row r="31" ht="15.75" customHeight="1">
      <c r="A31" s="9" t="s">
        <v>47</v>
      </c>
      <c r="B31" s="9">
        <f>E29-B29</f>
        <v>-4.8</v>
      </c>
    </row>
    <row r="32" ht="15.75" customHeight="1">
      <c r="A32" s="9" t="s">
        <v>48</v>
      </c>
      <c r="B32" s="10">
        <f>E29/B29</f>
        <v>0.9777777778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4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87401575" footer="0.0" header="0.0" left="0.7" right="0.7" top="0.787401575"/>
  <pageSetup orientation="landscape"/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2020-04-30T09:03:52Z</dcterms:created>
  <dc:creator>Anton</dc:creator>
</cp:coreProperties>
</file>