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mbioticStudies\"/>
    </mc:Choice>
  </mc:AlternateContent>
  <xr:revisionPtr revIDLastSave="0" documentId="13_ncr:1_{56F52434-5035-4534-9CB5-B67C034F4BFB}" xr6:coauthVersionLast="32" xr6:coauthVersionMax="32" xr10:uidLastSave="{00000000-0000-0000-0000-000000000000}"/>
  <bookViews>
    <workbookView xWindow="0" yWindow="0" windowWidth="28800" windowHeight="12225" activeTab="1" xr2:uid="{5DF235E4-2E68-4A66-865D-9237330C3DA0}"/>
  </bookViews>
  <sheets>
    <sheet name="Feuil1" sheetId="1" r:id="rId1"/>
    <sheet name="Feuil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2" i="2"/>
  <c r="J6" i="2"/>
  <c r="B29" i="2" l="1"/>
  <c r="C29" i="2" s="1"/>
  <c r="H29" i="2"/>
  <c r="B23" i="2"/>
  <c r="E23" i="2" s="1"/>
  <c r="H23" i="2"/>
  <c r="B24" i="2"/>
  <c r="E24" i="2" s="1"/>
  <c r="D24" i="2"/>
  <c r="H24" i="2"/>
  <c r="B25" i="2"/>
  <c r="D25" i="2" s="1"/>
  <c r="H25" i="2"/>
  <c r="B26" i="2"/>
  <c r="C26" i="2" s="1"/>
  <c r="H26" i="2"/>
  <c r="B27" i="2"/>
  <c r="E27" i="2" s="1"/>
  <c r="H27" i="2"/>
  <c r="B28" i="2"/>
  <c r="E28" i="2" s="1"/>
  <c r="D28" i="2"/>
  <c r="H28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" i="2"/>
  <c r="B3" i="2"/>
  <c r="C3" i="2" s="1"/>
  <c r="B4" i="2"/>
  <c r="C4" i="2" s="1"/>
  <c r="B5" i="2"/>
  <c r="C5" i="2" s="1"/>
  <c r="B6" i="2"/>
  <c r="C6" i="2" s="1"/>
  <c r="B7" i="2"/>
  <c r="D7" i="2" s="1"/>
  <c r="B8" i="2"/>
  <c r="C8" i="2" s="1"/>
  <c r="B9" i="2"/>
  <c r="D9" i="2" s="1"/>
  <c r="B10" i="2"/>
  <c r="E10" i="2" s="1"/>
  <c r="B11" i="2"/>
  <c r="D11" i="2" s="1"/>
  <c r="B12" i="2"/>
  <c r="C12" i="2" s="1"/>
  <c r="B13" i="2"/>
  <c r="C13" i="2" s="1"/>
  <c r="B14" i="2"/>
  <c r="C14" i="2" s="1"/>
  <c r="B15" i="2"/>
  <c r="C15" i="2" s="1"/>
  <c r="B16" i="2"/>
  <c r="D16" i="2" s="1"/>
  <c r="B17" i="2"/>
  <c r="D17" i="2" s="1"/>
  <c r="B18" i="2"/>
  <c r="E18" i="2" s="1"/>
  <c r="B19" i="2"/>
  <c r="C19" i="2" s="1"/>
  <c r="B20" i="2"/>
  <c r="C20" i="2" s="1"/>
  <c r="B21" i="2"/>
  <c r="C21" i="2" s="1"/>
  <c r="B22" i="2"/>
  <c r="C22" i="2" s="1"/>
  <c r="B2" i="2"/>
  <c r="E2" i="2" s="1"/>
  <c r="C28" i="2" l="1"/>
  <c r="F28" i="2" s="1"/>
  <c r="C24" i="2"/>
  <c r="F24" i="2" s="1"/>
  <c r="E25" i="2"/>
  <c r="C25" i="2"/>
  <c r="D27" i="2"/>
  <c r="F25" i="2"/>
  <c r="D23" i="2"/>
  <c r="C27" i="2"/>
  <c r="F27" i="2" s="1"/>
  <c r="C23" i="2"/>
  <c r="F23" i="2" s="1"/>
  <c r="E29" i="2"/>
  <c r="D29" i="2"/>
  <c r="E26" i="2"/>
  <c r="D26" i="2"/>
  <c r="F26" i="2" s="1"/>
  <c r="C16" i="2"/>
  <c r="E9" i="2"/>
  <c r="C17" i="2"/>
  <c r="C9" i="2"/>
  <c r="C2" i="2"/>
  <c r="D6" i="2"/>
  <c r="D18" i="2"/>
  <c r="C18" i="2"/>
  <c r="E21" i="2"/>
  <c r="D21" i="2"/>
  <c r="E19" i="2"/>
  <c r="E17" i="2"/>
  <c r="E12" i="2"/>
  <c r="C7" i="2"/>
  <c r="E6" i="2"/>
  <c r="D12" i="2"/>
  <c r="D2" i="2"/>
  <c r="C11" i="2"/>
  <c r="E5" i="2"/>
  <c r="D5" i="2"/>
  <c r="F9" i="2"/>
  <c r="D19" i="2"/>
  <c r="E13" i="2"/>
  <c r="D10" i="2"/>
  <c r="D13" i="2"/>
  <c r="C10" i="2"/>
  <c r="E4" i="2"/>
  <c r="E16" i="2"/>
  <c r="E7" i="2"/>
  <c r="D4" i="2"/>
  <c r="E22" i="2"/>
  <c r="E15" i="2"/>
  <c r="E8" i="2"/>
  <c r="D22" i="2"/>
  <c r="D15" i="2"/>
  <c r="E11" i="2"/>
  <c r="D8" i="2"/>
  <c r="E3" i="2"/>
  <c r="E20" i="2"/>
  <c r="E14" i="2"/>
  <c r="D3" i="2"/>
  <c r="D20" i="2"/>
  <c r="D14" i="2"/>
  <c r="F6" i="2" l="1"/>
  <c r="F29" i="2"/>
  <c r="F7" i="2"/>
  <c r="F16" i="2"/>
  <c r="F17" i="2"/>
  <c r="F10" i="2"/>
  <c r="F18" i="2"/>
  <c r="F14" i="2"/>
  <c r="F13" i="2"/>
  <c r="F2" i="2"/>
  <c r="F21" i="2"/>
  <c r="F12" i="2"/>
  <c r="F8" i="2"/>
  <c r="F4" i="2"/>
  <c r="F19" i="2"/>
  <c r="F11" i="2"/>
  <c r="F20" i="2"/>
  <c r="F3" i="2"/>
  <c r="F22" i="2"/>
  <c r="F5" i="2"/>
  <c r="F15" i="2"/>
</calcChain>
</file>

<file path=xl/sharedStrings.xml><?xml version="1.0" encoding="utf-8"?>
<sst xmlns="http://schemas.openxmlformats.org/spreadsheetml/2006/main" count="95" uniqueCount="55">
  <si>
    <t>Object</t>
  </si>
  <si>
    <t>Date</t>
  </si>
  <si>
    <t>Ref (A)</t>
  </si>
  <si>
    <t>FWHM (A)</t>
  </si>
  <si>
    <t>FWHM (Km/sec)</t>
  </si>
  <si>
    <t>FWZI %</t>
  </si>
  <si>
    <t>FWZI (A)</t>
  </si>
  <si>
    <t>FWZI (Km/sec)</t>
  </si>
  <si>
    <t>Eqv width (A)</t>
  </si>
  <si>
    <t>Eqv width (Km/sec)</t>
  </si>
  <si>
    <t>Line depth</t>
  </si>
  <si>
    <t>Peak int</t>
  </si>
  <si>
    <t>Integrated flux</t>
  </si>
  <si>
    <t>Center pos %</t>
  </si>
  <si>
    <t>Center pos (A)</t>
  </si>
  <si>
    <t>Center pos shift (A)</t>
  </si>
  <si>
    <t>Center pos shift (Km/sec)</t>
  </si>
  <si>
    <t>Flux pos (A)</t>
  </si>
  <si>
    <t>Flux pos shift (A)</t>
  </si>
  <si>
    <t>Flux pos shift (Km/sec)</t>
  </si>
  <si>
    <t>Peak pos (A)</t>
  </si>
  <si>
    <t>Peak pos shift (A)</t>
  </si>
  <si>
    <t>Peak pos shift (Km/sec)</t>
  </si>
  <si>
    <t>RMS fitting error</t>
  </si>
  <si>
    <t>SU Lyn</t>
  </si>
  <si>
    <t>2016-05-04.868</t>
  </si>
  <si>
    <t>[O III]</t>
  </si>
  <si>
    <t>su lyn</t>
  </si>
  <si>
    <t>2017-01-21.754</t>
  </si>
  <si>
    <t>2017-02-16.773</t>
  </si>
  <si>
    <t>2017-03-27.832</t>
  </si>
  <si>
    <t>2017-03-28.885</t>
  </si>
  <si>
    <t>SU LYN</t>
  </si>
  <si>
    <t>2017-03-29.789</t>
  </si>
  <si>
    <t>2017-04-02.814</t>
  </si>
  <si>
    <t>2017-04-03.920</t>
  </si>
  <si>
    <t>2017-04-06.911</t>
  </si>
  <si>
    <t>2017-04-12.892</t>
  </si>
  <si>
    <t>2017-04-20.804</t>
  </si>
  <si>
    <t>2017-04-20.856</t>
  </si>
  <si>
    <t>2017-05-09.822</t>
  </si>
  <si>
    <t>2017-10-03.155</t>
  </si>
  <si>
    <t>2017-11-01.181</t>
  </si>
  <si>
    <t>2017-11-04.163</t>
  </si>
  <si>
    <t>2018-01-11.918</t>
  </si>
  <si>
    <t>2018-01-23.942</t>
  </si>
  <si>
    <t>2018-02-07.888</t>
  </si>
  <si>
    <t>2018-02-23.781</t>
  </si>
  <si>
    <t>Su Lyn</t>
  </si>
  <si>
    <t>2018-03-13.838</t>
  </si>
  <si>
    <t>2018-03-20.884</t>
  </si>
  <si>
    <t>2018-02-12.788</t>
  </si>
  <si>
    <t>2018-02-15.016</t>
  </si>
  <si>
    <t>2018-02-24.916</t>
  </si>
  <si>
    <t>2018-03-08.818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</si>
</sst>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SU Lyn [OIII] 5007 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Feuil2!$G$2:$G$29</c:f>
              <c:numCache>
                <c:formatCode>0.00</c:formatCode>
                <c:ptCount val="28"/>
                <c:pt idx="0">
                  <c:v>7512.5</c:v>
                </c:pt>
                <c:pt idx="1">
                  <c:v>7774.5</c:v>
                </c:pt>
                <c:pt idx="2">
                  <c:v>7800.5</c:v>
                </c:pt>
                <c:pt idx="3">
                  <c:v>7839.5</c:v>
                </c:pt>
                <c:pt idx="4">
                  <c:v>7840.5</c:v>
                </c:pt>
                <c:pt idx="5">
                  <c:v>7841.5</c:v>
                </c:pt>
                <c:pt idx="6">
                  <c:v>7845.5</c:v>
                </c:pt>
                <c:pt idx="7">
                  <c:v>7846.5</c:v>
                </c:pt>
                <c:pt idx="8">
                  <c:v>7849.5</c:v>
                </c:pt>
                <c:pt idx="9">
                  <c:v>7855.5</c:v>
                </c:pt>
                <c:pt idx="10">
                  <c:v>7863.5</c:v>
                </c:pt>
                <c:pt idx="11">
                  <c:v>7863.5</c:v>
                </c:pt>
                <c:pt idx="12">
                  <c:v>7882.5</c:v>
                </c:pt>
                <c:pt idx="13">
                  <c:v>8029.5</c:v>
                </c:pt>
                <c:pt idx="14">
                  <c:v>8058.5</c:v>
                </c:pt>
                <c:pt idx="15">
                  <c:v>8061.5</c:v>
                </c:pt>
                <c:pt idx="16">
                  <c:v>8129.5</c:v>
                </c:pt>
                <c:pt idx="17">
                  <c:v>8141.5</c:v>
                </c:pt>
                <c:pt idx="18">
                  <c:v>8156.5</c:v>
                </c:pt>
                <c:pt idx="19">
                  <c:v>8172.5</c:v>
                </c:pt>
                <c:pt idx="20">
                  <c:v>8190.5</c:v>
                </c:pt>
                <c:pt idx="21">
                  <c:v>8197.5</c:v>
                </c:pt>
                <c:pt idx="22">
                  <c:v>8197.5</c:v>
                </c:pt>
                <c:pt idx="23">
                  <c:v>8161.5</c:v>
                </c:pt>
                <c:pt idx="24">
                  <c:v>8164.5</c:v>
                </c:pt>
                <c:pt idx="25">
                  <c:v>8173.5</c:v>
                </c:pt>
                <c:pt idx="26">
                  <c:v>8185.5</c:v>
                </c:pt>
                <c:pt idx="27">
                  <c:v>8197.5</c:v>
                </c:pt>
              </c:numCache>
            </c:numRef>
          </c:xVal>
          <c:yVal>
            <c:numRef>
              <c:f>Feuil2!$H$2:$H$29</c:f>
              <c:numCache>
                <c:formatCode>General</c:formatCode>
                <c:ptCount val="28"/>
                <c:pt idx="0">
                  <c:v>-0.82399999999999995</c:v>
                </c:pt>
                <c:pt idx="1">
                  <c:v>-0.31900000000000001</c:v>
                </c:pt>
                <c:pt idx="2">
                  <c:v>-0.13200000000000001</c:v>
                </c:pt>
                <c:pt idx="3">
                  <c:v>-0.29699999999999999</c:v>
                </c:pt>
                <c:pt idx="4">
                  <c:v>-0.27500000000000002</c:v>
                </c:pt>
                <c:pt idx="5">
                  <c:v>-0.26100000000000001</c:v>
                </c:pt>
                <c:pt idx="6">
                  <c:v>-0.32</c:v>
                </c:pt>
                <c:pt idx="7">
                  <c:v>-0.39300000000000002</c:v>
                </c:pt>
                <c:pt idx="8">
                  <c:v>-0.41299999999999998</c:v>
                </c:pt>
                <c:pt idx="9">
                  <c:v>-0.39</c:v>
                </c:pt>
                <c:pt idx="10">
                  <c:v>-0.54900000000000004</c:v>
                </c:pt>
                <c:pt idx="11">
                  <c:v>-0.52100000000000002</c:v>
                </c:pt>
                <c:pt idx="12">
                  <c:v>-0.46700000000000003</c:v>
                </c:pt>
                <c:pt idx="13">
                  <c:v>-0.47099999999999997</c:v>
                </c:pt>
                <c:pt idx="14">
                  <c:v>-0.56599999999999995</c:v>
                </c:pt>
                <c:pt idx="15">
                  <c:v>-0.56899999999999995</c:v>
                </c:pt>
                <c:pt idx="16">
                  <c:v>-0.83399999999999996</c:v>
                </c:pt>
                <c:pt idx="17">
                  <c:v>-0.77600000000000002</c:v>
                </c:pt>
                <c:pt idx="18">
                  <c:v>-1.1870000000000001</c:v>
                </c:pt>
                <c:pt idx="19">
                  <c:v>-1.032</c:v>
                </c:pt>
                <c:pt idx="20">
                  <c:v>-0.72399999999999998</c:v>
                </c:pt>
                <c:pt idx="21">
                  <c:v>-0.57899999999999996</c:v>
                </c:pt>
                <c:pt idx="22">
                  <c:v>-0.57899999999999996</c:v>
                </c:pt>
                <c:pt idx="23">
                  <c:v>-1.0669999999999999</c:v>
                </c:pt>
                <c:pt idx="24">
                  <c:v>-0.81699999999999995</c:v>
                </c:pt>
                <c:pt idx="25">
                  <c:v>-0.67</c:v>
                </c:pt>
                <c:pt idx="26">
                  <c:v>-1.093</c:v>
                </c:pt>
                <c:pt idx="27">
                  <c:v>-0.70499999999999996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B0-463B-BAA4-C1BD30F5C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38984"/>
        <c:axId val="686918008"/>
      </c:scatterChart>
      <c:valAx>
        <c:axId val="48233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918008"/>
        <c:crosses val="max"/>
        <c:crossBetween val="midCat"/>
      </c:valAx>
      <c:valAx>
        <c:axId val="68691800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23389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723900</xdr:colOff>
      <xdr:row>2</xdr:row>
      <xdr:rowOff>138112</xdr:rowOff>
    </xdr:from>
    <xdr:to>
      <xdr:col>17</xdr:col>
      <xdr:colOff>723900</xdr:colOff>
      <xdr:row>17</xdr:row>
      <xdr:rowOff>23812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5604D5F-D260-42E6-B677-CAE343E5C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117A-6693-481D-9A93-0AF3B0D40517}">
  <dimension ref="A1:Z29"/>
  <sheetViews>
    <sheetView topLeftCell="A13" workbookViewId="0">
      <selection activeCell="K29" sqref="K29"/>
    </sheetView>
  </sheetViews>
  <sheetFormatPr baseColWidth="10" defaultRowHeight="15" x14ac:dyDescent="0.25"/>
  <sheetData>
    <row r="1" spans="1:26" ht="45" x14ac:dyDescent="0.25">
      <c r="A1" s="1"/>
      <c r="B1" s="1" t="s">
        <v>0</v>
      </c>
      <c r="C1" s="1" t="s">
        <v>1</v>
      </c>
      <c r="D1" s="1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ht="30" x14ac:dyDescent="0.25">
      <c r="A2" s="2"/>
      <c r="B2" s="3" t="s">
        <v>24</v>
      </c>
      <c r="C2" s="3" t="s">
        <v>25</v>
      </c>
      <c r="D2" s="3"/>
      <c r="E2" s="3">
        <v>5006.84</v>
      </c>
      <c r="F2" s="3">
        <v>0.65700000000000003</v>
      </c>
      <c r="G2" s="3">
        <v>39.36</v>
      </c>
      <c r="H2" s="3">
        <v>20</v>
      </c>
      <c r="I2" s="3">
        <v>1.052</v>
      </c>
      <c r="J2" s="3">
        <v>62.98</v>
      </c>
      <c r="K2" s="3">
        <v>-0.82399999999999995</v>
      </c>
      <c r="L2" s="3">
        <v>-49.37</v>
      </c>
      <c r="M2" s="4">
        <v>-1.071</v>
      </c>
      <c r="N2" s="4">
        <v>0.19980000000000001</v>
      </c>
      <c r="O2" s="4">
        <v>0.154</v>
      </c>
      <c r="P2" s="3">
        <v>50</v>
      </c>
      <c r="Q2" s="3">
        <v>5006.3770000000004</v>
      </c>
      <c r="R2" s="3">
        <v>-0.46300000000000002</v>
      </c>
      <c r="S2" s="3">
        <v>-27.71</v>
      </c>
      <c r="T2" s="3">
        <v>5006.3530000000001</v>
      </c>
      <c r="U2" s="3">
        <v>-0.48699999999999999</v>
      </c>
      <c r="V2" s="3">
        <v>-29.13</v>
      </c>
      <c r="W2" s="3">
        <v>5006.3860000000004</v>
      </c>
      <c r="X2" s="3">
        <v>-0.45400000000000001</v>
      </c>
      <c r="Y2" s="3">
        <v>-27.2</v>
      </c>
      <c r="Z2" s="3">
        <v>8.2839999999999997E-3</v>
      </c>
    </row>
    <row r="3" spans="1:26" ht="30" x14ac:dyDescent="0.25">
      <c r="A3" s="2"/>
      <c r="B3" s="3" t="s">
        <v>27</v>
      </c>
      <c r="C3" s="3" t="s">
        <v>28</v>
      </c>
      <c r="D3" s="3"/>
      <c r="E3" s="3">
        <v>5006.84</v>
      </c>
      <c r="F3" s="3">
        <v>0.55100000000000005</v>
      </c>
      <c r="G3" s="3">
        <v>32.979999999999997</v>
      </c>
      <c r="H3" s="3">
        <v>20</v>
      </c>
      <c r="I3" s="3">
        <v>0.71399999999999997</v>
      </c>
      <c r="J3" s="3">
        <v>42.78</v>
      </c>
      <c r="K3" s="3">
        <v>-0.31900000000000001</v>
      </c>
      <c r="L3" s="3">
        <v>-19.12</v>
      </c>
      <c r="M3" s="4">
        <v>-0.62239999999999995</v>
      </c>
      <c r="N3" s="4">
        <v>0.10879999999999999</v>
      </c>
      <c r="O3" s="4">
        <v>5.611E-2</v>
      </c>
      <c r="P3" s="3">
        <v>50</v>
      </c>
      <c r="Q3" s="3">
        <v>5006.424</v>
      </c>
      <c r="R3" s="3">
        <v>-0.41599999999999998</v>
      </c>
      <c r="S3" s="3">
        <v>-24.93</v>
      </c>
      <c r="T3" s="3">
        <v>5006.4040000000005</v>
      </c>
      <c r="U3" s="3">
        <v>-0.436</v>
      </c>
      <c r="V3" s="3">
        <v>-26.13</v>
      </c>
      <c r="W3" s="3">
        <v>5006.4269999999997</v>
      </c>
      <c r="X3" s="3">
        <v>-0.41299999999999998</v>
      </c>
      <c r="Y3" s="3">
        <v>-24.74</v>
      </c>
      <c r="Z3" s="3">
        <v>2.6769999999999999E-2</v>
      </c>
    </row>
    <row r="4" spans="1:26" ht="30" x14ac:dyDescent="0.25">
      <c r="A4" s="2"/>
      <c r="B4" s="3" t="s">
        <v>24</v>
      </c>
      <c r="C4" s="3" t="s">
        <v>29</v>
      </c>
      <c r="D4" s="3"/>
      <c r="E4" s="3">
        <v>5006.84</v>
      </c>
      <c r="F4" s="3">
        <v>0.45800000000000002</v>
      </c>
      <c r="G4" s="3">
        <v>27.44</v>
      </c>
      <c r="H4" s="3">
        <v>20</v>
      </c>
      <c r="I4" s="3">
        <v>0.78400000000000003</v>
      </c>
      <c r="J4" s="3">
        <v>46.95</v>
      </c>
      <c r="K4" s="3">
        <v>-0.13200000000000001</v>
      </c>
      <c r="L4" s="3">
        <v>-7.91</v>
      </c>
      <c r="M4" s="4">
        <v>-0.2752</v>
      </c>
      <c r="N4" s="4">
        <v>4.3810000000000002E-2</v>
      </c>
      <c r="O4" s="4">
        <v>2.1239999999999998E-2</v>
      </c>
      <c r="P4" s="3">
        <v>50</v>
      </c>
      <c r="Q4" s="3">
        <v>5006.3130000000001</v>
      </c>
      <c r="R4" s="3">
        <v>-0.52700000000000002</v>
      </c>
      <c r="S4" s="3">
        <v>-31.55</v>
      </c>
      <c r="T4" s="3">
        <v>5006.2709999999997</v>
      </c>
      <c r="U4" s="3">
        <v>-0.56899999999999995</v>
      </c>
      <c r="V4" s="3">
        <v>-34.07</v>
      </c>
      <c r="W4" s="3">
        <v>5006.3280000000004</v>
      </c>
      <c r="X4" s="3">
        <v>-0.51200000000000001</v>
      </c>
      <c r="Y4" s="3">
        <v>-30.63</v>
      </c>
      <c r="Z4" s="3">
        <v>2.3009999999999999E-2</v>
      </c>
    </row>
    <row r="5" spans="1:26" ht="30" x14ac:dyDescent="0.25">
      <c r="A5" s="2"/>
      <c r="B5" s="3" t="s">
        <v>24</v>
      </c>
      <c r="C5" s="3" t="s">
        <v>30</v>
      </c>
      <c r="D5" s="3"/>
      <c r="E5" s="3">
        <v>5006.84</v>
      </c>
      <c r="F5" s="3">
        <v>0.498</v>
      </c>
      <c r="G5" s="3">
        <v>29.82</v>
      </c>
      <c r="H5" s="3">
        <v>20</v>
      </c>
      <c r="I5" s="3">
        <v>0.79900000000000004</v>
      </c>
      <c r="J5" s="3">
        <v>47.86</v>
      </c>
      <c r="K5" s="3">
        <v>-0.29699999999999999</v>
      </c>
      <c r="L5" s="3">
        <v>-17.760000000000002</v>
      </c>
      <c r="M5" s="4">
        <v>-0.55230000000000001</v>
      </c>
      <c r="N5" s="4">
        <v>5.8909999999999997E-2</v>
      </c>
      <c r="O5" s="4">
        <v>3.1600000000000003E-2</v>
      </c>
      <c r="P5" s="3">
        <v>50</v>
      </c>
      <c r="Q5" s="3">
        <v>5006.3770000000004</v>
      </c>
      <c r="R5" s="3">
        <v>-0.46300000000000002</v>
      </c>
      <c r="S5" s="3">
        <v>-27.73</v>
      </c>
      <c r="T5" s="3">
        <v>5006.3459999999995</v>
      </c>
      <c r="U5" s="3">
        <v>-0.49399999999999999</v>
      </c>
      <c r="V5" s="3">
        <v>-29.56</v>
      </c>
      <c r="W5" s="3">
        <v>5006.4480000000003</v>
      </c>
      <c r="X5" s="3">
        <v>-0.39200000000000002</v>
      </c>
      <c r="Y5" s="3">
        <v>-23.46</v>
      </c>
      <c r="Z5" s="3">
        <v>2.513E-2</v>
      </c>
    </row>
    <row r="6" spans="1:26" ht="30" x14ac:dyDescent="0.25">
      <c r="A6" s="2"/>
      <c r="B6" s="3" t="s">
        <v>24</v>
      </c>
      <c r="C6" s="3" t="s">
        <v>31</v>
      </c>
      <c r="D6" s="3"/>
      <c r="E6" s="3">
        <v>5006.84</v>
      </c>
      <c r="F6" s="3">
        <v>0.53700000000000003</v>
      </c>
      <c r="G6" s="3">
        <v>32.14</v>
      </c>
      <c r="H6" s="3">
        <v>20</v>
      </c>
      <c r="I6" s="3">
        <v>0.73199999999999998</v>
      </c>
      <c r="J6" s="3">
        <v>43.83</v>
      </c>
      <c r="K6" s="3">
        <v>-0.27500000000000002</v>
      </c>
      <c r="L6" s="3">
        <v>-16.45</v>
      </c>
      <c r="M6" s="4">
        <v>-0.52749999999999997</v>
      </c>
      <c r="N6" s="4">
        <v>4.2389999999999997E-2</v>
      </c>
      <c r="O6" s="4">
        <v>2.2239999999999999E-2</v>
      </c>
      <c r="P6" s="3">
        <v>50</v>
      </c>
      <c r="Q6" s="3">
        <v>5006.7969999999996</v>
      </c>
      <c r="R6" s="3">
        <v>-4.2999999999999997E-2</v>
      </c>
      <c r="S6" s="3">
        <v>-2.5499999999999998</v>
      </c>
      <c r="T6" s="3">
        <v>5006.7730000000001</v>
      </c>
      <c r="U6" s="3">
        <v>-6.7000000000000004E-2</v>
      </c>
      <c r="V6" s="3">
        <v>-4.04</v>
      </c>
      <c r="W6" s="3">
        <v>5006.8190000000004</v>
      </c>
      <c r="X6" s="3">
        <v>-2.1000000000000001E-2</v>
      </c>
      <c r="Y6" s="3">
        <v>-1.29</v>
      </c>
      <c r="Z6" s="3">
        <v>1.2749999999999999E-2</v>
      </c>
    </row>
    <row r="7" spans="1:26" ht="30" x14ac:dyDescent="0.25">
      <c r="A7" s="2"/>
      <c r="B7" s="3" t="s">
        <v>32</v>
      </c>
      <c r="C7" s="3" t="s">
        <v>33</v>
      </c>
      <c r="D7" s="3"/>
      <c r="E7" s="3">
        <v>5006.84</v>
      </c>
      <c r="F7" s="3">
        <v>0.503</v>
      </c>
      <c r="G7" s="3">
        <v>30.11</v>
      </c>
      <c r="H7" s="3">
        <v>20</v>
      </c>
      <c r="I7" s="3">
        <v>0.72799999999999998</v>
      </c>
      <c r="J7" s="3">
        <v>43.58</v>
      </c>
      <c r="K7" s="3">
        <v>-0.26100000000000001</v>
      </c>
      <c r="L7" s="3">
        <v>-15.65</v>
      </c>
      <c r="M7" s="4">
        <v>-0.53080000000000005</v>
      </c>
      <c r="N7" s="4">
        <v>0.105</v>
      </c>
      <c r="O7" s="4">
        <v>5.1990000000000001E-2</v>
      </c>
      <c r="P7" s="3">
        <v>50</v>
      </c>
      <c r="Q7" s="3">
        <v>5006.2860000000001</v>
      </c>
      <c r="R7" s="3">
        <v>-0.55400000000000005</v>
      </c>
      <c r="S7" s="3">
        <v>-33.200000000000003</v>
      </c>
      <c r="T7" s="3">
        <v>5006.2629999999999</v>
      </c>
      <c r="U7" s="3">
        <v>-0.57699999999999996</v>
      </c>
      <c r="V7" s="3">
        <v>-34.520000000000003</v>
      </c>
      <c r="W7" s="3">
        <v>5006.3450000000003</v>
      </c>
      <c r="X7" s="3">
        <v>-0.495</v>
      </c>
      <c r="Y7" s="3">
        <v>-29.64</v>
      </c>
      <c r="Z7" s="3">
        <v>2.002E-2</v>
      </c>
    </row>
    <row r="8" spans="1:26" ht="30" x14ac:dyDescent="0.25">
      <c r="A8" s="2"/>
      <c r="B8" s="3" t="s">
        <v>24</v>
      </c>
      <c r="C8" s="3" t="s">
        <v>34</v>
      </c>
      <c r="D8" s="3"/>
      <c r="E8" s="3">
        <v>5006.84</v>
      </c>
      <c r="F8" s="3">
        <v>0.52600000000000002</v>
      </c>
      <c r="G8" s="3">
        <v>31.51</v>
      </c>
      <c r="H8" s="3">
        <v>20</v>
      </c>
      <c r="I8" s="3">
        <v>0.75</v>
      </c>
      <c r="J8" s="3">
        <v>44.93</v>
      </c>
      <c r="K8" s="3">
        <v>-0.32</v>
      </c>
      <c r="L8" s="3">
        <v>-19.16</v>
      </c>
      <c r="M8" s="4">
        <v>-0.63229999999999997</v>
      </c>
      <c r="N8" s="4">
        <v>0.1343</v>
      </c>
      <c r="O8" s="4">
        <v>6.7809999999999995E-2</v>
      </c>
      <c r="P8" s="3">
        <v>50</v>
      </c>
      <c r="Q8" s="3">
        <v>5006.393</v>
      </c>
      <c r="R8" s="3">
        <v>-0.44700000000000001</v>
      </c>
      <c r="S8" s="3">
        <v>-26.75</v>
      </c>
      <c r="T8" s="3">
        <v>5006.3630000000003</v>
      </c>
      <c r="U8" s="3">
        <v>-0.47699999999999998</v>
      </c>
      <c r="V8" s="3">
        <v>-28.55</v>
      </c>
      <c r="W8" s="3">
        <v>5006.3890000000001</v>
      </c>
      <c r="X8" s="3">
        <v>-0.45100000000000001</v>
      </c>
      <c r="Y8" s="3">
        <v>-27.01</v>
      </c>
      <c r="Z8" s="3">
        <v>2.231E-2</v>
      </c>
    </row>
    <row r="9" spans="1:26" ht="30" x14ac:dyDescent="0.25">
      <c r="A9" s="2"/>
      <c r="B9" s="3" t="s">
        <v>32</v>
      </c>
      <c r="C9" s="3" t="s">
        <v>35</v>
      </c>
      <c r="D9" s="3"/>
      <c r="E9" s="3">
        <v>5006.84</v>
      </c>
      <c r="F9" s="3">
        <v>0.60099999999999998</v>
      </c>
      <c r="G9" s="3">
        <v>35.97</v>
      </c>
      <c r="H9" s="3">
        <v>20</v>
      </c>
      <c r="I9" s="3">
        <v>0.84199999999999997</v>
      </c>
      <c r="J9" s="3">
        <v>50.43</v>
      </c>
      <c r="K9" s="3">
        <v>-0.39300000000000002</v>
      </c>
      <c r="L9" s="3">
        <v>-23.53</v>
      </c>
      <c r="M9" s="4">
        <v>-0.63229999999999997</v>
      </c>
      <c r="N9" s="4">
        <v>0.129</v>
      </c>
      <c r="O9" s="4">
        <v>8.0280000000000004E-2</v>
      </c>
      <c r="P9" s="3">
        <v>50</v>
      </c>
      <c r="Q9" s="3">
        <v>5006.3069999999998</v>
      </c>
      <c r="R9" s="3">
        <v>-0.53300000000000003</v>
      </c>
      <c r="S9" s="3">
        <v>-31.89</v>
      </c>
      <c r="T9" s="3">
        <v>5006.2690000000002</v>
      </c>
      <c r="U9" s="3">
        <v>-0.57099999999999995</v>
      </c>
      <c r="V9" s="3">
        <v>-34.17</v>
      </c>
      <c r="W9" s="3">
        <v>5006.3360000000002</v>
      </c>
      <c r="X9" s="3">
        <v>-0.504</v>
      </c>
      <c r="Y9" s="3">
        <v>-30.16</v>
      </c>
      <c r="Z9" s="3">
        <v>2.7830000000000001E-2</v>
      </c>
    </row>
    <row r="10" spans="1:26" ht="30" x14ac:dyDescent="0.25">
      <c r="A10" s="2"/>
      <c r="B10" s="3" t="s">
        <v>32</v>
      </c>
      <c r="C10" s="3" t="s">
        <v>36</v>
      </c>
      <c r="D10" s="3"/>
      <c r="E10" s="3">
        <v>5006.84</v>
      </c>
      <c r="F10" s="3">
        <v>0.52300000000000002</v>
      </c>
      <c r="G10" s="3">
        <v>31.32</v>
      </c>
      <c r="H10" s="3">
        <v>20</v>
      </c>
      <c r="I10" s="3">
        <v>0.83599999999999997</v>
      </c>
      <c r="J10" s="3">
        <v>50.03</v>
      </c>
      <c r="K10" s="3">
        <v>-0.41299999999999998</v>
      </c>
      <c r="L10" s="3">
        <v>-24.71</v>
      </c>
      <c r="M10" s="4">
        <v>-0.7571</v>
      </c>
      <c r="N10" s="4">
        <v>0.14910000000000001</v>
      </c>
      <c r="O10" s="4">
        <v>8.1229999999999997E-2</v>
      </c>
      <c r="P10" s="3">
        <v>50</v>
      </c>
      <c r="Q10" s="3">
        <v>5006.299</v>
      </c>
      <c r="R10" s="3">
        <v>-0.54100000000000004</v>
      </c>
      <c r="S10" s="3">
        <v>-32.36</v>
      </c>
      <c r="T10" s="3">
        <v>5006.2740000000003</v>
      </c>
      <c r="U10" s="3">
        <v>-0.56599999999999995</v>
      </c>
      <c r="V10" s="3">
        <v>-33.909999999999997</v>
      </c>
      <c r="W10" s="3">
        <v>5006.3019999999997</v>
      </c>
      <c r="X10" s="3">
        <v>-0.53800000000000003</v>
      </c>
      <c r="Y10" s="3">
        <v>-32.229999999999997</v>
      </c>
      <c r="Z10" s="3">
        <v>1.7639999999999999E-2</v>
      </c>
    </row>
    <row r="11" spans="1:26" ht="30" x14ac:dyDescent="0.25">
      <c r="A11" s="2"/>
      <c r="B11" s="3" t="s">
        <v>32</v>
      </c>
      <c r="C11" s="3" t="s">
        <v>37</v>
      </c>
      <c r="D11" s="3"/>
      <c r="E11" s="3">
        <v>5006.84</v>
      </c>
      <c r="F11" s="3">
        <v>0.58299999999999996</v>
      </c>
      <c r="G11" s="3">
        <v>34.92</v>
      </c>
      <c r="H11" s="3">
        <v>20</v>
      </c>
      <c r="I11" s="3">
        <v>0.84399999999999997</v>
      </c>
      <c r="J11" s="3">
        <v>50.56</v>
      </c>
      <c r="K11" s="3">
        <v>-0.39</v>
      </c>
      <c r="L11" s="3">
        <v>-23.36</v>
      </c>
      <c r="M11" s="4">
        <v>-0.6401</v>
      </c>
      <c r="N11" s="4">
        <v>0.13220000000000001</v>
      </c>
      <c r="O11" s="4">
        <v>8.0560000000000007E-2</v>
      </c>
      <c r="P11" s="3">
        <v>50</v>
      </c>
      <c r="Q11" s="3">
        <v>5006.3029999999999</v>
      </c>
      <c r="R11" s="3">
        <v>-0.53700000000000003</v>
      </c>
      <c r="S11" s="3">
        <v>-32.15</v>
      </c>
      <c r="T11" s="3">
        <v>5006.2730000000001</v>
      </c>
      <c r="U11" s="3">
        <v>-0.56699999999999995</v>
      </c>
      <c r="V11" s="3">
        <v>-33.950000000000003</v>
      </c>
      <c r="W11" s="3">
        <v>5006.348</v>
      </c>
      <c r="X11" s="3">
        <v>-0.49199999999999999</v>
      </c>
      <c r="Y11" s="3">
        <v>-29.47</v>
      </c>
      <c r="Z11" s="3">
        <v>2.265E-2</v>
      </c>
    </row>
    <row r="12" spans="1:26" ht="30" x14ac:dyDescent="0.25">
      <c r="A12" s="2"/>
      <c r="B12" s="3" t="s">
        <v>24</v>
      </c>
      <c r="C12" s="3" t="s">
        <v>38</v>
      </c>
      <c r="D12" s="3"/>
      <c r="E12" s="3">
        <v>5006.84</v>
      </c>
      <c r="F12" s="3">
        <v>0.54500000000000004</v>
      </c>
      <c r="G12" s="3">
        <v>32.64</v>
      </c>
      <c r="H12" s="3">
        <v>20</v>
      </c>
      <c r="I12" s="3">
        <v>0.79900000000000004</v>
      </c>
      <c r="J12" s="3">
        <v>47.83</v>
      </c>
      <c r="K12" s="3">
        <v>-0.54900000000000004</v>
      </c>
      <c r="L12" s="3">
        <v>-32.869999999999997</v>
      </c>
      <c r="M12" s="4">
        <v>-0.98199999999999998</v>
      </c>
      <c r="N12" s="4">
        <v>9.4369999999999996E-2</v>
      </c>
      <c r="O12" s="4">
        <v>5.2900000000000003E-2</v>
      </c>
      <c r="P12" s="3">
        <v>50</v>
      </c>
      <c r="Q12" s="3">
        <v>5006.8149999999996</v>
      </c>
      <c r="R12" s="3">
        <v>-2.5000000000000001E-2</v>
      </c>
      <c r="S12" s="3">
        <v>-1.5</v>
      </c>
      <c r="T12" s="3">
        <v>5006.7849999999999</v>
      </c>
      <c r="U12" s="3">
        <v>-5.5E-2</v>
      </c>
      <c r="V12" s="3">
        <v>-3.28</v>
      </c>
      <c r="W12" s="3">
        <v>5006.8220000000001</v>
      </c>
      <c r="X12" s="3">
        <v>-1.7999999999999999E-2</v>
      </c>
      <c r="Y12" s="3">
        <v>-1.06</v>
      </c>
      <c r="Z12" s="3">
        <v>2.494E-2</v>
      </c>
    </row>
    <row r="13" spans="1:26" ht="30" x14ac:dyDescent="0.25">
      <c r="A13" s="2"/>
      <c r="B13" s="3" t="s">
        <v>24</v>
      </c>
      <c r="C13" s="3" t="s">
        <v>39</v>
      </c>
      <c r="D13" s="3"/>
      <c r="E13" s="3">
        <v>5006.84</v>
      </c>
      <c r="F13" s="3">
        <v>0.50900000000000001</v>
      </c>
      <c r="G13" s="3">
        <v>30.48</v>
      </c>
      <c r="H13" s="3">
        <v>20</v>
      </c>
      <c r="I13" s="3">
        <v>0.77500000000000002</v>
      </c>
      <c r="J13" s="3">
        <v>46.43</v>
      </c>
      <c r="K13" s="3">
        <v>-0.52100000000000002</v>
      </c>
      <c r="L13" s="3">
        <v>-31.2</v>
      </c>
      <c r="M13" s="4">
        <v>-1.0209999999999999</v>
      </c>
      <c r="N13" s="4">
        <v>0.1173</v>
      </c>
      <c r="O13" s="4">
        <v>6.037E-2</v>
      </c>
      <c r="P13" s="3">
        <v>50</v>
      </c>
      <c r="Q13" s="3">
        <v>5006.4009999999998</v>
      </c>
      <c r="R13" s="3">
        <v>-0.439</v>
      </c>
      <c r="S13" s="3">
        <v>-26.27</v>
      </c>
      <c r="T13" s="3">
        <v>5006.3770000000004</v>
      </c>
      <c r="U13" s="3">
        <v>-0.46300000000000002</v>
      </c>
      <c r="V13" s="3">
        <v>-27.71</v>
      </c>
      <c r="W13" s="3">
        <v>5006.4049999999997</v>
      </c>
      <c r="X13" s="3">
        <v>-0.435</v>
      </c>
      <c r="Y13" s="3">
        <v>-26.06</v>
      </c>
      <c r="Z13" s="3">
        <v>3.8339999999999999E-2</v>
      </c>
    </row>
    <row r="14" spans="1:26" ht="30" x14ac:dyDescent="0.25">
      <c r="A14" s="2"/>
      <c r="B14" s="3" t="s">
        <v>24</v>
      </c>
      <c r="C14" s="3" t="s">
        <v>40</v>
      </c>
      <c r="D14" s="3"/>
      <c r="E14" s="3">
        <v>5006.84</v>
      </c>
      <c r="F14" s="3">
        <v>0.55900000000000005</v>
      </c>
      <c r="G14" s="3">
        <v>33.479999999999997</v>
      </c>
      <c r="H14" s="3">
        <v>20</v>
      </c>
      <c r="I14" s="3">
        <v>0.83199999999999996</v>
      </c>
      <c r="J14" s="3">
        <v>49.82</v>
      </c>
      <c r="K14" s="3">
        <v>-0.46700000000000003</v>
      </c>
      <c r="L14" s="3">
        <v>-27.97</v>
      </c>
      <c r="M14" s="4">
        <v>-0.80089999999999995</v>
      </c>
      <c r="N14" s="4">
        <v>6.7169999999999994E-2</v>
      </c>
      <c r="O14" s="4">
        <v>3.9120000000000002E-2</v>
      </c>
      <c r="P14" s="3">
        <v>50</v>
      </c>
      <c r="Q14" s="3">
        <v>5006.7120000000004</v>
      </c>
      <c r="R14" s="3">
        <v>-0.128</v>
      </c>
      <c r="S14" s="3">
        <v>-7.69</v>
      </c>
      <c r="T14" s="3">
        <v>5006.674</v>
      </c>
      <c r="U14" s="3">
        <v>-0.16600000000000001</v>
      </c>
      <c r="V14" s="3">
        <v>-9.92</v>
      </c>
      <c r="W14" s="3">
        <v>5006.7169999999996</v>
      </c>
      <c r="X14" s="3">
        <v>-0.123</v>
      </c>
      <c r="Y14" s="3">
        <v>-7.34</v>
      </c>
      <c r="Z14" s="3">
        <v>2.8719999999999999E-2</v>
      </c>
    </row>
    <row r="15" spans="1:26" ht="30" x14ac:dyDescent="0.25">
      <c r="A15" s="2"/>
      <c r="B15" s="3" t="s">
        <v>24</v>
      </c>
      <c r="C15" s="3" t="s">
        <v>41</v>
      </c>
      <c r="D15" s="3" t="s">
        <v>26</v>
      </c>
      <c r="E15" s="3">
        <v>5006.84</v>
      </c>
      <c r="F15" s="3">
        <v>0.56599999999999995</v>
      </c>
      <c r="G15" s="3">
        <v>33.9</v>
      </c>
      <c r="H15" s="3">
        <v>20</v>
      </c>
      <c r="I15" s="3">
        <v>0.82199999999999995</v>
      </c>
      <c r="J15" s="3">
        <v>49.24</v>
      </c>
      <c r="K15" s="3">
        <v>-0.47099999999999997</v>
      </c>
      <c r="L15" s="3">
        <v>-28.18</v>
      </c>
      <c r="M15" s="4">
        <v>-0.88770000000000004</v>
      </c>
      <c r="N15" s="4">
        <v>0.13189999999999999</v>
      </c>
      <c r="O15" s="4">
        <v>7.0360000000000006E-2</v>
      </c>
      <c r="P15" s="3">
        <v>50</v>
      </c>
      <c r="Q15" s="3">
        <v>5006.3879999999999</v>
      </c>
      <c r="R15" s="3">
        <v>-0.45200000000000001</v>
      </c>
      <c r="S15" s="3">
        <v>-27.03</v>
      </c>
      <c r="T15" s="3">
        <v>5006.3500000000004</v>
      </c>
      <c r="U15" s="3">
        <v>-0.49</v>
      </c>
      <c r="V15" s="3">
        <v>-29.32</v>
      </c>
      <c r="W15" s="3">
        <v>5006.37</v>
      </c>
      <c r="X15" s="3">
        <v>-0.47</v>
      </c>
      <c r="Y15" s="3">
        <v>-28.17</v>
      </c>
      <c r="Z15" s="3">
        <v>7.6280000000000001E-2</v>
      </c>
    </row>
    <row r="16" spans="1:26" ht="30" x14ac:dyDescent="0.25">
      <c r="A16" s="2"/>
      <c r="B16" s="3" t="s">
        <v>24</v>
      </c>
      <c r="C16" s="3" t="s">
        <v>42</v>
      </c>
      <c r="D16" s="3" t="s">
        <v>26</v>
      </c>
      <c r="E16" s="3">
        <v>5006.84</v>
      </c>
      <c r="F16" s="3">
        <v>0.59699999999999998</v>
      </c>
      <c r="G16" s="3">
        <v>35.76</v>
      </c>
      <c r="H16" s="3">
        <v>20</v>
      </c>
      <c r="I16" s="3">
        <v>0.86099999999999999</v>
      </c>
      <c r="J16" s="3">
        <v>51.55</v>
      </c>
      <c r="K16" s="3">
        <v>-0.56599999999999995</v>
      </c>
      <c r="L16" s="3">
        <v>-33.909999999999997</v>
      </c>
      <c r="M16" s="4">
        <v>-0.93979999999999997</v>
      </c>
      <c r="N16" s="4">
        <v>0.47489999999999999</v>
      </c>
      <c r="O16" s="4">
        <v>0.28860000000000002</v>
      </c>
      <c r="P16" s="3">
        <v>50</v>
      </c>
      <c r="Q16" s="3">
        <v>5006.3829999999998</v>
      </c>
      <c r="R16" s="3">
        <v>-0.45700000000000002</v>
      </c>
      <c r="S16" s="3">
        <v>-27.34</v>
      </c>
      <c r="T16" s="3">
        <v>5006.3680000000004</v>
      </c>
      <c r="U16" s="3">
        <v>-0.47199999999999998</v>
      </c>
      <c r="V16" s="3">
        <v>-28.27</v>
      </c>
      <c r="W16" s="3">
        <v>5006.4210000000003</v>
      </c>
      <c r="X16" s="3">
        <v>-0.41899999999999998</v>
      </c>
      <c r="Y16" s="3">
        <v>-25.09</v>
      </c>
      <c r="Z16" s="3">
        <v>7.1840000000000001E-2</v>
      </c>
    </row>
    <row r="17" spans="1:26" ht="30" x14ac:dyDescent="0.25">
      <c r="A17" s="2"/>
      <c r="B17" s="3" t="s">
        <v>24</v>
      </c>
      <c r="C17" s="3" t="s">
        <v>43</v>
      </c>
      <c r="D17" s="3" t="s">
        <v>26</v>
      </c>
      <c r="E17" s="3">
        <v>5006.84</v>
      </c>
      <c r="F17" s="3">
        <v>0.59199999999999997</v>
      </c>
      <c r="G17" s="3">
        <v>35.450000000000003</v>
      </c>
      <c r="H17" s="3">
        <v>20</v>
      </c>
      <c r="I17" s="3">
        <v>0.75600000000000001</v>
      </c>
      <c r="J17" s="3">
        <v>45.27</v>
      </c>
      <c r="K17" s="3">
        <v>-0.56899999999999995</v>
      </c>
      <c r="L17" s="3">
        <v>-34.07</v>
      </c>
      <c r="M17" s="4">
        <v>-1.0089999999999999</v>
      </c>
      <c r="N17" s="4">
        <v>0.20380000000000001</v>
      </c>
      <c r="O17" s="4">
        <v>0.1158</v>
      </c>
      <c r="P17" s="3">
        <v>50</v>
      </c>
      <c r="Q17" s="3">
        <v>5006.38</v>
      </c>
      <c r="R17" s="3">
        <v>-0.46</v>
      </c>
      <c r="S17" s="3">
        <v>-27.52</v>
      </c>
      <c r="T17" s="3">
        <v>5006.357</v>
      </c>
      <c r="U17" s="3">
        <v>-0.48299999999999998</v>
      </c>
      <c r="V17" s="3">
        <v>-28.92</v>
      </c>
      <c r="W17" s="3">
        <v>5006.4409999999998</v>
      </c>
      <c r="X17" s="3">
        <v>-0.39900000000000002</v>
      </c>
      <c r="Y17" s="3">
        <v>-23.88</v>
      </c>
      <c r="Z17" s="3">
        <v>7.8890000000000002E-2</v>
      </c>
    </row>
    <row r="18" spans="1:26" ht="30" x14ac:dyDescent="0.25">
      <c r="A18" s="2"/>
      <c r="B18" s="3" t="s">
        <v>32</v>
      </c>
      <c r="C18" s="3" t="s">
        <v>44</v>
      </c>
      <c r="D18" s="3" t="s">
        <v>26</v>
      </c>
      <c r="E18" s="3">
        <v>5006.84</v>
      </c>
      <c r="F18" s="3">
        <v>0.68600000000000005</v>
      </c>
      <c r="G18" s="3">
        <v>41.08</v>
      </c>
      <c r="H18" s="3">
        <v>20</v>
      </c>
      <c r="I18" s="3">
        <v>1.046</v>
      </c>
      <c r="J18" s="3">
        <v>62.65</v>
      </c>
      <c r="K18" s="3">
        <v>-0.83399999999999996</v>
      </c>
      <c r="L18" s="3">
        <v>-49.94</v>
      </c>
      <c r="M18" s="4">
        <v>-1.153</v>
      </c>
      <c r="N18" s="4">
        <v>0.57350000000000001</v>
      </c>
      <c r="O18" s="4">
        <v>0.41620000000000001</v>
      </c>
      <c r="P18" s="3">
        <v>50</v>
      </c>
      <c r="Q18" s="3">
        <v>5006.4579999999996</v>
      </c>
      <c r="R18" s="3">
        <v>-0.38200000000000001</v>
      </c>
      <c r="S18" s="3">
        <v>-22.9</v>
      </c>
      <c r="T18" s="3">
        <v>5006.4269999999997</v>
      </c>
      <c r="U18" s="3">
        <v>-0.41299999999999998</v>
      </c>
      <c r="V18" s="3">
        <v>-24.73</v>
      </c>
      <c r="W18" s="3">
        <v>5006.4470000000001</v>
      </c>
      <c r="X18" s="3">
        <v>-0.39300000000000002</v>
      </c>
      <c r="Y18" s="3">
        <v>-23.5</v>
      </c>
      <c r="Z18" s="3">
        <v>4.4929999999999998E-2</v>
      </c>
    </row>
    <row r="19" spans="1:26" ht="30" x14ac:dyDescent="0.25">
      <c r="A19" s="2"/>
      <c r="B19" s="3" t="s">
        <v>32</v>
      </c>
      <c r="C19" s="3" t="s">
        <v>45</v>
      </c>
      <c r="D19" s="3" t="s">
        <v>26</v>
      </c>
      <c r="E19" s="3">
        <v>5006.84</v>
      </c>
      <c r="F19" s="3">
        <v>0.71699999999999997</v>
      </c>
      <c r="G19" s="3">
        <v>42.96</v>
      </c>
      <c r="H19" s="3">
        <v>20</v>
      </c>
      <c r="I19" s="3">
        <v>1.103</v>
      </c>
      <c r="J19" s="3">
        <v>66.06</v>
      </c>
      <c r="K19" s="3">
        <v>-0.77600000000000002</v>
      </c>
      <c r="L19" s="3">
        <v>-46.49</v>
      </c>
      <c r="M19" s="4">
        <v>-1.004</v>
      </c>
      <c r="N19" s="4">
        <v>0.24460000000000001</v>
      </c>
      <c r="O19" s="4">
        <v>0.1893</v>
      </c>
      <c r="P19" s="3">
        <v>50</v>
      </c>
      <c r="Q19" s="3">
        <v>5006.5379999999996</v>
      </c>
      <c r="R19" s="3">
        <v>-0.30199999999999999</v>
      </c>
      <c r="S19" s="3">
        <v>-18.09</v>
      </c>
      <c r="T19" s="3">
        <v>5006.5219999999999</v>
      </c>
      <c r="U19" s="3">
        <v>-0.318</v>
      </c>
      <c r="V19" s="3">
        <v>-19.05</v>
      </c>
      <c r="W19" s="3">
        <v>5006.5429999999997</v>
      </c>
      <c r="X19" s="3">
        <v>-0.29699999999999999</v>
      </c>
      <c r="Y19" s="3">
        <v>-17.760000000000002</v>
      </c>
      <c r="Z19" s="3">
        <v>8.115E-2</v>
      </c>
    </row>
    <row r="20" spans="1:26" ht="30" x14ac:dyDescent="0.25">
      <c r="A20" s="2"/>
      <c r="B20" s="3" t="s">
        <v>32</v>
      </c>
      <c r="C20" s="3" t="s">
        <v>46</v>
      </c>
      <c r="D20" s="3" t="s">
        <v>26</v>
      </c>
      <c r="E20" s="3">
        <v>5006.84</v>
      </c>
      <c r="F20" s="3">
        <v>0.72899999999999998</v>
      </c>
      <c r="G20" s="3">
        <v>43.64</v>
      </c>
      <c r="H20" s="3">
        <v>20</v>
      </c>
      <c r="I20" s="3">
        <v>1.1319999999999999</v>
      </c>
      <c r="J20" s="3">
        <v>67.81</v>
      </c>
      <c r="K20" s="3">
        <v>-1.1870000000000001</v>
      </c>
      <c r="L20" s="3">
        <v>-71.05</v>
      </c>
      <c r="M20" s="4">
        <v>-1.494</v>
      </c>
      <c r="N20" s="4">
        <v>0.4037</v>
      </c>
      <c r="O20" s="4">
        <v>0.32050000000000001</v>
      </c>
      <c r="P20" s="3">
        <v>50</v>
      </c>
      <c r="Q20" s="3">
        <v>5006.652</v>
      </c>
      <c r="R20" s="3">
        <v>-0.188</v>
      </c>
      <c r="S20" s="3">
        <v>-11.25</v>
      </c>
      <c r="T20" s="3">
        <v>5006.634</v>
      </c>
      <c r="U20" s="3">
        <v>-0.20599999999999999</v>
      </c>
      <c r="V20" s="3">
        <v>-12.36</v>
      </c>
      <c r="W20" s="3">
        <v>5006.6540000000005</v>
      </c>
      <c r="X20" s="3">
        <v>-0.186</v>
      </c>
      <c r="Y20" s="3">
        <v>-11.13</v>
      </c>
      <c r="Z20" s="3">
        <v>4.9410000000000003E-2</v>
      </c>
    </row>
    <row r="21" spans="1:26" ht="30" x14ac:dyDescent="0.25">
      <c r="A21" s="2"/>
      <c r="B21" s="3" t="s">
        <v>24</v>
      </c>
      <c r="C21" s="3" t="s">
        <v>47</v>
      </c>
      <c r="D21" s="3" t="s">
        <v>26</v>
      </c>
      <c r="E21" s="3">
        <v>5006.84</v>
      </c>
      <c r="F21" s="3">
        <v>0.68899999999999995</v>
      </c>
      <c r="G21" s="3">
        <v>41.24</v>
      </c>
      <c r="H21" s="3">
        <v>20</v>
      </c>
      <c r="I21" s="3">
        <v>0.95799999999999996</v>
      </c>
      <c r="J21" s="3">
        <v>57.35</v>
      </c>
      <c r="K21" s="3">
        <v>-1.032</v>
      </c>
      <c r="L21" s="3">
        <v>-61.77</v>
      </c>
      <c r="M21" s="4">
        <v>-1.4690000000000001</v>
      </c>
      <c r="N21" s="4">
        <v>0.32119999999999999</v>
      </c>
      <c r="O21" s="4">
        <v>0.22620000000000001</v>
      </c>
      <c r="P21" s="3">
        <v>50</v>
      </c>
      <c r="Q21" s="3">
        <v>5006.3360000000002</v>
      </c>
      <c r="R21" s="3">
        <v>-0.504</v>
      </c>
      <c r="S21" s="3">
        <v>-30.17</v>
      </c>
      <c r="T21" s="3">
        <v>5006.2960000000003</v>
      </c>
      <c r="U21" s="3">
        <v>-0.54400000000000004</v>
      </c>
      <c r="V21" s="3">
        <v>-32.6</v>
      </c>
      <c r="W21" s="3">
        <v>5006.3010000000004</v>
      </c>
      <c r="X21" s="3">
        <v>-0.53900000000000003</v>
      </c>
      <c r="Y21" s="3">
        <v>-32.299999999999997</v>
      </c>
      <c r="Z21" s="3">
        <v>6.6299999999999998E-2</v>
      </c>
    </row>
    <row r="22" spans="1:26" ht="30" x14ac:dyDescent="0.25">
      <c r="A22" s="2"/>
      <c r="B22" s="3" t="s">
        <v>48</v>
      </c>
      <c r="C22" s="3" t="s">
        <v>49</v>
      </c>
      <c r="D22" s="3" t="s">
        <v>26</v>
      </c>
      <c r="E22" s="3">
        <v>5006.84</v>
      </c>
      <c r="F22" s="3">
        <v>0.71899999999999997</v>
      </c>
      <c r="G22" s="3">
        <v>43.04</v>
      </c>
      <c r="H22" s="3">
        <v>20</v>
      </c>
      <c r="I22" s="3">
        <v>1.0229999999999999</v>
      </c>
      <c r="J22" s="3">
        <v>61.27</v>
      </c>
      <c r="K22" s="3">
        <v>-0.72399999999999998</v>
      </c>
      <c r="L22" s="3">
        <v>-43.36</v>
      </c>
      <c r="M22" s="4">
        <v>-1.0529999999999999</v>
      </c>
      <c r="N22" s="4">
        <v>0.24890000000000001</v>
      </c>
      <c r="O22" s="4">
        <v>0.1709</v>
      </c>
      <c r="P22" s="3">
        <v>50</v>
      </c>
      <c r="Q22" s="3">
        <v>5006.84</v>
      </c>
      <c r="R22" s="3">
        <v>0</v>
      </c>
      <c r="S22" s="3">
        <v>0.02</v>
      </c>
      <c r="T22" s="3">
        <v>5006.808</v>
      </c>
      <c r="U22" s="3">
        <v>-3.2000000000000001E-2</v>
      </c>
      <c r="V22" s="3">
        <v>-1.89</v>
      </c>
      <c r="W22" s="3">
        <v>5006.7969999999996</v>
      </c>
      <c r="X22" s="3">
        <v>-4.2999999999999997E-2</v>
      </c>
      <c r="Y22" s="3">
        <v>-2.57</v>
      </c>
      <c r="Z22" s="3">
        <v>3.1550000000000002E-2</v>
      </c>
    </row>
    <row r="23" spans="1:26" ht="30" x14ac:dyDescent="0.25">
      <c r="A23" s="2"/>
      <c r="B23" s="3" t="s">
        <v>32</v>
      </c>
      <c r="C23" s="3" t="s">
        <v>50</v>
      </c>
      <c r="D23" s="3" t="s">
        <v>26</v>
      </c>
      <c r="E23" s="3">
        <v>5006.84</v>
      </c>
      <c r="F23" s="3">
        <v>0.68</v>
      </c>
      <c r="G23" s="3">
        <v>40.700000000000003</v>
      </c>
      <c r="H23" s="3">
        <v>20</v>
      </c>
      <c r="I23" s="3">
        <v>1.036</v>
      </c>
      <c r="J23" s="3">
        <v>62.02</v>
      </c>
      <c r="K23" s="3">
        <v>-0.57899999999999996</v>
      </c>
      <c r="L23" s="3">
        <v>-34.69</v>
      </c>
      <c r="M23" s="4">
        <v>-0.84840000000000004</v>
      </c>
      <c r="N23" s="4">
        <v>0.218</v>
      </c>
      <c r="O23" s="4">
        <v>0.1484</v>
      </c>
      <c r="P23" s="3">
        <v>50</v>
      </c>
      <c r="Q23" s="3">
        <v>5006.6930000000002</v>
      </c>
      <c r="R23" s="3">
        <v>-0.14699999999999999</v>
      </c>
      <c r="S23" s="3">
        <v>-8.81</v>
      </c>
      <c r="T23" s="3">
        <v>5006.6989999999996</v>
      </c>
      <c r="U23" s="3">
        <v>-0.14099999999999999</v>
      </c>
      <c r="V23" s="3">
        <v>-8.42</v>
      </c>
      <c r="W23" s="3">
        <v>5006.6899999999996</v>
      </c>
      <c r="X23" s="3">
        <v>-0.15</v>
      </c>
      <c r="Y23" s="3">
        <v>-8.99</v>
      </c>
      <c r="Z23" s="3">
        <v>3.857E-2</v>
      </c>
    </row>
    <row r="24" spans="1:26" ht="30" x14ac:dyDescent="0.25">
      <c r="A24" s="2"/>
      <c r="B24" s="3" t="s">
        <v>32</v>
      </c>
      <c r="C24" s="3" t="s">
        <v>50</v>
      </c>
      <c r="D24" s="3" t="s">
        <v>26</v>
      </c>
      <c r="E24" s="3">
        <v>5006.84</v>
      </c>
      <c r="F24" s="3">
        <v>0.68</v>
      </c>
      <c r="G24" s="3">
        <v>40.700000000000003</v>
      </c>
      <c r="H24" s="3">
        <v>20</v>
      </c>
      <c r="I24" s="3">
        <v>1.036</v>
      </c>
      <c r="J24" s="3">
        <v>62.02</v>
      </c>
      <c r="K24" s="3">
        <v>-0.57899999999999996</v>
      </c>
      <c r="L24" s="3">
        <v>-34.69</v>
      </c>
      <c r="M24" s="4">
        <v>-0.84840000000000004</v>
      </c>
      <c r="N24" s="4">
        <v>0.218</v>
      </c>
      <c r="O24" s="4">
        <v>0.1484</v>
      </c>
      <c r="P24" s="3">
        <v>50</v>
      </c>
      <c r="Q24" s="3">
        <v>5006.6930000000002</v>
      </c>
      <c r="R24" s="3">
        <v>-0.14699999999999999</v>
      </c>
      <c r="S24" s="3">
        <v>-8.81</v>
      </c>
      <c r="T24" s="3">
        <v>5006.6989999999996</v>
      </c>
      <c r="U24" s="3">
        <v>-0.14099999999999999</v>
      </c>
      <c r="V24" s="3">
        <v>-8.42</v>
      </c>
      <c r="W24" s="3">
        <v>5006.6899999999996</v>
      </c>
      <c r="X24" s="3">
        <v>-0.15</v>
      </c>
      <c r="Y24" s="3">
        <v>-8.99</v>
      </c>
      <c r="Z24" s="3">
        <v>3.857E-2</v>
      </c>
    </row>
    <row r="25" spans="1:26" ht="30" x14ac:dyDescent="0.25">
      <c r="A25" s="2"/>
      <c r="B25" s="3" t="s">
        <v>24</v>
      </c>
      <c r="C25" s="3" t="s">
        <v>51</v>
      </c>
      <c r="D25" s="3" t="s">
        <v>26</v>
      </c>
      <c r="E25" s="3">
        <v>5006.84</v>
      </c>
      <c r="F25" s="3">
        <v>0.6</v>
      </c>
      <c r="G25" s="3">
        <v>35.93</v>
      </c>
      <c r="H25" s="3">
        <v>20</v>
      </c>
      <c r="I25" s="3">
        <v>1.024</v>
      </c>
      <c r="J25" s="3">
        <v>61.35</v>
      </c>
      <c r="K25" s="3">
        <v>-1.0669999999999999</v>
      </c>
      <c r="L25" s="3">
        <v>-63.9</v>
      </c>
      <c r="M25" s="4">
        <v>-1.54</v>
      </c>
      <c r="N25" s="4">
        <v>0.3</v>
      </c>
      <c r="O25" s="4">
        <v>0.20780000000000001</v>
      </c>
      <c r="P25" s="3">
        <v>50</v>
      </c>
      <c r="Q25" s="3">
        <v>5006.6229999999996</v>
      </c>
      <c r="R25" s="3">
        <v>-0.217</v>
      </c>
      <c r="S25" s="3">
        <v>-13.02</v>
      </c>
      <c r="T25" s="3">
        <v>5006.6009999999997</v>
      </c>
      <c r="U25" s="3">
        <v>-0.23899999999999999</v>
      </c>
      <c r="V25" s="3">
        <v>-14.33</v>
      </c>
      <c r="W25" s="3">
        <v>5006.6289999999999</v>
      </c>
      <c r="X25" s="3">
        <v>-0.21099999999999999</v>
      </c>
      <c r="Y25" s="3">
        <v>-12.65</v>
      </c>
      <c r="Z25" s="3">
        <v>1.6320000000000001E-2</v>
      </c>
    </row>
    <row r="26" spans="1:26" ht="30" x14ac:dyDescent="0.25">
      <c r="A26" s="2"/>
      <c r="B26" s="3" t="s">
        <v>24</v>
      </c>
      <c r="C26" s="3" t="s">
        <v>52</v>
      </c>
      <c r="D26" s="3" t="s">
        <v>26</v>
      </c>
      <c r="E26" s="3">
        <v>5006.84</v>
      </c>
      <c r="F26" s="3">
        <v>0.69199999999999995</v>
      </c>
      <c r="G26" s="3">
        <v>41.41</v>
      </c>
      <c r="H26" s="3">
        <v>20</v>
      </c>
      <c r="I26" s="3">
        <v>0.90700000000000003</v>
      </c>
      <c r="J26" s="3">
        <v>54.33</v>
      </c>
      <c r="K26" s="3">
        <v>-0.81699999999999995</v>
      </c>
      <c r="L26" s="3">
        <v>-48.92</v>
      </c>
      <c r="M26" s="4">
        <v>-1.1890000000000001</v>
      </c>
      <c r="N26" s="4">
        <v>0.22650000000000001</v>
      </c>
      <c r="O26" s="4">
        <v>0.15659999999999999</v>
      </c>
      <c r="P26" s="3">
        <v>50</v>
      </c>
      <c r="Q26" s="3">
        <v>5006.4489999999996</v>
      </c>
      <c r="R26" s="3">
        <v>-0.39100000000000001</v>
      </c>
      <c r="S26" s="3">
        <v>-23.42</v>
      </c>
      <c r="T26" s="3">
        <v>5006.424</v>
      </c>
      <c r="U26" s="3">
        <v>-0.41599999999999998</v>
      </c>
      <c r="V26" s="3">
        <v>-24.92</v>
      </c>
      <c r="W26" s="3">
        <v>5006.4679999999998</v>
      </c>
      <c r="X26" s="3">
        <v>-0.372</v>
      </c>
      <c r="Y26" s="3">
        <v>-22.29</v>
      </c>
      <c r="Z26" s="3">
        <v>0.11509999999999999</v>
      </c>
    </row>
    <row r="27" spans="1:26" ht="30" x14ac:dyDescent="0.25">
      <c r="A27" s="2"/>
      <c r="B27" s="3" t="s">
        <v>32</v>
      </c>
      <c r="C27" s="3" t="s">
        <v>53</v>
      </c>
      <c r="D27" s="3" t="s">
        <v>26</v>
      </c>
      <c r="E27" s="3">
        <v>5006.84</v>
      </c>
      <c r="F27" s="3">
        <v>0.69</v>
      </c>
      <c r="G27" s="3">
        <v>41.33</v>
      </c>
      <c r="H27" s="3">
        <v>20</v>
      </c>
      <c r="I27" s="3">
        <v>1</v>
      </c>
      <c r="J27" s="3">
        <v>59.91</v>
      </c>
      <c r="K27" s="3">
        <v>-0.67</v>
      </c>
      <c r="L27" s="3">
        <v>-40.1</v>
      </c>
      <c r="M27" s="4">
        <v>-0.94289999999999996</v>
      </c>
      <c r="N27" s="4">
        <v>0.22600000000000001</v>
      </c>
      <c r="O27" s="4">
        <v>0.16020000000000001</v>
      </c>
      <c r="P27" s="3">
        <v>50</v>
      </c>
      <c r="Q27" s="3">
        <v>5006.6329999999998</v>
      </c>
      <c r="R27" s="3">
        <v>-0.20699999999999999</v>
      </c>
      <c r="S27" s="3">
        <v>-12.41</v>
      </c>
      <c r="T27" s="3">
        <v>5006.6030000000001</v>
      </c>
      <c r="U27" s="3">
        <v>-0.23699999999999999</v>
      </c>
      <c r="V27" s="3">
        <v>-14.17</v>
      </c>
      <c r="W27" s="3">
        <v>5006.6660000000002</v>
      </c>
      <c r="X27" s="3">
        <v>-0.17399999999999999</v>
      </c>
      <c r="Y27" s="3">
        <v>-10.45</v>
      </c>
      <c r="Z27" s="3">
        <v>2.0480000000000002E-2</v>
      </c>
    </row>
    <row r="28" spans="1:26" ht="30" x14ac:dyDescent="0.25">
      <c r="A28" s="2"/>
      <c r="B28" s="3" t="s">
        <v>24</v>
      </c>
      <c r="C28" s="3" t="s">
        <v>54</v>
      </c>
      <c r="D28" s="3" t="s">
        <v>26</v>
      </c>
      <c r="E28" s="3">
        <v>5006.84</v>
      </c>
      <c r="F28" s="3">
        <v>0.72</v>
      </c>
      <c r="G28" s="3">
        <v>43.14</v>
      </c>
      <c r="H28" s="3">
        <v>20</v>
      </c>
      <c r="I28" s="3">
        <v>1.071</v>
      </c>
      <c r="J28" s="3">
        <v>64.13</v>
      </c>
      <c r="K28" s="3">
        <v>-1.093</v>
      </c>
      <c r="L28" s="3">
        <v>-65.48</v>
      </c>
      <c r="M28" s="4">
        <v>-1.4790000000000001</v>
      </c>
      <c r="N28" s="4">
        <v>0.28160000000000002</v>
      </c>
      <c r="O28" s="4">
        <v>0.20810000000000001</v>
      </c>
      <c r="P28" s="3">
        <v>50</v>
      </c>
      <c r="Q28" s="3">
        <v>5006.3230000000003</v>
      </c>
      <c r="R28" s="3">
        <v>-0.51700000000000002</v>
      </c>
      <c r="S28" s="3">
        <v>-30.96</v>
      </c>
      <c r="T28" s="3">
        <v>5006.2920000000004</v>
      </c>
      <c r="U28" s="3">
        <v>-0.54800000000000004</v>
      </c>
      <c r="V28" s="3">
        <v>-32.79</v>
      </c>
      <c r="W28" s="3">
        <v>5006.3670000000002</v>
      </c>
      <c r="X28" s="3">
        <v>-0.47299999999999998</v>
      </c>
      <c r="Y28" s="3">
        <v>-28.3</v>
      </c>
      <c r="Z28" s="3">
        <v>4.4040000000000003E-2</v>
      </c>
    </row>
    <row r="29" spans="1:26" ht="30" x14ac:dyDescent="0.25">
      <c r="A29" s="2"/>
      <c r="B29" s="3" t="s">
        <v>32</v>
      </c>
      <c r="C29" s="3" t="s">
        <v>50</v>
      </c>
      <c r="D29" s="3" t="s">
        <v>26</v>
      </c>
      <c r="E29" s="3">
        <v>5006.84</v>
      </c>
      <c r="F29" s="3">
        <v>0.70099999999999996</v>
      </c>
      <c r="G29" s="3">
        <v>41.96</v>
      </c>
      <c r="H29" s="3">
        <v>20</v>
      </c>
      <c r="I29" s="3">
        <v>1.103</v>
      </c>
      <c r="J29" s="3">
        <v>66.05</v>
      </c>
      <c r="K29" s="3">
        <v>-0.70499999999999996</v>
      </c>
      <c r="L29" s="3">
        <v>-42.23</v>
      </c>
      <c r="M29" s="4">
        <v>-0.91820000000000002</v>
      </c>
      <c r="N29" s="4">
        <v>0.2273</v>
      </c>
      <c r="O29" s="4">
        <v>0.17430000000000001</v>
      </c>
      <c r="P29" s="3">
        <v>50</v>
      </c>
      <c r="Q29" s="3">
        <v>5006.6959999999999</v>
      </c>
      <c r="R29" s="3">
        <v>-0.14399999999999999</v>
      </c>
      <c r="S29" s="3">
        <v>-8.6199999999999992</v>
      </c>
      <c r="T29" s="3">
        <v>5006.6930000000002</v>
      </c>
      <c r="U29" s="3">
        <v>-0.14699999999999999</v>
      </c>
      <c r="V29" s="3">
        <v>-8.81</v>
      </c>
      <c r="W29" s="3">
        <v>5006.6909999999998</v>
      </c>
      <c r="X29" s="3">
        <v>-0.14899999999999999</v>
      </c>
      <c r="Y29" s="3">
        <v>-8.94</v>
      </c>
      <c r="Z29" s="3">
        <v>2.76E-2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1E76-076E-46BE-9806-D3C53375ECBE}">
  <dimension ref="B2:J31"/>
  <sheetViews>
    <sheetView tabSelected="1" workbookViewId="0">
      <selection activeCell="N24" sqref="N24"/>
    </sheetView>
  </sheetViews>
  <sheetFormatPr baseColWidth="10" defaultRowHeight="15" x14ac:dyDescent="0.25"/>
  <cols>
    <col min="2" max="2" width="14" bestFit="1" customWidth="1"/>
  </cols>
  <sheetData>
    <row r="2" spans="2:10" x14ac:dyDescent="0.25">
      <c r="B2" s="6" t="str">
        <f>+Feuil1!C2</f>
        <v>2016-05-04.868</v>
      </c>
      <c r="C2">
        <f>+VALUE(LEFT(B2,4))</f>
        <v>2016</v>
      </c>
      <c r="D2">
        <f>+VALUE(MID(B2,6,2))</f>
        <v>5</v>
      </c>
      <c r="E2">
        <f>+VALUE(MID(B2,9,2))</f>
        <v>4</v>
      </c>
      <c r="F2" s="5">
        <f>+DATE(C2,D2,E2)</f>
        <v>42494</v>
      </c>
      <c r="G2" s="6">
        <f>+(F2-J$6)+J$8-2450000</f>
        <v>7512.5</v>
      </c>
      <c r="H2">
        <f>+Feuil1!K2</f>
        <v>-0.82399999999999995</v>
      </c>
    </row>
    <row r="3" spans="2:10" x14ac:dyDescent="0.25">
      <c r="B3" s="6" t="str">
        <f>+Feuil1!C3</f>
        <v>2017-01-21.754</v>
      </c>
      <c r="C3">
        <f t="shared" ref="C3:C29" si="0">+VALUE(LEFT(B3,4))</f>
        <v>2017</v>
      </c>
      <c r="D3">
        <f t="shared" ref="D3:D22" si="1">+VALUE(MID(B3,6,2))</f>
        <v>1</v>
      </c>
      <c r="E3">
        <f t="shared" ref="E3:E22" si="2">+VALUE(MID(B3,9,2))</f>
        <v>21</v>
      </c>
      <c r="F3" s="5">
        <f t="shared" ref="F3:F22" si="3">+DATE(C3,D3,E3)</f>
        <v>42756</v>
      </c>
      <c r="G3" s="6">
        <f t="shared" ref="G3:G29" si="4">+(F3-J$6)+J$8-2450000</f>
        <v>7774.5</v>
      </c>
      <c r="H3">
        <f>+Feuil1!K3</f>
        <v>-0.31900000000000001</v>
      </c>
    </row>
    <row r="4" spans="2:10" x14ac:dyDescent="0.25">
      <c r="B4" s="6" t="str">
        <f>+Feuil1!C4</f>
        <v>2017-02-16.773</v>
      </c>
      <c r="C4">
        <f t="shared" si="0"/>
        <v>2017</v>
      </c>
      <c r="D4">
        <f t="shared" si="1"/>
        <v>2</v>
      </c>
      <c r="E4">
        <f t="shared" si="2"/>
        <v>16</v>
      </c>
      <c r="F4" s="5">
        <f t="shared" si="3"/>
        <v>42782</v>
      </c>
      <c r="G4" s="6">
        <f t="shared" si="4"/>
        <v>7800.5</v>
      </c>
      <c r="H4">
        <f>+Feuil1!K4</f>
        <v>-0.13200000000000001</v>
      </c>
    </row>
    <row r="5" spans="2:10" x14ac:dyDescent="0.25">
      <c r="B5" s="6" t="str">
        <f>+Feuil1!C5</f>
        <v>2017-03-27.832</v>
      </c>
      <c r="C5">
        <f t="shared" si="0"/>
        <v>2017</v>
      </c>
      <c r="D5">
        <f t="shared" si="1"/>
        <v>3</v>
      </c>
      <c r="E5">
        <f t="shared" si="2"/>
        <v>27</v>
      </c>
      <c r="F5" s="5">
        <f t="shared" si="3"/>
        <v>42821</v>
      </c>
      <c r="G5" s="6">
        <f t="shared" si="4"/>
        <v>7839.5</v>
      </c>
      <c r="H5">
        <f>+Feuil1!K5</f>
        <v>-0.29699999999999999</v>
      </c>
      <c r="J5" s="5">
        <v>36526</v>
      </c>
    </row>
    <row r="6" spans="2:10" x14ac:dyDescent="0.25">
      <c r="B6" s="6" t="str">
        <f>+Feuil1!C6</f>
        <v>2017-03-28.885</v>
      </c>
      <c r="C6">
        <f t="shared" si="0"/>
        <v>2017</v>
      </c>
      <c r="D6">
        <f t="shared" si="1"/>
        <v>3</v>
      </c>
      <c r="E6">
        <f t="shared" si="2"/>
        <v>28</v>
      </c>
      <c r="F6" s="5">
        <f t="shared" si="3"/>
        <v>42822</v>
      </c>
      <c r="G6" s="6">
        <f t="shared" si="4"/>
        <v>7840.5</v>
      </c>
      <c r="H6">
        <f>+Feuil1!K6</f>
        <v>-0.27500000000000002</v>
      </c>
      <c r="J6" s="6">
        <f>+J5+0.5</f>
        <v>36526.5</v>
      </c>
    </row>
    <row r="7" spans="2:10" x14ac:dyDescent="0.25">
      <c r="B7" s="6" t="str">
        <f>+Feuil1!C7</f>
        <v>2017-03-29.789</v>
      </c>
      <c r="C7">
        <f t="shared" si="0"/>
        <v>2017</v>
      </c>
      <c r="D7">
        <f t="shared" si="1"/>
        <v>3</v>
      </c>
      <c r="E7">
        <f t="shared" si="2"/>
        <v>29</v>
      </c>
      <c r="F7" s="5">
        <f t="shared" si="3"/>
        <v>42823</v>
      </c>
      <c r="G7" s="6">
        <f t="shared" si="4"/>
        <v>7841.5</v>
      </c>
      <c r="H7">
        <f>+Feuil1!K7</f>
        <v>-0.26100000000000001</v>
      </c>
    </row>
    <row r="8" spans="2:10" x14ac:dyDescent="0.25">
      <c r="B8" s="6" t="str">
        <f>+Feuil1!C8</f>
        <v>2017-04-02.814</v>
      </c>
      <c r="C8">
        <f t="shared" si="0"/>
        <v>2017</v>
      </c>
      <c r="D8">
        <f t="shared" si="1"/>
        <v>4</v>
      </c>
      <c r="E8">
        <f t="shared" si="2"/>
        <v>2</v>
      </c>
      <c r="F8" s="5">
        <f t="shared" si="3"/>
        <v>42827</v>
      </c>
      <c r="G8" s="6">
        <f t="shared" si="4"/>
        <v>7845.5</v>
      </c>
      <c r="H8">
        <f>+Feuil1!K8</f>
        <v>-0.32</v>
      </c>
      <c r="J8">
        <v>2451545</v>
      </c>
    </row>
    <row r="9" spans="2:10" x14ac:dyDescent="0.25">
      <c r="B9" s="6" t="str">
        <f>+Feuil1!C9</f>
        <v>2017-04-03.920</v>
      </c>
      <c r="C9">
        <f t="shared" si="0"/>
        <v>2017</v>
      </c>
      <c r="D9">
        <f t="shared" si="1"/>
        <v>4</v>
      </c>
      <c r="E9">
        <f t="shared" si="2"/>
        <v>3</v>
      </c>
      <c r="F9" s="5">
        <f t="shared" si="3"/>
        <v>42828</v>
      </c>
      <c r="G9" s="6">
        <f t="shared" si="4"/>
        <v>7846.5</v>
      </c>
      <c r="H9">
        <f>+Feuil1!K9</f>
        <v>-0.39300000000000002</v>
      </c>
    </row>
    <row r="10" spans="2:10" x14ac:dyDescent="0.25">
      <c r="B10" s="6" t="str">
        <f>+Feuil1!C10</f>
        <v>2017-04-06.911</v>
      </c>
      <c r="C10">
        <f t="shared" si="0"/>
        <v>2017</v>
      </c>
      <c r="D10">
        <f t="shared" si="1"/>
        <v>4</v>
      </c>
      <c r="E10">
        <f t="shared" si="2"/>
        <v>6</v>
      </c>
      <c r="F10" s="5">
        <f t="shared" si="3"/>
        <v>42831</v>
      </c>
      <c r="G10" s="6">
        <f t="shared" si="4"/>
        <v>7849.5</v>
      </c>
      <c r="H10">
        <f>+Feuil1!K10</f>
        <v>-0.41299999999999998</v>
      </c>
    </row>
    <row r="11" spans="2:10" x14ac:dyDescent="0.25">
      <c r="B11" s="6" t="str">
        <f>+Feuil1!C11</f>
        <v>2017-04-12.892</v>
      </c>
      <c r="C11">
        <f t="shared" si="0"/>
        <v>2017</v>
      </c>
      <c r="D11">
        <f t="shared" si="1"/>
        <v>4</v>
      </c>
      <c r="E11">
        <f t="shared" si="2"/>
        <v>12</v>
      </c>
      <c r="F11" s="5">
        <f t="shared" si="3"/>
        <v>42837</v>
      </c>
      <c r="G11" s="6">
        <f t="shared" si="4"/>
        <v>7855.5</v>
      </c>
      <c r="H11">
        <f>+Feuil1!K11</f>
        <v>-0.39</v>
      </c>
    </row>
    <row r="12" spans="2:10" x14ac:dyDescent="0.25">
      <c r="B12" s="6" t="str">
        <f>+Feuil1!C12</f>
        <v>2017-04-20.804</v>
      </c>
      <c r="C12">
        <f t="shared" si="0"/>
        <v>2017</v>
      </c>
      <c r="D12">
        <f t="shared" si="1"/>
        <v>4</v>
      </c>
      <c r="E12">
        <f t="shared" si="2"/>
        <v>20</v>
      </c>
      <c r="F12" s="5">
        <f t="shared" si="3"/>
        <v>42845</v>
      </c>
      <c r="G12" s="6">
        <f t="shared" si="4"/>
        <v>7863.5</v>
      </c>
      <c r="H12">
        <f>+Feuil1!K12</f>
        <v>-0.54900000000000004</v>
      </c>
    </row>
    <row r="13" spans="2:10" x14ac:dyDescent="0.25">
      <c r="B13" s="6" t="str">
        <f>+Feuil1!C13</f>
        <v>2017-04-20.856</v>
      </c>
      <c r="C13">
        <f t="shared" si="0"/>
        <v>2017</v>
      </c>
      <c r="D13">
        <f t="shared" si="1"/>
        <v>4</v>
      </c>
      <c r="E13">
        <f t="shared" si="2"/>
        <v>20</v>
      </c>
      <c r="F13" s="5">
        <f t="shared" si="3"/>
        <v>42845</v>
      </c>
      <c r="G13" s="6">
        <f t="shared" si="4"/>
        <v>7863.5</v>
      </c>
      <c r="H13">
        <f>+Feuil1!K13</f>
        <v>-0.52100000000000002</v>
      </c>
    </row>
    <row r="14" spans="2:10" x14ac:dyDescent="0.25">
      <c r="B14" s="6" t="str">
        <f>+Feuil1!C14</f>
        <v>2017-05-09.822</v>
      </c>
      <c r="C14">
        <f t="shared" si="0"/>
        <v>2017</v>
      </c>
      <c r="D14">
        <f t="shared" si="1"/>
        <v>5</v>
      </c>
      <c r="E14">
        <f t="shared" si="2"/>
        <v>9</v>
      </c>
      <c r="F14" s="5">
        <f t="shared" si="3"/>
        <v>42864</v>
      </c>
      <c r="G14" s="6">
        <f t="shared" si="4"/>
        <v>7882.5</v>
      </c>
      <c r="H14">
        <f>+Feuil1!K14</f>
        <v>-0.46700000000000003</v>
      </c>
    </row>
    <row r="15" spans="2:10" x14ac:dyDescent="0.25">
      <c r="B15" s="6" t="str">
        <f>+Feuil1!C15</f>
        <v>2017-10-03.155</v>
      </c>
      <c r="C15">
        <f t="shared" si="0"/>
        <v>2017</v>
      </c>
      <c r="D15">
        <f t="shared" si="1"/>
        <v>10</v>
      </c>
      <c r="E15">
        <f t="shared" si="2"/>
        <v>3</v>
      </c>
      <c r="F15" s="5">
        <f t="shared" si="3"/>
        <v>43011</v>
      </c>
      <c r="G15" s="6">
        <f t="shared" si="4"/>
        <v>8029.5</v>
      </c>
      <c r="H15">
        <f>+Feuil1!K15</f>
        <v>-0.47099999999999997</v>
      </c>
    </row>
    <row r="16" spans="2:10" x14ac:dyDescent="0.25">
      <c r="B16" s="6" t="str">
        <f>+Feuil1!C16</f>
        <v>2017-11-01.181</v>
      </c>
      <c r="C16">
        <f t="shared" si="0"/>
        <v>2017</v>
      </c>
      <c r="D16">
        <f t="shared" si="1"/>
        <v>11</v>
      </c>
      <c r="E16">
        <f t="shared" si="2"/>
        <v>1</v>
      </c>
      <c r="F16" s="5">
        <f t="shared" si="3"/>
        <v>43040</v>
      </c>
      <c r="G16" s="6">
        <f t="shared" si="4"/>
        <v>8058.5</v>
      </c>
      <c r="H16">
        <f>+Feuil1!K16</f>
        <v>-0.56599999999999995</v>
      </c>
    </row>
    <row r="17" spans="2:8" x14ac:dyDescent="0.25">
      <c r="B17" s="6" t="str">
        <f>+Feuil1!C17</f>
        <v>2017-11-04.163</v>
      </c>
      <c r="C17">
        <f t="shared" si="0"/>
        <v>2017</v>
      </c>
      <c r="D17">
        <f t="shared" si="1"/>
        <v>11</v>
      </c>
      <c r="E17">
        <f t="shared" si="2"/>
        <v>4</v>
      </c>
      <c r="F17" s="5">
        <f t="shared" si="3"/>
        <v>43043</v>
      </c>
      <c r="G17" s="6">
        <f t="shared" si="4"/>
        <v>8061.5</v>
      </c>
      <c r="H17">
        <f>+Feuil1!K17</f>
        <v>-0.56899999999999995</v>
      </c>
    </row>
    <row r="18" spans="2:8" x14ac:dyDescent="0.25">
      <c r="B18" s="6" t="str">
        <f>+Feuil1!C18</f>
        <v>2018-01-11.918</v>
      </c>
      <c r="C18">
        <f t="shared" si="0"/>
        <v>2018</v>
      </c>
      <c r="D18">
        <f t="shared" si="1"/>
        <v>1</v>
      </c>
      <c r="E18">
        <f t="shared" si="2"/>
        <v>11</v>
      </c>
      <c r="F18" s="5">
        <f t="shared" si="3"/>
        <v>43111</v>
      </c>
      <c r="G18" s="6">
        <f t="shared" si="4"/>
        <v>8129.5</v>
      </c>
      <c r="H18">
        <f>+Feuil1!K18</f>
        <v>-0.83399999999999996</v>
      </c>
    </row>
    <row r="19" spans="2:8" x14ac:dyDescent="0.25">
      <c r="B19" s="6" t="str">
        <f>+Feuil1!C19</f>
        <v>2018-01-23.942</v>
      </c>
      <c r="C19">
        <f t="shared" si="0"/>
        <v>2018</v>
      </c>
      <c r="D19">
        <f t="shared" si="1"/>
        <v>1</v>
      </c>
      <c r="E19">
        <f t="shared" si="2"/>
        <v>23</v>
      </c>
      <c r="F19" s="5">
        <f t="shared" si="3"/>
        <v>43123</v>
      </c>
      <c r="G19" s="6">
        <f t="shared" si="4"/>
        <v>8141.5</v>
      </c>
      <c r="H19">
        <f>+Feuil1!K19</f>
        <v>-0.77600000000000002</v>
      </c>
    </row>
    <row r="20" spans="2:8" x14ac:dyDescent="0.25">
      <c r="B20" s="6" t="str">
        <f>+Feuil1!C20</f>
        <v>2018-02-07.888</v>
      </c>
      <c r="C20">
        <f t="shared" si="0"/>
        <v>2018</v>
      </c>
      <c r="D20">
        <f t="shared" si="1"/>
        <v>2</v>
      </c>
      <c r="E20">
        <f t="shared" si="2"/>
        <v>7</v>
      </c>
      <c r="F20" s="5">
        <f t="shared" si="3"/>
        <v>43138</v>
      </c>
      <c r="G20" s="6">
        <f t="shared" si="4"/>
        <v>8156.5</v>
      </c>
      <c r="H20">
        <f>+Feuil1!K20</f>
        <v>-1.1870000000000001</v>
      </c>
    </row>
    <row r="21" spans="2:8" x14ac:dyDescent="0.25">
      <c r="B21" s="6" t="str">
        <f>+Feuil1!C21</f>
        <v>2018-02-23.781</v>
      </c>
      <c r="C21">
        <f t="shared" si="0"/>
        <v>2018</v>
      </c>
      <c r="D21">
        <f t="shared" si="1"/>
        <v>2</v>
      </c>
      <c r="E21">
        <f t="shared" si="2"/>
        <v>23</v>
      </c>
      <c r="F21" s="5">
        <f t="shared" si="3"/>
        <v>43154</v>
      </c>
      <c r="G21" s="6">
        <f t="shared" si="4"/>
        <v>8172.5</v>
      </c>
      <c r="H21">
        <f>+Feuil1!K21</f>
        <v>-1.032</v>
      </c>
    </row>
    <row r="22" spans="2:8" x14ac:dyDescent="0.25">
      <c r="B22" s="6" t="str">
        <f>+Feuil1!C22</f>
        <v>2018-03-13.838</v>
      </c>
      <c r="C22">
        <f t="shared" si="0"/>
        <v>2018</v>
      </c>
      <c r="D22">
        <f t="shared" si="1"/>
        <v>3</v>
      </c>
      <c r="E22">
        <f t="shared" si="2"/>
        <v>13</v>
      </c>
      <c r="F22" s="5">
        <f t="shared" si="3"/>
        <v>43172</v>
      </c>
      <c r="G22" s="6">
        <f t="shared" si="4"/>
        <v>8190.5</v>
      </c>
      <c r="H22">
        <f>+Feuil1!K22</f>
        <v>-0.72399999999999998</v>
      </c>
    </row>
    <row r="23" spans="2:8" x14ac:dyDescent="0.25">
      <c r="B23" s="6" t="str">
        <f>+Feuil1!C23</f>
        <v>2018-03-20.884</v>
      </c>
      <c r="C23">
        <f t="shared" si="0"/>
        <v>2018</v>
      </c>
      <c r="D23">
        <f t="shared" ref="D23:D29" si="5">+VALUE(MID(B23,6,2))</f>
        <v>3</v>
      </c>
      <c r="E23">
        <f t="shared" ref="E23:E29" si="6">+VALUE(MID(B23,9,2))</f>
        <v>20</v>
      </c>
      <c r="F23" s="5">
        <f t="shared" ref="F23:F29" si="7">+DATE(C23,D23,E23)</f>
        <v>43179</v>
      </c>
      <c r="G23" s="6">
        <f t="shared" si="4"/>
        <v>8197.5</v>
      </c>
      <c r="H23">
        <f>+Feuil1!K23</f>
        <v>-0.57899999999999996</v>
      </c>
    </row>
    <row r="24" spans="2:8" x14ac:dyDescent="0.25">
      <c r="B24" s="6" t="str">
        <f>+Feuil1!C24</f>
        <v>2018-03-20.884</v>
      </c>
      <c r="C24">
        <f t="shared" si="0"/>
        <v>2018</v>
      </c>
      <c r="D24">
        <f t="shared" si="5"/>
        <v>3</v>
      </c>
      <c r="E24">
        <f t="shared" si="6"/>
        <v>20</v>
      </c>
      <c r="F24" s="5">
        <f t="shared" si="7"/>
        <v>43179</v>
      </c>
      <c r="G24" s="6">
        <f t="shared" si="4"/>
        <v>8197.5</v>
      </c>
      <c r="H24">
        <f>+Feuil1!K24</f>
        <v>-0.57899999999999996</v>
      </c>
    </row>
    <row r="25" spans="2:8" x14ac:dyDescent="0.25">
      <c r="B25" s="6" t="str">
        <f>+Feuil1!C25</f>
        <v>2018-02-12.788</v>
      </c>
      <c r="C25">
        <f t="shared" si="0"/>
        <v>2018</v>
      </c>
      <c r="D25">
        <f t="shared" si="5"/>
        <v>2</v>
      </c>
      <c r="E25">
        <f t="shared" si="6"/>
        <v>12</v>
      </c>
      <c r="F25" s="5">
        <f t="shared" si="7"/>
        <v>43143</v>
      </c>
      <c r="G25" s="6">
        <f t="shared" si="4"/>
        <v>8161.5</v>
      </c>
      <c r="H25">
        <f>+Feuil1!K25</f>
        <v>-1.0669999999999999</v>
      </c>
    </row>
    <row r="26" spans="2:8" x14ac:dyDescent="0.25">
      <c r="B26" s="6" t="str">
        <f>+Feuil1!C26</f>
        <v>2018-02-15.016</v>
      </c>
      <c r="C26">
        <f t="shared" si="0"/>
        <v>2018</v>
      </c>
      <c r="D26">
        <f t="shared" si="5"/>
        <v>2</v>
      </c>
      <c r="E26">
        <f t="shared" si="6"/>
        <v>15</v>
      </c>
      <c r="F26" s="5">
        <f t="shared" si="7"/>
        <v>43146</v>
      </c>
      <c r="G26" s="6">
        <f t="shared" si="4"/>
        <v>8164.5</v>
      </c>
      <c r="H26">
        <f>+Feuil1!K26</f>
        <v>-0.81699999999999995</v>
      </c>
    </row>
    <row r="27" spans="2:8" x14ac:dyDescent="0.25">
      <c r="B27" s="6" t="str">
        <f>+Feuil1!C27</f>
        <v>2018-02-24.916</v>
      </c>
      <c r="C27">
        <f t="shared" si="0"/>
        <v>2018</v>
      </c>
      <c r="D27">
        <f t="shared" si="5"/>
        <v>2</v>
      </c>
      <c r="E27">
        <f t="shared" si="6"/>
        <v>24</v>
      </c>
      <c r="F27" s="5">
        <f t="shared" si="7"/>
        <v>43155</v>
      </c>
      <c r="G27" s="6">
        <f t="shared" si="4"/>
        <v>8173.5</v>
      </c>
      <c r="H27">
        <f>+Feuil1!K27</f>
        <v>-0.67</v>
      </c>
    </row>
    <row r="28" spans="2:8" x14ac:dyDescent="0.25">
      <c r="B28" s="6" t="str">
        <f>+Feuil1!C28</f>
        <v>2018-03-08.818</v>
      </c>
      <c r="C28">
        <f t="shared" si="0"/>
        <v>2018</v>
      </c>
      <c r="D28">
        <f t="shared" si="5"/>
        <v>3</v>
      </c>
      <c r="E28">
        <f t="shared" si="6"/>
        <v>8</v>
      </c>
      <c r="F28" s="5">
        <f t="shared" si="7"/>
        <v>43167</v>
      </c>
      <c r="G28" s="6">
        <f t="shared" si="4"/>
        <v>8185.5</v>
      </c>
      <c r="H28">
        <f>+Feuil1!K28</f>
        <v>-1.093</v>
      </c>
    </row>
    <row r="29" spans="2:8" x14ac:dyDescent="0.25">
      <c r="B29" s="6" t="str">
        <f>+Feuil1!C29</f>
        <v>2018-03-20.884</v>
      </c>
      <c r="C29">
        <f t="shared" si="0"/>
        <v>2018</v>
      </c>
      <c r="D29">
        <f t="shared" si="5"/>
        <v>3</v>
      </c>
      <c r="E29">
        <f t="shared" si="6"/>
        <v>20</v>
      </c>
      <c r="F29" s="5">
        <f t="shared" si="7"/>
        <v>43179</v>
      </c>
      <c r="G29" s="6">
        <f t="shared" si="4"/>
        <v>8197.5</v>
      </c>
      <c r="H29">
        <f>+Feuil1!K29</f>
        <v>-0.70499999999999996</v>
      </c>
    </row>
    <row r="30" spans="2:8" x14ac:dyDescent="0.25">
      <c r="B30" s="6"/>
      <c r="F30" s="5"/>
      <c r="G30" s="5"/>
    </row>
    <row r="31" spans="2:8" x14ac:dyDescent="0.25">
      <c r="B31" s="6"/>
      <c r="F31" s="5"/>
      <c r="G31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teyssier</dc:creator>
  <cp:lastModifiedBy>francois teyssier</cp:lastModifiedBy>
  <dcterms:created xsi:type="dcterms:W3CDTF">2018-04-09T16:59:31Z</dcterms:created>
  <dcterms:modified xsi:type="dcterms:W3CDTF">2018-04-29T20:43:07Z</dcterms:modified>
</cp:coreProperties>
</file>