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Y:\ДГФ\ДЕПАРТАМЕНТ\ОТБОР 2025\ОБЪЯВЛЕНИЕ\ОБЪЯВЛЕНИЕ 19.09.2025 (ОЗП 3.0)\"/>
    </mc:Choice>
  </mc:AlternateContent>
  <xr:revisionPtr revIDLastSave="0" documentId="13_ncr:1_{045F3A50-A666-4EDF-908F-0F272E08CAFB}" xr6:coauthVersionLast="47" xr6:coauthVersionMax="47" xr10:uidLastSave="{00000000-0000-0000-0000-000000000000}"/>
  <bookViews>
    <workbookView xWindow="-28920" yWindow="-120" windowWidth="29040" windowHeight="15840" tabRatio="517" activeTab="3" xr2:uid="{8E1FDB43-139A-4E15-8F31-D1A78E96FD59}"/>
  </bookViews>
  <sheets>
    <sheet name="Смета" sheetId="7" r:id="rId1"/>
    <sheet name="Этап 1" sheetId="20" r:id="rId2"/>
    <sheet name="Этап 2" sheetId="21" r:id="rId3"/>
    <sheet name="Этап 3" sheetId="22" r:id="rId4"/>
    <sheet name="SETUP" sheetId="5" state="hidden" r:id="rId5"/>
  </sheets>
  <definedNames>
    <definedName name="_xlnm.Print_Titles" localSheetId="0">Смета!$7:$8</definedName>
    <definedName name="_xlnm.Print_Area" localSheetId="0">Смета!$A$1:$G$28</definedName>
    <definedName name="_xlnm.Print_Area" localSheetId="1">'Этап 1'!$A$1:$J$97</definedName>
    <definedName name="_xlnm.Print_Area" localSheetId="2">'Этап 2'!$A$1:$J$93</definedName>
    <definedName name="_xlnm.Print_Area" localSheetId="3">'Этап 3'!$A$1:$J$93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7" i="22" l="1"/>
  <c r="E77" i="22"/>
  <c r="D77" i="22"/>
  <c r="C76" i="22"/>
  <c r="C75" i="22"/>
  <c r="C74" i="22"/>
  <c r="C77" i="22"/>
  <c r="G77" i="21"/>
  <c r="E77" i="21"/>
  <c r="D77" i="21"/>
  <c r="C76" i="21"/>
  <c r="C75" i="21"/>
  <c r="C74" i="21"/>
  <c r="C77" i="21"/>
  <c r="A10" i="22"/>
  <c r="D10" i="22"/>
  <c r="A11" i="22"/>
  <c r="D11" i="22"/>
  <c r="A12" i="22"/>
  <c r="D12" i="22"/>
  <c r="D13" i="22"/>
  <c r="F13" i="22"/>
  <c r="H13" i="22"/>
  <c r="J13" i="22"/>
  <c r="A63" i="21"/>
  <c r="D77" i="20"/>
  <c r="A80" i="22"/>
  <c r="A63" i="22"/>
  <c r="C60" i="22"/>
  <c r="G23" i="22"/>
  <c r="E23" i="22"/>
  <c r="C22" i="22"/>
  <c r="C23" i="22"/>
  <c r="A1" i="22"/>
  <c r="A80" i="21"/>
  <c r="C60" i="21"/>
  <c r="G23" i="21"/>
  <c r="E23" i="21"/>
  <c r="C22" i="21"/>
  <c r="C23" i="21"/>
  <c r="J13" i="21"/>
  <c r="H13" i="21"/>
  <c r="F13" i="21"/>
  <c r="D12" i="21"/>
  <c r="A12" i="21"/>
  <c r="D11" i="21"/>
  <c r="A11" i="21"/>
  <c r="D10" i="21"/>
  <c r="A10" i="21"/>
  <c r="A1" i="21"/>
  <c r="C22" i="20"/>
  <c r="D23" i="7"/>
  <c r="C23" i="7"/>
  <c r="E19" i="7"/>
  <c r="C18" i="7"/>
  <c r="D18" i="7"/>
  <c r="E16" i="7"/>
  <c r="E15" i="7"/>
  <c r="E14" i="7"/>
  <c r="C13" i="7"/>
  <c r="D13" i="7"/>
  <c r="E12" i="7"/>
  <c r="E11" i="7"/>
  <c r="E10" i="7"/>
  <c r="E9" i="7"/>
  <c r="J13" i="20"/>
  <c r="A1" i="20"/>
  <c r="D24" i="7"/>
  <c r="E13" i="7"/>
  <c r="D13" i="21"/>
  <c r="C24" i="7"/>
  <c r="C60" i="20"/>
  <c r="C75" i="20"/>
  <c r="C76" i="20"/>
  <c r="C74" i="20"/>
  <c r="A80" i="20"/>
  <c r="G77" i="20"/>
  <c r="E77" i="20"/>
  <c r="A63" i="20"/>
  <c r="G23" i="20"/>
  <c r="E23" i="20"/>
  <c r="C23" i="20"/>
  <c r="H13" i="20"/>
  <c r="F13" i="20"/>
  <c r="D12" i="20"/>
  <c r="A12" i="20"/>
  <c r="D11" i="20"/>
  <c r="A11" i="20"/>
  <c r="D10" i="20"/>
  <c r="A10" i="20"/>
  <c r="C77" i="20"/>
  <c r="D13" i="20"/>
  <c r="I2" i="5"/>
  <c r="M2" i="5"/>
  <c r="I3" i="5"/>
  <c r="F19" i="7"/>
  <c r="M3" i="5"/>
  <c r="E22" i="7"/>
  <c r="F22" i="7"/>
  <c r="E21" i="7"/>
  <c r="F21" i="7"/>
  <c r="E20" i="7"/>
  <c r="E17" i="7"/>
  <c r="F16" i="7"/>
  <c r="F15" i="7"/>
  <c r="F14" i="7"/>
  <c r="F10" i="7"/>
  <c r="F11" i="7"/>
  <c r="F12" i="7"/>
  <c r="F9" i="7"/>
  <c r="B19" i="5"/>
  <c r="B18" i="5"/>
  <c r="B17" i="5"/>
  <c r="B16" i="5"/>
  <c r="B15" i="5"/>
  <c r="B14" i="5"/>
  <c r="B13" i="5"/>
  <c r="B11" i="5"/>
  <c r="F17" i="7"/>
  <c r="E18" i="7"/>
  <c r="F20" i="7"/>
  <c r="E23" i="7"/>
  <c r="C13" i="5"/>
  <c r="D13" i="5"/>
  <c r="E13" i="5"/>
  <c r="C17" i="5"/>
  <c r="D17" i="5"/>
  <c r="E17" i="5"/>
  <c r="C14" i="5"/>
  <c r="D14" i="5"/>
  <c r="E14" i="5"/>
  <c r="C18" i="5"/>
  <c r="D18" i="5"/>
  <c r="E18" i="5"/>
  <c r="C12" i="5"/>
  <c r="C16" i="5"/>
  <c r="D16" i="5"/>
  <c r="E16" i="5"/>
  <c r="C11" i="5"/>
  <c r="D11" i="5"/>
  <c r="E11" i="5"/>
  <c r="C15" i="5"/>
  <c r="D15" i="5"/>
  <c r="E15" i="5"/>
  <c r="C19" i="5"/>
  <c r="D19" i="5"/>
  <c r="E19" i="5"/>
  <c r="H2" i="5"/>
  <c r="J2" i="5"/>
  <c r="B5" i="5" a="1"/>
  <c r="B5" i="5"/>
  <c r="H3" i="5"/>
  <c r="J3" i="5"/>
  <c r="B6" i="5" a="1"/>
  <c r="B6" i="5"/>
  <c r="B3" i="5" a="1"/>
  <c r="B3" i="5"/>
  <c r="C3" i="5" a="1"/>
  <c r="C3" i="5"/>
  <c r="C6" i="5" a="1"/>
  <c r="C6" i="5"/>
  <c r="B10" i="5"/>
  <c r="C10" i="5"/>
  <c r="C5" i="5" a="1"/>
  <c r="C5" i="5"/>
  <c r="C4" i="5" a="1"/>
  <c r="C4" i="5"/>
  <c r="B12" i="5"/>
  <c r="B4" i="5" a="1"/>
  <c r="B4" i="5"/>
  <c r="F18" i="7"/>
  <c r="F13" i="7"/>
  <c r="F23" i="7"/>
  <c r="E24" i="7"/>
  <c r="F24" i="7"/>
  <c r="D12" i="5"/>
  <c r="E12" i="5"/>
  <c r="C20" i="5"/>
  <c r="D3" i="5"/>
  <c r="E3" i="5"/>
  <c r="D6" i="5"/>
  <c r="E6" i="5"/>
  <c r="D10" i="5"/>
  <c r="E10" i="5"/>
  <c r="D5" i="5"/>
  <c r="E5" i="5"/>
  <c r="D4" i="5"/>
  <c r="C7" i="5"/>
  <c r="B7" i="5"/>
  <c r="I5" i="5"/>
  <c r="B20" i="5"/>
  <c r="I7" i="5"/>
  <c r="D20" i="5"/>
  <c r="E20" i="5"/>
  <c r="E4" i="5"/>
  <c r="D7" i="5"/>
  <c r="I6" i="5"/>
  <c r="I4" i="5"/>
  <c r="H7" i="5"/>
  <c r="J7" i="5"/>
  <c r="I8" i="5"/>
  <c r="E7" i="5"/>
  <c r="H5" i="5"/>
  <c r="J5" i="5"/>
  <c r="H8" i="5"/>
  <c r="J8" i="5"/>
  <c r="H6" i="5"/>
  <c r="J6" i="5"/>
  <c r="H4" i="5"/>
  <c r="J4" i="5"/>
  <c r="K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<sst xmlns="http://schemas.openxmlformats.org/spreadsheetml/2006/main" count="440" uniqueCount="150">
  <si>
    <t>СМЕТА РАСХОДОВ</t>
  </si>
  <si>
    <t>Доля софинансирования</t>
  </si>
  <si>
    <t>Расходы на оплату труда работников, связанных с реализацией Проекта</t>
  </si>
  <si>
    <t>Накладные расходы (не более 10% от общего размера Сметы Проекта)</t>
  </si>
  <si>
    <t>Расходы на оплату работ (услуг) сторонних организаций, непосредственно привлекаемых для реализации Проекта (из них за счет средств гранта: расходы на услуги по разработке/доработке Решения не более 80 % от суммы гранта; на услуги по внедрению Решения не более 25% от суммы гранта для коммерческих компаний / не более 50% от суммы гранта для государственных корпораций/компаний)</t>
  </si>
  <si>
    <t>Расходы на приобретение нефинансовых активов (из них – расходы за счет средств гранта на инфраструктуру не более 30% от общего размера Сметы Проекта)</t>
  </si>
  <si>
    <t>Статья</t>
  </si>
  <si>
    <t xml:space="preserve"> Из средств гранта</t>
  </si>
  <si>
    <t xml:space="preserve"> Из средств софинансирования</t>
  </si>
  <si>
    <t xml:space="preserve"> Всего</t>
  </si>
  <si>
    <t>Итого по Проекту</t>
  </si>
  <si>
    <t>№ этапа</t>
  </si>
  <si>
    <r>
      <t>Доля софинансирования</t>
    </r>
    <r>
      <rPr>
        <vertAlign val="superscript"/>
        <sz val="11"/>
        <color theme="1"/>
        <rFont val="Calibri"/>
        <family val="2"/>
        <charset val="204"/>
        <scheme val="minor"/>
      </rPr>
      <t>1</t>
    </r>
    <r>
      <rPr>
        <sz val="11"/>
        <color theme="1"/>
        <rFont val="Calibri"/>
        <family val="2"/>
        <charset val="204"/>
        <scheme val="minor"/>
      </rPr>
      <t xml:space="preserve">
</t>
    </r>
  </si>
  <si>
    <t>Направление поддержки</t>
  </si>
  <si>
    <t>Вид компании</t>
  </si>
  <si>
    <t>Параметр</t>
  </si>
  <si>
    <t>Превышение расходов на оплату работ (услуг) сторонних организаций</t>
  </si>
  <si>
    <t>Превышение размера накладных расходов</t>
  </si>
  <si>
    <t>Превышение расходов за счет средств гранта инфраструктуру</t>
  </si>
  <si>
    <t>ТЕКСТ</t>
  </si>
  <si>
    <t>Наличие ошибки</t>
  </si>
  <si>
    <t>Текст в ячейках</t>
  </si>
  <si>
    <t>№</t>
  </si>
  <si>
    <t>Месяц</t>
  </si>
  <si>
    <t>В том числе:</t>
  </si>
  <si>
    <t>За счет средств гранта, руб.</t>
  </si>
  <si>
    <t>За счет средств софинансирования, руб.</t>
  </si>
  <si>
    <t>Заработная плата в месяц, руб., в т.ч. НДФЛ*</t>
  </si>
  <si>
    <t>2</t>
  </si>
  <si>
    <t>3</t>
  </si>
  <si>
    <t>4</t>
  </si>
  <si>
    <t>5</t>
  </si>
  <si>
    <t>Январь</t>
  </si>
  <si>
    <t>Месяцы</t>
  </si>
  <si>
    <t>Февраль</t>
  </si>
  <si>
    <t>Март</t>
  </si>
  <si>
    <t>Апрель</t>
  </si>
  <si>
    <t>Май</t>
  </si>
  <si>
    <t>Июнь</t>
  </si>
  <si>
    <t>Июль</t>
  </si>
  <si>
    <t>Август</t>
  </si>
  <si>
    <t>Сентябрь</t>
  </si>
  <si>
    <t>Октябрь</t>
  </si>
  <si>
    <t>Ноябрь</t>
  </si>
  <si>
    <t>Декабрь</t>
  </si>
  <si>
    <t>№Месяца</t>
  </si>
  <si>
    <t>Х</t>
  </si>
  <si>
    <t>Номера мероприятий календарного плана</t>
  </si>
  <si>
    <t>Наименование</t>
  </si>
  <si>
    <t>Ед. изм.</t>
  </si>
  <si>
    <t>Нежилое помещение</t>
  </si>
  <si>
    <t>Площадь помещения</t>
  </si>
  <si>
    <t xml:space="preserve">Ставка аренды в месяц </t>
  </si>
  <si>
    <t>Арендная плата в мес.</t>
  </si>
  <si>
    <t>ИТОГО по всем объектам за отчетный период</t>
  </si>
  <si>
    <t>за счет средств гранта</t>
  </si>
  <si>
    <t>за счет средств софинансирования</t>
  </si>
  <si>
    <t>кв.м.</t>
  </si>
  <si>
    <t>руб.</t>
  </si>
  <si>
    <t>В том числе</t>
  </si>
  <si>
    <t>Стоимость оказания услуги и проведения работ, руб.</t>
  </si>
  <si>
    <t>Всего за этап</t>
  </si>
  <si>
    <t>в том числе</t>
  </si>
  <si>
    <t>За счет средств гранта</t>
  </si>
  <si>
    <t>За счет средств софинансирования</t>
  </si>
  <si>
    <t>Услуги/работы 1</t>
  </si>
  <si>
    <t>Услуги/работы 2</t>
  </si>
  <si>
    <t>ИТОГО:</t>
  </si>
  <si>
    <t>Цена за ед., руб.</t>
  </si>
  <si>
    <t xml:space="preserve">Кол-во, ед.
	</t>
  </si>
  <si>
    <t xml:space="preserve">	Общая стоимость, руб.</t>
  </si>
  <si>
    <t>на реализацию проекта за счет средств гранта и средств софинансирования</t>
  </si>
  <si>
    <t>Характеристики объекта и его предназначение в проекте</t>
  </si>
  <si>
    <t>Итого по проекту</t>
  </si>
  <si>
    <t>Арендная плата за расчетный период (этап)*</t>
  </si>
  <si>
    <t>Функционал**</t>
  </si>
  <si>
    <t>Коэффициент участия на этап***</t>
  </si>
  <si>
    <t>Командировки*</t>
  </si>
  <si>
    <t>Наименование работ/услуг*</t>
  </si>
  <si>
    <t>Наименование нефинансового актива*</t>
  </si>
  <si>
    <t>Общая сумма расходов, руб. </t>
  </si>
  <si>
    <t>Общая сумма расходов, руб.* </t>
  </si>
  <si>
    <t>Комментарий** </t>
  </si>
  <si>
    <t>Январь**</t>
  </si>
  <si>
    <t>Должность 
(роль в проекте)*</t>
  </si>
  <si>
    <t>Расшифровка статьи расходов «Накладные расходы» по 1 этапу проекта</t>
  </si>
  <si>
    <t>по 1 этапу проекта</t>
  </si>
  <si>
    <t>Примечание. При пересчете доли софинансирования на калькуляторе не допускается округлять до 50 % при получении 49,99 %, при пересчете должно быть 50 % и более (применимо к каждому этапу и к строке «Итого по проекту»).</t>
  </si>
  <si>
    <t xml:space="preserve">Таблица 1 </t>
  </si>
  <si>
    <t>Расчет расходов на оплату обязательных страховых платежей</t>
  </si>
  <si>
    <t>Таблица 2</t>
  </si>
  <si>
    <t xml:space="preserve"> Расшифровка должностей и функционала работников, связанных с реализацией проекта</t>
  </si>
  <si>
    <t>Таблица 3</t>
  </si>
  <si>
    <t xml:space="preserve">Итого по 1 этапу </t>
  </si>
  <si>
    <t xml:space="preserve">Итого по 2 этапу </t>
  </si>
  <si>
    <t>Таблица 4</t>
  </si>
  <si>
    <t>Таблица 5</t>
  </si>
  <si>
    <t>Таблица 6</t>
  </si>
  <si>
    <r>
      <t xml:space="preserve"> </t>
    </r>
    <r>
      <rPr>
        <b/>
        <sz val="12"/>
        <color theme="1"/>
        <rFont val="Times New Roman"/>
        <family val="1"/>
        <charset val="204"/>
      </rPr>
      <t xml:space="preserve">Расходы на оплату работ (услуг) сторонних организаций, </t>
    </r>
  </si>
  <si>
    <t>Таблица 7</t>
  </si>
  <si>
    <t xml:space="preserve"> Расходы на приобретение нефинансовых активов</t>
  </si>
  <si>
    <r>
      <t xml:space="preserve"> </t>
    </r>
    <r>
      <rPr>
        <b/>
        <sz val="12"/>
        <color theme="1"/>
        <rFont val="Times New Roman"/>
        <family val="1"/>
        <charset val="204"/>
      </rPr>
      <t>Расчет расходов на оплату аренды помещений</t>
    </r>
  </si>
  <si>
    <t>* В случае если помещение арендуется не на весь период этапа, то в скобках указываются даты начала и окончания аренды.</t>
  </si>
  <si>
    <t>Не применимо</t>
  </si>
  <si>
    <t>Объект 1 (указывается название объекта и его адрес)
Объект 2 (указывается название объекта и его адрес)
Объект 3 (указывается название объекта и его адрес)
Объект № (указывается название объекта и его адрес)</t>
  </si>
  <si>
    <t>Расшифровка статьи расходов «Накладные расходы» по 2 этапу проекта</t>
  </si>
  <si>
    <t>по 2 этапу проекта</t>
  </si>
  <si>
    <t>Расшифровка статьи расходов «Накладные расходы» по 3 этапу проекта</t>
  </si>
  <si>
    <t>по 3 этапу проекта</t>
  </si>
  <si>
    <t>руб./кв.м.</t>
  </si>
  <si>
    <t xml:space="preserve"> непосредственно привлекаемых  к реализации проекта</t>
  </si>
  <si>
    <t>Наименование расходов</t>
  </si>
  <si>
    <t>* Указать сумму обязательных страховых взносов без учета заработной платы.
** Для расчета сметы применяются предельные базы регресса, действующие на момент подачи заявки. Для выплат страховых взносов в ходе реализации проекта применяются действующие предельные базы на текущий год. Необходимо указать ставку(ки), применяемую (-ые) в организации для начисления страховых взносов по оплате труда штатных работников, включая ставки, применяемые после достижения регресса. Сумма расходов начисленная за последний месяц долна быть выплачена не позднее последнего дня этапа.</t>
  </si>
  <si>
    <t>Комментарий: реквизиты коммерческих предложений, ссылки на публичные ресурсы и/или иные документы обосновывающие стоимость (не менее 3-х); информация о завершении закупочной процедуры у грантополучателя (завершена/не завершена); исполнитель работ**</t>
  </si>
  <si>
    <t xml:space="preserve">Итого по N этапу </t>
  </si>
  <si>
    <t>Наименование 1</t>
  </si>
  <si>
    <t>Наименование 2</t>
  </si>
  <si>
    <t>Наименование N</t>
  </si>
  <si>
    <t>Услуги/работы N</t>
  </si>
  <si>
    <t>Должность 1</t>
  </si>
  <si>
    <t>Должность 2</t>
  </si>
  <si>
    <t>Должность N</t>
  </si>
  <si>
    <t>Расходы на обязательное пенсионное страхование, обязательное социальное страхование на случай временной
нетрудоспособности и в связи с материнством, обязательное медицинское страхование и обязательное социальное страхование от несчастных случаев на производстве и профессиональных заболеваний, начисленные на указанные в таблице 1 суммы расходов на оплату труда</t>
  </si>
  <si>
    <t xml:space="preserve">* Указывается наименование должности (роли в проекте) по каждой привлекаемой единице, функционал которой будет  привлекаться в рамках проекта (например, если руководитель подразделения привлекается в качестве руководителя проекта, указывается должность (роль в проекте) - руководитель проекта, архитектор, разработчик и т.п.). При привлечении работников с площадок внедрения, на каждую площадку внедрения указавается отдельная роль.
** Указываются выполняемые функции в рамках конкретных мероприятий кадендарного плана за соответствующий этап проекта.
*** Коэффициент участия отражается на этап (например, этап составляет 9 месяцев, сотрудник привлекался на 2 месяца: один месяц - в начале этапа, один месяц - в конце этапа, соответственно, коэффициент загрузки составит (1+1)/9*100 % = 22 %). Коэффициент участия - 100% для  руководителей подразделений, привлеченных в проект, обосновывается грантополучателем  дополнительно. </t>
  </si>
  <si>
    <t>связанных с реализацией проекта» по 1 этапу проекта (период)</t>
  </si>
  <si>
    <t>связанных с реализацией проекта» по 2 этапу проекта (период)</t>
  </si>
  <si>
    <t>связанных с реализацией проекта» по 3 этапу проекта (период)</t>
  </si>
  <si>
    <t>Комментарий***</t>
  </si>
  <si>
    <t>N</t>
  </si>
  <si>
    <t>Расходы на оплату труда работников, связанных с реализацией проекта (код: ФОТ)</t>
  </si>
  <si>
    <r>
      <t xml:space="preserve"> </t>
    </r>
    <r>
      <rPr>
        <b/>
        <sz val="12"/>
        <rFont val="Times New Roman"/>
        <family val="1"/>
        <charset val="204"/>
      </rPr>
      <t xml:space="preserve"> Расчет командировочных расходов (код: КР)</t>
    </r>
  </si>
  <si>
    <r>
      <t xml:space="preserve">* Устанавливается общая сумма расходов на командировки в течение этапа. Обоснованность конкретных командировок проверяется по факту предоставления отчетной документации в ходе проекта.
** Указываются суммы расходов на каждое мероприятие, в случае финансирование нескольких мероприятий календарного плана ( сумма и номер).
</t>
    </r>
    <r>
      <rPr>
        <sz val="10"/>
        <rFont val="Times New Roman"/>
        <family val="1"/>
        <charset val="204"/>
      </rPr>
      <t>*** В случае если в соответствующую статью расхода включено финансирование нескольких мероприятий календарного плана реализации проекта необходимо указать расходы по каждому мероприятию календарного плана реализации проекта отдельно с указанием номера соответствующего мероприятия.</t>
    </r>
  </si>
  <si>
    <t>непосредственно привлекаемых к реализации проекта» по 1 этапу проекта (код: УСО)</t>
  </si>
  <si>
    <t>* Устанавливается общая сумма расходов на командировки в течение этапа. Обоснованность конкретных командировок проверяется по факту предоставления отчетной документации в ходе проекта.
** Указываются суммы расходов на каждое мероприятие, в случае финансирование нескольких мероприятий календарного плана ( сумма и номер).
*** В случае если в соответствующую статью расхода включено финансирование нескольких мероприятий календарного плана реализации проекта необходимо указать расходы по каждому мероприятию календарного плана реализации проекта отдельно с указанием номера соответствующего мероприятия.</t>
  </si>
  <si>
    <t>непосредственно привлекаемых к реализации проекта» по 2 этапу проекта (код: УСО)</t>
  </si>
  <si>
    <t>непосредственно привлекаемых к реализации проекта» по 3 этапу проекта (код: УСО)</t>
  </si>
  <si>
    <t>-</t>
  </si>
  <si>
    <t>Приложение № 8.1</t>
  </si>
  <si>
    <r>
      <rPr>
        <sz val="12"/>
        <color theme="1"/>
        <rFont val="Times New Roman"/>
        <family val="1"/>
        <charset val="204"/>
      </rPr>
      <t xml:space="preserve">расходы на приобретение нефинансовых активов </t>
    </r>
    <r>
      <rPr>
        <sz val="12"/>
        <color theme="1"/>
        <rFont val="Symbol"/>
        <family val="1"/>
        <charset val="2"/>
      </rPr>
      <t>(</t>
    </r>
    <r>
      <rPr>
        <sz val="12"/>
        <color theme="1"/>
        <rFont val="Times New Roman"/>
        <family val="1"/>
        <charset val="204"/>
      </rPr>
      <t>за исключением приобретения лицензий</t>
    </r>
    <r>
      <rPr>
        <sz val="12"/>
        <color theme="1"/>
        <rFont val="Symbol"/>
        <family val="1"/>
        <charset val="2"/>
      </rPr>
      <t>)</t>
    </r>
    <r>
      <rPr>
        <sz val="12"/>
        <color theme="1"/>
        <rFont val="Times New Roman"/>
        <family val="1"/>
        <charset val="204"/>
      </rPr>
      <t xml:space="preserve">, связанных с реализацией проектов, но не более 30 процентов от суммы гранта
</t>
    </r>
  </si>
  <si>
    <t xml:space="preserve">накладные расходы (в накладные расходы допускается включать только расходы на аренду помещения и командировочные расходы), но не более 40 процентов от фонда оплаты труда производственного персонала, связанного с реализацией проекта
</t>
  </si>
  <si>
    <t xml:space="preserve">расходы на оплату труда работников проектного офиса (рабочей группы), непосредственно связанных с реализацией проекта,  с учетом доли занятости каждого работника, привлекаемого к выполнению работ, связанных с реализацией проекта (производственный персонал), а также расходы на обязательное пенсионное страхование, обязательное социальное страхование на случай временной нетрудоспособности и в связи с материнством, обязательное медицинское страхование и обязательное социальное страхование от несчастных случаев на производстве и профессиональных заболеваний, начисленные на указанные суммы расходов на оплату труда, но не более 20 процентов от суммы гранта
</t>
  </si>
  <si>
    <t xml:space="preserve">расходы на оплату работ (услуг) сторонних организаций, непосредственно привлекаемых к реализации ОЗП, но не более 95 процентов от суммы гранта
</t>
  </si>
  <si>
    <t>Сумма расходов, руб.</t>
  </si>
  <si>
    <r>
      <t>Доля софинансирования</t>
    </r>
    <r>
      <rPr>
        <b/>
        <vertAlign val="superscript"/>
        <sz val="11"/>
        <color theme="1"/>
        <rFont val="Times New Roman"/>
        <family val="1"/>
        <charset val="204"/>
      </rPr>
      <t>1</t>
    </r>
    <r>
      <rPr>
        <b/>
        <sz val="11"/>
        <color theme="1"/>
        <rFont val="Times New Roman"/>
        <family val="1"/>
        <charset val="204"/>
      </rPr>
      <t xml:space="preserve">
</t>
    </r>
  </si>
  <si>
    <r>
      <t xml:space="preserve">1 </t>
    </r>
    <r>
      <rPr>
        <sz val="9"/>
        <color theme="1"/>
        <rFont val="Times New Roman"/>
        <family val="1"/>
        <charset val="204"/>
      </rPr>
      <t>Рассчитывается как деление суммы, указанной в колонке «Из средств софинансирования», на сумму, указанную в колонке «Всего», и умноженное на 100 % (считается как по отдельной статье затрат, так и по строке «Итого»).6 = 4/5*100% (после запятой указывается 1 знак).</t>
    </r>
  </si>
  <si>
    <t>* Максимальный размер заработной платы работника в рамках проекта составляет 350 000 рублей, в т.ч. НДФЛ (за счет средств гранта 175 000 руб., в т.ч. НДФЛ), за месяц при полном рабочем дне и пятидневной рабочей неделе с продолжительностью ежедневной работы (смены) не менее восьми часов. В заработную плату наряду с должностным окладом включаются ежемесячные выплаты (в т.ч. стимулирующие, компенсационные, премии), установленные в трудовом договоре сотрудника, являющиеся составной постоянной частью оплаты труда без указания условий их выплат в измеримом выражении (сумма, %, ссылка на локальный акт). Премии (разовые, ежемесячные, ежеквартальные и т.д.), разовые компенсационные выплаты, разовые стимулирующие выплаты, а также социальные выплаты не должны включаться в заработную плату. 
Допускается выплата заработной платы по суммированному учету рабочего времени (статья 104 Трудового Кодекса Российской Федерации), когда по условиям производства (работы) по проекту не может быть соблюдена полная продолжительность рабочей смены (восемь часов). 
Продолжительность рабочего времени за учетный месяц не должна превышать норму рабочих часов, которая определяется индивидуально и фиксируется локальным актом организации (применяется для работников с неполным рабочим днем, чья продолжительность смены варьируется  каждый день.
** Указывается сумма, которая будет начислена по расчетным ведомостям за соответствующий месяц (например, сумма за январь состоит из аванса, заработной платы и НДФЛ за январь и т.д. по каждому месяцу). Сумма расходов на оплату труда начисленная за последний месяц долна быть выплачена не позднее последнего дня этапа.
*** В случае если в соответствующую статью расхода включено финансирование нескольких мероприятий календарного плана реализации проекта необходимо указать расходы по каждому мероприятию календарного плана реализации проекта отдельно с указанием номера соответствующего мероприятия.</t>
  </si>
  <si>
    <t xml:space="preserve">* Приводится спецификация состава работ (услуг) по каждой статье расходов на оплату работ (услуг) сторонних организаций с каждым контрагентом. Указывается стоимость по каждой позиции спецификации работ (услуг) с разбивкой по этапам проекта. Виды работ должны соответствовать работам, заявленным в календарном плане, по каждой позиции и содержать информацию, к какому виду относятся: доработка /внедрение.
 **единица учёта отработанного времени, соответствующая часу работы одного работника.
*** В случае если в соответствующую статью расхода включено финансирование нескольких мероприятий календарного плана реализации проекта необходимо указать расходы по каждому мероприятию календарного плана реализации проекта отдельно с указанием номера соответствующего мероприятия.
</t>
  </si>
  <si>
    <t>Трудоемкость, в чел.ч**</t>
  </si>
  <si>
    <t>Комментарий: реквизиты коммерческих предложений и/или иных документов обосновывающих стоимость (не менее 3-х); информация о завершении закупочной процедуры у грантополучателя (завершена/не завершена); исполнитель работ***</t>
  </si>
  <si>
    <t xml:space="preserve">* Приводится спецификация по каждому виду/модели приобретаемого нефинансового актива с разбивкой по этапам проекта. Указывается информация о конкретной марке, модели и количестве приобретаемых единиц по каждой позиции. Если на момент подготовки сметы конкретные наименования продукции (марки, модели) не определены, указываются основные характеристики/требования. 
** Приобретаемый нефинансовый актив отечественного производства должен быть включен в один из реестров (единый реестр российских программ для электронных вычислительных машин и баз данных и (или) реестр российской промышленной продукции и (или) единый реестр российской радиоэлектронной продукции).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</si>
</sst>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0\ _₽_-;\-* #,##0.00\ _₽_-;_-* &quot;-&quot;??\ _₽_-;_-@_-"/>
    <numFmt numFmtId="165" formatCode="0.0000%"/>
  </numFmts>
  <fonts count="29"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2"/>
      <color theme="1"/>
      <name val="Times New Roman"/>
      <family val="1"/>
      <charset val="204"/>
    </font>
    <font>
      <sz val="10"/>
      <color theme="1"/>
      <name val="Times New Roman"/>
      <family val="1"/>
      <charset val="204"/>
    </font>
    <font>
      <sz val="11"/>
      <color theme="1"/>
      <name val="Times New Roman"/>
      <family val="1"/>
      <charset val="204"/>
    </font>
    <font>
      <b/>
      <sz val="11"/>
      <color theme="1"/>
      <name val="Times New Roman"/>
      <family val="1"/>
      <charset val="204"/>
    </font>
    <font>
      <vertAlign val="superscript"/>
      <sz val="11"/>
      <color theme="1"/>
      <name val="Calibri"/>
      <family val="2"/>
      <charset val="204"/>
      <scheme val="minor"/>
    </font>
    <font>
      <vertAlign val="superscript"/>
      <sz val="10"/>
      <color theme="1"/>
      <name val="Times New Roman"/>
      <family val="1"/>
      <charset val="204"/>
    </font>
    <font>
      <sz val="9"/>
      <color theme="1"/>
      <name val="Times New Roman"/>
      <family val="1"/>
      <charset val="204"/>
    </font>
    <font>
      <b/>
      <vertAlign val="superscript"/>
      <sz val="11"/>
      <color theme="1"/>
      <name val="Times New Roman"/>
      <family val="1"/>
      <charset val="204"/>
    </font>
    <font>
      <b/>
      <sz val="12"/>
      <color rgb="FF000000"/>
      <name val="Times New Roman"/>
      <family val="1"/>
      <charset val="204"/>
    </font>
    <font>
      <sz val="12"/>
      <color theme="1"/>
      <name val="Times New Roman"/>
      <family val="1"/>
      <charset val="204"/>
    </font>
    <font>
      <sz val="12"/>
      <color rgb="FF000000"/>
      <name val="Times New Roman"/>
      <family val="1"/>
      <charset val="204"/>
    </font>
    <font>
      <sz val="8"/>
      <name val="Calibri"/>
      <family val="2"/>
      <charset val="204"/>
      <scheme val="minor"/>
    </font>
    <font>
      <b/>
      <sz val="10"/>
      <color rgb="FF000000"/>
      <name val="Times New Roman"/>
      <family val="1"/>
      <charset val="204"/>
    </font>
    <font>
      <b/>
      <sz val="10"/>
      <color theme="1"/>
      <name val="Times New Roman"/>
      <family val="1"/>
      <charset val="204"/>
    </font>
    <font>
      <b/>
      <sz val="8"/>
      <color theme="1"/>
      <name val="Times New Roman"/>
      <family val="1"/>
      <charset val="204"/>
    </font>
    <font>
      <sz val="8"/>
      <color theme="1"/>
      <name val="Times New Roman"/>
      <family val="1"/>
      <charset val="204"/>
    </font>
    <font>
      <b/>
      <sz val="8"/>
      <color rgb="FF000000"/>
      <name val="Times New Roman"/>
      <family val="1"/>
      <charset val="204"/>
    </font>
    <font>
      <i/>
      <sz val="10"/>
      <color theme="1"/>
      <name val="Times New Roman"/>
      <family val="1"/>
      <charset val="204"/>
    </font>
    <font>
      <sz val="10"/>
      <color rgb="FF000000"/>
      <name val="Times New Roman"/>
      <family val="1"/>
      <charset val="204"/>
    </font>
    <font>
      <sz val="10"/>
      <name val="Times New Roman"/>
      <family val="1"/>
      <charset val="204"/>
    </font>
    <font>
      <b/>
      <sz val="12"/>
      <name val="Times New Roman"/>
      <family val="1"/>
      <charset val="204"/>
    </font>
    <font>
      <sz val="12"/>
      <name val="Times New Roman"/>
      <family val="1"/>
      <charset val="204"/>
    </font>
    <font>
      <b/>
      <sz val="12"/>
      <color rgb="FFFF0000"/>
      <name val="Times New Roman"/>
      <family val="1"/>
      <charset val="204"/>
    </font>
    <font>
      <sz val="12"/>
      <color theme="1"/>
      <name val="Symbol"/>
      <family val="1"/>
      <charset val="2"/>
    </font>
    <font>
      <sz val="12"/>
      <color theme="1"/>
      <name val="Symbol"/>
      <family val="1"/>
      <charset val="204"/>
    </font>
    <font>
      <vertAlign val="superscript"/>
      <sz val="10"/>
      <name val="Times New Roman"/>
      <family val="1"/>
      <charset val="204"/>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59">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5" fillId="0" borderId="0" xfId="0" applyFont="1" applyAlignment="1">
      <alignment vertical="top"/>
    </xf>
    <xf numFmtId="0" fontId="0" fillId="0" borderId="1" xfId="0" applyBorder="1" applyAlignment="1">
      <alignment horizontal="center" vertical="top"/>
    </xf>
    <xf numFmtId="43" fontId="0" fillId="0" borderId="1" xfId="1" applyFont="1" applyBorder="1" applyAlignment="1">
      <alignment vertical="top"/>
    </xf>
    <xf numFmtId="0" fontId="0" fillId="0" borderId="1" xfId="0" applyBorder="1" applyAlignment="1">
      <alignment horizontal="center" vertical="center" wrapText="1"/>
    </xf>
    <xf numFmtId="0" fontId="2" fillId="0" borderId="1" xfId="0" applyFont="1" applyBorder="1" applyAlignment="1">
      <alignment horizontal="left" vertical="top"/>
    </xf>
    <xf numFmtId="43" fontId="0" fillId="0" borderId="1" xfId="1" applyFont="1" applyFill="1" applyBorder="1" applyAlignment="1">
      <alignment horizontal="center" vertical="top" wrapText="1"/>
    </xf>
    <xf numFmtId="0" fontId="0" fillId="0" borderId="1" xfId="0" applyBorder="1" applyAlignment="1">
      <alignment horizontal="center" vertical="center"/>
    </xf>
    <xf numFmtId="43" fontId="0" fillId="0" borderId="1" xfId="1" applyFont="1" applyBorder="1" applyAlignment="1">
      <alignment horizontal="center" vertical="center"/>
    </xf>
    <xf numFmtId="10" fontId="0" fillId="0" borderId="1" xfId="2" applyNumberFormat="1" applyFont="1" applyBorder="1" applyAlignment="1">
      <alignment horizontal="center" vertical="top"/>
    </xf>
    <xf numFmtId="43" fontId="2" fillId="0" borderId="1" xfId="0" applyNumberFormat="1" applyFont="1" applyBorder="1"/>
    <xf numFmtId="43" fontId="2" fillId="0" borderId="1" xfId="1" applyFont="1" applyBorder="1" applyAlignment="1">
      <alignment vertical="top"/>
    </xf>
    <xf numFmtId="0" fontId="2" fillId="0" borderId="1" xfId="0" applyFont="1" applyBorder="1" applyAlignment="1">
      <alignment vertical="top"/>
    </xf>
    <xf numFmtId="10" fontId="0" fillId="0" borderId="1" xfId="2" applyNumberFormat="1" applyFont="1" applyBorder="1" applyAlignment="1">
      <alignment horizontal="center" vertical="center"/>
    </xf>
    <xf numFmtId="43" fontId="2" fillId="0" borderId="1" xfId="1" applyFont="1" applyBorder="1"/>
    <xf numFmtId="43" fontId="2" fillId="0" borderId="1" xfId="1" applyFont="1" applyFill="1" applyBorder="1" applyAlignment="1">
      <alignment horizontal="center" vertical="top" wrapText="1"/>
    </xf>
    <xf numFmtId="10" fontId="2" fillId="0" borderId="1" xfId="2" applyNumberFormat="1" applyFont="1" applyBorder="1" applyAlignment="1">
      <alignment horizontal="center" vertical="center"/>
    </xf>
    <xf numFmtId="0" fontId="5" fillId="0" borderId="0" xfId="0" applyFont="1"/>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43" fontId="5" fillId="0" borderId="1" xfId="1" applyFont="1" applyFill="1" applyBorder="1" applyAlignment="1" applyProtection="1">
      <alignment horizontal="center" vertical="top" wrapText="1"/>
      <protection locked="0"/>
    </xf>
    <xf numFmtId="43" fontId="5" fillId="0" borderId="1" xfId="1" applyFont="1" applyFill="1" applyBorder="1" applyAlignment="1">
      <alignment vertical="top" wrapText="1"/>
    </xf>
    <xf numFmtId="43" fontId="5" fillId="0" borderId="1" xfId="1" applyFont="1" applyFill="1" applyBorder="1" applyAlignment="1" applyProtection="1">
      <alignment vertical="top" wrapText="1"/>
      <protection locked="0"/>
    </xf>
    <xf numFmtId="0" fontId="6" fillId="0" borderId="1" xfId="0" applyFont="1" applyBorder="1" applyAlignment="1">
      <alignment horizontal="left" vertical="center"/>
    </xf>
    <xf numFmtId="43" fontId="6" fillId="0" borderId="1" xfId="1" applyFont="1" applyFill="1" applyBorder="1" applyAlignment="1" applyProtection="1">
      <alignment vertical="top" wrapText="1"/>
    </xf>
    <xf numFmtId="43" fontId="6" fillId="0" borderId="1" xfId="1" applyFont="1" applyFill="1" applyBorder="1" applyAlignment="1">
      <alignment vertical="top" wrapText="1"/>
    </xf>
    <xf numFmtId="164" fontId="5" fillId="0" borderId="0" xfId="0" applyNumberFormat="1" applyFont="1"/>
    <xf numFmtId="0" fontId="6" fillId="0" borderId="1" xfId="0" applyFont="1" applyBorder="1" applyAlignment="1">
      <alignment vertical="top" wrapText="1"/>
    </xf>
    <xf numFmtId="0" fontId="6" fillId="0" borderId="1" xfId="0" applyFont="1" applyBorder="1" applyAlignment="1">
      <alignment horizontal="left" vertical="top"/>
    </xf>
    <xf numFmtId="10" fontId="5" fillId="0" borderId="1" xfId="2" applyNumberFormat="1" applyFont="1" applyFill="1" applyBorder="1" applyAlignment="1">
      <alignment horizontal="center" vertical="top" wrapText="1"/>
    </xf>
    <xf numFmtId="165" fontId="5" fillId="0" borderId="0" xfId="2" applyNumberFormat="1" applyFont="1"/>
    <xf numFmtId="0" fontId="12" fillId="0" borderId="0" xfId="0" applyFont="1"/>
    <xf numFmtId="0" fontId="1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vertical="top"/>
    </xf>
    <xf numFmtId="0" fontId="0" fillId="0" borderId="2" xfId="0"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6" fillId="0" borderId="1" xfId="0" applyFont="1" applyBorder="1" applyAlignment="1">
      <alignment horizontal="center" vertical="center" wrapText="1"/>
    </xf>
    <xf numFmtId="43" fontId="18" fillId="0" borderId="1" xfId="1" applyFont="1" applyFill="1" applyBorder="1" applyAlignment="1">
      <alignment horizontal="center" vertical="center"/>
    </xf>
    <xf numFmtId="0" fontId="16" fillId="0" borderId="1" xfId="0" applyFont="1" applyBorder="1" applyAlignment="1">
      <alignment horizontal="center" vertical="center"/>
    </xf>
    <xf numFmtId="0" fontId="3" fillId="0" borderId="1" xfId="0" applyFont="1" applyBorder="1"/>
    <xf numFmtId="1" fontId="18" fillId="0" borderId="1" xfId="0" applyNumberFormat="1" applyFont="1" applyBorder="1" applyAlignment="1">
      <alignment horizontal="center" vertical="center"/>
    </xf>
    <xf numFmtId="43" fontId="18" fillId="0" borderId="1" xfId="1" applyFont="1" applyBorder="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xf>
    <xf numFmtId="0" fontId="0" fillId="0" borderId="0" xfId="0"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right" vertical="center" wrapText="1"/>
    </xf>
    <xf numFmtId="0" fontId="3" fillId="0" borderId="0" xfId="0" applyFont="1" applyAlignment="1">
      <alignment horizontal="right"/>
    </xf>
    <xf numFmtId="0" fontId="25" fillId="0" borderId="0" xfId="0" applyFont="1"/>
    <xf numFmtId="43" fontId="25" fillId="0" borderId="0" xfId="1" applyFont="1" applyBorder="1" applyAlignment="1">
      <alignment horizontal="center"/>
    </xf>
    <xf numFmtId="0" fontId="25" fillId="0" borderId="0" xfId="0" applyFont="1" applyAlignment="1">
      <alignment horizontal="center" vertical="center" wrapText="1"/>
    </xf>
    <xf numFmtId="0" fontId="24" fillId="0" borderId="1" xfId="0" applyFont="1" applyBorder="1" applyAlignment="1">
      <alignment horizontal="center" vertical="center" wrapText="1"/>
    </xf>
    <xf numFmtId="0" fontId="23" fillId="0" borderId="0" xfId="0" applyFont="1" applyAlignment="1">
      <alignment horizontal="center" vertical="center" wrapText="1"/>
    </xf>
    <xf numFmtId="0" fontId="24" fillId="0" borderId="0" xfId="0" applyFont="1"/>
    <xf numFmtId="0" fontId="23" fillId="0" borderId="0" xfId="0" applyFont="1" applyAlignment="1">
      <alignment horizontal="right" vertical="center"/>
    </xf>
    <xf numFmtId="0" fontId="23" fillId="0" borderId="1" xfId="0" applyFont="1" applyBorder="1" applyAlignment="1">
      <alignment horizontal="center" vertical="center" wrapText="1"/>
    </xf>
    <xf numFmtId="43" fontId="23" fillId="0" borderId="1" xfId="0" applyNumberFormat="1" applyFont="1" applyBorder="1" applyAlignment="1">
      <alignment vertical="center" wrapText="1"/>
    </xf>
    <xf numFmtId="43" fontId="24" fillId="0" borderId="1" xfId="1" applyFont="1" applyFill="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23" fillId="0" borderId="0" xfId="0" applyFont="1" applyAlignment="1">
      <alignment vertical="center" wrapText="1"/>
    </xf>
    <xf numFmtId="0" fontId="24" fillId="0" borderId="1" xfId="0" applyFont="1" applyBorder="1" applyAlignment="1">
      <alignment vertical="center" wrapText="1"/>
    </xf>
    <xf numFmtId="43" fontId="11" fillId="0" borderId="1" xfId="0" applyNumberFormat="1" applyFont="1" applyBorder="1" applyAlignment="1">
      <alignment vertical="center" wrapText="1"/>
    </xf>
    <xf numFmtId="43" fontId="11" fillId="0" borderId="1" xfId="1" applyFont="1" applyFill="1" applyBorder="1" applyAlignment="1">
      <alignment vertical="center" wrapText="1"/>
    </xf>
    <xf numFmtId="43" fontId="11" fillId="0" borderId="1" xfId="0" applyNumberFormat="1" applyFont="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wrapText="1"/>
    </xf>
    <xf numFmtId="0" fontId="12" fillId="0" borderId="1" xfId="0" applyFont="1" applyBorder="1" applyAlignment="1">
      <alignment vertical="top" wrapText="1"/>
    </xf>
    <xf numFmtId="0" fontId="27" fillId="0" borderId="1" xfId="0" applyFont="1" applyBorder="1" applyAlignment="1">
      <alignment horizontal="justify" vertical="center" wrapText="1"/>
    </xf>
    <xf numFmtId="0" fontId="3" fillId="0" borderId="0" xfId="0" applyFont="1" applyAlignment="1">
      <alignment horizontal="center" vertical="center"/>
    </xf>
    <xf numFmtId="0" fontId="8" fillId="0" borderId="0" xfId="0" applyFont="1" applyAlignment="1">
      <alignment horizontal="left" vertical="top" wrapText="1"/>
    </xf>
    <xf numFmtId="0" fontId="22" fillId="0" borderId="0" xfId="0" applyFont="1" applyAlignment="1">
      <alignment horizontal="left" vertical="top" wrapText="1"/>
    </xf>
    <xf numFmtId="0" fontId="28" fillId="0" borderId="0" xfId="0" applyFont="1" applyAlignment="1">
      <alignment horizontal="left" vertical="top" wrapText="1"/>
    </xf>
    <xf numFmtId="0" fontId="3" fillId="0" borderId="0" xfId="0" applyFont="1" applyAlignment="1">
      <alignment horizontal="center" vertical="center"/>
    </xf>
    <xf numFmtId="0" fontId="5" fillId="0" borderId="1" xfId="0" applyFont="1" applyBorder="1" applyAlignment="1">
      <alignment horizontal="center" vertical="top" wrapText="1"/>
    </xf>
    <xf numFmtId="0" fontId="5" fillId="0" borderId="1" xfId="0" applyFont="1" applyBorder="1" applyAlignment="1">
      <alignment horizontal="center" vertical="top"/>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0" borderId="8" xfId="0" applyFont="1" applyBorder="1" applyAlignment="1">
      <alignment horizontal="center" vertical="top"/>
    </xf>
    <xf numFmtId="0" fontId="6" fillId="0" borderId="1" xfId="0" applyFont="1" applyBorder="1" applyAlignment="1">
      <alignment horizontal="center" vertical="center" wrapText="1"/>
    </xf>
    <xf numFmtId="0" fontId="5" fillId="0" borderId="2"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4" fillId="0" borderId="3" xfId="0" applyFont="1" applyBorder="1" applyAlignment="1">
      <alignment horizontal="left" vertical="top" wrapText="1"/>
    </xf>
    <xf numFmtId="0" fontId="20" fillId="0" borderId="1" xfId="0" applyFont="1" applyBorder="1" applyAlignment="1">
      <alignment horizontal="center" vertical="top" wrapText="1"/>
    </xf>
    <xf numFmtId="0" fontId="12" fillId="0" borderId="1" xfId="0" applyFont="1" applyBorder="1" applyAlignment="1">
      <alignment horizontal="center" vertical="top"/>
    </xf>
    <xf numFmtId="43" fontId="12" fillId="0" borderId="1" xfId="1" applyFont="1" applyBorder="1" applyAlignment="1">
      <alignment horizontal="center" vertical="top"/>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43" fontId="23" fillId="0" borderId="1" xfId="0" applyNumberFormat="1" applyFont="1" applyBorder="1" applyAlignment="1">
      <alignment vertical="center" wrapText="1"/>
    </xf>
    <xf numFmtId="43" fontId="24" fillId="0" borderId="1" xfId="1" applyFont="1" applyFill="1" applyBorder="1" applyAlignment="1">
      <alignment vertical="center" wrapText="1"/>
    </xf>
    <xf numFmtId="0" fontId="11"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2" fillId="0" borderId="3" xfId="0" applyFont="1" applyBorder="1" applyAlignment="1">
      <alignment horizontal="left" vertical="top" wrapText="1"/>
    </xf>
    <xf numFmtId="0" fontId="16" fillId="0" borderId="4" xfId="0" applyFont="1" applyBorder="1" applyAlignment="1">
      <alignment horizontal="center" vertical="center" wrapText="1"/>
    </xf>
    <xf numFmtId="0" fontId="16"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1" fillId="0" borderId="0" xfId="0" applyFont="1" applyAlignment="1">
      <alignment horizontal="center" vertical="center" wrapText="1"/>
    </xf>
    <xf numFmtId="0" fontId="3" fillId="0" borderId="0" xfId="0" applyFont="1" applyAlignment="1">
      <alignment horizontal="center"/>
    </xf>
    <xf numFmtId="0" fontId="17" fillId="0" borderId="1" xfId="0" applyFont="1" applyBorder="1" applyAlignment="1">
      <alignment horizontal="center" vertical="center" wrapText="1"/>
    </xf>
    <xf numFmtId="0" fontId="16" fillId="0" borderId="1" xfId="0" applyFont="1" applyBorder="1" applyAlignment="1">
      <alignment horizontal="center" vertical="center"/>
    </xf>
    <xf numFmtId="43" fontId="11" fillId="0" borderId="1" xfId="1" applyFont="1" applyBorder="1" applyAlignment="1">
      <alignment horizontal="center" vertical="center" wrapText="1"/>
    </xf>
    <xf numFmtId="0" fontId="21" fillId="0" borderId="3" xfId="0" applyFont="1" applyBorder="1" applyAlignment="1">
      <alignment horizontal="left" vertical="top" wrapText="1"/>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3" fillId="0" borderId="1" xfId="0" applyFont="1" applyBorder="1" applyAlignment="1">
      <alignment vertical="center" wrapText="1"/>
    </xf>
    <xf numFmtId="0" fontId="23" fillId="0" borderId="2"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8"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5" xfId="0" applyFont="1" applyBorder="1" applyAlignment="1">
      <alignment horizontal="center" vertical="center" wrapText="1"/>
    </xf>
    <xf numFmtId="0" fontId="23" fillId="0" borderId="0" xfId="0" applyFont="1" applyAlignment="1">
      <alignment horizontal="center" vertical="center" wrapText="1"/>
    </xf>
    <xf numFmtId="0" fontId="13" fillId="0" borderId="1" xfId="0" applyFont="1" applyBorder="1" applyAlignment="1">
      <alignment horizontal="center" vertical="center" wrapText="1"/>
    </xf>
    <xf numFmtId="43" fontId="13" fillId="0" borderId="1" xfId="0" applyNumberFormat="1" applyFont="1" applyBorder="1" applyAlignment="1">
      <alignment horizontal="center" vertical="center" wrapText="1"/>
    </xf>
    <xf numFmtId="43" fontId="13" fillId="0" borderId="1" xfId="1" applyFont="1" applyFill="1" applyBorder="1" applyAlignment="1">
      <alignment vertical="center" wrapText="1"/>
    </xf>
    <xf numFmtId="43" fontId="13" fillId="0" borderId="1" xfId="1" applyFont="1" applyFill="1" applyBorder="1" applyAlignment="1">
      <alignment horizontal="center" vertical="center" wrapText="1"/>
    </xf>
    <xf numFmtId="43" fontId="3" fillId="0" borderId="1" xfId="1" applyFont="1" applyBorder="1" applyAlignment="1">
      <alignment horizontal="center"/>
    </xf>
    <xf numFmtId="43" fontId="12" fillId="0" borderId="1" xfId="1" applyFont="1" applyFill="1" applyBorder="1" applyAlignment="1">
      <alignment vertical="center" wrapText="1"/>
    </xf>
    <xf numFmtId="0" fontId="11" fillId="0" borderId="0" xfId="0" applyFont="1" applyAlignment="1">
      <alignment horizontal="right" vertical="center" wrapText="1"/>
    </xf>
    <xf numFmtId="0" fontId="12" fillId="0" borderId="0" xfId="0" applyFont="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24" fillId="0" borderId="0" xfId="0" applyFont="1" applyAlignment="1">
      <alignment horizontal="center"/>
    </xf>
    <xf numFmtId="0" fontId="3" fillId="0" borderId="5"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23" fillId="0" borderId="0" xfId="0" applyFont="1" applyAlignment="1">
      <alignment horizontal="center"/>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43" fontId="11" fillId="0" borderId="1" xfId="1" applyFont="1" applyFill="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center"/>
    </xf>
    <xf numFmtId="0" fontId="18" fillId="0" borderId="1" xfId="0" applyFont="1" applyBorder="1" applyAlignment="1">
      <alignment horizontal="center" vertical="center"/>
    </xf>
    <xf numFmtId="43" fontId="23" fillId="0" borderId="2" xfId="0" applyNumberFormat="1" applyFont="1" applyBorder="1" applyAlignment="1">
      <alignment vertical="center" wrapText="1"/>
    </xf>
    <xf numFmtId="43" fontId="23" fillId="0" borderId="8" xfId="0" applyNumberFormat="1" applyFont="1" applyBorder="1" applyAlignment="1">
      <alignment vertical="center" wrapText="1"/>
    </xf>
    <xf numFmtId="0" fontId="24" fillId="0" borderId="2" xfId="0" applyFont="1" applyBorder="1" applyAlignment="1">
      <alignment horizontal="center" vertical="center" wrapText="1"/>
    </xf>
    <xf numFmtId="0" fontId="24" fillId="0" borderId="8" xfId="0" applyFont="1" applyBorder="1" applyAlignment="1">
      <alignment horizontal="center" vertical="center" wrapText="1"/>
    </xf>
    <xf numFmtId="43" fontId="24" fillId="0" borderId="2" xfId="1" applyFont="1" applyFill="1" applyBorder="1" applyAlignment="1">
      <alignment vertical="center" wrapText="1"/>
    </xf>
    <xf numFmtId="43" fontId="24" fillId="0" borderId="8" xfId="1" applyFont="1" applyFill="1" applyBorder="1" applyAlignment="1">
      <alignment vertical="center" wrapText="1"/>
    </xf>
    <xf numFmtId="0" fontId="23" fillId="0" borderId="9" xfId="0" applyFont="1" applyBorder="1" applyAlignment="1">
      <alignment horizontal="center" vertical="center" wrapText="1"/>
    </xf>
    <xf numFmtId="0" fontId="23" fillId="0" borderId="10"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0" fillId="0" borderId="0" xfId="0" applyAlignment="1">
      <alignment horizontal="left" vertical="top" wrapText="1"/>
    </xf>
  </cellXfs>
  <cellStyles count="3">
    <cellStyle name="Обычный" xfId="0" builtinId="0"/>
    <cellStyle name="Процентный" xfId="2" builtinId="5"/>
    <cellStyle name="Финансовый" xfId="1" builtinId="3"/>
  </cellStyles>
  <dxfs count="14">
    <dxf>
      <fill>
        <patternFill>
          <bgColor theme="5" tint="0.39994506668294322"/>
        </patternFill>
      </fill>
    </dxf>
    <dxf>
      <fill>
        <patternFill>
          <bgColor theme="5"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2" defaultTableStyle="TableStyleMedium2" defaultPivotStyle="PivotStyleLight16">
    <tableStyle name="Invisible" pivot="0" table="0" count="0" xr9:uid="{B88CFC6A-129F-4C15-93C9-88FC7CCAD762}"/>
    <tableStyle name="Стиль таблицы 1" pivot="0" count="0" xr9:uid="{FFE99391-47D5-40D4-8F90-0F1E84B43F75}"/>
  </tableStyles>
  <colors>
    <mruColors>
      <color rgb="FF9C0006"/>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82EF8F-B9A8-41F8-9430-0B7A96508CB8}" name="Месяц" displayName="Месяц" ref="O1:P13" totalsRowShown="0">
  <autoFilter ref="O1:P13" xr:uid="{3D82EF8F-B9A8-41F8-9430-0B7A96508CB8}"/>
  <tableColumns count="2">
    <tableColumn id="1" xr3:uid="{974C06BB-176F-4010-B49F-28D98736CA5B}" name="Месяцы"/>
    <tableColumn id="2" xr3:uid="{8D05F60C-E847-4C41-86F4-1B1E446A7821}" name="№Месяца"/>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01032-FEB8-4BC0-8C36-BBC77E31F6A0}">
  <sheetPr>
    <pageSetUpPr fitToPage="1"/>
  </sheetPr>
  <dimension ref="A2:J28"/>
  <sheetViews>
    <sheetView view="pageBreakPreview" zoomScaleNormal="85" zoomScaleSheetLayoutView="100" workbookViewId="0">
      <pane xSplit="1" ySplit="8" topLeftCell="B9" activePane="bottomRight" state="frozen"/>
      <selection activeCell="H9" sqref="H9:I9"/>
      <selection pane="topRight" activeCell="H9" sqref="H9:I9"/>
      <selection pane="bottomLeft" activeCell="H9" sqref="H9:I9"/>
      <selection pane="bottomRight" activeCell="C35" sqref="C35"/>
    </sheetView>
  </sheetViews>
  <sheetFormatPr defaultColWidth="9.140625" defaultRowHeight="15" outlineLevelRow="2" x14ac:dyDescent="0.25"/>
  <cols>
    <col min="1" max="1" width="7.85546875" style="20" customWidth="1"/>
    <col min="2" max="2" width="50.85546875" style="20" customWidth="1"/>
    <col min="3" max="3" width="21.28515625" style="4" customWidth="1"/>
    <col min="4" max="5" width="19.42578125" style="4" customWidth="1"/>
    <col min="6" max="6" width="20.140625" style="4" customWidth="1"/>
    <col min="7" max="7" width="9.140625" style="20"/>
    <col min="8" max="10" width="10.85546875" style="20" customWidth="1"/>
    <col min="11" max="16384" width="9.140625" style="20"/>
  </cols>
  <sheetData>
    <row r="2" spans="1:10" x14ac:dyDescent="0.25">
      <c r="F2" s="4" t="s">
        <v>137</v>
      </c>
    </row>
    <row r="3" spans="1:10" ht="15.75" x14ac:dyDescent="0.25">
      <c r="A3" s="81" t="s">
        <v>0</v>
      </c>
      <c r="B3" s="81"/>
      <c r="C3" s="81"/>
      <c r="D3" s="81"/>
      <c r="E3" s="81"/>
      <c r="F3" s="81"/>
    </row>
    <row r="4" spans="1:10" ht="15.75" x14ac:dyDescent="0.25">
      <c r="A4" s="81" t="s">
        <v>71</v>
      </c>
      <c r="B4" s="81"/>
      <c r="C4" s="81"/>
      <c r="D4" s="81"/>
      <c r="E4" s="81"/>
      <c r="F4" s="81"/>
    </row>
    <row r="5" spans="1:10" ht="15.75" x14ac:dyDescent="0.25">
      <c r="A5" s="77"/>
      <c r="B5" s="77"/>
      <c r="C5" s="77"/>
      <c r="D5" s="77"/>
      <c r="E5" s="77"/>
      <c r="F5" s="77"/>
    </row>
    <row r="6" spans="1:10" ht="17.25" customHeight="1" x14ac:dyDescent="0.25">
      <c r="A6" s="87" t="s">
        <v>11</v>
      </c>
      <c r="B6" s="87" t="s">
        <v>6</v>
      </c>
      <c r="C6" s="84" t="s">
        <v>142</v>
      </c>
      <c r="D6" s="85"/>
      <c r="E6" s="86"/>
      <c r="F6" s="87" t="s">
        <v>143</v>
      </c>
    </row>
    <row r="7" spans="1:10" ht="42.75" x14ac:dyDescent="0.25">
      <c r="A7" s="87"/>
      <c r="B7" s="87"/>
      <c r="C7" s="21" t="s">
        <v>7</v>
      </c>
      <c r="D7" s="21" t="s">
        <v>8</v>
      </c>
      <c r="E7" s="21" t="s">
        <v>9</v>
      </c>
      <c r="F7" s="87"/>
    </row>
    <row r="8" spans="1:10" x14ac:dyDescent="0.25">
      <c r="A8" s="22">
        <v>1</v>
      </c>
      <c r="B8" s="22">
        <v>2</v>
      </c>
      <c r="C8" s="23">
        <v>3</v>
      </c>
      <c r="D8" s="23">
        <v>4</v>
      </c>
      <c r="E8" s="23">
        <v>5</v>
      </c>
      <c r="F8" s="23">
        <v>6</v>
      </c>
    </row>
    <row r="9" spans="1:10" ht="269.25" customHeight="1" outlineLevel="2" x14ac:dyDescent="0.25">
      <c r="A9" s="82">
        <v>1</v>
      </c>
      <c r="B9" s="73" t="s">
        <v>140</v>
      </c>
      <c r="C9" s="73"/>
      <c r="D9" s="25"/>
      <c r="E9" s="26">
        <f>IFERROR(ROUND(C9+D9,2),"НЕ ЧИСЛО")</f>
        <v>0</v>
      </c>
      <c r="F9" s="34" t="str">
        <f>IFERROR(ROUND(D9/E9,4),"")</f>
        <v/>
      </c>
      <c r="I9" s="35"/>
    </row>
    <row r="10" spans="1:10" ht="110.25" outlineLevel="2" x14ac:dyDescent="0.25">
      <c r="A10" s="82"/>
      <c r="B10" s="74" t="s">
        <v>139</v>
      </c>
      <c r="C10" s="27"/>
      <c r="D10" s="27"/>
      <c r="E10" s="26">
        <f>IFERROR(ROUND(C10+D10,2),"НЕ ЧИСЛО")</f>
        <v>0</v>
      </c>
      <c r="F10" s="34" t="str">
        <f t="shared" ref="F10:F24" si="0">IFERROR(ROUND(D10/E10,4),"")</f>
        <v/>
      </c>
    </row>
    <row r="11" spans="1:10" ht="66.75" customHeight="1" outlineLevel="2" x14ac:dyDescent="0.25">
      <c r="A11" s="82"/>
      <c r="B11" s="75" t="s">
        <v>141</v>
      </c>
      <c r="C11" s="27"/>
      <c r="D11" s="27"/>
      <c r="E11" s="26">
        <f>IFERROR(ROUND(C11+D11,2),"НЕ ЧИСЛО")</f>
        <v>0</v>
      </c>
      <c r="F11" s="34" t="str">
        <f t="shared" si="0"/>
        <v/>
      </c>
    </row>
    <row r="12" spans="1:10" ht="78.75" outlineLevel="2" x14ac:dyDescent="0.25">
      <c r="A12" s="82"/>
      <c r="B12" s="76" t="s">
        <v>138</v>
      </c>
      <c r="C12" s="27"/>
      <c r="D12" s="27"/>
      <c r="E12" s="26">
        <f>IFERROR(ROUND(C12+D12,2),"НЕ ЧИСЛО")</f>
        <v>0</v>
      </c>
      <c r="F12" s="34" t="str">
        <f t="shared" si="0"/>
        <v/>
      </c>
    </row>
    <row r="13" spans="1:10" outlineLevel="1" x14ac:dyDescent="0.25">
      <c r="A13" s="28" t="s">
        <v>93</v>
      </c>
      <c r="B13" s="24"/>
      <c r="C13" s="29">
        <f>SUBTOTAL(9,C9:C12)</f>
        <v>0</v>
      </c>
      <c r="D13" s="29">
        <f>SUBTOTAL(9,D9:D12)</f>
        <v>0</v>
      </c>
      <c r="E13" s="30">
        <f>SUBTOTAL(9,E9:E12)</f>
        <v>0</v>
      </c>
      <c r="F13" s="34" t="str">
        <f t="shared" si="0"/>
        <v/>
      </c>
      <c r="J13" s="31"/>
    </row>
    <row r="14" spans="1:10" ht="267.75" outlineLevel="2" x14ac:dyDescent="0.25">
      <c r="A14" s="83">
        <v>2</v>
      </c>
      <c r="B14" s="73" t="s">
        <v>140</v>
      </c>
      <c r="C14" s="25"/>
      <c r="D14" s="25"/>
      <c r="E14" s="26">
        <f>IFERROR(ROUND(C14+D14,2),"НЕ ЧИСЛО")</f>
        <v>0</v>
      </c>
      <c r="F14" s="34" t="str">
        <f t="shared" si="0"/>
        <v/>
      </c>
    </row>
    <row r="15" spans="1:10" ht="110.25" outlineLevel="2" x14ac:dyDescent="0.25">
      <c r="A15" s="83"/>
      <c r="B15" s="74" t="s">
        <v>139</v>
      </c>
      <c r="C15" s="27"/>
      <c r="D15" s="27"/>
      <c r="E15" s="26">
        <f>IFERROR(ROUND(C15+D15,2),"НЕ ЧИСЛО")</f>
        <v>0</v>
      </c>
      <c r="F15" s="34" t="str">
        <f t="shared" si="0"/>
        <v/>
      </c>
    </row>
    <row r="16" spans="1:10" ht="94.5" outlineLevel="2" x14ac:dyDescent="0.25">
      <c r="A16" s="83"/>
      <c r="B16" s="75" t="s">
        <v>141</v>
      </c>
      <c r="C16" s="27"/>
      <c r="D16" s="27"/>
      <c r="E16" s="26">
        <f>IFERROR(ROUND(C16+D16,2),"НЕ ЧИСЛО")</f>
        <v>0</v>
      </c>
      <c r="F16" s="34" t="str">
        <f t="shared" si="0"/>
        <v/>
      </c>
    </row>
    <row r="17" spans="1:6" ht="78.75" outlineLevel="2" x14ac:dyDescent="0.25">
      <c r="A17" s="83"/>
      <c r="B17" s="76" t="s">
        <v>138</v>
      </c>
      <c r="C17" s="27"/>
      <c r="D17" s="27"/>
      <c r="E17" s="26">
        <f t="shared" ref="E17" si="1">IFERROR(ROUND(C17+D17,2),"НЕ ЧИСЛО")</f>
        <v>0</v>
      </c>
      <c r="F17" s="34" t="str">
        <f t="shared" si="0"/>
        <v/>
      </c>
    </row>
    <row r="18" spans="1:6" outlineLevel="1" x14ac:dyDescent="0.25">
      <c r="A18" s="28" t="s">
        <v>94</v>
      </c>
      <c r="B18" s="32"/>
      <c r="C18" s="29">
        <f>SUBTOTAL(9,C14:C17)</f>
        <v>0</v>
      </c>
      <c r="D18" s="29">
        <f>SUBTOTAL(9,D14:D17)</f>
        <v>0</v>
      </c>
      <c r="E18" s="30">
        <f>SUBTOTAL(9,E14:E17)</f>
        <v>0</v>
      </c>
      <c r="F18" s="34" t="str">
        <f t="shared" si="0"/>
        <v/>
      </c>
    </row>
    <row r="19" spans="1:6" ht="267.75" outlineLevel="2" x14ac:dyDescent="0.25">
      <c r="A19" s="82">
        <v>3</v>
      </c>
      <c r="B19" s="73" t="s">
        <v>140</v>
      </c>
      <c r="C19" s="25"/>
      <c r="D19" s="25"/>
      <c r="E19" s="26">
        <f>IFERROR(ROUND(C19+D19,2),"НЕ ЧИСЛО")</f>
        <v>0</v>
      </c>
      <c r="F19" s="34" t="str">
        <f t="shared" si="0"/>
        <v/>
      </c>
    </row>
    <row r="20" spans="1:6" ht="110.25" outlineLevel="2" x14ac:dyDescent="0.25">
      <c r="A20" s="82"/>
      <c r="B20" s="74" t="s">
        <v>139</v>
      </c>
      <c r="C20" s="27"/>
      <c r="D20" s="27"/>
      <c r="E20" s="26">
        <f t="shared" ref="E20:E22" si="2">IFERROR(ROUND(C20+D20,2),"НЕ ЧИСЛО")</f>
        <v>0</v>
      </c>
      <c r="F20" s="34" t="str">
        <f t="shared" si="0"/>
        <v/>
      </c>
    </row>
    <row r="21" spans="1:6" ht="94.5" outlineLevel="2" x14ac:dyDescent="0.25">
      <c r="A21" s="82"/>
      <c r="B21" s="75" t="s">
        <v>141</v>
      </c>
      <c r="C21" s="27"/>
      <c r="D21" s="27"/>
      <c r="E21" s="26">
        <f t="shared" si="2"/>
        <v>0</v>
      </c>
      <c r="F21" s="34" t="str">
        <f t="shared" si="0"/>
        <v/>
      </c>
    </row>
    <row r="22" spans="1:6" ht="78.75" outlineLevel="2" x14ac:dyDescent="0.25">
      <c r="A22" s="82"/>
      <c r="B22" s="76" t="s">
        <v>138</v>
      </c>
      <c r="C22" s="27"/>
      <c r="D22" s="27"/>
      <c r="E22" s="26">
        <f t="shared" si="2"/>
        <v>0</v>
      </c>
      <c r="F22" s="34" t="str">
        <f t="shared" si="0"/>
        <v/>
      </c>
    </row>
    <row r="23" spans="1:6" outlineLevel="1" x14ac:dyDescent="0.25">
      <c r="A23" s="28" t="s">
        <v>114</v>
      </c>
      <c r="B23" s="32"/>
      <c r="C23" s="29">
        <f>SUBTOTAL(9,C19:C22)</f>
        <v>0</v>
      </c>
      <c r="D23" s="29">
        <f>SUBTOTAL(9,D19:D22)</f>
        <v>0</v>
      </c>
      <c r="E23" s="30">
        <f>SUBTOTAL(9,E19:E22)</f>
        <v>0</v>
      </c>
      <c r="F23" s="34" t="str">
        <f t="shared" si="0"/>
        <v/>
      </c>
    </row>
    <row r="24" spans="1:6" x14ac:dyDescent="0.25">
      <c r="A24" s="33" t="s">
        <v>73</v>
      </c>
      <c r="B24" s="24"/>
      <c r="C24" s="29">
        <f>C13+C18+C23</f>
        <v>0</v>
      </c>
      <c r="D24" s="29">
        <f>D13+D18+D23</f>
        <v>0</v>
      </c>
      <c r="E24" s="29">
        <f>E13+E18+E23</f>
        <v>0</v>
      </c>
      <c r="F24" s="34" t="str">
        <f t="shared" si="0"/>
        <v/>
      </c>
    </row>
    <row r="27" spans="1:6" ht="35.25" customHeight="1" x14ac:dyDescent="0.25">
      <c r="A27" s="78" t="s">
        <v>144</v>
      </c>
      <c r="B27" s="78"/>
      <c r="C27" s="78"/>
      <c r="D27" s="78"/>
      <c r="E27" s="78"/>
      <c r="F27" s="78"/>
    </row>
    <row r="28" spans="1:6" ht="38.25" customHeight="1" x14ac:dyDescent="0.25">
      <c r="A28" s="79" t="s">
        <v>87</v>
      </c>
      <c r="B28" s="80"/>
      <c r="C28" s="80"/>
      <c r="D28" s="80"/>
      <c r="E28" s="80"/>
      <c r="F28" s="80"/>
    </row>
  </sheetData>
  <sheetProtection formatCells="0" formatColumns="0" formatRows="0"/>
  <mergeCells count="11">
    <mergeCell ref="A27:F27"/>
    <mergeCell ref="A28:F28"/>
    <mergeCell ref="A3:F3"/>
    <mergeCell ref="A4:F4"/>
    <mergeCell ref="A9:A12"/>
    <mergeCell ref="A14:A17"/>
    <mergeCell ref="A19:A22"/>
    <mergeCell ref="C6:E6"/>
    <mergeCell ref="F6:F7"/>
    <mergeCell ref="B6:B7"/>
    <mergeCell ref="A6:A7"/>
  </mergeCells>
  <pageMargins left="0.35433070866141736" right="0.23622047244094491" top="0.51181102362204722" bottom="0.39370078740157483" header="0.31496062992125984" footer="0.23622047244094491"/>
  <pageSetup paperSize="9" scale="66" fitToHeight="0" orientation="portrait" r:id="rId1"/>
  <rowBreaks count="2" manualBreakCount="2">
    <brk id="13" max="6" man="1"/>
    <brk id="18"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59853-FDBD-44EE-A632-E2F15951CE41}">
  <sheetPr>
    <pageSetUpPr fitToPage="1"/>
  </sheetPr>
  <dimension ref="A1:K93"/>
  <sheetViews>
    <sheetView view="pageBreakPreview" topLeftCell="A3" zoomScale="96" zoomScaleNormal="100" zoomScaleSheetLayoutView="96" workbookViewId="0">
      <selection activeCell="A93" sqref="A93:J93"/>
    </sheetView>
  </sheetViews>
  <sheetFormatPr defaultColWidth="9.140625" defaultRowHeight="15.75" x14ac:dyDescent="0.25"/>
  <cols>
    <col min="1" max="1" width="5.85546875" style="36" customWidth="1"/>
    <col min="2" max="2" width="37.42578125" style="36" customWidth="1"/>
    <col min="3" max="3" width="10.140625" style="36" customWidth="1"/>
    <col min="4" max="4" width="10.42578125" style="36" customWidth="1"/>
    <col min="5" max="5" width="11.5703125" style="36" customWidth="1"/>
    <col min="6" max="8" width="10.5703125" style="36" customWidth="1"/>
    <col min="9" max="9" width="22.85546875" style="36" customWidth="1"/>
    <col min="10" max="10" width="44.28515625" style="36" customWidth="1"/>
    <col min="11" max="11" width="17.42578125" style="36" customWidth="1"/>
    <col min="12" max="14" width="27.140625" style="36" customWidth="1"/>
    <col min="15" max="16384" width="9.140625" style="36"/>
  </cols>
  <sheetData>
    <row r="1" spans="1:11" ht="15.75" customHeight="1" x14ac:dyDescent="0.25">
      <c r="A1" s="106" t="str">
        <f>"Расшифровка статьи расходов «Расходы на оплату труда работников,"</f>
        <v>Расшифровка статьи расходов «Расходы на оплату труда работников,</v>
      </c>
      <c r="B1" s="106"/>
      <c r="C1" s="106"/>
      <c r="D1" s="106"/>
      <c r="E1" s="106"/>
      <c r="F1" s="106"/>
      <c r="G1" s="106"/>
      <c r="H1" s="106"/>
      <c r="I1" s="106"/>
      <c r="J1" s="106"/>
    </row>
    <row r="2" spans="1:11" ht="15.75" customHeight="1" x14ac:dyDescent="0.25">
      <c r="A2" s="120" t="s">
        <v>124</v>
      </c>
      <c r="B2" s="120"/>
      <c r="C2" s="120"/>
      <c r="D2" s="120"/>
      <c r="E2" s="120"/>
      <c r="F2" s="120"/>
      <c r="G2" s="120"/>
      <c r="H2" s="120"/>
      <c r="I2" s="120"/>
      <c r="J2" s="120"/>
    </row>
    <row r="3" spans="1:11" x14ac:dyDescent="0.25">
      <c r="A3" s="60"/>
      <c r="B3" s="60"/>
      <c r="C3" s="60"/>
      <c r="D3" s="60"/>
      <c r="E3" s="60"/>
      <c r="F3" s="60"/>
      <c r="G3" s="60"/>
      <c r="H3" s="60"/>
      <c r="I3" s="60"/>
    </row>
    <row r="4" spans="1:11" x14ac:dyDescent="0.25">
      <c r="A4" s="61"/>
      <c r="B4" s="61"/>
      <c r="C4" s="61"/>
      <c r="D4" s="61"/>
      <c r="E4" s="61"/>
      <c r="F4" s="61"/>
      <c r="G4" s="61"/>
      <c r="H4" s="61"/>
      <c r="I4" s="62"/>
      <c r="J4" s="62" t="s">
        <v>88</v>
      </c>
    </row>
    <row r="5" spans="1:11" ht="15.75" customHeight="1" x14ac:dyDescent="0.25">
      <c r="A5" s="120" t="s">
        <v>129</v>
      </c>
      <c r="B5" s="120"/>
      <c r="C5" s="120"/>
      <c r="D5" s="120"/>
      <c r="E5" s="120"/>
      <c r="F5" s="120"/>
      <c r="G5" s="120"/>
      <c r="H5" s="120"/>
      <c r="I5" s="120"/>
      <c r="J5" s="120"/>
    </row>
    <row r="6" spans="1:11" x14ac:dyDescent="0.25">
      <c r="A6" s="61"/>
      <c r="B6" s="61"/>
      <c r="C6" s="61"/>
      <c r="D6" s="61"/>
      <c r="E6" s="61"/>
      <c r="F6" s="61"/>
      <c r="G6" s="61"/>
      <c r="H6" s="61"/>
      <c r="I6" s="61"/>
    </row>
    <row r="7" spans="1:11" ht="15.75" customHeight="1" x14ac:dyDescent="0.25">
      <c r="A7" s="95" t="s">
        <v>22</v>
      </c>
      <c r="B7" s="95" t="s">
        <v>23</v>
      </c>
      <c r="C7" s="95"/>
      <c r="D7" s="95" t="s">
        <v>27</v>
      </c>
      <c r="E7" s="95"/>
      <c r="F7" s="115" t="s">
        <v>24</v>
      </c>
      <c r="G7" s="116"/>
      <c r="H7" s="116"/>
      <c r="I7" s="117"/>
      <c r="J7" s="118" t="s">
        <v>127</v>
      </c>
    </row>
    <row r="8" spans="1:11" ht="31.5" customHeight="1" x14ac:dyDescent="0.25">
      <c r="A8" s="95"/>
      <c r="B8" s="95"/>
      <c r="C8" s="95"/>
      <c r="D8" s="95"/>
      <c r="E8" s="95"/>
      <c r="F8" s="95" t="s">
        <v>25</v>
      </c>
      <c r="G8" s="95"/>
      <c r="H8" s="95" t="s">
        <v>26</v>
      </c>
      <c r="I8" s="95"/>
      <c r="J8" s="119"/>
      <c r="K8" s="68"/>
    </row>
    <row r="9" spans="1:11" x14ac:dyDescent="0.25">
      <c r="A9" s="63">
        <v>1</v>
      </c>
      <c r="B9" s="95" t="s">
        <v>28</v>
      </c>
      <c r="C9" s="95"/>
      <c r="D9" s="95" t="s">
        <v>29</v>
      </c>
      <c r="E9" s="95"/>
      <c r="F9" s="95" t="s">
        <v>30</v>
      </c>
      <c r="G9" s="95"/>
      <c r="H9" s="95" t="s">
        <v>31</v>
      </c>
      <c r="I9" s="95"/>
      <c r="J9" s="63">
        <v>6</v>
      </c>
    </row>
    <row r="10" spans="1:11" x14ac:dyDescent="0.25">
      <c r="A10" s="59">
        <f>IF(B10="","",SUBTOTAL(3,$B$9:$C10)-SUBTOTAL(3,B10:C10))</f>
        <v>1</v>
      </c>
      <c r="B10" s="96" t="s">
        <v>83</v>
      </c>
      <c r="C10" s="96"/>
      <c r="D10" s="97">
        <f>IFERROR(ROUND((F10+H10),2),"НЕ ЧИСЛО")</f>
        <v>0</v>
      </c>
      <c r="E10" s="97"/>
      <c r="F10" s="98"/>
      <c r="G10" s="98"/>
      <c r="H10" s="98"/>
      <c r="I10" s="98"/>
      <c r="J10" s="65"/>
    </row>
    <row r="11" spans="1:11" x14ac:dyDescent="0.25">
      <c r="A11" s="59">
        <f>IF(B11="","",SUBTOTAL(3,$B$9:$C11)-SUBTOTAL(3,B11:C11))</f>
        <v>2</v>
      </c>
      <c r="B11" s="96" t="s">
        <v>34</v>
      </c>
      <c r="C11" s="96"/>
      <c r="D11" s="97">
        <f t="shared" ref="D11:D12" si="0">IFERROR(ROUND((F11+H11),2),"НЕ ЧИСЛО")</f>
        <v>0</v>
      </c>
      <c r="E11" s="97"/>
      <c r="F11" s="98"/>
      <c r="G11" s="98"/>
      <c r="H11" s="98"/>
      <c r="I11" s="98"/>
      <c r="J11" s="65"/>
    </row>
    <row r="12" spans="1:11" x14ac:dyDescent="0.25">
      <c r="A12" s="59" t="str">
        <f>IF(B12="","",SUBTOTAL(3,$B$9:$C12)-SUBTOTAL(3,B12:C12))</f>
        <v/>
      </c>
      <c r="B12" s="96"/>
      <c r="C12" s="96"/>
      <c r="D12" s="97">
        <f t="shared" si="0"/>
        <v>0</v>
      </c>
      <c r="E12" s="97"/>
      <c r="F12" s="98"/>
      <c r="G12" s="98"/>
      <c r="H12" s="98"/>
      <c r="I12" s="98"/>
      <c r="J12" s="65"/>
    </row>
    <row r="13" spans="1:11" x14ac:dyDescent="0.25">
      <c r="A13" s="95" t="s">
        <v>67</v>
      </c>
      <c r="B13" s="95"/>
      <c r="C13" s="95"/>
      <c r="D13" s="97">
        <f>SUBTOTAL(109,D$10:E$12)</f>
        <v>0</v>
      </c>
      <c r="E13" s="97"/>
      <c r="F13" s="97">
        <f>SUBTOTAL(109,F$10:G$12)</f>
        <v>0</v>
      </c>
      <c r="G13" s="97"/>
      <c r="H13" s="97">
        <f>SUBTOTAL(109,H$10:I$12)</f>
        <v>0</v>
      </c>
      <c r="I13" s="97"/>
      <c r="J13" s="64">
        <f>SUBTOTAL(109,J$10:J$12)</f>
        <v>0</v>
      </c>
    </row>
    <row r="14" spans="1:11" ht="181.5" customHeight="1" x14ac:dyDescent="0.25">
      <c r="A14" s="101" t="s">
        <v>145</v>
      </c>
      <c r="B14" s="101"/>
      <c r="C14" s="101"/>
      <c r="D14" s="101"/>
      <c r="E14" s="101"/>
      <c r="F14" s="101"/>
      <c r="G14" s="101"/>
      <c r="H14" s="101"/>
      <c r="I14" s="101"/>
      <c r="J14" s="101"/>
    </row>
    <row r="15" spans="1:11" ht="22.5" customHeight="1" x14ac:dyDescent="0.25">
      <c r="A15" s="53"/>
      <c r="B15" s="52"/>
      <c r="C15" s="52"/>
      <c r="D15" s="52"/>
      <c r="E15" s="52"/>
      <c r="F15" s="52"/>
      <c r="G15" s="52"/>
      <c r="H15" s="52"/>
      <c r="I15" s="52"/>
    </row>
    <row r="16" spans="1:11" ht="16.5" customHeight="1" x14ac:dyDescent="0.25">
      <c r="A16" s="53"/>
      <c r="B16" s="52"/>
      <c r="C16" s="52"/>
      <c r="D16" s="52"/>
      <c r="E16" s="52"/>
      <c r="F16" s="52"/>
      <c r="G16" s="52"/>
      <c r="H16" s="52"/>
      <c r="I16" s="54"/>
      <c r="J16" s="54" t="s">
        <v>90</v>
      </c>
    </row>
    <row r="17" spans="1:10" ht="15.75" customHeight="1" x14ac:dyDescent="0.25">
      <c r="A17" s="106" t="s">
        <v>89</v>
      </c>
      <c r="B17" s="106"/>
      <c r="C17" s="106"/>
      <c r="D17" s="106"/>
      <c r="E17" s="106"/>
      <c r="F17" s="106"/>
      <c r="G17" s="106"/>
      <c r="H17" s="106"/>
      <c r="I17" s="106"/>
      <c r="J17" s="106"/>
    </row>
    <row r="19" spans="1:10" ht="15.75" customHeight="1" x14ac:dyDescent="0.25">
      <c r="A19" s="99" t="s">
        <v>111</v>
      </c>
      <c r="B19" s="99"/>
      <c r="C19" s="99" t="s">
        <v>81</v>
      </c>
      <c r="D19" s="99"/>
      <c r="E19" s="99" t="s">
        <v>24</v>
      </c>
      <c r="F19" s="99"/>
      <c r="G19" s="99"/>
      <c r="H19" s="99"/>
      <c r="I19" s="99" t="s">
        <v>82</v>
      </c>
      <c r="J19" s="99"/>
    </row>
    <row r="20" spans="1:10" ht="28.5" customHeight="1" x14ac:dyDescent="0.25">
      <c r="A20" s="99"/>
      <c r="B20" s="99"/>
      <c r="C20" s="99"/>
      <c r="D20" s="99"/>
      <c r="E20" s="99" t="s">
        <v>25</v>
      </c>
      <c r="F20" s="99"/>
      <c r="G20" s="99" t="s">
        <v>26</v>
      </c>
      <c r="H20" s="99"/>
      <c r="I20" s="99"/>
      <c r="J20" s="99"/>
    </row>
    <row r="21" spans="1:10" x14ac:dyDescent="0.25">
      <c r="A21" s="99">
        <v>1</v>
      </c>
      <c r="B21" s="99"/>
      <c r="C21" s="99" t="s">
        <v>28</v>
      </c>
      <c r="D21" s="99"/>
      <c r="E21" s="99" t="s">
        <v>29</v>
      </c>
      <c r="F21" s="99"/>
      <c r="G21" s="99" t="s">
        <v>30</v>
      </c>
      <c r="H21" s="99"/>
      <c r="I21" s="99" t="s">
        <v>31</v>
      </c>
      <c r="J21" s="99"/>
    </row>
    <row r="22" spans="1:10" ht="168" customHeight="1" x14ac:dyDescent="0.25">
      <c r="A22" s="121" t="s">
        <v>122</v>
      </c>
      <c r="B22" s="121"/>
      <c r="C22" s="122">
        <f>IFERROR(ROUND(E22+G22,2),"НЕ ЧИСЛО")</f>
        <v>0</v>
      </c>
      <c r="D22" s="121"/>
      <c r="E22" s="123"/>
      <c r="F22" s="123"/>
      <c r="G22" s="124"/>
      <c r="H22" s="124"/>
      <c r="I22" s="99"/>
      <c r="J22" s="99"/>
    </row>
    <row r="23" spans="1:10" x14ac:dyDescent="0.25">
      <c r="A23" s="47" t="s">
        <v>67</v>
      </c>
      <c r="B23" s="47"/>
      <c r="C23" s="125">
        <f>SUM(C22)</f>
        <v>0</v>
      </c>
      <c r="D23" s="125"/>
      <c r="E23" s="125">
        <f t="shared" ref="E23" si="1">SUM(E22)</f>
        <v>0</v>
      </c>
      <c r="F23" s="125"/>
      <c r="G23" s="125">
        <f t="shared" ref="G23" si="2">SUM(G22)</f>
        <v>0</v>
      </c>
      <c r="H23" s="125"/>
      <c r="I23" s="99" t="s">
        <v>46</v>
      </c>
      <c r="J23" s="99"/>
    </row>
    <row r="24" spans="1:10" ht="68.25" customHeight="1" x14ac:dyDescent="0.25">
      <c r="A24" s="111" t="s">
        <v>112</v>
      </c>
      <c r="B24" s="111"/>
      <c r="C24" s="111"/>
      <c r="D24" s="111"/>
      <c r="E24" s="111"/>
      <c r="F24" s="111"/>
      <c r="G24" s="111"/>
      <c r="H24" s="111"/>
      <c r="I24" s="111"/>
      <c r="J24" s="111"/>
    </row>
    <row r="25" spans="1:10" x14ac:dyDescent="0.25">
      <c r="A25" s="56"/>
      <c r="B25" s="56"/>
      <c r="C25" s="57"/>
      <c r="D25" s="57"/>
      <c r="E25" s="57"/>
      <c r="F25" s="57"/>
      <c r="G25" s="57"/>
      <c r="H25" s="57"/>
      <c r="I25" s="58"/>
    </row>
    <row r="26" spans="1:10" x14ac:dyDescent="0.25">
      <c r="I26" s="55"/>
      <c r="J26" s="55" t="s">
        <v>92</v>
      </c>
    </row>
    <row r="27" spans="1:10" ht="15.75" customHeight="1" x14ac:dyDescent="0.25">
      <c r="A27" s="106" t="s">
        <v>91</v>
      </c>
      <c r="B27" s="106"/>
      <c r="C27" s="106"/>
      <c r="D27" s="106"/>
      <c r="E27" s="106"/>
      <c r="F27" s="106"/>
      <c r="G27" s="106"/>
      <c r="H27" s="106"/>
      <c r="I27" s="106"/>
      <c r="J27" s="106"/>
    </row>
    <row r="29" spans="1:10" ht="42.75" customHeight="1" x14ac:dyDescent="0.25">
      <c r="A29" s="42" t="s">
        <v>22</v>
      </c>
      <c r="B29" s="112" t="s">
        <v>84</v>
      </c>
      <c r="C29" s="112"/>
      <c r="D29" s="112" t="s">
        <v>75</v>
      </c>
      <c r="E29" s="112"/>
      <c r="F29" s="112"/>
      <c r="G29" s="112" t="s">
        <v>47</v>
      </c>
      <c r="H29" s="112"/>
      <c r="I29" s="112" t="s">
        <v>76</v>
      </c>
      <c r="J29" s="112"/>
    </row>
    <row r="30" spans="1:10" x14ac:dyDescent="0.25">
      <c r="A30" s="42">
        <v>1</v>
      </c>
      <c r="B30" s="112">
        <v>2</v>
      </c>
      <c r="C30" s="112"/>
      <c r="D30" s="112">
        <v>3</v>
      </c>
      <c r="E30" s="112"/>
      <c r="F30" s="112"/>
      <c r="G30" s="112">
        <v>4</v>
      </c>
      <c r="H30" s="112"/>
      <c r="I30" s="112">
        <v>5</v>
      </c>
      <c r="J30" s="112"/>
    </row>
    <row r="31" spans="1:10" x14ac:dyDescent="0.25">
      <c r="A31" s="43">
        <v>1</v>
      </c>
      <c r="B31" s="113" t="s">
        <v>119</v>
      </c>
      <c r="C31" s="113"/>
      <c r="D31" s="112"/>
      <c r="E31" s="112"/>
      <c r="F31" s="112"/>
      <c r="G31" s="114"/>
      <c r="H31" s="114"/>
      <c r="I31" s="112"/>
      <c r="J31" s="112"/>
    </row>
    <row r="32" spans="1:10" x14ac:dyDescent="0.25">
      <c r="A32" s="43">
        <v>2</v>
      </c>
      <c r="B32" s="113" t="s">
        <v>120</v>
      </c>
      <c r="C32" s="113"/>
      <c r="D32" s="112"/>
      <c r="E32" s="112"/>
      <c r="F32" s="112"/>
      <c r="G32" s="114"/>
      <c r="H32" s="114"/>
      <c r="I32" s="112"/>
      <c r="J32" s="112"/>
    </row>
    <row r="33" spans="1:10" x14ac:dyDescent="0.25">
      <c r="A33" s="43">
        <v>3</v>
      </c>
      <c r="B33" s="113" t="s">
        <v>121</v>
      </c>
      <c r="C33" s="113"/>
      <c r="D33" s="112"/>
      <c r="E33" s="112"/>
      <c r="F33" s="112"/>
      <c r="G33" s="114"/>
      <c r="H33" s="114"/>
      <c r="I33" s="112"/>
      <c r="J33" s="112"/>
    </row>
    <row r="34" spans="1:10" x14ac:dyDescent="0.25">
      <c r="A34" s="99" t="s">
        <v>67</v>
      </c>
      <c r="B34" s="99"/>
      <c r="C34" s="99"/>
      <c r="D34" s="126"/>
      <c r="E34" s="126"/>
      <c r="F34" s="126"/>
      <c r="G34" s="126"/>
      <c r="H34" s="126"/>
      <c r="I34" s="99" t="s">
        <v>46</v>
      </c>
      <c r="J34" s="99"/>
    </row>
    <row r="35" spans="1:10" ht="95.25" customHeight="1" x14ac:dyDescent="0.25">
      <c r="A35" s="79" t="s">
        <v>123</v>
      </c>
      <c r="B35" s="79"/>
      <c r="C35" s="79"/>
      <c r="D35" s="79"/>
      <c r="E35" s="79"/>
      <c r="F35" s="79"/>
      <c r="G35" s="79"/>
      <c r="H35" s="79"/>
      <c r="I35" s="79"/>
      <c r="J35" s="79"/>
    </row>
    <row r="37" spans="1:10" ht="15.75" customHeight="1" x14ac:dyDescent="0.25">
      <c r="A37" s="106" t="s">
        <v>85</v>
      </c>
      <c r="B37" s="106"/>
      <c r="C37" s="106"/>
      <c r="D37" s="106"/>
      <c r="E37" s="106"/>
      <c r="F37" s="106"/>
      <c r="G37" s="106"/>
      <c r="H37" s="106"/>
      <c r="I37" s="106"/>
      <c r="J37" s="106"/>
    </row>
    <row r="38" spans="1:10" x14ac:dyDescent="0.25">
      <c r="A38" s="50"/>
      <c r="B38" s="50"/>
      <c r="C38" s="50"/>
      <c r="D38" s="50"/>
      <c r="E38" s="50"/>
      <c r="F38" s="50"/>
      <c r="G38" s="50"/>
      <c r="H38" s="50"/>
      <c r="I38" s="50"/>
    </row>
    <row r="39" spans="1:10" ht="15.75" customHeight="1" x14ac:dyDescent="0.25">
      <c r="A39" s="127" t="s">
        <v>95</v>
      </c>
      <c r="B39" s="127"/>
      <c r="C39" s="127"/>
      <c r="D39" s="127"/>
      <c r="E39" s="127"/>
      <c r="F39" s="127"/>
      <c r="G39" s="127"/>
      <c r="H39" s="127"/>
      <c r="I39" s="127"/>
      <c r="J39" s="127"/>
    </row>
    <row r="40" spans="1:10" x14ac:dyDescent="0.25">
      <c r="A40" s="128" t="s">
        <v>101</v>
      </c>
      <c r="B40" s="128"/>
      <c r="C40" s="128"/>
      <c r="D40" s="128"/>
      <c r="E40" s="128"/>
      <c r="F40" s="128"/>
      <c r="G40" s="128"/>
      <c r="H40" s="128"/>
      <c r="I40" s="128"/>
      <c r="J40" s="128"/>
    </row>
    <row r="41" spans="1:10" x14ac:dyDescent="0.25">
      <c r="A41" s="51"/>
      <c r="B41" s="51"/>
      <c r="C41" s="51"/>
      <c r="D41" s="51"/>
      <c r="E41" s="51"/>
      <c r="F41" s="51"/>
      <c r="G41" s="51"/>
      <c r="H41" s="51"/>
      <c r="I41" s="51"/>
    </row>
    <row r="42" spans="1:10" x14ac:dyDescent="0.25">
      <c r="A42" s="42" t="s">
        <v>22</v>
      </c>
      <c r="B42" s="130" t="s">
        <v>48</v>
      </c>
      <c r="C42" s="131"/>
      <c r="D42" s="132"/>
      <c r="E42" s="41" t="s">
        <v>49</v>
      </c>
      <c r="F42" s="129" t="s">
        <v>50</v>
      </c>
      <c r="G42" s="129"/>
      <c r="H42" s="129"/>
      <c r="I42" s="129"/>
      <c r="J42" s="129"/>
    </row>
    <row r="43" spans="1:10" x14ac:dyDescent="0.25">
      <c r="A43" s="41">
        <v>1</v>
      </c>
      <c r="B43" s="130">
        <v>2</v>
      </c>
      <c r="C43" s="131"/>
      <c r="D43" s="132"/>
      <c r="E43" s="41">
        <v>3</v>
      </c>
      <c r="F43" s="129">
        <v>4</v>
      </c>
      <c r="G43" s="129"/>
      <c r="H43" s="129"/>
      <c r="I43" s="129"/>
      <c r="J43" s="129"/>
    </row>
    <row r="44" spans="1:10" ht="56.25" customHeight="1" x14ac:dyDescent="0.25">
      <c r="A44" s="43">
        <v>1</v>
      </c>
      <c r="B44" s="88" t="s">
        <v>72</v>
      </c>
      <c r="C44" s="89"/>
      <c r="D44" s="90"/>
      <c r="E44" s="23" t="s">
        <v>103</v>
      </c>
      <c r="F44" s="92" t="s">
        <v>104</v>
      </c>
      <c r="G44" s="92"/>
      <c r="H44" s="92"/>
      <c r="I44" s="92"/>
      <c r="J44" s="92"/>
    </row>
    <row r="45" spans="1:10" ht="15.75" customHeight="1" x14ac:dyDescent="0.25">
      <c r="A45" s="43">
        <v>2</v>
      </c>
      <c r="B45" s="88" t="s">
        <v>51</v>
      </c>
      <c r="C45" s="89"/>
      <c r="D45" s="90"/>
      <c r="E45" s="23" t="s">
        <v>57</v>
      </c>
      <c r="F45" s="93"/>
      <c r="G45" s="93"/>
      <c r="H45" s="93"/>
      <c r="I45" s="93"/>
      <c r="J45" s="93"/>
    </row>
    <row r="46" spans="1:10" ht="15.75" customHeight="1" x14ac:dyDescent="0.25">
      <c r="A46" s="43">
        <v>3</v>
      </c>
      <c r="B46" s="88" t="s">
        <v>52</v>
      </c>
      <c r="C46" s="89"/>
      <c r="D46" s="90"/>
      <c r="E46" s="23" t="s">
        <v>109</v>
      </c>
      <c r="F46" s="94"/>
      <c r="G46" s="94"/>
      <c r="H46" s="94"/>
      <c r="I46" s="94"/>
      <c r="J46" s="94"/>
    </row>
    <row r="47" spans="1:10" ht="15.75" customHeight="1" x14ac:dyDescent="0.25">
      <c r="A47" s="43">
        <v>4</v>
      </c>
      <c r="B47" s="88" t="s">
        <v>53</v>
      </c>
      <c r="C47" s="89"/>
      <c r="D47" s="90"/>
      <c r="E47" s="23" t="s">
        <v>58</v>
      </c>
      <c r="F47" s="94"/>
      <c r="G47" s="94"/>
      <c r="H47" s="94"/>
      <c r="I47" s="94"/>
      <c r="J47" s="94"/>
    </row>
    <row r="48" spans="1:10" ht="30.75" customHeight="1" x14ac:dyDescent="0.25">
      <c r="A48" s="43">
        <v>5</v>
      </c>
      <c r="B48" s="88" t="s">
        <v>74</v>
      </c>
      <c r="C48" s="89"/>
      <c r="D48" s="90"/>
      <c r="E48" s="23" t="s">
        <v>58</v>
      </c>
      <c r="F48" s="94"/>
      <c r="G48" s="94"/>
      <c r="H48" s="94"/>
      <c r="I48" s="94"/>
      <c r="J48" s="94"/>
    </row>
    <row r="49" spans="1:10" ht="30.75" customHeight="1" x14ac:dyDescent="0.25">
      <c r="A49" s="43">
        <v>6</v>
      </c>
      <c r="B49" s="88" t="s">
        <v>54</v>
      </c>
      <c r="C49" s="89"/>
      <c r="D49" s="90"/>
      <c r="E49" s="23" t="s">
        <v>58</v>
      </c>
      <c r="F49" s="94"/>
      <c r="G49" s="94"/>
      <c r="H49" s="94"/>
      <c r="I49" s="94"/>
      <c r="J49" s="94"/>
    </row>
    <row r="50" spans="1:10" ht="15.75" customHeight="1" x14ac:dyDescent="0.25">
      <c r="A50" s="43">
        <v>7</v>
      </c>
      <c r="B50" s="88" t="s">
        <v>55</v>
      </c>
      <c r="C50" s="89"/>
      <c r="D50" s="90"/>
      <c r="E50" s="23" t="s">
        <v>58</v>
      </c>
      <c r="F50" s="94"/>
      <c r="G50" s="94"/>
      <c r="H50" s="94"/>
      <c r="I50" s="94"/>
      <c r="J50" s="94"/>
    </row>
    <row r="51" spans="1:10" ht="15.75" customHeight="1" x14ac:dyDescent="0.25">
      <c r="A51" s="43">
        <v>8</v>
      </c>
      <c r="B51" s="88" t="s">
        <v>56</v>
      </c>
      <c r="C51" s="89"/>
      <c r="D51" s="90"/>
      <c r="E51" s="23" t="s">
        <v>58</v>
      </c>
      <c r="F51" s="94"/>
      <c r="G51" s="94"/>
      <c r="H51" s="94"/>
      <c r="I51" s="94"/>
      <c r="J51" s="94"/>
    </row>
    <row r="52" spans="1:10" ht="16.5" customHeight="1" x14ac:dyDescent="0.25">
      <c r="A52" s="91" t="s">
        <v>102</v>
      </c>
      <c r="B52" s="91"/>
      <c r="C52" s="91"/>
      <c r="D52" s="91"/>
      <c r="E52" s="91"/>
      <c r="F52" s="91"/>
      <c r="G52" s="91"/>
      <c r="H52" s="91"/>
      <c r="I52" s="91"/>
      <c r="J52" s="91"/>
    </row>
    <row r="54" spans="1:10" x14ac:dyDescent="0.25">
      <c r="I54" s="55"/>
      <c r="J54" s="55" t="s">
        <v>96</v>
      </c>
    </row>
    <row r="55" spans="1:10" x14ac:dyDescent="0.25">
      <c r="A55" s="133" t="s">
        <v>130</v>
      </c>
      <c r="B55" s="133"/>
      <c r="C55" s="133"/>
      <c r="D55" s="133"/>
      <c r="E55" s="133"/>
      <c r="F55" s="133"/>
      <c r="G55" s="133"/>
      <c r="H55" s="133"/>
      <c r="I55" s="133"/>
      <c r="J55" s="133"/>
    </row>
    <row r="56" spans="1:10" x14ac:dyDescent="0.25">
      <c r="A56" s="51"/>
      <c r="B56" s="51"/>
      <c r="C56" s="51"/>
      <c r="D56" s="51"/>
      <c r="E56" s="51"/>
      <c r="F56" s="51"/>
      <c r="G56" s="51"/>
      <c r="H56" s="51"/>
      <c r="I56" s="51"/>
    </row>
    <row r="57" spans="1:10" ht="16.5" customHeight="1" x14ac:dyDescent="0.25">
      <c r="A57" s="104" t="s">
        <v>22</v>
      </c>
      <c r="B57" s="135" t="s">
        <v>48</v>
      </c>
      <c r="C57" s="99" t="s">
        <v>80</v>
      </c>
      <c r="D57" s="99"/>
      <c r="E57" s="99" t="s">
        <v>24</v>
      </c>
      <c r="F57" s="99"/>
      <c r="G57" s="99"/>
      <c r="H57" s="99"/>
      <c r="I57" s="99" t="s">
        <v>127</v>
      </c>
      <c r="J57" s="99"/>
    </row>
    <row r="58" spans="1:10" ht="50.25" customHeight="1" x14ac:dyDescent="0.25">
      <c r="A58" s="134"/>
      <c r="B58" s="136"/>
      <c r="C58" s="99"/>
      <c r="D58" s="99"/>
      <c r="E58" s="99" t="s">
        <v>25</v>
      </c>
      <c r="F58" s="99"/>
      <c r="G58" s="99" t="s">
        <v>26</v>
      </c>
      <c r="H58" s="99"/>
      <c r="I58" s="99"/>
      <c r="J58" s="99"/>
    </row>
    <row r="59" spans="1:10" x14ac:dyDescent="0.25">
      <c r="A59" s="37">
        <v>1</v>
      </c>
      <c r="B59" s="37">
        <v>2</v>
      </c>
      <c r="C59" s="99">
        <v>3</v>
      </c>
      <c r="D59" s="99"/>
      <c r="E59" s="99">
        <v>4</v>
      </c>
      <c r="F59" s="99"/>
      <c r="G59" s="99">
        <v>5</v>
      </c>
      <c r="H59" s="99"/>
      <c r="I59" s="99">
        <v>6</v>
      </c>
      <c r="J59" s="99"/>
    </row>
    <row r="60" spans="1:10" ht="15.75" customHeight="1" x14ac:dyDescent="0.25">
      <c r="A60" s="66">
        <v>1</v>
      </c>
      <c r="B60" s="67" t="s">
        <v>77</v>
      </c>
      <c r="C60" s="122">
        <f>IFERROR(ROUND(E60+G60,2),"НЕ ЧИСЛО")</f>
        <v>0</v>
      </c>
      <c r="D60" s="121"/>
      <c r="E60" s="110"/>
      <c r="F60" s="110"/>
      <c r="G60" s="110"/>
      <c r="H60" s="110"/>
      <c r="I60" s="99"/>
      <c r="J60" s="99"/>
    </row>
    <row r="61" spans="1:10" ht="69" customHeight="1" x14ac:dyDescent="0.25">
      <c r="A61" s="91" t="s">
        <v>131</v>
      </c>
      <c r="B61" s="91"/>
      <c r="C61" s="91"/>
      <c r="D61" s="91"/>
      <c r="E61" s="91"/>
      <c r="F61" s="91"/>
      <c r="G61" s="91"/>
      <c r="H61" s="91"/>
      <c r="I61" s="91"/>
      <c r="J61" s="91"/>
    </row>
    <row r="63" spans="1:10" ht="15.75" customHeight="1" x14ac:dyDescent="0.25">
      <c r="A63" s="106" t="str">
        <f>"Расшифровка статьи расходов «Расходы на оплату работ (услуг) сторонних организаций, "</f>
        <v xml:space="preserve">Расшифровка статьи расходов «Расходы на оплату работ (услуг) сторонних организаций, </v>
      </c>
      <c r="B63" s="106"/>
      <c r="C63" s="106"/>
      <c r="D63" s="106"/>
      <c r="E63" s="106"/>
      <c r="F63" s="106"/>
      <c r="G63" s="106"/>
      <c r="H63" s="106"/>
      <c r="I63" s="106"/>
      <c r="J63" s="106"/>
    </row>
    <row r="64" spans="1:10" ht="15.75" customHeight="1" x14ac:dyDescent="0.25">
      <c r="A64" s="120" t="s">
        <v>132</v>
      </c>
      <c r="B64" s="120"/>
      <c r="C64" s="120"/>
      <c r="D64" s="120"/>
      <c r="E64" s="120"/>
      <c r="F64" s="120"/>
      <c r="G64" s="120"/>
      <c r="H64" s="120"/>
      <c r="I64" s="120"/>
      <c r="J64" s="120"/>
    </row>
    <row r="65" spans="1:10" x14ac:dyDescent="0.25">
      <c r="A65" s="50"/>
      <c r="B65" s="50"/>
      <c r="C65" s="50"/>
      <c r="D65" s="50"/>
      <c r="E65" s="50"/>
      <c r="F65" s="50"/>
      <c r="G65" s="50"/>
      <c r="H65" s="50"/>
      <c r="I65" s="50"/>
    </row>
    <row r="66" spans="1:10" x14ac:dyDescent="0.25">
      <c r="I66" s="55"/>
      <c r="J66" s="55" t="s">
        <v>97</v>
      </c>
    </row>
    <row r="67" spans="1:10" x14ac:dyDescent="0.25">
      <c r="A67" s="128" t="s">
        <v>98</v>
      </c>
      <c r="B67" s="128"/>
      <c r="C67" s="128"/>
      <c r="D67" s="128"/>
      <c r="E67" s="128"/>
      <c r="F67" s="128"/>
      <c r="G67" s="128"/>
      <c r="H67" s="128"/>
      <c r="I67" s="128"/>
      <c r="J67" s="128"/>
    </row>
    <row r="68" spans="1:10" x14ac:dyDescent="0.25">
      <c r="A68" s="137" t="s">
        <v>110</v>
      </c>
      <c r="B68" s="137"/>
      <c r="C68" s="137"/>
      <c r="D68" s="137"/>
      <c r="E68" s="137"/>
      <c r="F68" s="137"/>
      <c r="G68" s="137"/>
      <c r="H68" s="137"/>
      <c r="I68" s="137"/>
      <c r="J68" s="137"/>
    </row>
    <row r="70" spans="1:10" ht="15.75" customHeight="1" x14ac:dyDescent="0.25">
      <c r="A70" s="104" t="s">
        <v>22</v>
      </c>
      <c r="B70" s="99" t="s">
        <v>78</v>
      </c>
      <c r="C70" s="99" t="s">
        <v>147</v>
      </c>
      <c r="D70" s="99" t="s">
        <v>60</v>
      </c>
      <c r="E70" s="99"/>
      <c r="F70" s="99"/>
      <c r="G70" s="99"/>
      <c r="H70" s="99"/>
      <c r="I70" s="138" t="s">
        <v>148</v>
      </c>
      <c r="J70" s="139"/>
    </row>
    <row r="71" spans="1:10" ht="15.75" customHeight="1" x14ac:dyDescent="0.25">
      <c r="A71" s="105"/>
      <c r="B71" s="99"/>
      <c r="C71" s="99"/>
      <c r="D71" s="99" t="s">
        <v>61</v>
      </c>
      <c r="E71" s="99" t="s">
        <v>62</v>
      </c>
      <c r="F71" s="99"/>
      <c r="G71" s="99"/>
      <c r="H71" s="99"/>
      <c r="I71" s="140"/>
      <c r="J71" s="141"/>
    </row>
    <row r="72" spans="1:10" ht="57" customHeight="1" x14ac:dyDescent="0.25">
      <c r="A72" s="134"/>
      <c r="B72" s="99"/>
      <c r="C72" s="99"/>
      <c r="D72" s="99"/>
      <c r="E72" s="99" t="s">
        <v>63</v>
      </c>
      <c r="F72" s="99"/>
      <c r="G72" s="99" t="s">
        <v>64</v>
      </c>
      <c r="H72" s="99"/>
      <c r="I72" s="142"/>
      <c r="J72" s="143"/>
    </row>
    <row r="73" spans="1:10" x14ac:dyDescent="0.25">
      <c r="A73" s="37">
        <v>1</v>
      </c>
      <c r="B73" s="37">
        <v>2</v>
      </c>
      <c r="C73" s="37">
        <v>3</v>
      </c>
      <c r="D73" s="37">
        <v>4</v>
      </c>
      <c r="E73" s="99">
        <v>5</v>
      </c>
      <c r="F73" s="99"/>
      <c r="G73" s="99">
        <v>6</v>
      </c>
      <c r="H73" s="99"/>
      <c r="I73" s="99">
        <v>7</v>
      </c>
      <c r="J73" s="99"/>
    </row>
    <row r="74" spans="1:10" ht="15.75" customHeight="1" x14ac:dyDescent="0.25">
      <c r="A74" s="66">
        <v>1</v>
      </c>
      <c r="B74" s="67" t="s">
        <v>65</v>
      </c>
      <c r="C74" s="70">
        <f>IFERROR(ROUND((E74+G74),2),"НЕ ЧИСЛО")</f>
        <v>0</v>
      </c>
      <c r="D74" s="72" t="s">
        <v>136</v>
      </c>
      <c r="E74" s="110"/>
      <c r="F74" s="110"/>
      <c r="G74" s="110"/>
      <c r="H74" s="110"/>
      <c r="I74" s="100"/>
      <c r="J74" s="100"/>
    </row>
    <row r="75" spans="1:10" ht="15.75" customHeight="1" x14ac:dyDescent="0.25">
      <c r="A75" s="66">
        <v>2</v>
      </c>
      <c r="B75" s="67" t="s">
        <v>66</v>
      </c>
      <c r="C75" s="70">
        <f t="shared" ref="C75:C76" si="3">IFERROR(ROUND((E75+G75),2),"НЕ ЧИСЛО")</f>
        <v>0</v>
      </c>
      <c r="D75" s="72" t="s">
        <v>136</v>
      </c>
      <c r="E75" s="110"/>
      <c r="F75" s="110"/>
      <c r="G75" s="110"/>
      <c r="H75" s="110"/>
      <c r="I75" s="100"/>
      <c r="J75" s="100"/>
    </row>
    <row r="76" spans="1:10" ht="15.75" customHeight="1" x14ac:dyDescent="0.25">
      <c r="A76" s="66" t="s">
        <v>128</v>
      </c>
      <c r="B76" s="67" t="s">
        <v>118</v>
      </c>
      <c r="C76" s="70">
        <f t="shared" si="3"/>
        <v>0</v>
      </c>
      <c r="D76" s="72" t="s">
        <v>136</v>
      </c>
      <c r="E76" s="110"/>
      <c r="F76" s="110"/>
      <c r="G76" s="110"/>
      <c r="H76" s="110"/>
      <c r="I76" s="100"/>
      <c r="J76" s="100"/>
    </row>
    <row r="77" spans="1:10" ht="15.75" customHeight="1" x14ac:dyDescent="0.25">
      <c r="A77" s="99" t="s">
        <v>67</v>
      </c>
      <c r="B77" s="99"/>
      <c r="C77" s="71">
        <f>SUM(C74:D76)</f>
        <v>0</v>
      </c>
      <c r="D77" s="71">
        <f>SUM(D74:E76)</f>
        <v>0</v>
      </c>
      <c r="E77" s="144">
        <f>SUM(E74:F76)</f>
        <v>0</v>
      </c>
      <c r="F77" s="144"/>
      <c r="G77" s="144">
        <f>SUM(G74:H76)</f>
        <v>0</v>
      </c>
      <c r="H77" s="144"/>
      <c r="I77" s="99" t="s">
        <v>46</v>
      </c>
      <c r="J77" s="99"/>
    </row>
    <row r="78" spans="1:10" ht="64.5" customHeight="1" x14ac:dyDescent="0.25">
      <c r="A78" s="101" t="s">
        <v>146</v>
      </c>
      <c r="B78" s="101"/>
      <c r="C78" s="101"/>
      <c r="D78" s="101"/>
      <c r="E78" s="101"/>
      <c r="F78" s="101"/>
      <c r="G78" s="101"/>
      <c r="H78" s="101"/>
      <c r="I78" s="101"/>
      <c r="J78" s="101"/>
    </row>
    <row r="80" spans="1:10" ht="15.75" customHeight="1" x14ac:dyDescent="0.25">
      <c r="A80" s="106" t="str">
        <f>"Расшифровка статьи расходов «Расходы на приобретение нефинансовых активов»"</f>
        <v>Расшифровка статьи расходов «Расходы на приобретение нефинансовых активов»</v>
      </c>
      <c r="B80" s="106"/>
      <c r="C80" s="106"/>
      <c r="D80" s="106"/>
      <c r="E80" s="106"/>
      <c r="F80" s="106"/>
      <c r="G80" s="106"/>
      <c r="H80" s="106"/>
      <c r="I80" s="106"/>
      <c r="J80" s="106"/>
    </row>
    <row r="81" spans="1:10" ht="15.75" customHeight="1" x14ac:dyDescent="0.25">
      <c r="A81" s="106" t="s">
        <v>86</v>
      </c>
      <c r="B81" s="106"/>
      <c r="C81" s="106"/>
      <c r="D81" s="106"/>
      <c r="E81" s="106"/>
      <c r="F81" s="106"/>
      <c r="G81" s="106"/>
      <c r="H81" s="106"/>
      <c r="I81" s="106"/>
      <c r="J81" s="106"/>
    </row>
    <row r="82" spans="1:10" x14ac:dyDescent="0.25">
      <c r="A82" s="50"/>
      <c r="B82" s="50"/>
      <c r="C82" s="50"/>
      <c r="D82" s="50"/>
      <c r="E82" s="50"/>
      <c r="F82" s="50"/>
      <c r="G82" s="50"/>
      <c r="H82" s="50"/>
      <c r="I82" s="50"/>
    </row>
    <row r="83" spans="1:10" x14ac:dyDescent="0.25">
      <c r="I83" s="55"/>
      <c r="J83" s="55" t="s">
        <v>99</v>
      </c>
    </row>
    <row r="84" spans="1:10" x14ac:dyDescent="0.25">
      <c r="A84" s="107" t="s">
        <v>100</v>
      </c>
      <c r="B84" s="107"/>
      <c r="C84" s="107"/>
      <c r="D84" s="107"/>
      <c r="E84" s="107"/>
      <c r="F84" s="107"/>
      <c r="G84" s="107"/>
      <c r="H84" s="107"/>
      <c r="I84" s="107"/>
      <c r="J84" s="107"/>
    </row>
    <row r="86" spans="1:10" ht="15.75" customHeight="1" x14ac:dyDescent="0.25">
      <c r="A86" s="104" t="s">
        <v>22</v>
      </c>
      <c r="B86" s="102" t="s">
        <v>79</v>
      </c>
      <c r="C86" s="145" t="s">
        <v>68</v>
      </c>
      <c r="D86" s="145" t="s">
        <v>69</v>
      </c>
      <c r="E86" s="145" t="s">
        <v>70</v>
      </c>
      <c r="F86" s="146" t="s">
        <v>59</v>
      </c>
      <c r="G86" s="146"/>
      <c r="H86" s="108" t="s">
        <v>113</v>
      </c>
      <c r="I86" s="108"/>
      <c r="J86" s="108"/>
    </row>
    <row r="87" spans="1:10" ht="97.5" customHeight="1" x14ac:dyDescent="0.25">
      <c r="A87" s="105"/>
      <c r="B87" s="103"/>
      <c r="C87" s="145"/>
      <c r="D87" s="145"/>
      <c r="E87" s="145"/>
      <c r="F87" s="44" t="s">
        <v>25</v>
      </c>
      <c r="G87" s="44" t="s">
        <v>26</v>
      </c>
      <c r="H87" s="108"/>
      <c r="I87" s="108"/>
      <c r="J87" s="108"/>
    </row>
    <row r="88" spans="1:10" x14ac:dyDescent="0.25">
      <c r="A88" s="46">
        <v>1</v>
      </c>
      <c r="B88" s="46">
        <v>2</v>
      </c>
      <c r="C88" s="46">
        <v>3</v>
      </c>
      <c r="D88" s="46">
        <v>4</v>
      </c>
      <c r="E88" s="46">
        <v>5</v>
      </c>
      <c r="F88" s="46">
        <v>6</v>
      </c>
      <c r="G88" s="46">
        <v>7</v>
      </c>
      <c r="H88" s="109">
        <v>8</v>
      </c>
      <c r="I88" s="109"/>
      <c r="J88" s="109"/>
    </row>
    <row r="89" spans="1:10" ht="15.75" customHeight="1" x14ac:dyDescent="0.25">
      <c r="A89" s="66">
        <v>1</v>
      </c>
      <c r="B89" s="69" t="s">
        <v>115</v>
      </c>
      <c r="C89" s="45"/>
      <c r="D89" s="48"/>
      <c r="E89" s="49"/>
      <c r="F89" s="49"/>
      <c r="G89" s="49"/>
      <c r="H89" s="147"/>
      <c r="I89" s="147"/>
      <c r="J89" s="147"/>
    </row>
    <row r="90" spans="1:10" ht="15.75" customHeight="1" x14ac:dyDescent="0.25">
      <c r="A90" s="66">
        <v>2</v>
      </c>
      <c r="B90" s="69" t="s">
        <v>116</v>
      </c>
      <c r="C90" s="45"/>
      <c r="D90" s="48"/>
      <c r="E90" s="49"/>
      <c r="F90" s="49"/>
      <c r="G90" s="49"/>
      <c r="H90" s="147"/>
      <c r="I90" s="147"/>
      <c r="J90" s="147"/>
    </row>
    <row r="91" spans="1:10" ht="15.75" customHeight="1" x14ac:dyDescent="0.25">
      <c r="A91" s="66" t="s">
        <v>128</v>
      </c>
      <c r="B91" s="69" t="s">
        <v>117</v>
      </c>
      <c r="C91" s="45"/>
      <c r="D91" s="48"/>
      <c r="E91" s="49"/>
      <c r="F91" s="49"/>
      <c r="G91" s="49"/>
      <c r="H91" s="147"/>
      <c r="I91" s="147"/>
      <c r="J91" s="147"/>
    </row>
    <row r="92" spans="1:10" x14ac:dyDescent="0.25">
      <c r="A92" s="109" t="s">
        <v>67</v>
      </c>
      <c r="B92" s="109"/>
      <c r="C92" s="109"/>
      <c r="D92" s="48"/>
      <c r="E92" s="49"/>
      <c r="F92" s="49"/>
      <c r="G92" s="49"/>
      <c r="H92" s="147"/>
      <c r="I92" s="147"/>
      <c r="J92" s="147"/>
    </row>
    <row r="93" spans="1:10" ht="99.75" customHeight="1" x14ac:dyDescent="0.25">
      <c r="A93" s="91" t="s">
        <v>149</v>
      </c>
      <c r="B93" s="91"/>
      <c r="C93" s="91"/>
      <c r="D93" s="91"/>
      <c r="E93" s="91"/>
      <c r="F93" s="91"/>
      <c r="G93" s="91"/>
      <c r="H93" s="91"/>
      <c r="I93" s="91"/>
      <c r="J93" s="91"/>
    </row>
  </sheetData>
  <mergeCells count="167">
    <mergeCell ref="E77:F77"/>
    <mergeCell ref="G77:H77"/>
    <mergeCell ref="E75:F75"/>
    <mergeCell ref="G75:H75"/>
    <mergeCell ref="A92:C92"/>
    <mergeCell ref="C86:C87"/>
    <mergeCell ref="D86:D87"/>
    <mergeCell ref="E86:E87"/>
    <mergeCell ref="F86:G86"/>
    <mergeCell ref="H89:J89"/>
    <mergeCell ref="H90:J90"/>
    <mergeCell ref="H91:J91"/>
    <mergeCell ref="H92:J92"/>
    <mergeCell ref="G76:H76"/>
    <mergeCell ref="A77:B77"/>
    <mergeCell ref="C60:D60"/>
    <mergeCell ref="E60:F60"/>
    <mergeCell ref="G60:H60"/>
    <mergeCell ref="I59:J59"/>
    <mergeCell ref="I60:J60"/>
    <mergeCell ref="A61:J61"/>
    <mergeCell ref="A63:J63"/>
    <mergeCell ref="E71:H71"/>
    <mergeCell ref="E72:F72"/>
    <mergeCell ref="G72:H72"/>
    <mergeCell ref="B70:B72"/>
    <mergeCell ref="A70:A72"/>
    <mergeCell ref="A64:J64"/>
    <mergeCell ref="A67:J67"/>
    <mergeCell ref="A68:J68"/>
    <mergeCell ref="I70:J72"/>
    <mergeCell ref="D71:D72"/>
    <mergeCell ref="C70:C72"/>
    <mergeCell ref="D70:H70"/>
    <mergeCell ref="E58:F58"/>
    <mergeCell ref="G58:H58"/>
    <mergeCell ref="F50:J50"/>
    <mergeCell ref="F51:J51"/>
    <mergeCell ref="A55:J55"/>
    <mergeCell ref="I57:J58"/>
    <mergeCell ref="A57:A58"/>
    <mergeCell ref="B57:B58"/>
    <mergeCell ref="C59:D59"/>
    <mergeCell ref="E59:F59"/>
    <mergeCell ref="G59:H59"/>
    <mergeCell ref="C57:D58"/>
    <mergeCell ref="E57:H57"/>
    <mergeCell ref="A34:C34"/>
    <mergeCell ref="D34:F34"/>
    <mergeCell ref="G34:H34"/>
    <mergeCell ref="A37:J37"/>
    <mergeCell ref="A39:J39"/>
    <mergeCell ref="A40:J40"/>
    <mergeCell ref="F42:J42"/>
    <mergeCell ref="F43:J43"/>
    <mergeCell ref="I34:J34"/>
    <mergeCell ref="A35:J35"/>
    <mergeCell ref="B42:D42"/>
    <mergeCell ref="B43:D43"/>
    <mergeCell ref="A5:J5"/>
    <mergeCell ref="A1:J1"/>
    <mergeCell ref="A2:J2"/>
    <mergeCell ref="B29:C29"/>
    <mergeCell ref="D29:F29"/>
    <mergeCell ref="G29:H29"/>
    <mergeCell ref="G20:H20"/>
    <mergeCell ref="A21:B21"/>
    <mergeCell ref="C21:D21"/>
    <mergeCell ref="E21:F21"/>
    <mergeCell ref="G21:H21"/>
    <mergeCell ref="A22:B22"/>
    <mergeCell ref="C22:D22"/>
    <mergeCell ref="E22:F22"/>
    <mergeCell ref="G22:H22"/>
    <mergeCell ref="C19:D20"/>
    <mergeCell ref="E19:H19"/>
    <mergeCell ref="E20:F20"/>
    <mergeCell ref="C23:D23"/>
    <mergeCell ref="E23:F23"/>
    <mergeCell ref="G23:H23"/>
    <mergeCell ref="A27:J27"/>
    <mergeCell ref="A13:C13"/>
    <mergeCell ref="D13:E13"/>
    <mergeCell ref="F13:G13"/>
    <mergeCell ref="H13:I13"/>
    <mergeCell ref="A19:B20"/>
    <mergeCell ref="A7:A8"/>
    <mergeCell ref="B7:C8"/>
    <mergeCell ref="D7:E8"/>
    <mergeCell ref="F7:I7"/>
    <mergeCell ref="F8:G8"/>
    <mergeCell ref="H8:I8"/>
    <mergeCell ref="H10:I10"/>
    <mergeCell ref="B11:C11"/>
    <mergeCell ref="D11:E11"/>
    <mergeCell ref="F11:G11"/>
    <mergeCell ref="H11:I11"/>
    <mergeCell ref="B12:C12"/>
    <mergeCell ref="D12:E12"/>
    <mergeCell ref="F12:G12"/>
    <mergeCell ref="H12:I12"/>
    <mergeCell ref="A14:J14"/>
    <mergeCell ref="A17:J17"/>
    <mergeCell ref="J7:J8"/>
    <mergeCell ref="I19:J20"/>
    <mergeCell ref="B9:C9"/>
    <mergeCell ref="D9:E9"/>
    <mergeCell ref="I21:J21"/>
    <mergeCell ref="I22:J22"/>
    <mergeCell ref="I23:J23"/>
    <mergeCell ref="A24:J24"/>
    <mergeCell ref="I29:J29"/>
    <mergeCell ref="I30:J30"/>
    <mergeCell ref="I31:J31"/>
    <mergeCell ref="I32:J32"/>
    <mergeCell ref="I33:J33"/>
    <mergeCell ref="B32:C32"/>
    <mergeCell ref="D32:F32"/>
    <mergeCell ref="G32:H32"/>
    <mergeCell ref="B33:C33"/>
    <mergeCell ref="D33:F33"/>
    <mergeCell ref="G33:H33"/>
    <mergeCell ref="B30:C30"/>
    <mergeCell ref="D30:F30"/>
    <mergeCell ref="G30:H30"/>
    <mergeCell ref="B31:C31"/>
    <mergeCell ref="D31:F31"/>
    <mergeCell ref="G31:H31"/>
    <mergeCell ref="F9:G9"/>
    <mergeCell ref="H9:I9"/>
    <mergeCell ref="B10:C10"/>
    <mergeCell ref="D10:E10"/>
    <mergeCell ref="F10:G10"/>
    <mergeCell ref="A93:J93"/>
    <mergeCell ref="I73:J73"/>
    <mergeCell ref="I74:J74"/>
    <mergeCell ref="I75:J75"/>
    <mergeCell ref="I76:J76"/>
    <mergeCell ref="I77:J77"/>
    <mergeCell ref="A78:J78"/>
    <mergeCell ref="B86:B87"/>
    <mergeCell ref="A86:A87"/>
    <mergeCell ref="A80:J80"/>
    <mergeCell ref="A81:J81"/>
    <mergeCell ref="A84:J84"/>
    <mergeCell ref="H86:J87"/>
    <mergeCell ref="H88:J88"/>
    <mergeCell ref="E73:F73"/>
    <mergeCell ref="G73:H73"/>
    <mergeCell ref="E74:F74"/>
    <mergeCell ref="G74:H74"/>
    <mergeCell ref="E76:F76"/>
    <mergeCell ref="B44:D44"/>
    <mergeCell ref="B45:D45"/>
    <mergeCell ref="B46:D46"/>
    <mergeCell ref="B47:D47"/>
    <mergeCell ref="B48:D48"/>
    <mergeCell ref="B49:D49"/>
    <mergeCell ref="B50:D50"/>
    <mergeCell ref="B51:D51"/>
    <mergeCell ref="A52:J52"/>
    <mergeCell ref="F44:J44"/>
    <mergeCell ref="F45:J45"/>
    <mergeCell ref="F46:J46"/>
    <mergeCell ref="F47:J47"/>
    <mergeCell ref="F48:J48"/>
    <mergeCell ref="F49:J49"/>
  </mergeCells>
  <conditionalFormatting sqref="E22:F22">
    <cfRule type="cellIs" dxfId="13" priority="6" operator="greaterThan">
      <formula>$G$22</formula>
    </cfRule>
  </conditionalFormatting>
  <conditionalFormatting sqref="E60:F60">
    <cfRule type="cellIs" dxfId="12" priority="5" operator="greaterThan">
      <formula>$G$60</formula>
    </cfRule>
  </conditionalFormatting>
  <conditionalFormatting sqref="E74:F76">
    <cfRule type="cellIs" dxfId="11" priority="3" operator="greaterThan">
      <formula>$G$74</formula>
    </cfRule>
  </conditionalFormatting>
  <conditionalFormatting sqref="F11:G12">
    <cfRule type="cellIs" dxfId="10" priority="8" operator="greaterThan">
      <formula>$H$10</formula>
    </cfRule>
  </conditionalFormatting>
  <dataValidations count="2">
    <dataValidation type="list" allowBlank="1" showInputMessage="1" showErrorMessage="1" sqref="B10:C12" xr:uid="{61003EB7-0AA9-44CF-923C-16A46BF7123F}">
      <formula1>INDIRECT("Месяц[Месяцы]")</formula1>
    </dataValidation>
    <dataValidation type="decimal" operator="greaterThanOrEqual" allowBlank="1" showInputMessage="1" showErrorMessage="1" sqref="E60:H60 C89:G91 E74:H77 C77:D77" xr:uid="{B74DE780-7F07-4670-8F6B-B64BDB19E87C}">
      <formula1>0</formula1>
    </dataValidation>
  </dataValidations>
  <pageMargins left="0.78740157480314965" right="0.23622047244094491" top="0.47244094488188981" bottom="0.47244094488188981" header="0.31496062992125984" footer="0.31496062992125984"/>
  <pageSetup paperSize="9" scale="52" fitToHeight="0" orientation="portrait" r:id="rId1"/>
  <rowBreaks count="1" manualBreakCount="1">
    <brk id="35" max="9"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C4DEF-F5BC-4C5F-8049-DA489FB8227F}">
  <sheetPr>
    <pageSetUpPr fitToPage="1"/>
  </sheetPr>
  <dimension ref="A1:K93"/>
  <sheetViews>
    <sheetView view="pageBreakPreview" zoomScaleNormal="100" zoomScaleSheetLayoutView="100" workbookViewId="0">
      <selection activeCell="A93" sqref="A93:J93"/>
    </sheetView>
  </sheetViews>
  <sheetFormatPr defaultColWidth="9.140625" defaultRowHeight="15.75" x14ac:dyDescent="0.25"/>
  <cols>
    <col min="1" max="1" width="5.85546875" style="36" customWidth="1"/>
    <col min="2" max="2" width="37.42578125" style="36" customWidth="1"/>
    <col min="3" max="3" width="10.140625" style="36" customWidth="1"/>
    <col min="4" max="4" width="10.42578125" style="36" customWidth="1"/>
    <col min="5" max="5" width="11.5703125" style="36" customWidth="1"/>
    <col min="6" max="8" width="10.5703125" style="36" customWidth="1"/>
    <col min="9" max="9" width="22.85546875" style="36" customWidth="1"/>
    <col min="10" max="10" width="44.28515625" style="36" customWidth="1"/>
    <col min="11" max="11" width="17.42578125" style="36" customWidth="1"/>
    <col min="12" max="14" width="27.140625" style="36" customWidth="1"/>
    <col min="15" max="16384" width="9.140625" style="36"/>
  </cols>
  <sheetData>
    <row r="1" spans="1:11" ht="15.75" customHeight="1" x14ac:dyDescent="0.25">
      <c r="A1" s="106" t="str">
        <f>"Расшифровка статьи расходов «Расходы на оплату труда работников,"</f>
        <v>Расшифровка статьи расходов «Расходы на оплату труда работников,</v>
      </c>
      <c r="B1" s="106"/>
      <c r="C1" s="106"/>
      <c r="D1" s="106"/>
      <c r="E1" s="106"/>
      <c r="F1" s="106"/>
      <c r="G1" s="106"/>
      <c r="H1" s="106"/>
      <c r="I1" s="106"/>
      <c r="J1" s="106"/>
    </row>
    <row r="2" spans="1:11" ht="15.75" customHeight="1" x14ac:dyDescent="0.25">
      <c r="A2" s="120" t="s">
        <v>125</v>
      </c>
      <c r="B2" s="120"/>
      <c r="C2" s="120"/>
      <c r="D2" s="120"/>
      <c r="E2" s="120"/>
      <c r="F2" s="120"/>
      <c r="G2" s="120"/>
      <c r="H2" s="120"/>
      <c r="I2" s="120"/>
      <c r="J2" s="120"/>
    </row>
    <row r="3" spans="1:11" x14ac:dyDescent="0.25">
      <c r="A3" s="60"/>
      <c r="B3" s="60"/>
      <c r="C3" s="60"/>
      <c r="D3" s="60"/>
      <c r="E3" s="60"/>
      <c r="F3" s="60"/>
      <c r="G3" s="60"/>
      <c r="H3" s="60"/>
      <c r="I3" s="60"/>
    </row>
    <row r="4" spans="1:11" x14ac:dyDescent="0.25">
      <c r="A4" s="61"/>
      <c r="B4" s="61"/>
      <c r="C4" s="61"/>
      <c r="D4" s="61"/>
      <c r="E4" s="61"/>
      <c r="F4" s="61"/>
      <c r="G4" s="61"/>
      <c r="H4" s="61"/>
      <c r="I4" s="62"/>
      <c r="J4" s="62" t="s">
        <v>88</v>
      </c>
    </row>
    <row r="5" spans="1:11" ht="15.75" customHeight="1" x14ac:dyDescent="0.25">
      <c r="A5" s="120" t="s">
        <v>129</v>
      </c>
      <c r="B5" s="120"/>
      <c r="C5" s="120"/>
      <c r="D5" s="120"/>
      <c r="E5" s="120"/>
      <c r="F5" s="120"/>
      <c r="G5" s="120"/>
      <c r="H5" s="120"/>
      <c r="I5" s="120"/>
      <c r="J5" s="120"/>
    </row>
    <row r="6" spans="1:11" x14ac:dyDescent="0.25">
      <c r="A6" s="61"/>
      <c r="B6" s="61"/>
      <c r="C6" s="61"/>
      <c r="D6" s="61"/>
      <c r="E6" s="61"/>
      <c r="F6" s="61"/>
      <c r="G6" s="61"/>
      <c r="H6" s="61"/>
      <c r="I6" s="61"/>
    </row>
    <row r="7" spans="1:11" ht="15.75" customHeight="1" x14ac:dyDescent="0.25">
      <c r="A7" s="95" t="s">
        <v>22</v>
      </c>
      <c r="B7" s="95" t="s">
        <v>23</v>
      </c>
      <c r="C7" s="95"/>
      <c r="D7" s="95" t="s">
        <v>27</v>
      </c>
      <c r="E7" s="95"/>
      <c r="F7" s="115" t="s">
        <v>24</v>
      </c>
      <c r="G7" s="116"/>
      <c r="H7" s="116"/>
      <c r="I7" s="117"/>
      <c r="J7" s="118" t="s">
        <v>127</v>
      </c>
    </row>
    <row r="8" spans="1:11" ht="31.5" customHeight="1" x14ac:dyDescent="0.25">
      <c r="A8" s="95"/>
      <c r="B8" s="95"/>
      <c r="C8" s="95"/>
      <c r="D8" s="95"/>
      <c r="E8" s="95"/>
      <c r="F8" s="95" t="s">
        <v>25</v>
      </c>
      <c r="G8" s="95"/>
      <c r="H8" s="95" t="s">
        <v>26</v>
      </c>
      <c r="I8" s="95"/>
      <c r="J8" s="119"/>
      <c r="K8" s="68"/>
    </row>
    <row r="9" spans="1:11" x14ac:dyDescent="0.25">
      <c r="A9" s="63">
        <v>1</v>
      </c>
      <c r="B9" s="95" t="s">
        <v>28</v>
      </c>
      <c r="C9" s="95"/>
      <c r="D9" s="95" t="s">
        <v>29</v>
      </c>
      <c r="E9" s="95"/>
      <c r="F9" s="95" t="s">
        <v>30</v>
      </c>
      <c r="G9" s="95"/>
      <c r="H9" s="95" t="s">
        <v>31</v>
      </c>
      <c r="I9" s="95"/>
      <c r="J9" s="63">
        <v>6</v>
      </c>
    </row>
    <row r="10" spans="1:11" x14ac:dyDescent="0.25">
      <c r="A10" s="59">
        <f>IF(B10="","",SUBTOTAL(3,$B$9:$C10)-SUBTOTAL(3,B10:C10))</f>
        <v>1</v>
      </c>
      <c r="B10" s="96" t="s">
        <v>83</v>
      </c>
      <c r="C10" s="96"/>
      <c r="D10" s="97">
        <f>IFERROR(ROUND((F10+H10),2),"НЕ ЧИСЛО")</f>
        <v>0</v>
      </c>
      <c r="E10" s="97"/>
      <c r="F10" s="98"/>
      <c r="G10" s="98"/>
      <c r="H10" s="98"/>
      <c r="I10" s="98"/>
      <c r="J10" s="65"/>
    </row>
    <row r="11" spans="1:11" x14ac:dyDescent="0.25">
      <c r="A11" s="59">
        <f>IF(B11="","",SUBTOTAL(3,$B$9:$C11)-SUBTOTAL(3,B11:C11))</f>
        <v>2</v>
      </c>
      <c r="B11" s="96" t="s">
        <v>34</v>
      </c>
      <c r="C11" s="96"/>
      <c r="D11" s="97">
        <f t="shared" ref="D11:D12" si="0">IFERROR(ROUND((F11+H11),2),"НЕ ЧИСЛО")</f>
        <v>0</v>
      </c>
      <c r="E11" s="97"/>
      <c r="F11" s="98"/>
      <c r="G11" s="98"/>
      <c r="H11" s="98"/>
      <c r="I11" s="98"/>
      <c r="J11" s="65"/>
    </row>
    <row r="12" spans="1:11" x14ac:dyDescent="0.25">
      <c r="A12" s="59" t="str">
        <f>IF(B12="","",SUBTOTAL(3,$B$9:$C12)-SUBTOTAL(3,B12:C12))</f>
        <v/>
      </c>
      <c r="B12" s="96"/>
      <c r="C12" s="96"/>
      <c r="D12" s="97">
        <f t="shared" si="0"/>
        <v>0</v>
      </c>
      <c r="E12" s="97"/>
      <c r="F12" s="98"/>
      <c r="G12" s="98"/>
      <c r="H12" s="98"/>
      <c r="I12" s="98"/>
      <c r="J12" s="65"/>
    </row>
    <row r="13" spans="1:11" x14ac:dyDescent="0.25">
      <c r="A13" s="95" t="s">
        <v>67</v>
      </c>
      <c r="B13" s="95"/>
      <c r="C13" s="95"/>
      <c r="D13" s="97">
        <f>SUBTOTAL(109,D$10:E$12)</f>
        <v>0</v>
      </c>
      <c r="E13" s="97"/>
      <c r="F13" s="97">
        <f>SUBTOTAL(109,F$10:G$12)</f>
        <v>0</v>
      </c>
      <c r="G13" s="97"/>
      <c r="H13" s="97">
        <f>SUBTOTAL(109,H$10:I$12)</f>
        <v>0</v>
      </c>
      <c r="I13" s="97"/>
      <c r="J13" s="64">
        <f>SUBTOTAL(109,J$10:J$12)</f>
        <v>0</v>
      </c>
    </row>
    <row r="14" spans="1:11" ht="181.5" customHeight="1" x14ac:dyDescent="0.25">
      <c r="A14" s="101" t="s">
        <v>145</v>
      </c>
      <c r="B14" s="101"/>
      <c r="C14" s="101"/>
      <c r="D14" s="101"/>
      <c r="E14" s="101"/>
      <c r="F14" s="101"/>
      <c r="G14" s="101"/>
      <c r="H14" s="101"/>
      <c r="I14" s="101"/>
      <c r="J14" s="101"/>
    </row>
    <row r="15" spans="1:11" ht="22.5" customHeight="1" x14ac:dyDescent="0.25">
      <c r="A15" s="53"/>
      <c r="B15" s="52"/>
      <c r="C15" s="52"/>
      <c r="D15" s="52"/>
      <c r="E15" s="52"/>
      <c r="F15" s="52"/>
      <c r="G15" s="52"/>
      <c r="H15" s="52"/>
      <c r="I15" s="52"/>
    </row>
    <row r="16" spans="1:11" ht="16.5" customHeight="1" x14ac:dyDescent="0.25">
      <c r="A16" s="53"/>
      <c r="B16" s="52"/>
      <c r="C16" s="52"/>
      <c r="D16" s="52"/>
      <c r="E16" s="52"/>
      <c r="F16" s="52"/>
      <c r="G16" s="52"/>
      <c r="H16" s="52"/>
      <c r="I16" s="54"/>
      <c r="J16" s="54" t="s">
        <v>90</v>
      </c>
    </row>
    <row r="17" spans="1:10" ht="15.75" customHeight="1" x14ac:dyDescent="0.25">
      <c r="A17" s="106" t="s">
        <v>89</v>
      </c>
      <c r="B17" s="106"/>
      <c r="C17" s="106"/>
      <c r="D17" s="106"/>
      <c r="E17" s="106"/>
      <c r="F17" s="106"/>
      <c r="G17" s="106"/>
      <c r="H17" s="106"/>
      <c r="I17" s="106"/>
      <c r="J17" s="106"/>
    </row>
    <row r="19" spans="1:10" ht="15.75" customHeight="1" x14ac:dyDescent="0.25">
      <c r="A19" s="99" t="s">
        <v>111</v>
      </c>
      <c r="B19" s="99"/>
      <c r="C19" s="99" t="s">
        <v>81</v>
      </c>
      <c r="D19" s="99"/>
      <c r="E19" s="99" t="s">
        <v>24</v>
      </c>
      <c r="F19" s="99"/>
      <c r="G19" s="99"/>
      <c r="H19" s="99"/>
      <c r="I19" s="99" t="s">
        <v>82</v>
      </c>
      <c r="J19" s="99"/>
    </row>
    <row r="20" spans="1:10" ht="28.5" customHeight="1" x14ac:dyDescent="0.25">
      <c r="A20" s="99"/>
      <c r="B20" s="99"/>
      <c r="C20" s="99"/>
      <c r="D20" s="99"/>
      <c r="E20" s="99" t="s">
        <v>25</v>
      </c>
      <c r="F20" s="99"/>
      <c r="G20" s="99" t="s">
        <v>26</v>
      </c>
      <c r="H20" s="99"/>
      <c r="I20" s="99"/>
      <c r="J20" s="99"/>
    </row>
    <row r="21" spans="1:10" x14ac:dyDescent="0.25">
      <c r="A21" s="99">
        <v>1</v>
      </c>
      <c r="B21" s="99"/>
      <c r="C21" s="99" t="s">
        <v>28</v>
      </c>
      <c r="D21" s="99"/>
      <c r="E21" s="99" t="s">
        <v>29</v>
      </c>
      <c r="F21" s="99"/>
      <c r="G21" s="99" t="s">
        <v>30</v>
      </c>
      <c r="H21" s="99"/>
      <c r="I21" s="99" t="s">
        <v>31</v>
      </c>
      <c r="J21" s="99"/>
    </row>
    <row r="22" spans="1:10" ht="168" customHeight="1" x14ac:dyDescent="0.25">
      <c r="A22" s="121" t="s">
        <v>122</v>
      </c>
      <c r="B22" s="121"/>
      <c r="C22" s="122">
        <f>IFERROR(ROUND(E22+G22,2),"НЕ ЧИСЛО")</f>
        <v>0</v>
      </c>
      <c r="D22" s="121"/>
      <c r="E22" s="123"/>
      <c r="F22" s="123"/>
      <c r="G22" s="124"/>
      <c r="H22" s="124"/>
      <c r="I22" s="99"/>
      <c r="J22" s="99"/>
    </row>
    <row r="23" spans="1:10" x14ac:dyDescent="0.25">
      <c r="A23" s="47" t="s">
        <v>67</v>
      </c>
      <c r="B23" s="47"/>
      <c r="C23" s="125">
        <f>SUM(C22)</f>
        <v>0</v>
      </c>
      <c r="D23" s="125"/>
      <c r="E23" s="125">
        <f t="shared" ref="E23" si="1">SUM(E22)</f>
        <v>0</v>
      </c>
      <c r="F23" s="125"/>
      <c r="G23" s="125">
        <f t="shared" ref="G23" si="2">SUM(G22)</f>
        <v>0</v>
      </c>
      <c r="H23" s="125"/>
      <c r="I23" s="99" t="s">
        <v>46</v>
      </c>
      <c r="J23" s="99"/>
    </row>
    <row r="24" spans="1:10" ht="68.25" customHeight="1" x14ac:dyDescent="0.25">
      <c r="A24" s="111" t="s">
        <v>112</v>
      </c>
      <c r="B24" s="111"/>
      <c r="C24" s="111"/>
      <c r="D24" s="111"/>
      <c r="E24" s="111"/>
      <c r="F24" s="111"/>
      <c r="G24" s="111"/>
      <c r="H24" s="111"/>
      <c r="I24" s="111"/>
      <c r="J24" s="111"/>
    </row>
    <row r="25" spans="1:10" x14ac:dyDescent="0.25">
      <c r="A25" s="56"/>
      <c r="B25" s="56"/>
      <c r="C25" s="57"/>
      <c r="D25" s="57"/>
      <c r="E25" s="57"/>
      <c r="F25" s="57"/>
      <c r="G25" s="57"/>
      <c r="H25" s="57"/>
      <c r="I25" s="58"/>
    </row>
    <row r="26" spans="1:10" x14ac:dyDescent="0.25">
      <c r="I26" s="55"/>
      <c r="J26" s="55" t="s">
        <v>92</v>
      </c>
    </row>
    <row r="27" spans="1:10" ht="15.75" customHeight="1" x14ac:dyDescent="0.25">
      <c r="A27" s="106" t="s">
        <v>91</v>
      </c>
      <c r="B27" s="106"/>
      <c r="C27" s="106"/>
      <c r="D27" s="106"/>
      <c r="E27" s="106"/>
      <c r="F27" s="106"/>
      <c r="G27" s="106"/>
      <c r="H27" s="106"/>
      <c r="I27" s="106"/>
      <c r="J27" s="106"/>
    </row>
    <row r="29" spans="1:10" ht="42.75" customHeight="1" x14ac:dyDescent="0.25">
      <c r="A29" s="42" t="s">
        <v>22</v>
      </c>
      <c r="B29" s="112" t="s">
        <v>84</v>
      </c>
      <c r="C29" s="112"/>
      <c r="D29" s="112" t="s">
        <v>75</v>
      </c>
      <c r="E29" s="112"/>
      <c r="F29" s="112"/>
      <c r="G29" s="112" t="s">
        <v>47</v>
      </c>
      <c r="H29" s="112"/>
      <c r="I29" s="112" t="s">
        <v>76</v>
      </c>
      <c r="J29" s="112"/>
    </row>
    <row r="30" spans="1:10" x14ac:dyDescent="0.25">
      <c r="A30" s="42">
        <v>1</v>
      </c>
      <c r="B30" s="112">
        <v>2</v>
      </c>
      <c r="C30" s="112"/>
      <c r="D30" s="112">
        <v>3</v>
      </c>
      <c r="E30" s="112"/>
      <c r="F30" s="112"/>
      <c r="G30" s="112">
        <v>4</v>
      </c>
      <c r="H30" s="112"/>
      <c r="I30" s="112">
        <v>5</v>
      </c>
      <c r="J30" s="112"/>
    </row>
    <row r="31" spans="1:10" x14ac:dyDescent="0.25">
      <c r="A31" s="43">
        <v>1</v>
      </c>
      <c r="B31" s="113" t="s">
        <v>119</v>
      </c>
      <c r="C31" s="113"/>
      <c r="D31" s="112"/>
      <c r="E31" s="112"/>
      <c r="F31" s="112"/>
      <c r="G31" s="114"/>
      <c r="H31" s="114"/>
      <c r="I31" s="112"/>
      <c r="J31" s="112"/>
    </row>
    <row r="32" spans="1:10" x14ac:dyDescent="0.25">
      <c r="A32" s="43">
        <v>2</v>
      </c>
      <c r="B32" s="113" t="s">
        <v>120</v>
      </c>
      <c r="C32" s="113"/>
      <c r="D32" s="112"/>
      <c r="E32" s="112"/>
      <c r="F32" s="112"/>
      <c r="G32" s="114"/>
      <c r="H32" s="114"/>
      <c r="I32" s="112"/>
      <c r="J32" s="112"/>
    </row>
    <row r="33" spans="1:10" x14ac:dyDescent="0.25">
      <c r="A33" s="43">
        <v>3</v>
      </c>
      <c r="B33" s="113" t="s">
        <v>121</v>
      </c>
      <c r="C33" s="113"/>
      <c r="D33" s="112"/>
      <c r="E33" s="112"/>
      <c r="F33" s="112"/>
      <c r="G33" s="114"/>
      <c r="H33" s="114"/>
      <c r="I33" s="112"/>
      <c r="J33" s="112"/>
    </row>
    <row r="34" spans="1:10" x14ac:dyDescent="0.25">
      <c r="A34" s="99" t="s">
        <v>67</v>
      </c>
      <c r="B34" s="99"/>
      <c r="C34" s="99"/>
      <c r="D34" s="126"/>
      <c r="E34" s="126"/>
      <c r="F34" s="126"/>
      <c r="G34" s="126"/>
      <c r="H34" s="126"/>
      <c r="I34" s="99" t="s">
        <v>46</v>
      </c>
      <c r="J34" s="99"/>
    </row>
    <row r="35" spans="1:10" ht="95.25" customHeight="1" x14ac:dyDescent="0.25">
      <c r="A35" s="79" t="s">
        <v>123</v>
      </c>
      <c r="B35" s="79"/>
      <c r="C35" s="79"/>
      <c r="D35" s="79"/>
      <c r="E35" s="79"/>
      <c r="F35" s="79"/>
      <c r="G35" s="79"/>
      <c r="H35" s="79"/>
      <c r="I35" s="79"/>
      <c r="J35" s="79"/>
    </row>
    <row r="37" spans="1:10" ht="15.75" customHeight="1" x14ac:dyDescent="0.25">
      <c r="A37" s="106" t="s">
        <v>105</v>
      </c>
      <c r="B37" s="106"/>
      <c r="C37" s="106"/>
      <c r="D37" s="106"/>
      <c r="E37" s="106"/>
      <c r="F37" s="106"/>
      <c r="G37" s="106"/>
      <c r="H37" s="106"/>
      <c r="I37" s="106"/>
      <c r="J37" s="106"/>
    </row>
    <row r="38" spans="1:10" x14ac:dyDescent="0.25">
      <c r="A38" s="50"/>
      <c r="B38" s="50"/>
      <c r="C38" s="50"/>
      <c r="D38" s="50"/>
      <c r="E38" s="50"/>
      <c r="F38" s="50"/>
      <c r="G38" s="50"/>
      <c r="H38" s="50"/>
      <c r="I38" s="50"/>
    </row>
    <row r="39" spans="1:10" ht="15.75" customHeight="1" x14ac:dyDescent="0.25">
      <c r="A39" s="127" t="s">
        <v>95</v>
      </c>
      <c r="B39" s="127"/>
      <c r="C39" s="127"/>
      <c r="D39" s="127"/>
      <c r="E39" s="127"/>
      <c r="F39" s="127"/>
      <c r="G39" s="127"/>
      <c r="H39" s="127"/>
      <c r="I39" s="127"/>
      <c r="J39" s="127"/>
    </row>
    <row r="40" spans="1:10" x14ac:dyDescent="0.25">
      <c r="A40" s="128" t="s">
        <v>101</v>
      </c>
      <c r="B40" s="128"/>
      <c r="C40" s="128"/>
      <c r="D40" s="128"/>
      <c r="E40" s="128"/>
      <c r="F40" s="128"/>
      <c r="G40" s="128"/>
      <c r="H40" s="128"/>
      <c r="I40" s="128"/>
      <c r="J40" s="128"/>
    </row>
    <row r="41" spans="1:10" x14ac:dyDescent="0.25">
      <c r="A41" s="51"/>
      <c r="B41" s="51"/>
      <c r="C41" s="51"/>
      <c r="D41" s="51"/>
      <c r="E41" s="51"/>
      <c r="F41" s="51"/>
      <c r="G41" s="51"/>
      <c r="H41" s="51"/>
      <c r="I41" s="51"/>
    </row>
    <row r="42" spans="1:10" x14ac:dyDescent="0.25">
      <c r="A42" s="42" t="s">
        <v>22</v>
      </c>
      <c r="B42" s="130" t="s">
        <v>48</v>
      </c>
      <c r="C42" s="131"/>
      <c r="D42" s="132"/>
      <c r="E42" s="41" t="s">
        <v>49</v>
      </c>
      <c r="F42" s="129" t="s">
        <v>50</v>
      </c>
      <c r="G42" s="129"/>
      <c r="H42" s="129"/>
      <c r="I42" s="129"/>
      <c r="J42" s="129"/>
    </row>
    <row r="43" spans="1:10" x14ac:dyDescent="0.25">
      <c r="A43" s="41">
        <v>1</v>
      </c>
      <c r="B43" s="130">
        <v>2</v>
      </c>
      <c r="C43" s="131"/>
      <c r="D43" s="132"/>
      <c r="E43" s="41">
        <v>3</v>
      </c>
      <c r="F43" s="129">
        <v>4</v>
      </c>
      <c r="G43" s="129"/>
      <c r="H43" s="129"/>
      <c r="I43" s="129"/>
      <c r="J43" s="129"/>
    </row>
    <row r="44" spans="1:10" ht="56.25" customHeight="1" x14ac:dyDescent="0.25">
      <c r="A44" s="43">
        <v>1</v>
      </c>
      <c r="B44" s="88" t="s">
        <v>72</v>
      </c>
      <c r="C44" s="89"/>
      <c r="D44" s="90"/>
      <c r="E44" s="23" t="s">
        <v>103</v>
      </c>
      <c r="F44" s="92" t="s">
        <v>104</v>
      </c>
      <c r="G44" s="92"/>
      <c r="H44" s="92"/>
      <c r="I44" s="92"/>
      <c r="J44" s="92"/>
    </row>
    <row r="45" spans="1:10" ht="15.75" customHeight="1" x14ac:dyDescent="0.25">
      <c r="A45" s="43">
        <v>2</v>
      </c>
      <c r="B45" s="88" t="s">
        <v>51</v>
      </c>
      <c r="C45" s="89"/>
      <c r="D45" s="90"/>
      <c r="E45" s="23" t="s">
        <v>57</v>
      </c>
      <c r="F45" s="93"/>
      <c r="G45" s="93"/>
      <c r="H45" s="93"/>
      <c r="I45" s="93"/>
      <c r="J45" s="93"/>
    </row>
    <row r="46" spans="1:10" ht="15.75" customHeight="1" x14ac:dyDescent="0.25">
      <c r="A46" s="43">
        <v>3</v>
      </c>
      <c r="B46" s="88" t="s">
        <v>52</v>
      </c>
      <c r="C46" s="89"/>
      <c r="D46" s="90"/>
      <c r="E46" s="23" t="s">
        <v>109</v>
      </c>
      <c r="F46" s="94"/>
      <c r="G46" s="94"/>
      <c r="H46" s="94"/>
      <c r="I46" s="94"/>
      <c r="J46" s="94"/>
    </row>
    <row r="47" spans="1:10" ht="15.75" customHeight="1" x14ac:dyDescent="0.25">
      <c r="A47" s="43">
        <v>4</v>
      </c>
      <c r="B47" s="88" t="s">
        <v>53</v>
      </c>
      <c r="C47" s="89"/>
      <c r="D47" s="90"/>
      <c r="E47" s="23" t="s">
        <v>58</v>
      </c>
      <c r="F47" s="94"/>
      <c r="G47" s="94"/>
      <c r="H47" s="94"/>
      <c r="I47" s="94"/>
      <c r="J47" s="94"/>
    </row>
    <row r="48" spans="1:10" ht="30.75" customHeight="1" x14ac:dyDescent="0.25">
      <c r="A48" s="43">
        <v>5</v>
      </c>
      <c r="B48" s="88" t="s">
        <v>74</v>
      </c>
      <c r="C48" s="89"/>
      <c r="D48" s="90"/>
      <c r="E48" s="23" t="s">
        <v>58</v>
      </c>
      <c r="F48" s="94"/>
      <c r="G48" s="94"/>
      <c r="H48" s="94"/>
      <c r="I48" s="94"/>
      <c r="J48" s="94"/>
    </row>
    <row r="49" spans="1:10" ht="30.75" customHeight="1" x14ac:dyDescent="0.25">
      <c r="A49" s="43">
        <v>6</v>
      </c>
      <c r="B49" s="88" t="s">
        <v>54</v>
      </c>
      <c r="C49" s="89"/>
      <c r="D49" s="90"/>
      <c r="E49" s="23" t="s">
        <v>58</v>
      </c>
      <c r="F49" s="94"/>
      <c r="G49" s="94"/>
      <c r="H49" s="94"/>
      <c r="I49" s="94"/>
      <c r="J49" s="94"/>
    </row>
    <row r="50" spans="1:10" ht="15.75" customHeight="1" x14ac:dyDescent="0.25">
      <c r="A50" s="43">
        <v>7</v>
      </c>
      <c r="B50" s="88" t="s">
        <v>55</v>
      </c>
      <c r="C50" s="89"/>
      <c r="D50" s="90"/>
      <c r="E50" s="23" t="s">
        <v>58</v>
      </c>
      <c r="F50" s="94"/>
      <c r="G50" s="94"/>
      <c r="H50" s="94"/>
      <c r="I50" s="94"/>
      <c r="J50" s="94"/>
    </row>
    <row r="51" spans="1:10" ht="15.75" customHeight="1" x14ac:dyDescent="0.25">
      <c r="A51" s="43">
        <v>8</v>
      </c>
      <c r="B51" s="88" t="s">
        <v>56</v>
      </c>
      <c r="C51" s="89"/>
      <c r="D51" s="90"/>
      <c r="E51" s="23" t="s">
        <v>58</v>
      </c>
      <c r="F51" s="94"/>
      <c r="G51" s="94"/>
      <c r="H51" s="94"/>
      <c r="I51" s="94"/>
      <c r="J51" s="94"/>
    </row>
    <row r="52" spans="1:10" ht="16.5" customHeight="1" x14ac:dyDescent="0.25">
      <c r="A52" s="91" t="s">
        <v>102</v>
      </c>
      <c r="B52" s="91"/>
      <c r="C52" s="91"/>
      <c r="D52" s="91"/>
      <c r="E52" s="91"/>
      <c r="F52" s="91"/>
      <c r="G52" s="91"/>
      <c r="H52" s="91"/>
      <c r="I52" s="91"/>
      <c r="J52" s="91"/>
    </row>
    <row r="54" spans="1:10" x14ac:dyDescent="0.25">
      <c r="I54" s="55"/>
      <c r="J54" s="55" t="s">
        <v>96</v>
      </c>
    </row>
    <row r="55" spans="1:10" x14ac:dyDescent="0.25">
      <c r="A55" s="133" t="s">
        <v>130</v>
      </c>
      <c r="B55" s="133"/>
      <c r="C55" s="133"/>
      <c r="D55" s="133"/>
      <c r="E55" s="133"/>
      <c r="F55" s="133"/>
      <c r="G55" s="133"/>
      <c r="H55" s="133"/>
      <c r="I55" s="133"/>
      <c r="J55" s="133"/>
    </row>
    <row r="56" spans="1:10" x14ac:dyDescent="0.25">
      <c r="A56" s="51"/>
      <c r="B56" s="51"/>
      <c r="C56" s="51"/>
      <c r="D56" s="51"/>
      <c r="E56" s="51"/>
      <c r="F56" s="51"/>
      <c r="G56" s="51"/>
      <c r="H56" s="51"/>
      <c r="I56" s="51"/>
    </row>
    <row r="57" spans="1:10" ht="16.5" customHeight="1" x14ac:dyDescent="0.25">
      <c r="A57" s="104" t="s">
        <v>22</v>
      </c>
      <c r="B57" s="135" t="s">
        <v>48</v>
      </c>
      <c r="C57" s="99" t="s">
        <v>80</v>
      </c>
      <c r="D57" s="99"/>
      <c r="E57" s="99" t="s">
        <v>24</v>
      </c>
      <c r="F57" s="99"/>
      <c r="G57" s="99"/>
      <c r="H57" s="99"/>
      <c r="I57" s="99" t="s">
        <v>127</v>
      </c>
      <c r="J57" s="99"/>
    </row>
    <row r="58" spans="1:10" ht="50.25" customHeight="1" x14ac:dyDescent="0.25">
      <c r="A58" s="134"/>
      <c r="B58" s="136"/>
      <c r="C58" s="99"/>
      <c r="D58" s="99"/>
      <c r="E58" s="99" t="s">
        <v>25</v>
      </c>
      <c r="F58" s="99"/>
      <c r="G58" s="99" t="s">
        <v>26</v>
      </c>
      <c r="H58" s="99"/>
      <c r="I58" s="99"/>
      <c r="J58" s="99"/>
    </row>
    <row r="59" spans="1:10" x14ac:dyDescent="0.25">
      <c r="A59" s="37">
        <v>1</v>
      </c>
      <c r="B59" s="37">
        <v>2</v>
      </c>
      <c r="C59" s="99">
        <v>3</v>
      </c>
      <c r="D59" s="99"/>
      <c r="E59" s="99">
        <v>4</v>
      </c>
      <c r="F59" s="99"/>
      <c r="G59" s="99">
        <v>5</v>
      </c>
      <c r="H59" s="99"/>
      <c r="I59" s="99">
        <v>6</v>
      </c>
      <c r="J59" s="99"/>
    </row>
    <row r="60" spans="1:10" ht="15.75" customHeight="1" x14ac:dyDescent="0.25">
      <c r="A60" s="66">
        <v>1</v>
      </c>
      <c r="B60" s="67" t="s">
        <v>77</v>
      </c>
      <c r="C60" s="122">
        <f>IFERROR(ROUND(E60+G60,2),"НЕ ЧИСЛО")</f>
        <v>0</v>
      </c>
      <c r="D60" s="121"/>
      <c r="E60" s="110"/>
      <c r="F60" s="110"/>
      <c r="G60" s="110"/>
      <c r="H60" s="110"/>
      <c r="I60" s="99"/>
      <c r="J60" s="99"/>
    </row>
    <row r="61" spans="1:10" ht="69" customHeight="1" x14ac:dyDescent="0.25">
      <c r="A61" s="101" t="s">
        <v>133</v>
      </c>
      <c r="B61" s="101"/>
      <c r="C61" s="101"/>
      <c r="D61" s="101"/>
      <c r="E61" s="101"/>
      <c r="F61" s="101"/>
      <c r="G61" s="101"/>
      <c r="H61" s="101"/>
      <c r="I61" s="101"/>
      <c r="J61" s="101"/>
    </row>
    <row r="63" spans="1:10" ht="15.75" customHeight="1" x14ac:dyDescent="0.25">
      <c r="A63" s="106" t="str">
        <f>"Расшифровка статьи расходов «Расходы на оплату работ (услуг) сторонних организаций, "</f>
        <v xml:space="preserve">Расшифровка статьи расходов «Расходы на оплату работ (услуг) сторонних организаций, </v>
      </c>
      <c r="B63" s="106"/>
      <c r="C63" s="106"/>
      <c r="D63" s="106"/>
      <c r="E63" s="106"/>
      <c r="F63" s="106"/>
      <c r="G63" s="106"/>
      <c r="H63" s="106"/>
      <c r="I63" s="106"/>
      <c r="J63" s="106"/>
    </row>
    <row r="64" spans="1:10" ht="15.75" customHeight="1" x14ac:dyDescent="0.25">
      <c r="A64" s="120" t="s">
        <v>134</v>
      </c>
      <c r="B64" s="120"/>
      <c r="C64" s="120"/>
      <c r="D64" s="120"/>
      <c r="E64" s="120"/>
      <c r="F64" s="120"/>
      <c r="G64" s="120"/>
      <c r="H64" s="120"/>
      <c r="I64" s="120"/>
      <c r="J64" s="120"/>
    </row>
    <row r="65" spans="1:10" x14ac:dyDescent="0.25">
      <c r="A65" s="50"/>
      <c r="B65" s="50"/>
      <c r="C65" s="50"/>
      <c r="D65" s="50"/>
      <c r="E65" s="50"/>
      <c r="F65" s="50"/>
      <c r="G65" s="50"/>
      <c r="H65" s="50"/>
      <c r="I65" s="50"/>
    </row>
    <row r="66" spans="1:10" ht="15.75" customHeight="1" x14ac:dyDescent="0.25">
      <c r="I66" s="55"/>
      <c r="J66" s="55" t="s">
        <v>97</v>
      </c>
    </row>
    <row r="67" spans="1:10" ht="15.75" customHeight="1" x14ac:dyDescent="0.25">
      <c r="A67" s="128" t="s">
        <v>98</v>
      </c>
      <c r="B67" s="128"/>
      <c r="C67" s="128"/>
      <c r="D67" s="128"/>
      <c r="E67" s="128"/>
      <c r="F67" s="128"/>
      <c r="G67" s="128"/>
      <c r="H67" s="128"/>
      <c r="I67" s="128"/>
      <c r="J67" s="128"/>
    </row>
    <row r="68" spans="1:10" ht="15.75" customHeight="1" x14ac:dyDescent="0.25">
      <c r="A68" s="137" t="s">
        <v>110</v>
      </c>
      <c r="B68" s="137"/>
      <c r="C68" s="137"/>
      <c r="D68" s="137"/>
      <c r="E68" s="137"/>
      <c r="F68" s="137"/>
      <c r="G68" s="137"/>
      <c r="H68" s="137"/>
      <c r="I68" s="137"/>
      <c r="J68" s="137"/>
    </row>
    <row r="70" spans="1:10" ht="15.75" customHeight="1" x14ac:dyDescent="0.25">
      <c r="A70" s="104" t="s">
        <v>22</v>
      </c>
      <c r="B70" s="99" t="s">
        <v>78</v>
      </c>
      <c r="C70" s="99" t="s">
        <v>147</v>
      </c>
      <c r="D70" s="99" t="s">
        <v>60</v>
      </c>
      <c r="E70" s="99"/>
      <c r="F70" s="99"/>
      <c r="G70" s="99"/>
      <c r="H70" s="99"/>
      <c r="I70" s="138" t="s">
        <v>148</v>
      </c>
      <c r="J70" s="139"/>
    </row>
    <row r="71" spans="1:10" ht="15.75" customHeight="1" x14ac:dyDescent="0.25">
      <c r="A71" s="105"/>
      <c r="B71" s="99"/>
      <c r="C71" s="99"/>
      <c r="D71" s="99" t="s">
        <v>61</v>
      </c>
      <c r="E71" s="99" t="s">
        <v>62</v>
      </c>
      <c r="F71" s="99"/>
      <c r="G71" s="99"/>
      <c r="H71" s="99"/>
      <c r="I71" s="140"/>
      <c r="J71" s="141"/>
    </row>
    <row r="72" spans="1:10" ht="81" customHeight="1" x14ac:dyDescent="0.25">
      <c r="A72" s="134"/>
      <c r="B72" s="99"/>
      <c r="C72" s="99"/>
      <c r="D72" s="99"/>
      <c r="E72" s="99" t="s">
        <v>63</v>
      </c>
      <c r="F72" s="99"/>
      <c r="G72" s="99" t="s">
        <v>64</v>
      </c>
      <c r="H72" s="99"/>
      <c r="I72" s="142"/>
      <c r="J72" s="143"/>
    </row>
    <row r="73" spans="1:10" ht="15.75" customHeight="1" x14ac:dyDescent="0.25">
      <c r="A73" s="37">
        <v>1</v>
      </c>
      <c r="B73" s="37">
        <v>2</v>
      </c>
      <c r="C73" s="37">
        <v>3</v>
      </c>
      <c r="D73" s="37">
        <v>4</v>
      </c>
      <c r="E73" s="99">
        <v>5</v>
      </c>
      <c r="F73" s="99"/>
      <c r="G73" s="99">
        <v>6</v>
      </c>
      <c r="H73" s="99"/>
      <c r="I73" s="99">
        <v>7</v>
      </c>
      <c r="J73" s="99"/>
    </row>
    <row r="74" spans="1:10" ht="15.75" customHeight="1" x14ac:dyDescent="0.25">
      <c r="A74" s="66">
        <v>1</v>
      </c>
      <c r="B74" s="67" t="s">
        <v>65</v>
      </c>
      <c r="C74" s="70">
        <f>IFERROR(ROUND((E74+G74),2),"НЕ ЧИСЛО")</f>
        <v>0</v>
      </c>
      <c r="D74" s="72" t="s">
        <v>136</v>
      </c>
      <c r="E74" s="110"/>
      <c r="F74" s="110"/>
      <c r="G74" s="110"/>
      <c r="H74" s="110"/>
      <c r="I74" s="100"/>
      <c r="J74" s="100"/>
    </row>
    <row r="75" spans="1:10" ht="15.75" customHeight="1" x14ac:dyDescent="0.25">
      <c r="A75" s="66">
        <v>2</v>
      </c>
      <c r="B75" s="67" t="s">
        <v>66</v>
      </c>
      <c r="C75" s="70">
        <f t="shared" ref="C75:C76" si="3">IFERROR(ROUND((E75+G75),2),"НЕ ЧИСЛО")</f>
        <v>0</v>
      </c>
      <c r="D75" s="72" t="s">
        <v>136</v>
      </c>
      <c r="E75" s="110"/>
      <c r="F75" s="110"/>
      <c r="G75" s="110"/>
      <c r="H75" s="110"/>
      <c r="I75" s="100"/>
      <c r="J75" s="100"/>
    </row>
    <row r="76" spans="1:10" ht="15.75" customHeight="1" x14ac:dyDescent="0.25">
      <c r="A76" s="66" t="s">
        <v>128</v>
      </c>
      <c r="B76" s="67" t="s">
        <v>118</v>
      </c>
      <c r="C76" s="70">
        <f t="shared" si="3"/>
        <v>0</v>
      </c>
      <c r="D76" s="72" t="s">
        <v>136</v>
      </c>
      <c r="E76" s="110"/>
      <c r="F76" s="110"/>
      <c r="G76" s="110"/>
      <c r="H76" s="110"/>
      <c r="I76" s="100"/>
      <c r="J76" s="100"/>
    </row>
    <row r="77" spans="1:10" ht="15.75" customHeight="1" x14ac:dyDescent="0.25">
      <c r="A77" s="99" t="s">
        <v>67</v>
      </c>
      <c r="B77" s="99"/>
      <c r="C77" s="71">
        <f>SUM(C74:D76)</f>
        <v>0</v>
      </c>
      <c r="D77" s="71">
        <f>SUM(D74:E76)</f>
        <v>0</v>
      </c>
      <c r="E77" s="144">
        <f>SUM(E74:F76)</f>
        <v>0</v>
      </c>
      <c r="F77" s="144"/>
      <c r="G77" s="144">
        <f>SUM(G74:H76)</f>
        <v>0</v>
      </c>
      <c r="H77" s="144"/>
      <c r="I77" s="99" t="s">
        <v>46</v>
      </c>
      <c r="J77" s="99"/>
    </row>
    <row r="78" spans="1:10" ht="64.5" customHeight="1" x14ac:dyDescent="0.25">
      <c r="A78" s="101" t="s">
        <v>146</v>
      </c>
      <c r="B78" s="101"/>
      <c r="C78" s="101"/>
      <c r="D78" s="101"/>
      <c r="E78" s="101"/>
      <c r="F78" s="101"/>
      <c r="G78" s="101"/>
      <c r="H78" s="101"/>
      <c r="I78" s="101"/>
      <c r="J78" s="101"/>
    </row>
    <row r="80" spans="1:10" ht="15.75" customHeight="1" x14ac:dyDescent="0.25">
      <c r="A80" s="106" t="str">
        <f>"Расшифровка статьи расходов «Расходы на приобретение нефинансовых активов»"</f>
        <v>Расшифровка статьи расходов «Расходы на приобретение нефинансовых активов»</v>
      </c>
      <c r="B80" s="106"/>
      <c r="C80" s="106"/>
      <c r="D80" s="106"/>
      <c r="E80" s="106"/>
      <c r="F80" s="106"/>
      <c r="G80" s="106"/>
      <c r="H80" s="106"/>
      <c r="I80" s="106"/>
      <c r="J80" s="106"/>
    </row>
    <row r="81" spans="1:10" ht="15.75" customHeight="1" x14ac:dyDescent="0.25">
      <c r="A81" s="106" t="s">
        <v>106</v>
      </c>
      <c r="B81" s="106"/>
      <c r="C81" s="106"/>
      <c r="D81" s="106"/>
      <c r="E81" s="106"/>
      <c r="F81" s="106"/>
      <c r="G81" s="106"/>
      <c r="H81" s="106"/>
      <c r="I81" s="106"/>
      <c r="J81" s="106"/>
    </row>
    <row r="82" spans="1:10" x14ac:dyDescent="0.25">
      <c r="A82" s="50"/>
      <c r="B82" s="50"/>
      <c r="C82" s="50"/>
      <c r="D82" s="50"/>
      <c r="E82" s="50"/>
      <c r="F82" s="50"/>
      <c r="G82" s="50"/>
      <c r="H82" s="50"/>
      <c r="I82" s="50"/>
    </row>
    <row r="83" spans="1:10" x14ac:dyDescent="0.25">
      <c r="I83" s="55"/>
      <c r="J83" s="55" t="s">
        <v>99</v>
      </c>
    </row>
    <row r="84" spans="1:10" x14ac:dyDescent="0.25">
      <c r="A84" s="107" t="s">
        <v>100</v>
      </c>
      <c r="B84" s="107"/>
      <c r="C84" s="107"/>
      <c r="D84" s="107"/>
      <c r="E84" s="107"/>
      <c r="F84" s="107"/>
      <c r="G84" s="107"/>
      <c r="H84" s="107"/>
      <c r="I84" s="107"/>
      <c r="J84" s="107"/>
    </row>
    <row r="86" spans="1:10" ht="15.75" customHeight="1" x14ac:dyDescent="0.25">
      <c r="A86" s="104" t="s">
        <v>22</v>
      </c>
      <c r="B86" s="102" t="s">
        <v>79</v>
      </c>
      <c r="C86" s="145" t="s">
        <v>68</v>
      </c>
      <c r="D86" s="145" t="s">
        <v>69</v>
      </c>
      <c r="E86" s="145" t="s">
        <v>70</v>
      </c>
      <c r="F86" s="146" t="s">
        <v>59</v>
      </c>
      <c r="G86" s="146"/>
      <c r="H86" s="108" t="s">
        <v>113</v>
      </c>
      <c r="I86" s="108"/>
      <c r="J86" s="108"/>
    </row>
    <row r="87" spans="1:10" ht="97.5" customHeight="1" x14ac:dyDescent="0.25">
      <c r="A87" s="105"/>
      <c r="B87" s="103"/>
      <c r="C87" s="145"/>
      <c r="D87" s="145"/>
      <c r="E87" s="145"/>
      <c r="F87" s="44" t="s">
        <v>25</v>
      </c>
      <c r="G87" s="44" t="s">
        <v>26</v>
      </c>
      <c r="H87" s="108"/>
      <c r="I87" s="108"/>
      <c r="J87" s="108"/>
    </row>
    <row r="88" spans="1:10" x14ac:dyDescent="0.25">
      <c r="A88" s="46">
        <v>1</v>
      </c>
      <c r="B88" s="46">
        <v>2</v>
      </c>
      <c r="C88" s="46">
        <v>3</v>
      </c>
      <c r="D88" s="46">
        <v>4</v>
      </c>
      <c r="E88" s="46">
        <v>5</v>
      </c>
      <c r="F88" s="46">
        <v>6</v>
      </c>
      <c r="G88" s="46">
        <v>7</v>
      </c>
      <c r="H88" s="109">
        <v>8</v>
      </c>
      <c r="I88" s="109"/>
      <c r="J88" s="109"/>
    </row>
    <row r="89" spans="1:10" ht="15.75" customHeight="1" x14ac:dyDescent="0.25">
      <c r="A89" s="66">
        <v>1</v>
      </c>
      <c r="B89" s="69" t="s">
        <v>115</v>
      </c>
      <c r="C89" s="45"/>
      <c r="D89" s="48"/>
      <c r="E89" s="49"/>
      <c r="F89" s="49"/>
      <c r="G89" s="49"/>
      <c r="H89" s="147"/>
      <c r="I89" s="147"/>
      <c r="J89" s="147"/>
    </row>
    <row r="90" spans="1:10" ht="15.75" customHeight="1" x14ac:dyDescent="0.25">
      <c r="A90" s="66">
        <v>2</v>
      </c>
      <c r="B90" s="69" t="s">
        <v>116</v>
      </c>
      <c r="C90" s="45"/>
      <c r="D90" s="48"/>
      <c r="E90" s="49"/>
      <c r="F90" s="49"/>
      <c r="G90" s="49"/>
      <c r="H90" s="147"/>
      <c r="I90" s="147"/>
      <c r="J90" s="147"/>
    </row>
    <row r="91" spans="1:10" ht="15.75" customHeight="1" x14ac:dyDescent="0.25">
      <c r="A91" s="66" t="s">
        <v>128</v>
      </c>
      <c r="B91" s="69" t="s">
        <v>117</v>
      </c>
      <c r="C91" s="45"/>
      <c r="D91" s="48"/>
      <c r="E91" s="49"/>
      <c r="F91" s="49"/>
      <c r="G91" s="49"/>
      <c r="H91" s="147"/>
      <c r="I91" s="147"/>
      <c r="J91" s="147"/>
    </row>
    <row r="92" spans="1:10" x14ac:dyDescent="0.25">
      <c r="A92" s="109" t="s">
        <v>67</v>
      </c>
      <c r="B92" s="109"/>
      <c r="C92" s="109"/>
      <c r="D92" s="48"/>
      <c r="E92" s="49"/>
      <c r="F92" s="49"/>
      <c r="G92" s="49"/>
      <c r="H92" s="147"/>
      <c r="I92" s="147"/>
      <c r="J92" s="147"/>
    </row>
    <row r="93" spans="1:10" ht="99.75" customHeight="1" x14ac:dyDescent="0.25">
      <c r="A93" s="91" t="s">
        <v>149</v>
      </c>
      <c r="B93" s="91"/>
      <c r="C93" s="91"/>
      <c r="D93" s="91"/>
      <c r="E93" s="91"/>
      <c r="F93" s="91"/>
      <c r="G93" s="91"/>
      <c r="H93" s="91"/>
      <c r="I93" s="91"/>
      <c r="J93" s="91"/>
    </row>
  </sheetData>
  <mergeCells count="167">
    <mergeCell ref="I74:J74"/>
    <mergeCell ref="I75:J75"/>
    <mergeCell ref="A92:C92"/>
    <mergeCell ref="C86:C87"/>
    <mergeCell ref="D86:D87"/>
    <mergeCell ref="E86:E87"/>
    <mergeCell ref="F86:G86"/>
    <mergeCell ref="H88:J88"/>
    <mergeCell ref="H89:J89"/>
    <mergeCell ref="H90:J90"/>
    <mergeCell ref="H91:J91"/>
    <mergeCell ref="H92:J92"/>
    <mergeCell ref="E76:F76"/>
    <mergeCell ref="G76:H76"/>
    <mergeCell ref="E74:F74"/>
    <mergeCell ref="G74:H74"/>
    <mergeCell ref="E75:F75"/>
    <mergeCell ref="G75:H75"/>
    <mergeCell ref="A67:J67"/>
    <mergeCell ref="A68:J68"/>
    <mergeCell ref="A70:A72"/>
    <mergeCell ref="B70:B72"/>
    <mergeCell ref="I70:J72"/>
    <mergeCell ref="I73:J73"/>
    <mergeCell ref="E71:H71"/>
    <mergeCell ref="E72:F72"/>
    <mergeCell ref="G72:H72"/>
    <mergeCell ref="E73:F73"/>
    <mergeCell ref="G73:H73"/>
    <mergeCell ref="C70:C72"/>
    <mergeCell ref="D70:H70"/>
    <mergeCell ref="D71:D72"/>
    <mergeCell ref="A55:J55"/>
    <mergeCell ref="A57:A58"/>
    <mergeCell ref="B57:B58"/>
    <mergeCell ref="I57:J58"/>
    <mergeCell ref="I59:J59"/>
    <mergeCell ref="I60:J60"/>
    <mergeCell ref="A61:J61"/>
    <mergeCell ref="A63:J63"/>
    <mergeCell ref="A64:J64"/>
    <mergeCell ref="E22:F22"/>
    <mergeCell ref="G22:H22"/>
    <mergeCell ref="C23:D23"/>
    <mergeCell ref="E23:F23"/>
    <mergeCell ref="G23:H23"/>
    <mergeCell ref="B29:C29"/>
    <mergeCell ref="D29:F29"/>
    <mergeCell ref="A22:B22"/>
    <mergeCell ref="C22:D22"/>
    <mergeCell ref="G29:H29"/>
    <mergeCell ref="A35:J35"/>
    <mergeCell ref="A37:J37"/>
    <mergeCell ref="A39:J39"/>
    <mergeCell ref="C57:D58"/>
    <mergeCell ref="E57:H57"/>
    <mergeCell ref="E58:F58"/>
    <mergeCell ref="G58:H58"/>
    <mergeCell ref="C59:D59"/>
    <mergeCell ref="E59:F59"/>
    <mergeCell ref="G59:H59"/>
    <mergeCell ref="B46:D46"/>
    <mergeCell ref="F46:J46"/>
    <mergeCell ref="B47:D47"/>
    <mergeCell ref="F47:J47"/>
    <mergeCell ref="B48:D48"/>
    <mergeCell ref="F48:J48"/>
    <mergeCell ref="B49:D49"/>
    <mergeCell ref="F49:J49"/>
    <mergeCell ref="A40:J40"/>
    <mergeCell ref="B42:D42"/>
    <mergeCell ref="F42:J42"/>
    <mergeCell ref="B43:D43"/>
    <mergeCell ref="F43:J43"/>
    <mergeCell ref="B44:D44"/>
    <mergeCell ref="A19:B20"/>
    <mergeCell ref="C19:D20"/>
    <mergeCell ref="E19:H19"/>
    <mergeCell ref="E20:F20"/>
    <mergeCell ref="G20:H20"/>
    <mergeCell ref="A21:B21"/>
    <mergeCell ref="C21:D21"/>
    <mergeCell ref="E21:F21"/>
    <mergeCell ref="G21:H21"/>
    <mergeCell ref="F13:G13"/>
    <mergeCell ref="H13:I13"/>
    <mergeCell ref="B11:C11"/>
    <mergeCell ref="D11:E11"/>
    <mergeCell ref="F11:G11"/>
    <mergeCell ref="H11:I11"/>
    <mergeCell ref="B12:C12"/>
    <mergeCell ref="D12:E12"/>
    <mergeCell ref="F12:G12"/>
    <mergeCell ref="H12:I12"/>
    <mergeCell ref="A13:C13"/>
    <mergeCell ref="A1:J1"/>
    <mergeCell ref="A2:J2"/>
    <mergeCell ref="A5:J5"/>
    <mergeCell ref="J7:J8"/>
    <mergeCell ref="A14:J14"/>
    <mergeCell ref="A17:J17"/>
    <mergeCell ref="I19:J20"/>
    <mergeCell ref="I21:J21"/>
    <mergeCell ref="I22:J22"/>
    <mergeCell ref="A7:A8"/>
    <mergeCell ref="B7:C8"/>
    <mergeCell ref="D7:E8"/>
    <mergeCell ref="F7:I7"/>
    <mergeCell ref="F8:G8"/>
    <mergeCell ref="H8:I8"/>
    <mergeCell ref="B9:C9"/>
    <mergeCell ref="D9:E9"/>
    <mergeCell ref="F9:G9"/>
    <mergeCell ref="H9:I9"/>
    <mergeCell ref="B10:C10"/>
    <mergeCell ref="D10:E10"/>
    <mergeCell ref="F10:G10"/>
    <mergeCell ref="H10:I10"/>
    <mergeCell ref="D13:E13"/>
    <mergeCell ref="I23:J23"/>
    <mergeCell ref="A24:J24"/>
    <mergeCell ref="A27:J27"/>
    <mergeCell ref="I29:J29"/>
    <mergeCell ref="I30:J30"/>
    <mergeCell ref="I31:J31"/>
    <mergeCell ref="I32:J32"/>
    <mergeCell ref="I33:J33"/>
    <mergeCell ref="I34:J34"/>
    <mergeCell ref="B33:C33"/>
    <mergeCell ref="D33:F33"/>
    <mergeCell ref="G33:H33"/>
    <mergeCell ref="A34:C34"/>
    <mergeCell ref="D34:F34"/>
    <mergeCell ref="G34:H34"/>
    <mergeCell ref="B30:C30"/>
    <mergeCell ref="D30:F30"/>
    <mergeCell ref="G30:H30"/>
    <mergeCell ref="B31:C31"/>
    <mergeCell ref="D31:F31"/>
    <mergeCell ref="G31:H31"/>
    <mergeCell ref="B32:C32"/>
    <mergeCell ref="D32:F32"/>
    <mergeCell ref="G32:H32"/>
    <mergeCell ref="F44:J44"/>
    <mergeCell ref="B45:D45"/>
    <mergeCell ref="F45:J45"/>
    <mergeCell ref="A93:J93"/>
    <mergeCell ref="I76:J76"/>
    <mergeCell ref="I77:J77"/>
    <mergeCell ref="A78:J78"/>
    <mergeCell ref="A80:J80"/>
    <mergeCell ref="A81:J81"/>
    <mergeCell ref="A84:J84"/>
    <mergeCell ref="A86:A87"/>
    <mergeCell ref="B86:B87"/>
    <mergeCell ref="H86:J87"/>
    <mergeCell ref="A77:B77"/>
    <mergeCell ref="E77:F77"/>
    <mergeCell ref="G77:H77"/>
    <mergeCell ref="C60:D60"/>
    <mergeCell ref="E60:F60"/>
    <mergeCell ref="G60:H60"/>
    <mergeCell ref="B50:D50"/>
    <mergeCell ref="F50:J50"/>
    <mergeCell ref="B51:D51"/>
    <mergeCell ref="F51:J51"/>
    <mergeCell ref="A52:J52"/>
  </mergeCells>
  <conditionalFormatting sqref="E22:F22">
    <cfRule type="cellIs" dxfId="9" priority="5" operator="greaterThan">
      <formula>$G$22</formula>
    </cfRule>
  </conditionalFormatting>
  <conditionalFormatting sqref="E60:F60">
    <cfRule type="cellIs" dxfId="8" priority="4" operator="greaterThan">
      <formula>$G$60</formula>
    </cfRule>
  </conditionalFormatting>
  <conditionalFormatting sqref="E74:F76">
    <cfRule type="cellIs" dxfId="7" priority="1" operator="greaterThan">
      <formula>$G$74</formula>
    </cfRule>
  </conditionalFormatting>
  <conditionalFormatting sqref="F11:G12">
    <cfRule type="cellIs" dxfId="6" priority="6" operator="greaterThan">
      <formula>$H$10</formula>
    </cfRule>
  </conditionalFormatting>
  <dataValidations count="2">
    <dataValidation type="decimal" operator="greaterThanOrEqual" allowBlank="1" showInputMessage="1" showErrorMessage="1" sqref="E60:H60 C89:G91 E74:H77 C77:D77" xr:uid="{E0724111-7167-47EA-AF98-43441735BB92}">
      <formula1>0</formula1>
    </dataValidation>
    <dataValidation type="list" allowBlank="1" showInputMessage="1" showErrorMessage="1" sqref="B10:C12" xr:uid="{735FB54E-8ADE-4F1B-9F37-4367EA6EE849}">
      <formula1>INDIRECT("Месяц[Месяцы]")</formula1>
    </dataValidation>
  </dataValidations>
  <pageMargins left="0.78740157480314965" right="0.23622047244094491" top="0.47244094488188981" bottom="0.47244094488188981" header="0.31496062992125984" footer="0.31496062992125984"/>
  <pageSetup paperSize="9" scale="52" fitToHeight="0" orientation="portrait" r:id="rId1"/>
  <rowBreaks count="1" manualBreakCount="1">
    <brk id="35" max="9"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41FD-39DC-42CA-A2B2-187BBDF30D4C}">
  <sheetPr>
    <pageSetUpPr fitToPage="1"/>
  </sheetPr>
  <dimension ref="A1:K93"/>
  <sheetViews>
    <sheetView tabSelected="1" view="pageBreakPreview" zoomScale="98" zoomScaleNormal="100" zoomScaleSheetLayoutView="98" workbookViewId="0">
      <selection activeCell="L13" sqref="L13"/>
    </sheetView>
  </sheetViews>
  <sheetFormatPr defaultColWidth="9.140625" defaultRowHeight="15.75" x14ac:dyDescent="0.25"/>
  <cols>
    <col min="1" max="1" width="5.85546875" style="36" customWidth="1"/>
    <col min="2" max="2" width="37.42578125" style="36" customWidth="1"/>
    <col min="3" max="3" width="10.140625" style="36" customWidth="1"/>
    <col min="4" max="4" width="10.42578125" style="36" customWidth="1"/>
    <col min="5" max="5" width="11.5703125" style="36" customWidth="1"/>
    <col min="6" max="8" width="10.5703125" style="36" customWidth="1"/>
    <col min="9" max="9" width="22.85546875" style="36" customWidth="1"/>
    <col min="10" max="10" width="44.28515625" style="36" customWidth="1"/>
    <col min="11" max="11" width="17.42578125" style="36" customWidth="1"/>
    <col min="12" max="14" width="27.140625" style="36" customWidth="1"/>
    <col min="15" max="16384" width="9.140625" style="36"/>
  </cols>
  <sheetData>
    <row r="1" spans="1:11" ht="15.75" customHeight="1" x14ac:dyDescent="0.25">
      <c r="A1" s="106" t="str">
        <f>"Расшифровка статьи расходов «Расходы на оплату труда работников,"</f>
        <v>Расшифровка статьи расходов «Расходы на оплату труда работников,</v>
      </c>
      <c r="B1" s="106"/>
      <c r="C1" s="106"/>
      <c r="D1" s="106"/>
      <c r="E1" s="106"/>
      <c r="F1" s="106"/>
      <c r="G1" s="106"/>
      <c r="H1" s="106"/>
      <c r="I1" s="106"/>
      <c r="J1" s="106"/>
    </row>
    <row r="2" spans="1:11" ht="15.75" customHeight="1" x14ac:dyDescent="0.25">
      <c r="A2" s="120" t="s">
        <v>126</v>
      </c>
      <c r="B2" s="120"/>
      <c r="C2" s="120"/>
      <c r="D2" s="120"/>
      <c r="E2" s="120"/>
      <c r="F2" s="120"/>
      <c r="G2" s="120"/>
      <c r="H2" s="120"/>
      <c r="I2" s="120"/>
      <c r="J2" s="120"/>
    </row>
    <row r="3" spans="1:11" x14ac:dyDescent="0.25">
      <c r="A3" s="60"/>
      <c r="B3" s="60"/>
      <c r="C3" s="60"/>
      <c r="D3" s="60"/>
      <c r="E3" s="60"/>
      <c r="F3" s="60"/>
      <c r="G3" s="60"/>
      <c r="H3" s="60"/>
      <c r="I3" s="60"/>
    </row>
    <row r="4" spans="1:11" x14ac:dyDescent="0.25">
      <c r="A4" s="61"/>
      <c r="B4" s="61"/>
      <c r="C4" s="61"/>
      <c r="D4" s="61"/>
      <c r="E4" s="61"/>
      <c r="F4" s="61"/>
      <c r="G4" s="61"/>
      <c r="H4" s="61"/>
      <c r="I4" s="62"/>
      <c r="J4" s="62" t="s">
        <v>88</v>
      </c>
    </row>
    <row r="5" spans="1:11" ht="15.75" customHeight="1" x14ac:dyDescent="0.25">
      <c r="A5" s="120" t="s">
        <v>129</v>
      </c>
      <c r="B5" s="120"/>
      <c r="C5" s="120"/>
      <c r="D5" s="120"/>
      <c r="E5" s="120"/>
      <c r="F5" s="120"/>
      <c r="G5" s="120"/>
      <c r="H5" s="120"/>
      <c r="I5" s="120"/>
      <c r="J5" s="120"/>
    </row>
    <row r="6" spans="1:11" x14ac:dyDescent="0.25">
      <c r="A6" s="61"/>
      <c r="B6" s="61"/>
      <c r="C6" s="61"/>
      <c r="D6" s="61"/>
      <c r="E6" s="61"/>
      <c r="F6" s="61"/>
      <c r="G6" s="61"/>
      <c r="H6" s="61"/>
      <c r="I6" s="61"/>
    </row>
    <row r="7" spans="1:11" ht="15.75" customHeight="1" x14ac:dyDescent="0.25">
      <c r="A7" s="118" t="s">
        <v>22</v>
      </c>
      <c r="B7" s="154" t="s">
        <v>23</v>
      </c>
      <c r="C7" s="155"/>
      <c r="D7" s="154" t="s">
        <v>27</v>
      </c>
      <c r="E7" s="155"/>
      <c r="F7" s="115" t="s">
        <v>24</v>
      </c>
      <c r="G7" s="116"/>
      <c r="H7" s="116"/>
      <c r="I7" s="117"/>
      <c r="J7" s="118" t="s">
        <v>127</v>
      </c>
    </row>
    <row r="8" spans="1:11" ht="31.5" customHeight="1" x14ac:dyDescent="0.25">
      <c r="A8" s="119"/>
      <c r="B8" s="156"/>
      <c r="C8" s="157"/>
      <c r="D8" s="156"/>
      <c r="E8" s="157"/>
      <c r="F8" s="115" t="s">
        <v>25</v>
      </c>
      <c r="G8" s="117"/>
      <c r="H8" s="115" t="s">
        <v>26</v>
      </c>
      <c r="I8" s="117"/>
      <c r="J8" s="119"/>
      <c r="K8" s="68"/>
    </row>
    <row r="9" spans="1:11" ht="15.75" customHeight="1" x14ac:dyDescent="0.25">
      <c r="A9" s="63">
        <v>1</v>
      </c>
      <c r="B9" s="115" t="s">
        <v>28</v>
      </c>
      <c r="C9" s="117"/>
      <c r="D9" s="115" t="s">
        <v>29</v>
      </c>
      <c r="E9" s="117"/>
      <c r="F9" s="115" t="s">
        <v>30</v>
      </c>
      <c r="G9" s="117"/>
      <c r="H9" s="115" t="s">
        <v>31</v>
      </c>
      <c r="I9" s="117"/>
      <c r="J9" s="63">
        <v>6</v>
      </c>
    </row>
    <row r="10" spans="1:11" ht="15.75" customHeight="1" x14ac:dyDescent="0.25">
      <c r="A10" s="59">
        <f>IF(B10="","",SUBTOTAL(3,$B$9:$C10)-SUBTOTAL(3,B10:C10))</f>
        <v>1</v>
      </c>
      <c r="B10" s="150" t="s">
        <v>83</v>
      </c>
      <c r="C10" s="151"/>
      <c r="D10" s="148">
        <f>IFERROR(ROUND((F10+H10),2),"НЕ ЧИСЛО")</f>
        <v>0</v>
      </c>
      <c r="E10" s="149"/>
      <c r="F10" s="152"/>
      <c r="G10" s="153"/>
      <c r="H10" s="152"/>
      <c r="I10" s="153"/>
      <c r="J10" s="65"/>
    </row>
    <row r="11" spans="1:11" x14ac:dyDescent="0.25">
      <c r="A11" s="59">
        <f>IF(B11="","",SUBTOTAL(3,$B$9:$C11)-SUBTOTAL(3,B11:C11))</f>
        <v>2</v>
      </c>
      <c r="B11" s="150" t="s">
        <v>34</v>
      </c>
      <c r="C11" s="151"/>
      <c r="D11" s="148">
        <f t="shared" ref="D11:D12" si="0">IFERROR(ROUND((F11+H11),2),"НЕ ЧИСЛО")</f>
        <v>0</v>
      </c>
      <c r="E11" s="149"/>
      <c r="F11" s="152"/>
      <c r="G11" s="153"/>
      <c r="H11" s="152"/>
      <c r="I11" s="153"/>
      <c r="J11" s="65"/>
    </row>
    <row r="12" spans="1:11" x14ac:dyDescent="0.25">
      <c r="A12" s="59" t="str">
        <f>IF(B12="","",SUBTOTAL(3,$B$9:$C12)-SUBTOTAL(3,B12:C12))</f>
        <v/>
      </c>
      <c r="B12" s="150"/>
      <c r="C12" s="151"/>
      <c r="D12" s="148">
        <f t="shared" si="0"/>
        <v>0</v>
      </c>
      <c r="E12" s="149"/>
      <c r="F12" s="152"/>
      <c r="G12" s="153"/>
      <c r="H12" s="152"/>
      <c r="I12" s="153"/>
      <c r="J12" s="65"/>
    </row>
    <row r="13" spans="1:11" ht="15.75" customHeight="1" x14ac:dyDescent="0.25">
      <c r="A13" s="115" t="s">
        <v>67</v>
      </c>
      <c r="B13" s="116"/>
      <c r="C13" s="117"/>
      <c r="D13" s="148">
        <f>SUBTOTAL(109,D$10:E$12)</f>
        <v>0</v>
      </c>
      <c r="E13" s="149"/>
      <c r="F13" s="148">
        <f>SUBTOTAL(109,F$10:G$12)</f>
        <v>0</v>
      </c>
      <c r="G13" s="149"/>
      <c r="H13" s="148">
        <f>SUBTOTAL(109,H$10:I$12)</f>
        <v>0</v>
      </c>
      <c r="I13" s="149"/>
      <c r="J13" s="64">
        <f>SUBTOTAL(109,J$10:J$12)</f>
        <v>0</v>
      </c>
    </row>
    <row r="14" spans="1:11" ht="181.5" customHeight="1" x14ac:dyDescent="0.25">
      <c r="A14" s="101" t="s">
        <v>145</v>
      </c>
      <c r="B14" s="101"/>
      <c r="C14" s="101"/>
      <c r="D14" s="101"/>
      <c r="E14" s="101"/>
      <c r="F14" s="101"/>
      <c r="G14" s="101"/>
      <c r="H14" s="101"/>
      <c r="I14" s="101"/>
      <c r="J14" s="101"/>
    </row>
    <row r="15" spans="1:11" ht="22.5" customHeight="1" x14ac:dyDescent="0.25">
      <c r="A15" s="53"/>
      <c r="B15" s="52"/>
      <c r="C15" s="52"/>
      <c r="D15" s="52"/>
      <c r="E15" s="52"/>
      <c r="F15" s="52"/>
      <c r="G15" s="52"/>
      <c r="H15" s="52"/>
      <c r="I15" s="52"/>
    </row>
    <row r="16" spans="1:11" ht="16.5" customHeight="1" x14ac:dyDescent="0.25">
      <c r="A16" s="53"/>
      <c r="B16" s="52"/>
      <c r="C16" s="52"/>
      <c r="D16" s="52"/>
      <c r="E16" s="52"/>
      <c r="F16" s="52"/>
      <c r="G16" s="52"/>
      <c r="H16" s="52"/>
      <c r="I16" s="54"/>
      <c r="J16" s="54" t="s">
        <v>90</v>
      </c>
    </row>
    <row r="17" spans="1:10" ht="15.75" customHeight="1" x14ac:dyDescent="0.25">
      <c r="A17" s="106" t="s">
        <v>89</v>
      </c>
      <c r="B17" s="106"/>
      <c r="C17" s="106"/>
      <c r="D17" s="106"/>
      <c r="E17" s="106"/>
      <c r="F17" s="106"/>
      <c r="G17" s="106"/>
      <c r="H17" s="106"/>
      <c r="I17" s="106"/>
      <c r="J17" s="106"/>
    </row>
    <row r="19" spans="1:10" ht="15.75" customHeight="1" x14ac:dyDescent="0.25">
      <c r="A19" s="99" t="s">
        <v>111</v>
      </c>
      <c r="B19" s="99"/>
      <c r="C19" s="99" t="s">
        <v>81</v>
      </c>
      <c r="D19" s="99"/>
      <c r="E19" s="99" t="s">
        <v>24</v>
      </c>
      <c r="F19" s="99"/>
      <c r="G19" s="99"/>
      <c r="H19" s="99"/>
      <c r="I19" s="99" t="s">
        <v>82</v>
      </c>
      <c r="J19" s="99"/>
    </row>
    <row r="20" spans="1:10" ht="28.5" customHeight="1" x14ac:dyDescent="0.25">
      <c r="A20" s="99"/>
      <c r="B20" s="99"/>
      <c r="C20" s="99"/>
      <c r="D20" s="99"/>
      <c r="E20" s="99" t="s">
        <v>25</v>
      </c>
      <c r="F20" s="99"/>
      <c r="G20" s="99" t="s">
        <v>26</v>
      </c>
      <c r="H20" s="99"/>
      <c r="I20" s="99"/>
      <c r="J20" s="99"/>
    </row>
    <row r="21" spans="1:10" x14ac:dyDescent="0.25">
      <c r="A21" s="99">
        <v>1</v>
      </c>
      <c r="B21" s="99"/>
      <c r="C21" s="99" t="s">
        <v>28</v>
      </c>
      <c r="D21" s="99"/>
      <c r="E21" s="99" t="s">
        <v>29</v>
      </c>
      <c r="F21" s="99"/>
      <c r="G21" s="99" t="s">
        <v>30</v>
      </c>
      <c r="H21" s="99"/>
      <c r="I21" s="99" t="s">
        <v>31</v>
      </c>
      <c r="J21" s="99"/>
    </row>
    <row r="22" spans="1:10" ht="168" customHeight="1" x14ac:dyDescent="0.25">
      <c r="A22" s="121" t="s">
        <v>122</v>
      </c>
      <c r="B22" s="121"/>
      <c r="C22" s="122">
        <f>IFERROR(ROUND(E22+G22,2),"НЕ ЧИСЛО")</f>
        <v>0</v>
      </c>
      <c r="D22" s="121"/>
      <c r="E22" s="123"/>
      <c r="F22" s="123"/>
      <c r="G22" s="124"/>
      <c r="H22" s="124"/>
      <c r="I22" s="99"/>
      <c r="J22" s="99"/>
    </row>
    <row r="23" spans="1:10" x14ac:dyDescent="0.25">
      <c r="A23" s="47" t="s">
        <v>67</v>
      </c>
      <c r="B23" s="47"/>
      <c r="C23" s="125">
        <f>SUM(C22)</f>
        <v>0</v>
      </c>
      <c r="D23" s="125"/>
      <c r="E23" s="125">
        <f t="shared" ref="E23" si="1">SUM(E22)</f>
        <v>0</v>
      </c>
      <c r="F23" s="125"/>
      <c r="G23" s="125">
        <f t="shared" ref="G23" si="2">SUM(G22)</f>
        <v>0</v>
      </c>
      <c r="H23" s="125"/>
      <c r="I23" s="99" t="s">
        <v>46</v>
      </c>
      <c r="J23" s="99"/>
    </row>
    <row r="24" spans="1:10" ht="68.25" customHeight="1" x14ac:dyDescent="0.25">
      <c r="A24" s="111" t="s">
        <v>112</v>
      </c>
      <c r="B24" s="111"/>
      <c r="C24" s="111"/>
      <c r="D24" s="111"/>
      <c r="E24" s="111"/>
      <c r="F24" s="111"/>
      <c r="G24" s="111"/>
      <c r="H24" s="111"/>
      <c r="I24" s="111"/>
      <c r="J24" s="111"/>
    </row>
    <row r="25" spans="1:10" x14ac:dyDescent="0.25">
      <c r="A25" s="56"/>
      <c r="B25" s="56"/>
      <c r="C25" s="57"/>
      <c r="D25" s="57"/>
      <c r="E25" s="57"/>
      <c r="F25" s="57"/>
      <c r="G25" s="57"/>
      <c r="H25" s="57"/>
      <c r="I25" s="58"/>
    </row>
    <row r="26" spans="1:10" x14ac:dyDescent="0.25">
      <c r="I26" s="55"/>
      <c r="J26" s="55" t="s">
        <v>92</v>
      </c>
    </row>
    <row r="27" spans="1:10" ht="15.75" customHeight="1" x14ac:dyDescent="0.25">
      <c r="A27" s="106" t="s">
        <v>91</v>
      </c>
      <c r="B27" s="106"/>
      <c r="C27" s="106"/>
      <c r="D27" s="106"/>
      <c r="E27" s="106"/>
      <c r="F27" s="106"/>
      <c r="G27" s="106"/>
      <c r="H27" s="106"/>
      <c r="I27" s="106"/>
      <c r="J27" s="106"/>
    </row>
    <row r="29" spans="1:10" ht="42.75" customHeight="1" x14ac:dyDescent="0.25">
      <c r="A29" s="42" t="s">
        <v>22</v>
      </c>
      <c r="B29" s="112" t="s">
        <v>84</v>
      </c>
      <c r="C29" s="112"/>
      <c r="D29" s="112" t="s">
        <v>75</v>
      </c>
      <c r="E29" s="112"/>
      <c r="F29" s="112"/>
      <c r="G29" s="112" t="s">
        <v>47</v>
      </c>
      <c r="H29" s="112"/>
      <c r="I29" s="112" t="s">
        <v>76</v>
      </c>
      <c r="J29" s="112"/>
    </row>
    <row r="30" spans="1:10" x14ac:dyDescent="0.25">
      <c r="A30" s="42">
        <v>1</v>
      </c>
      <c r="B30" s="112">
        <v>2</v>
      </c>
      <c r="C30" s="112"/>
      <c r="D30" s="112">
        <v>3</v>
      </c>
      <c r="E30" s="112"/>
      <c r="F30" s="112"/>
      <c r="G30" s="112">
        <v>4</v>
      </c>
      <c r="H30" s="112"/>
      <c r="I30" s="112">
        <v>5</v>
      </c>
      <c r="J30" s="112"/>
    </row>
    <row r="31" spans="1:10" x14ac:dyDescent="0.25">
      <c r="A31" s="43">
        <v>1</v>
      </c>
      <c r="B31" s="113" t="s">
        <v>119</v>
      </c>
      <c r="C31" s="113"/>
      <c r="D31" s="112"/>
      <c r="E31" s="112"/>
      <c r="F31" s="112"/>
      <c r="G31" s="114"/>
      <c r="H31" s="114"/>
      <c r="I31" s="112"/>
      <c r="J31" s="112"/>
    </row>
    <row r="32" spans="1:10" x14ac:dyDescent="0.25">
      <c r="A32" s="43">
        <v>2</v>
      </c>
      <c r="B32" s="113" t="s">
        <v>120</v>
      </c>
      <c r="C32" s="113"/>
      <c r="D32" s="112"/>
      <c r="E32" s="112"/>
      <c r="F32" s="112"/>
      <c r="G32" s="114"/>
      <c r="H32" s="114"/>
      <c r="I32" s="112"/>
      <c r="J32" s="112"/>
    </row>
    <row r="33" spans="1:10" x14ac:dyDescent="0.25">
      <c r="A33" s="43">
        <v>3</v>
      </c>
      <c r="B33" s="113" t="s">
        <v>121</v>
      </c>
      <c r="C33" s="113"/>
      <c r="D33" s="112"/>
      <c r="E33" s="112"/>
      <c r="F33" s="112"/>
      <c r="G33" s="114"/>
      <c r="H33" s="114"/>
      <c r="I33" s="112"/>
      <c r="J33" s="112"/>
    </row>
    <row r="34" spans="1:10" x14ac:dyDescent="0.25">
      <c r="A34" s="99" t="s">
        <v>67</v>
      </c>
      <c r="B34" s="99"/>
      <c r="C34" s="99"/>
      <c r="D34" s="126"/>
      <c r="E34" s="126"/>
      <c r="F34" s="126"/>
      <c r="G34" s="126"/>
      <c r="H34" s="126"/>
      <c r="I34" s="99" t="s">
        <v>46</v>
      </c>
      <c r="J34" s="99"/>
    </row>
    <row r="35" spans="1:10" ht="95.25" customHeight="1" x14ac:dyDescent="0.25">
      <c r="A35" s="79" t="s">
        <v>123</v>
      </c>
      <c r="B35" s="79"/>
      <c r="C35" s="79"/>
      <c r="D35" s="79"/>
      <c r="E35" s="79"/>
      <c r="F35" s="79"/>
      <c r="G35" s="79"/>
      <c r="H35" s="79"/>
      <c r="I35" s="79"/>
      <c r="J35" s="79"/>
    </row>
    <row r="37" spans="1:10" ht="15.75" customHeight="1" x14ac:dyDescent="0.25">
      <c r="A37" s="106" t="s">
        <v>107</v>
      </c>
      <c r="B37" s="106"/>
      <c r="C37" s="106"/>
      <c r="D37" s="106"/>
      <c r="E37" s="106"/>
      <c r="F37" s="106"/>
      <c r="G37" s="106"/>
      <c r="H37" s="106"/>
      <c r="I37" s="106"/>
      <c r="J37" s="106"/>
    </row>
    <row r="38" spans="1:10" x14ac:dyDescent="0.25">
      <c r="A38" s="50"/>
      <c r="B38" s="50"/>
      <c r="C38" s="50"/>
      <c r="D38" s="50"/>
      <c r="E38" s="50"/>
      <c r="F38" s="50"/>
      <c r="G38" s="50"/>
      <c r="H38" s="50"/>
      <c r="I38" s="50"/>
    </row>
    <row r="39" spans="1:10" ht="15.75" customHeight="1" x14ac:dyDescent="0.25">
      <c r="A39" s="127" t="s">
        <v>95</v>
      </c>
      <c r="B39" s="127"/>
      <c r="C39" s="127"/>
      <c r="D39" s="127"/>
      <c r="E39" s="127"/>
      <c r="F39" s="127"/>
      <c r="G39" s="127"/>
      <c r="H39" s="127"/>
      <c r="I39" s="127"/>
      <c r="J39" s="127"/>
    </row>
    <row r="40" spans="1:10" x14ac:dyDescent="0.25">
      <c r="A40" s="128" t="s">
        <v>101</v>
      </c>
      <c r="B40" s="128"/>
      <c r="C40" s="128"/>
      <c r="D40" s="128"/>
      <c r="E40" s="128"/>
      <c r="F40" s="128"/>
      <c r="G40" s="128"/>
      <c r="H40" s="128"/>
      <c r="I40" s="128"/>
      <c r="J40" s="128"/>
    </row>
    <row r="41" spans="1:10" x14ac:dyDescent="0.25">
      <c r="A41" s="51"/>
      <c r="B41" s="51"/>
      <c r="C41" s="51"/>
      <c r="D41" s="51"/>
      <c r="E41" s="51"/>
      <c r="F41" s="51"/>
      <c r="G41" s="51"/>
      <c r="H41" s="51"/>
      <c r="I41" s="51"/>
    </row>
    <row r="42" spans="1:10" x14ac:dyDescent="0.25">
      <c r="A42" s="42" t="s">
        <v>22</v>
      </c>
      <c r="B42" s="130" t="s">
        <v>48</v>
      </c>
      <c r="C42" s="131"/>
      <c r="D42" s="132"/>
      <c r="E42" s="41" t="s">
        <v>49</v>
      </c>
      <c r="F42" s="129" t="s">
        <v>50</v>
      </c>
      <c r="G42" s="129"/>
      <c r="H42" s="129"/>
      <c r="I42" s="129"/>
      <c r="J42" s="129"/>
    </row>
    <row r="43" spans="1:10" x14ac:dyDescent="0.25">
      <c r="A43" s="41">
        <v>1</v>
      </c>
      <c r="B43" s="130">
        <v>2</v>
      </c>
      <c r="C43" s="131"/>
      <c r="D43" s="132"/>
      <c r="E43" s="41">
        <v>3</v>
      </c>
      <c r="F43" s="129">
        <v>4</v>
      </c>
      <c r="G43" s="129"/>
      <c r="H43" s="129"/>
      <c r="I43" s="129"/>
      <c r="J43" s="129"/>
    </row>
    <row r="44" spans="1:10" ht="56.25" customHeight="1" x14ac:dyDescent="0.25">
      <c r="A44" s="43">
        <v>1</v>
      </c>
      <c r="B44" s="88" t="s">
        <v>72</v>
      </c>
      <c r="C44" s="89"/>
      <c r="D44" s="90"/>
      <c r="E44" s="23" t="s">
        <v>103</v>
      </c>
      <c r="F44" s="92" t="s">
        <v>104</v>
      </c>
      <c r="G44" s="92"/>
      <c r="H44" s="92"/>
      <c r="I44" s="92"/>
      <c r="J44" s="92"/>
    </row>
    <row r="45" spans="1:10" ht="15.75" customHeight="1" x14ac:dyDescent="0.25">
      <c r="A45" s="43">
        <v>2</v>
      </c>
      <c r="B45" s="88" t="s">
        <v>51</v>
      </c>
      <c r="C45" s="89"/>
      <c r="D45" s="90"/>
      <c r="E45" s="23" t="s">
        <v>57</v>
      </c>
      <c r="F45" s="93"/>
      <c r="G45" s="93"/>
      <c r="H45" s="93"/>
      <c r="I45" s="93"/>
      <c r="J45" s="93"/>
    </row>
    <row r="46" spans="1:10" ht="15.75" customHeight="1" x14ac:dyDescent="0.25">
      <c r="A46" s="43">
        <v>3</v>
      </c>
      <c r="B46" s="88" t="s">
        <v>52</v>
      </c>
      <c r="C46" s="89"/>
      <c r="D46" s="90"/>
      <c r="E46" s="23" t="s">
        <v>109</v>
      </c>
      <c r="F46" s="94"/>
      <c r="G46" s="94"/>
      <c r="H46" s="94"/>
      <c r="I46" s="94"/>
      <c r="J46" s="94"/>
    </row>
    <row r="47" spans="1:10" ht="15.75" customHeight="1" x14ac:dyDescent="0.25">
      <c r="A47" s="43">
        <v>4</v>
      </c>
      <c r="B47" s="88" t="s">
        <v>53</v>
      </c>
      <c r="C47" s="89"/>
      <c r="D47" s="90"/>
      <c r="E47" s="23" t="s">
        <v>58</v>
      </c>
      <c r="F47" s="94"/>
      <c r="G47" s="94"/>
      <c r="H47" s="94"/>
      <c r="I47" s="94"/>
      <c r="J47" s="94"/>
    </row>
    <row r="48" spans="1:10" ht="30.75" customHeight="1" x14ac:dyDescent="0.25">
      <c r="A48" s="43">
        <v>5</v>
      </c>
      <c r="B48" s="88" t="s">
        <v>74</v>
      </c>
      <c r="C48" s="89"/>
      <c r="D48" s="90"/>
      <c r="E48" s="23" t="s">
        <v>58</v>
      </c>
      <c r="F48" s="94"/>
      <c r="G48" s="94"/>
      <c r="H48" s="94"/>
      <c r="I48" s="94"/>
      <c r="J48" s="94"/>
    </row>
    <row r="49" spans="1:10" ht="30.75" customHeight="1" x14ac:dyDescent="0.25">
      <c r="A49" s="43">
        <v>6</v>
      </c>
      <c r="B49" s="88" t="s">
        <v>54</v>
      </c>
      <c r="C49" s="89"/>
      <c r="D49" s="90"/>
      <c r="E49" s="23" t="s">
        <v>58</v>
      </c>
      <c r="F49" s="94"/>
      <c r="G49" s="94"/>
      <c r="H49" s="94"/>
      <c r="I49" s="94"/>
      <c r="J49" s="94"/>
    </row>
    <row r="50" spans="1:10" ht="15.75" customHeight="1" x14ac:dyDescent="0.25">
      <c r="A50" s="43">
        <v>7</v>
      </c>
      <c r="B50" s="88" t="s">
        <v>55</v>
      </c>
      <c r="C50" s="89"/>
      <c r="D50" s="90"/>
      <c r="E50" s="23" t="s">
        <v>58</v>
      </c>
      <c r="F50" s="94"/>
      <c r="G50" s="94"/>
      <c r="H50" s="94"/>
      <c r="I50" s="94"/>
      <c r="J50" s="94"/>
    </row>
    <row r="51" spans="1:10" ht="15.75" customHeight="1" x14ac:dyDescent="0.25">
      <c r="A51" s="43">
        <v>8</v>
      </c>
      <c r="B51" s="88" t="s">
        <v>56</v>
      </c>
      <c r="C51" s="89"/>
      <c r="D51" s="90"/>
      <c r="E51" s="23" t="s">
        <v>58</v>
      </c>
      <c r="F51" s="94"/>
      <c r="G51" s="94"/>
      <c r="H51" s="94"/>
      <c r="I51" s="94"/>
      <c r="J51" s="94"/>
    </row>
    <row r="52" spans="1:10" ht="16.5" customHeight="1" x14ac:dyDescent="0.25">
      <c r="A52" s="91" t="s">
        <v>102</v>
      </c>
      <c r="B52" s="91"/>
      <c r="C52" s="91"/>
      <c r="D52" s="91"/>
      <c r="E52" s="91"/>
      <c r="F52" s="91"/>
      <c r="G52" s="91"/>
      <c r="H52" s="91"/>
      <c r="I52" s="91"/>
      <c r="J52" s="91"/>
    </row>
    <row r="54" spans="1:10" x14ac:dyDescent="0.25">
      <c r="I54" s="55"/>
      <c r="J54" s="55" t="s">
        <v>96</v>
      </c>
    </row>
    <row r="55" spans="1:10" x14ac:dyDescent="0.25">
      <c r="A55" s="133" t="s">
        <v>130</v>
      </c>
      <c r="B55" s="133"/>
      <c r="C55" s="133"/>
      <c r="D55" s="133"/>
      <c r="E55" s="133"/>
      <c r="F55" s="133"/>
      <c r="G55" s="133"/>
      <c r="H55" s="133"/>
      <c r="I55" s="133"/>
      <c r="J55" s="133"/>
    </row>
    <row r="56" spans="1:10" x14ac:dyDescent="0.25">
      <c r="A56" s="51"/>
      <c r="B56" s="51"/>
      <c r="C56" s="51"/>
      <c r="D56" s="51"/>
      <c r="E56" s="51"/>
      <c r="F56" s="51"/>
      <c r="G56" s="51"/>
      <c r="H56" s="51"/>
      <c r="I56" s="51"/>
    </row>
    <row r="57" spans="1:10" ht="16.5" customHeight="1" x14ac:dyDescent="0.25">
      <c r="A57" s="104" t="s">
        <v>22</v>
      </c>
      <c r="B57" s="135" t="s">
        <v>48</v>
      </c>
      <c r="C57" s="99" t="s">
        <v>80</v>
      </c>
      <c r="D57" s="99"/>
      <c r="E57" s="99" t="s">
        <v>24</v>
      </c>
      <c r="F57" s="99"/>
      <c r="G57" s="99"/>
      <c r="H57" s="99"/>
      <c r="I57" s="99" t="s">
        <v>127</v>
      </c>
      <c r="J57" s="99"/>
    </row>
    <row r="58" spans="1:10" ht="50.25" customHeight="1" x14ac:dyDescent="0.25">
      <c r="A58" s="134"/>
      <c r="B58" s="136"/>
      <c r="C58" s="99"/>
      <c r="D58" s="99"/>
      <c r="E58" s="99" t="s">
        <v>25</v>
      </c>
      <c r="F58" s="99"/>
      <c r="G58" s="99" t="s">
        <v>26</v>
      </c>
      <c r="H58" s="99"/>
      <c r="I58" s="99"/>
      <c r="J58" s="99"/>
    </row>
    <row r="59" spans="1:10" x14ac:dyDescent="0.25">
      <c r="A59" s="37">
        <v>1</v>
      </c>
      <c r="B59" s="37">
        <v>2</v>
      </c>
      <c r="C59" s="99">
        <v>3</v>
      </c>
      <c r="D59" s="99"/>
      <c r="E59" s="99">
        <v>4</v>
      </c>
      <c r="F59" s="99"/>
      <c r="G59" s="99">
        <v>5</v>
      </c>
      <c r="H59" s="99"/>
      <c r="I59" s="99">
        <v>6</v>
      </c>
      <c r="J59" s="99"/>
    </row>
    <row r="60" spans="1:10" ht="15.75" customHeight="1" x14ac:dyDescent="0.25">
      <c r="A60" s="66">
        <v>1</v>
      </c>
      <c r="B60" s="67" t="s">
        <v>77</v>
      </c>
      <c r="C60" s="122">
        <f>IFERROR(ROUND(E60+G60,2),"НЕ ЧИСЛО")</f>
        <v>0</v>
      </c>
      <c r="D60" s="121"/>
      <c r="E60" s="110"/>
      <c r="F60" s="110"/>
      <c r="G60" s="110"/>
      <c r="H60" s="110"/>
      <c r="I60" s="99"/>
      <c r="J60" s="99"/>
    </row>
    <row r="61" spans="1:10" ht="69" customHeight="1" x14ac:dyDescent="0.25">
      <c r="A61" s="101" t="s">
        <v>133</v>
      </c>
      <c r="B61" s="101"/>
      <c r="C61" s="101"/>
      <c r="D61" s="101"/>
      <c r="E61" s="101"/>
      <c r="F61" s="101"/>
      <c r="G61" s="101"/>
      <c r="H61" s="101"/>
      <c r="I61" s="101"/>
      <c r="J61" s="101"/>
    </row>
    <row r="63" spans="1:10" ht="15.75" customHeight="1" x14ac:dyDescent="0.25">
      <c r="A63" s="106" t="str">
        <f>"Расшифровка статьи расходов «Расходы на оплату работ (услуг) сторонних организаций, "</f>
        <v xml:space="preserve">Расшифровка статьи расходов «Расходы на оплату работ (услуг) сторонних организаций, </v>
      </c>
      <c r="B63" s="106"/>
      <c r="C63" s="106"/>
      <c r="D63" s="106"/>
      <c r="E63" s="106"/>
      <c r="F63" s="106"/>
      <c r="G63" s="106"/>
      <c r="H63" s="106"/>
      <c r="I63" s="106"/>
      <c r="J63" s="106"/>
    </row>
    <row r="64" spans="1:10" ht="15.75" customHeight="1" x14ac:dyDescent="0.25">
      <c r="A64" s="120" t="s">
        <v>135</v>
      </c>
      <c r="B64" s="120"/>
      <c r="C64" s="120"/>
      <c r="D64" s="120"/>
      <c r="E64" s="120"/>
      <c r="F64" s="120"/>
      <c r="G64" s="120"/>
      <c r="H64" s="120"/>
      <c r="I64" s="120"/>
      <c r="J64" s="120"/>
    </row>
    <row r="65" spans="1:10" x14ac:dyDescent="0.25">
      <c r="A65" s="50"/>
      <c r="B65" s="50"/>
      <c r="C65" s="50"/>
      <c r="D65" s="50"/>
      <c r="E65" s="50"/>
      <c r="F65" s="50"/>
      <c r="G65" s="50"/>
      <c r="H65" s="50"/>
      <c r="I65" s="50"/>
    </row>
    <row r="66" spans="1:10" x14ac:dyDescent="0.25">
      <c r="I66" s="55"/>
      <c r="J66" s="55" t="s">
        <v>97</v>
      </c>
    </row>
    <row r="67" spans="1:10" x14ac:dyDescent="0.25">
      <c r="A67" s="128" t="s">
        <v>98</v>
      </c>
      <c r="B67" s="128"/>
      <c r="C67" s="128"/>
      <c r="D67" s="128"/>
      <c r="E67" s="128"/>
      <c r="F67" s="128"/>
      <c r="G67" s="128"/>
      <c r="H67" s="128"/>
      <c r="I67" s="128"/>
      <c r="J67" s="128"/>
    </row>
    <row r="68" spans="1:10" x14ac:dyDescent="0.25">
      <c r="A68" s="137" t="s">
        <v>110</v>
      </c>
      <c r="B68" s="137"/>
      <c r="C68" s="137"/>
      <c r="D68" s="137"/>
      <c r="E68" s="137"/>
      <c r="F68" s="137"/>
      <c r="G68" s="137"/>
      <c r="H68" s="137"/>
      <c r="I68" s="137"/>
      <c r="J68" s="137"/>
    </row>
    <row r="70" spans="1:10" ht="15.75" customHeight="1" x14ac:dyDescent="0.25">
      <c r="A70" s="104" t="s">
        <v>22</v>
      </c>
      <c r="B70" s="99" t="s">
        <v>78</v>
      </c>
      <c r="C70" s="99" t="s">
        <v>147</v>
      </c>
      <c r="D70" s="99" t="s">
        <v>60</v>
      </c>
      <c r="E70" s="99"/>
      <c r="F70" s="99"/>
      <c r="G70" s="99"/>
      <c r="H70" s="99"/>
      <c r="I70" s="138" t="s">
        <v>148</v>
      </c>
      <c r="J70" s="139"/>
    </row>
    <row r="71" spans="1:10" ht="15.75" customHeight="1" x14ac:dyDescent="0.25">
      <c r="A71" s="105"/>
      <c r="B71" s="99"/>
      <c r="C71" s="99"/>
      <c r="D71" s="99" t="s">
        <v>61</v>
      </c>
      <c r="E71" s="99" t="s">
        <v>62</v>
      </c>
      <c r="F71" s="99"/>
      <c r="G71" s="99"/>
      <c r="H71" s="99"/>
      <c r="I71" s="140"/>
      <c r="J71" s="141"/>
    </row>
    <row r="72" spans="1:10" ht="81" customHeight="1" x14ac:dyDescent="0.25">
      <c r="A72" s="134"/>
      <c r="B72" s="99"/>
      <c r="C72" s="99"/>
      <c r="D72" s="99"/>
      <c r="E72" s="99" t="s">
        <v>63</v>
      </c>
      <c r="F72" s="99"/>
      <c r="G72" s="99" t="s">
        <v>64</v>
      </c>
      <c r="H72" s="99"/>
      <c r="I72" s="142"/>
      <c r="J72" s="143"/>
    </row>
    <row r="73" spans="1:10" x14ac:dyDescent="0.25">
      <c r="A73" s="37">
        <v>1</v>
      </c>
      <c r="B73" s="37">
        <v>2</v>
      </c>
      <c r="C73" s="37">
        <v>3</v>
      </c>
      <c r="D73" s="37">
        <v>4</v>
      </c>
      <c r="E73" s="99">
        <v>5</v>
      </c>
      <c r="F73" s="99"/>
      <c r="G73" s="99">
        <v>6</v>
      </c>
      <c r="H73" s="99"/>
      <c r="I73" s="99">
        <v>7</v>
      </c>
      <c r="J73" s="99"/>
    </row>
    <row r="74" spans="1:10" ht="15.75" customHeight="1" x14ac:dyDescent="0.25">
      <c r="A74" s="66">
        <v>1</v>
      </c>
      <c r="B74" s="67" t="s">
        <v>65</v>
      </c>
      <c r="C74" s="70">
        <f>IFERROR(ROUND((E74+G74),2),"НЕ ЧИСЛО")</f>
        <v>0</v>
      </c>
      <c r="D74" s="72" t="s">
        <v>136</v>
      </c>
      <c r="E74" s="110"/>
      <c r="F74" s="110"/>
      <c r="G74" s="110"/>
      <c r="H74" s="110"/>
      <c r="I74" s="100"/>
      <c r="J74" s="100"/>
    </row>
    <row r="75" spans="1:10" ht="15.75" customHeight="1" x14ac:dyDescent="0.25">
      <c r="A75" s="66">
        <v>2</v>
      </c>
      <c r="B75" s="67" t="s">
        <v>66</v>
      </c>
      <c r="C75" s="70">
        <f t="shared" ref="C75:C76" si="3">IFERROR(ROUND((E75+G75),2),"НЕ ЧИСЛО")</f>
        <v>0</v>
      </c>
      <c r="D75" s="72" t="s">
        <v>136</v>
      </c>
      <c r="E75" s="110"/>
      <c r="F75" s="110"/>
      <c r="G75" s="110"/>
      <c r="H75" s="110"/>
      <c r="I75" s="100"/>
      <c r="J75" s="100"/>
    </row>
    <row r="76" spans="1:10" ht="15.75" customHeight="1" x14ac:dyDescent="0.25">
      <c r="A76" s="66" t="s">
        <v>128</v>
      </c>
      <c r="B76" s="67" t="s">
        <v>118</v>
      </c>
      <c r="C76" s="70">
        <f t="shared" si="3"/>
        <v>0</v>
      </c>
      <c r="D76" s="72" t="s">
        <v>136</v>
      </c>
      <c r="E76" s="110"/>
      <c r="F76" s="110"/>
      <c r="G76" s="110"/>
      <c r="H76" s="110"/>
      <c r="I76" s="100"/>
      <c r="J76" s="100"/>
    </row>
    <row r="77" spans="1:10" ht="15.75" customHeight="1" x14ac:dyDescent="0.25">
      <c r="A77" s="99" t="s">
        <v>67</v>
      </c>
      <c r="B77" s="99"/>
      <c r="C77" s="71">
        <f>SUM(C74:D76)</f>
        <v>0</v>
      </c>
      <c r="D77" s="71">
        <f>SUM(D74:E76)</f>
        <v>0</v>
      </c>
      <c r="E77" s="144">
        <f>SUM(E74:F76)</f>
        <v>0</v>
      </c>
      <c r="F77" s="144"/>
      <c r="G77" s="144">
        <f>SUM(G74:H76)</f>
        <v>0</v>
      </c>
      <c r="H77" s="144"/>
      <c r="I77" s="99" t="s">
        <v>46</v>
      </c>
      <c r="J77" s="99"/>
    </row>
    <row r="78" spans="1:10" ht="64.5" customHeight="1" x14ac:dyDescent="0.25">
      <c r="A78" s="101" t="s">
        <v>146</v>
      </c>
      <c r="B78" s="101"/>
      <c r="C78" s="101"/>
      <c r="D78" s="101"/>
      <c r="E78" s="101"/>
      <c r="F78" s="101"/>
      <c r="G78" s="101"/>
      <c r="H78" s="101"/>
      <c r="I78" s="101"/>
      <c r="J78" s="101"/>
    </row>
    <row r="80" spans="1:10" ht="15.75" customHeight="1" x14ac:dyDescent="0.25">
      <c r="A80" s="106" t="str">
        <f>"Расшифровка статьи расходов «Расходы на приобретение нефинансовых активов»"</f>
        <v>Расшифровка статьи расходов «Расходы на приобретение нефинансовых активов»</v>
      </c>
      <c r="B80" s="106"/>
      <c r="C80" s="106"/>
      <c r="D80" s="106"/>
      <c r="E80" s="106"/>
      <c r="F80" s="106"/>
      <c r="G80" s="106"/>
      <c r="H80" s="106"/>
      <c r="I80" s="106"/>
      <c r="J80" s="106"/>
    </row>
    <row r="81" spans="1:10" ht="15.75" customHeight="1" x14ac:dyDescent="0.25">
      <c r="A81" s="106" t="s">
        <v>108</v>
      </c>
      <c r="B81" s="106"/>
      <c r="C81" s="106"/>
      <c r="D81" s="106"/>
      <c r="E81" s="106"/>
      <c r="F81" s="106"/>
      <c r="G81" s="106"/>
      <c r="H81" s="106"/>
      <c r="I81" s="106"/>
      <c r="J81" s="106"/>
    </row>
    <row r="82" spans="1:10" x14ac:dyDescent="0.25">
      <c r="A82" s="50"/>
      <c r="B82" s="50"/>
      <c r="C82" s="50"/>
      <c r="D82" s="50"/>
      <c r="E82" s="50"/>
      <c r="F82" s="50"/>
      <c r="G82" s="50"/>
      <c r="H82" s="50"/>
      <c r="I82" s="50"/>
    </row>
    <row r="83" spans="1:10" x14ac:dyDescent="0.25">
      <c r="I83" s="55"/>
      <c r="J83" s="55" t="s">
        <v>99</v>
      </c>
    </row>
    <row r="84" spans="1:10" x14ac:dyDescent="0.25">
      <c r="A84" s="107" t="s">
        <v>100</v>
      </c>
      <c r="B84" s="107"/>
      <c r="C84" s="107"/>
      <c r="D84" s="107"/>
      <c r="E84" s="107"/>
      <c r="F84" s="107"/>
      <c r="G84" s="107"/>
      <c r="H84" s="107"/>
      <c r="I84" s="107"/>
      <c r="J84" s="107"/>
    </row>
    <row r="86" spans="1:10" ht="15.75" customHeight="1" x14ac:dyDescent="0.25">
      <c r="A86" s="104" t="s">
        <v>22</v>
      </c>
      <c r="B86" s="102" t="s">
        <v>79</v>
      </c>
      <c r="C86" s="145" t="s">
        <v>68</v>
      </c>
      <c r="D86" s="145" t="s">
        <v>69</v>
      </c>
      <c r="E86" s="145" t="s">
        <v>70</v>
      </c>
      <c r="F86" s="146" t="s">
        <v>59</v>
      </c>
      <c r="G86" s="146"/>
      <c r="H86" s="108" t="s">
        <v>113</v>
      </c>
      <c r="I86" s="108"/>
      <c r="J86" s="108"/>
    </row>
    <row r="87" spans="1:10" ht="97.5" customHeight="1" x14ac:dyDescent="0.25">
      <c r="A87" s="105"/>
      <c r="B87" s="103"/>
      <c r="C87" s="145"/>
      <c r="D87" s="145"/>
      <c r="E87" s="145"/>
      <c r="F87" s="44" t="s">
        <v>25</v>
      </c>
      <c r="G87" s="44" t="s">
        <v>26</v>
      </c>
      <c r="H87" s="108"/>
      <c r="I87" s="108"/>
      <c r="J87" s="108"/>
    </row>
    <row r="88" spans="1:10" x14ac:dyDescent="0.25">
      <c r="A88" s="46">
        <v>1</v>
      </c>
      <c r="B88" s="46">
        <v>2</v>
      </c>
      <c r="C88" s="46">
        <v>3</v>
      </c>
      <c r="D88" s="46">
        <v>4</v>
      </c>
      <c r="E88" s="46">
        <v>5</v>
      </c>
      <c r="F88" s="46">
        <v>6</v>
      </c>
      <c r="G88" s="46">
        <v>7</v>
      </c>
      <c r="H88" s="109">
        <v>8</v>
      </c>
      <c r="I88" s="109"/>
      <c r="J88" s="109"/>
    </row>
    <row r="89" spans="1:10" ht="15.75" customHeight="1" x14ac:dyDescent="0.25">
      <c r="A89" s="66">
        <v>1</v>
      </c>
      <c r="B89" s="69" t="s">
        <v>115</v>
      </c>
      <c r="C89" s="45"/>
      <c r="D89" s="48"/>
      <c r="E89" s="49"/>
      <c r="F89" s="49"/>
      <c r="G89" s="49"/>
      <c r="H89" s="147"/>
      <c r="I89" s="147"/>
      <c r="J89" s="147"/>
    </row>
    <row r="90" spans="1:10" ht="15.75" customHeight="1" x14ac:dyDescent="0.25">
      <c r="A90" s="66">
        <v>2</v>
      </c>
      <c r="B90" s="69" t="s">
        <v>116</v>
      </c>
      <c r="C90" s="45"/>
      <c r="D90" s="48"/>
      <c r="E90" s="49"/>
      <c r="F90" s="49"/>
      <c r="G90" s="49"/>
      <c r="H90" s="147"/>
      <c r="I90" s="147"/>
      <c r="J90" s="147"/>
    </row>
    <row r="91" spans="1:10" ht="15.75" customHeight="1" x14ac:dyDescent="0.25">
      <c r="A91" s="66" t="s">
        <v>128</v>
      </c>
      <c r="B91" s="69" t="s">
        <v>117</v>
      </c>
      <c r="C91" s="45"/>
      <c r="D91" s="48"/>
      <c r="E91" s="49"/>
      <c r="F91" s="49"/>
      <c r="G91" s="49"/>
      <c r="H91" s="147"/>
      <c r="I91" s="147"/>
      <c r="J91" s="147"/>
    </row>
    <row r="92" spans="1:10" x14ac:dyDescent="0.25">
      <c r="A92" s="109" t="s">
        <v>67</v>
      </c>
      <c r="B92" s="109"/>
      <c r="C92" s="109"/>
      <c r="D92" s="48"/>
      <c r="E92" s="49"/>
      <c r="F92" s="49"/>
      <c r="G92" s="49"/>
      <c r="H92" s="147"/>
      <c r="I92" s="147"/>
      <c r="J92" s="147"/>
    </row>
    <row r="93" spans="1:10" ht="99.75" customHeight="1" x14ac:dyDescent="0.25">
      <c r="A93" s="91" t="s">
        <v>149</v>
      </c>
      <c r="B93" s="91"/>
      <c r="C93" s="91"/>
      <c r="D93" s="91"/>
      <c r="E93" s="91"/>
      <c r="F93" s="91"/>
      <c r="G93" s="91"/>
      <c r="H93" s="91"/>
      <c r="I93" s="91"/>
      <c r="J93" s="91"/>
    </row>
  </sheetData>
  <mergeCells count="167">
    <mergeCell ref="A39:J39"/>
    <mergeCell ref="A40:J40"/>
    <mergeCell ref="B42:D42"/>
    <mergeCell ref="F42:J42"/>
    <mergeCell ref="B43:D43"/>
    <mergeCell ref="I60:J60"/>
    <mergeCell ref="B50:D50"/>
    <mergeCell ref="F50:J50"/>
    <mergeCell ref="F43:J43"/>
    <mergeCell ref="B44:D44"/>
    <mergeCell ref="F44:J44"/>
    <mergeCell ref="B45:D45"/>
    <mergeCell ref="F45:J45"/>
    <mergeCell ref="B46:D46"/>
    <mergeCell ref="F46:J46"/>
    <mergeCell ref="B47:D47"/>
    <mergeCell ref="F47:J47"/>
    <mergeCell ref="B48:D48"/>
    <mergeCell ref="F48:J48"/>
    <mergeCell ref="B49:D49"/>
    <mergeCell ref="F49:J49"/>
    <mergeCell ref="E60:F60"/>
    <mergeCell ref="G60:H60"/>
    <mergeCell ref="C60:D60"/>
    <mergeCell ref="B32:C32"/>
    <mergeCell ref="D32:F32"/>
    <mergeCell ref="G32:H32"/>
    <mergeCell ref="B33:C33"/>
    <mergeCell ref="D33:F33"/>
    <mergeCell ref="G33:H33"/>
    <mergeCell ref="A34:C34"/>
    <mergeCell ref="A35:J35"/>
    <mergeCell ref="A37:J37"/>
    <mergeCell ref="I32:J32"/>
    <mergeCell ref="I33:J33"/>
    <mergeCell ref="I34:J34"/>
    <mergeCell ref="D34:F34"/>
    <mergeCell ref="G34:H34"/>
    <mergeCell ref="C21:D21"/>
    <mergeCell ref="E21:F21"/>
    <mergeCell ref="G21:H21"/>
    <mergeCell ref="E23:F23"/>
    <mergeCell ref="A70:A72"/>
    <mergeCell ref="B70:B72"/>
    <mergeCell ref="I70:J72"/>
    <mergeCell ref="I73:J73"/>
    <mergeCell ref="I74:J74"/>
    <mergeCell ref="B51:D51"/>
    <mergeCell ref="F51:J51"/>
    <mergeCell ref="A52:J52"/>
    <mergeCell ref="A55:J55"/>
    <mergeCell ref="C57:D58"/>
    <mergeCell ref="E57:H57"/>
    <mergeCell ref="E58:F58"/>
    <mergeCell ref="G58:H58"/>
    <mergeCell ref="C59:D59"/>
    <mergeCell ref="E59:F59"/>
    <mergeCell ref="G59:H59"/>
    <mergeCell ref="A57:A58"/>
    <mergeCell ref="B57:B58"/>
    <mergeCell ref="I57:J58"/>
    <mergeCell ref="I59:J59"/>
    <mergeCell ref="A1:J1"/>
    <mergeCell ref="A2:J2"/>
    <mergeCell ref="A5:J5"/>
    <mergeCell ref="J7:J8"/>
    <mergeCell ref="B11:C11"/>
    <mergeCell ref="D11:E11"/>
    <mergeCell ref="F11:G11"/>
    <mergeCell ref="H11:I11"/>
    <mergeCell ref="B12:C12"/>
    <mergeCell ref="D12:E12"/>
    <mergeCell ref="F12:G12"/>
    <mergeCell ref="H12:I12"/>
    <mergeCell ref="B9:C9"/>
    <mergeCell ref="D9:E9"/>
    <mergeCell ref="F9:G9"/>
    <mergeCell ref="H9:I9"/>
    <mergeCell ref="B10:C10"/>
    <mergeCell ref="D10:E10"/>
    <mergeCell ref="F10:G10"/>
    <mergeCell ref="H10:I10"/>
    <mergeCell ref="A7:A8"/>
    <mergeCell ref="B7:C8"/>
    <mergeCell ref="D7:E8"/>
    <mergeCell ref="F7:I7"/>
    <mergeCell ref="F8:G8"/>
    <mergeCell ref="H8:I8"/>
    <mergeCell ref="I19:J20"/>
    <mergeCell ref="I21:J21"/>
    <mergeCell ref="I22:J22"/>
    <mergeCell ref="I23:J23"/>
    <mergeCell ref="G23:H23"/>
    <mergeCell ref="A14:J14"/>
    <mergeCell ref="A17:J17"/>
    <mergeCell ref="A13:C13"/>
    <mergeCell ref="A22:B22"/>
    <mergeCell ref="C22:D22"/>
    <mergeCell ref="E22:F22"/>
    <mergeCell ref="G22:H22"/>
    <mergeCell ref="C23:D23"/>
    <mergeCell ref="D13:E13"/>
    <mergeCell ref="F13:G13"/>
    <mergeCell ref="H13:I13"/>
    <mergeCell ref="A19:B20"/>
    <mergeCell ref="C19:D20"/>
    <mergeCell ref="E19:H19"/>
    <mergeCell ref="E20:F20"/>
    <mergeCell ref="G20:H20"/>
    <mergeCell ref="A21:B21"/>
    <mergeCell ref="A24:J24"/>
    <mergeCell ref="A27:J27"/>
    <mergeCell ref="I29:J29"/>
    <mergeCell ref="I30:J30"/>
    <mergeCell ref="I31:J31"/>
    <mergeCell ref="G29:H29"/>
    <mergeCell ref="B31:C31"/>
    <mergeCell ref="D31:F31"/>
    <mergeCell ref="G31:H31"/>
    <mergeCell ref="B29:C29"/>
    <mergeCell ref="D29:F29"/>
    <mergeCell ref="B30:C30"/>
    <mergeCell ref="D30:F30"/>
    <mergeCell ref="G30:H30"/>
    <mergeCell ref="E71:H71"/>
    <mergeCell ref="F86:G86"/>
    <mergeCell ref="E77:F77"/>
    <mergeCell ref="G77:H77"/>
    <mergeCell ref="A61:J61"/>
    <mergeCell ref="A63:J63"/>
    <mergeCell ref="A64:J64"/>
    <mergeCell ref="A67:J67"/>
    <mergeCell ref="A68:J68"/>
    <mergeCell ref="E86:E87"/>
    <mergeCell ref="C70:C72"/>
    <mergeCell ref="D70:H70"/>
    <mergeCell ref="D71:D72"/>
    <mergeCell ref="E72:F72"/>
    <mergeCell ref="G72:H72"/>
    <mergeCell ref="E73:F73"/>
    <mergeCell ref="G73:H73"/>
    <mergeCell ref="E74:F74"/>
    <mergeCell ref="G74:H74"/>
    <mergeCell ref="A93:J93"/>
    <mergeCell ref="I75:J75"/>
    <mergeCell ref="I76:J76"/>
    <mergeCell ref="I77:J77"/>
    <mergeCell ref="A78:J78"/>
    <mergeCell ref="A80:J80"/>
    <mergeCell ref="A81:J81"/>
    <mergeCell ref="A84:J84"/>
    <mergeCell ref="A86:A87"/>
    <mergeCell ref="B86:B87"/>
    <mergeCell ref="H86:J87"/>
    <mergeCell ref="E75:F75"/>
    <mergeCell ref="G75:H75"/>
    <mergeCell ref="E76:F76"/>
    <mergeCell ref="G76:H76"/>
    <mergeCell ref="A92:C92"/>
    <mergeCell ref="A77:B77"/>
    <mergeCell ref="H91:J91"/>
    <mergeCell ref="H92:J92"/>
    <mergeCell ref="C86:C87"/>
    <mergeCell ref="D86:D87"/>
    <mergeCell ref="H88:J88"/>
    <mergeCell ref="H89:J89"/>
    <mergeCell ref="H90:J90"/>
  </mergeCells>
  <phoneticPr fontId="14" type="noConversion"/>
  <conditionalFormatting sqref="E22:F22">
    <cfRule type="cellIs" dxfId="5" priority="5" operator="greaterThan">
      <formula>$G$22</formula>
    </cfRule>
  </conditionalFormatting>
  <conditionalFormatting sqref="E60:F60">
    <cfRule type="cellIs" dxfId="4" priority="4" operator="greaterThan">
      <formula>$G$60</formula>
    </cfRule>
  </conditionalFormatting>
  <conditionalFormatting sqref="E74:F76">
    <cfRule type="cellIs" dxfId="3" priority="1" operator="greaterThan">
      <formula>$G$74</formula>
    </cfRule>
  </conditionalFormatting>
  <conditionalFormatting sqref="F11:G12">
    <cfRule type="cellIs" dxfId="2" priority="6" operator="greaterThan">
      <formula>$H$10</formula>
    </cfRule>
  </conditionalFormatting>
  <dataValidations count="2">
    <dataValidation type="list" allowBlank="1" showInputMessage="1" showErrorMessage="1" sqref="B10:C12" xr:uid="{DB0B8751-8C65-4F71-902B-66DE24A9DB69}">
      <formula1>INDIRECT("Месяц[Месяцы]")</formula1>
    </dataValidation>
    <dataValidation type="decimal" operator="greaterThanOrEqual" allowBlank="1" showInputMessage="1" showErrorMessage="1" sqref="E60:H60 C89:G91 E74:H77 C77:D77" xr:uid="{BAAD64F0-5D8D-4A27-958D-21C36E1C4DF0}">
      <formula1>0</formula1>
    </dataValidation>
  </dataValidations>
  <pageMargins left="0.78740157480314965" right="0.23622047244094491" top="0.47244094488188981" bottom="0.47244094488188981" header="0.31496062992125984" footer="0.31496062992125984"/>
  <pageSetup paperSize="9" scale="52" fitToHeight="0" orientation="portrait" r:id="rId1"/>
  <rowBreaks count="1" manualBreakCount="1">
    <brk id="35"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0144-5BDA-4239-8A5D-D8CBAC377C57}">
  <dimension ref="A1:P20"/>
  <sheetViews>
    <sheetView topLeftCell="D1" zoomScale="85" zoomScaleNormal="85" workbookViewId="0">
      <selection activeCell="K9" sqref="K9"/>
    </sheetView>
  </sheetViews>
  <sheetFormatPr defaultRowHeight="15" x14ac:dyDescent="0.25"/>
  <cols>
    <col min="1" max="1" width="45.42578125" customWidth="1"/>
    <col min="2" max="5" width="26.28515625" customWidth="1"/>
    <col min="7" max="7" width="43.5703125" customWidth="1"/>
    <col min="8" max="8" width="6.7109375" customWidth="1"/>
    <col min="9" max="9" width="38.85546875" bestFit="1" customWidth="1"/>
    <col min="10" max="10" width="47.140625" customWidth="1"/>
    <col min="11" max="11" width="19.140625" customWidth="1"/>
    <col min="13" max="13" width="45.7109375" bestFit="1" customWidth="1"/>
    <col min="15" max="15" width="10.42578125" customWidth="1"/>
    <col min="16" max="16" width="12.140625" customWidth="1"/>
  </cols>
  <sheetData>
    <row r="1" spans="1:16" ht="34.5" x14ac:dyDescent="0.25">
      <c r="A1" s="7" t="s">
        <v>6</v>
      </c>
      <c r="B1" s="7" t="s">
        <v>7</v>
      </c>
      <c r="C1" s="7" t="s">
        <v>8</v>
      </c>
      <c r="D1" s="7" t="s">
        <v>9</v>
      </c>
      <c r="E1" s="7" t="s">
        <v>12</v>
      </c>
      <c r="G1" s="7" t="s">
        <v>15</v>
      </c>
      <c r="H1" s="7"/>
      <c r="I1" s="7" t="s">
        <v>20</v>
      </c>
      <c r="J1" s="38" t="s">
        <v>19</v>
      </c>
      <c r="O1" t="s">
        <v>33</v>
      </c>
      <c r="P1" t="s">
        <v>45</v>
      </c>
    </row>
    <row r="2" spans="1:16" ht="15" customHeight="1" x14ac:dyDescent="0.25">
      <c r="A2" s="7">
        <v>1</v>
      </c>
      <c r="B2" s="10">
        <v>2</v>
      </c>
      <c r="C2" s="10">
        <v>3</v>
      </c>
      <c r="D2" s="10">
        <v>4</v>
      </c>
      <c r="E2" s="10">
        <v>5</v>
      </c>
      <c r="G2" s="15" t="s">
        <v>13</v>
      </c>
      <c r="H2" s="5" t="e">
        <f>IF(I2=FALSE,"",COUNTIF($I$2:I2,TRUE))</f>
        <v>#REF!</v>
      </c>
      <c r="I2" s="3" t="e">
        <f>Смета!#REF!=0</f>
        <v>#REF!</v>
      </c>
      <c r="J2" s="39" t="e">
        <f>IF(I2=TRUE,H2&amp;". "&amp;"Укажите направление поддержки","")</f>
        <v>#REF!</v>
      </c>
      <c r="K2" s="158" t="e">
        <f>IF(_xlfn.TEXTJOIN(CHAR(10),TRUE,J2:J8)="","","Комментарии для Заявителя:"&amp;CHAR(10)&amp;_xlfn.TEXTJOIN(CHAR(10),TRUE,J2:J8))</f>
        <v>#REF!</v>
      </c>
      <c r="M2" s="3" t="e">
        <f>IF($I$2=TRUE,"",UPPER(IF(Смета!#REF!="Разработка/доработка","Разработку/доработку","Внедрение")))</f>
        <v>#REF!</v>
      </c>
      <c r="O2" t="s">
        <v>32</v>
      </c>
      <c r="P2">
        <v>1</v>
      </c>
    </row>
    <row r="3" spans="1:16" ht="30" x14ac:dyDescent="0.25">
      <c r="A3" s="2" t="s">
        <v>2</v>
      </c>
      <c r="B3" s="6" cm="1">
        <f t="array" ref="B3">SUMPRODUCT(Смета!C$9:C$23*(Смета!$B$9:$B$23=$A3))</f>
        <v>0</v>
      </c>
      <c r="C3" s="6" cm="1">
        <f t="array" ref="C3">SUMPRODUCT(Смета!D$9:D$23*(Смета!$B$9:$B$23=$A3))</f>
        <v>0</v>
      </c>
      <c r="D3" s="6">
        <f>B3+C3</f>
        <v>0</v>
      </c>
      <c r="E3" s="12" t="str">
        <f>IFERROR(ROUND(C3/D3,2),"")</f>
        <v/>
      </c>
      <c r="G3" s="15" t="s">
        <v>14</v>
      </c>
      <c r="H3" s="5" t="e">
        <f>IF(I3=FALSE,"",COUNTIF($I$2:I3,TRUE))</f>
        <v>#REF!</v>
      </c>
      <c r="I3" s="3" t="e">
        <f>Смета!#REF!=0</f>
        <v>#REF!</v>
      </c>
      <c r="J3" s="39" t="e">
        <f>IF(I3=TRUE,H3&amp;". "&amp;"Укажите вид компании","")</f>
        <v>#REF!</v>
      </c>
      <c r="K3" s="158"/>
      <c r="M3" s="3" t="e">
        <f>IF($I$3=TRUE,"",UPPER(IF(Смета!#REF!="Разработка/доработка","",IF(Смета!#REF!="Коммерческая компания","Коммерческой компании","Государственной корпорации/компании"))))</f>
        <v>#REF!</v>
      </c>
      <c r="O3" t="s">
        <v>34</v>
      </c>
      <c r="P3">
        <v>2</v>
      </c>
    </row>
    <row r="4" spans="1:16" ht="30" x14ac:dyDescent="0.25">
      <c r="A4" s="2" t="s">
        <v>3</v>
      </c>
      <c r="B4" s="6" cm="1">
        <f t="array" ref="B4">SUMPRODUCT(Смета!C$9:C$23*(Смета!$B$9:$B$23=$A4))</f>
        <v>0</v>
      </c>
      <c r="C4" s="6" cm="1">
        <f t="array" ref="C4">SUMPRODUCT(Смета!D$9:D$23*(Смета!$B$9:$B$23=$A4))</f>
        <v>0</v>
      </c>
      <c r="D4" s="6">
        <f>B4+C4</f>
        <v>0</v>
      </c>
      <c r="E4" s="12" t="str">
        <f t="shared" ref="E4:E7" si="0">IFERROR(ROUND(C4/D4,2),"")</f>
        <v/>
      </c>
      <c r="G4" s="3" t="s">
        <v>17</v>
      </c>
      <c r="H4" s="5" t="e">
        <f>IF(I4=FALSE,"",COUNTIF($I$2:I4,TRUE))</f>
        <v>#REF!</v>
      </c>
      <c r="I4" s="3" t="e">
        <f>IF(OR(I2=TRUE,I3="ИСТИНА"),FALSE,IFERROR($D$4&gt;$D$7*10%,FALSE))</f>
        <v>#REF!</v>
      </c>
      <c r="J4" s="40" t="e">
        <f>IF(I4=FALSE,"",H4&amp;". "&amp;COUNTIF($I$4:I4,TRUE)&amp;". ")&amp;IF(I4=TRUE,"Накладные расходы превышают 10% от общего размера Сметы Проекта","")</f>
        <v>#REF!</v>
      </c>
      <c r="K4" s="158"/>
      <c r="M4" s="1"/>
      <c r="O4" t="s">
        <v>35</v>
      </c>
      <c r="P4">
        <v>3</v>
      </c>
    </row>
    <row r="5" spans="1:16" ht="150" x14ac:dyDescent="0.25">
      <c r="A5" s="2" t="s">
        <v>4</v>
      </c>
      <c r="B5" s="6" cm="1">
        <f t="array" ref="B5">SUMPRODUCT(Смета!C$9:C$23*(Смета!$B$9:$B$23=$A5))</f>
        <v>0</v>
      </c>
      <c r="C5" s="6" cm="1">
        <f t="array" ref="C5">SUMPRODUCT(Смета!D$9:D$23*(Смета!$B$9:$B$23=$A5))</f>
        <v>0</v>
      </c>
      <c r="D5" s="6">
        <f>B5+C5</f>
        <v>0</v>
      </c>
      <c r="E5" s="12" t="str">
        <f t="shared" si="0"/>
        <v/>
      </c>
      <c r="G5" s="2" t="s">
        <v>16</v>
      </c>
      <c r="H5" s="5" t="str">
        <f>IF(I5=FALSE,"",COUNTIF($I$2:I5,TRUE))</f>
        <v/>
      </c>
      <c r="I5" s="3" t="b">
        <f>IFERROR(IF(OR(B5=0,I2=TRUE,I3=TRUE),FALSE,IF(I2="Разработка/доработка",$B$5&gt;=$B$7*80%,IF(AND($M$2="Внедрение",Смета!#REF!="Коммерческая компания"),$B$5&gt;=$B$7*25%,$B$5&gt;=$B$7*50%))),FALSE)</f>
        <v>0</v>
      </c>
      <c r="J5" s="40" t="str">
        <f>IF(I5=FALSE,"",H5&amp;". "&amp;TRIM(IF(I5=TRUE,"Расходы "&amp;IF(I3=TRUE,"",M3)&amp;" на оплату работ (услуг) сторонних организаций, непосредственно привлекаемых для реализации Проекта по направлению "&amp;UPPER(IF(I2=TRUE,"",$M$2))&amp;" превышают "&amp;
IF(Смета!#REF!="Разработка/доработка","80",IF(AND(Смета!#REF!="Внедрение",Смета!#REF!="Коммерческая компания"),"25","50"))&amp;
"% от суммы гранта","")))</f>
        <v/>
      </c>
      <c r="K5" s="158"/>
      <c r="O5" t="s">
        <v>36</v>
      </c>
      <c r="P5">
        <v>4</v>
      </c>
    </row>
    <row r="6" spans="1:16" ht="60" x14ac:dyDescent="0.25">
      <c r="A6" s="2" t="s">
        <v>5</v>
      </c>
      <c r="B6" s="6" cm="1">
        <f t="array" ref="B6">SUMPRODUCT(Смета!C$9:C$23*(Смета!$B$9:$B$23=$A6))</f>
        <v>0</v>
      </c>
      <c r="C6" s="6" cm="1">
        <f t="array" ref="C6">SUMPRODUCT(Смета!D$9:D$23*(Смета!$B$9:$B$23=$A6))</f>
        <v>0</v>
      </c>
      <c r="D6" s="6">
        <f>B6+C6</f>
        <v>0</v>
      </c>
      <c r="E6" s="12" t="str">
        <f t="shared" si="0"/>
        <v/>
      </c>
      <c r="G6" s="2" t="s">
        <v>18</v>
      </c>
      <c r="H6" s="5" t="e">
        <f>IF(I6=FALSE,"",COUNTIF($I$2:I6,TRUE))</f>
        <v>#REF!</v>
      </c>
      <c r="I6" s="3" t="e">
        <f>IF(OR(I2=TRUE,I3="ИСТИНА"),FALSE,IFERROR($B$6&gt;$D$7*30%,FALSE))</f>
        <v>#REF!</v>
      </c>
      <c r="J6" s="40" t="e">
        <f>IF(I6=FALSE,"",H6&amp;". "&amp;"Расходы за счет средств гранта на инфраструктуру превышают 30% от общего размера Сметы Проекта")</f>
        <v>#REF!</v>
      </c>
      <c r="K6" s="158"/>
      <c r="O6" t="s">
        <v>37</v>
      </c>
      <c r="P6">
        <v>5</v>
      </c>
    </row>
    <row r="7" spans="1:16" x14ac:dyDescent="0.25">
      <c r="A7" s="8" t="s">
        <v>10</v>
      </c>
      <c r="B7" s="13">
        <f>SUM(B3:B6)</f>
        <v>0</v>
      </c>
      <c r="C7" s="13">
        <f>SUM(C3:C6)</f>
        <v>0</v>
      </c>
      <c r="D7" s="14">
        <f>B7+C7</f>
        <v>0</v>
      </c>
      <c r="E7" s="12" t="str">
        <f t="shared" si="0"/>
        <v/>
      </c>
      <c r="G7" s="2" t="s">
        <v>1</v>
      </c>
      <c r="H7" s="5" t="e">
        <f>IF(I7=FALSE,"",COUNTIF($I$2:I7,TRUE))</f>
        <v>#REF!</v>
      </c>
      <c r="I7" s="3" t="e">
        <f>IF(OR(I2=TRUE,I3="ИСТИНА"),FALSE,COUNTIF(E10:E19,"&lt;"&amp;0.5)&gt;0)</f>
        <v>#REF!</v>
      </c>
      <c r="J7" s="40" t="e">
        <f>IF(I7=FALSE,"",H7&amp;". "&amp;"Доля софинансирования менее 50%")</f>
        <v>#REF!</v>
      </c>
      <c r="K7" s="158"/>
      <c r="O7" t="s">
        <v>38</v>
      </c>
      <c r="P7">
        <v>6</v>
      </c>
    </row>
    <row r="8" spans="1:16" x14ac:dyDescent="0.25">
      <c r="G8" s="2" t="s">
        <v>21</v>
      </c>
      <c r="H8" s="5" t="str">
        <f>IF(I8=FALSE,"",COUNTIF($I$2:I8,TRUE))</f>
        <v/>
      </c>
      <c r="I8" s="3" t="b">
        <f>ISERROR(D7)</f>
        <v>0</v>
      </c>
      <c r="J8" s="40" t="str">
        <f>IF(I8=FALSE,"",H8&amp;". "&amp;"В ячейку введено НЕ ЧИСЛО")</f>
        <v/>
      </c>
      <c r="K8" s="158"/>
      <c r="O8" t="s">
        <v>39</v>
      </c>
      <c r="P8">
        <v>7</v>
      </c>
    </row>
    <row r="9" spans="1:16" ht="34.5" x14ac:dyDescent="0.25">
      <c r="A9" s="7" t="s">
        <v>11</v>
      </c>
      <c r="B9" s="7" t="s">
        <v>7</v>
      </c>
      <c r="C9" s="7" t="s">
        <v>8</v>
      </c>
      <c r="D9" s="7" t="s">
        <v>9</v>
      </c>
      <c r="E9" s="7" t="s">
        <v>12</v>
      </c>
      <c r="O9" t="s">
        <v>40</v>
      </c>
      <c r="P9">
        <v>8</v>
      </c>
    </row>
    <row r="10" spans="1:16" x14ac:dyDescent="0.25">
      <c r="A10" s="10">
        <v>1</v>
      </c>
      <c r="B10" s="11">
        <f>SUMIF(Смета!$A$9:$A$23,"Итого по этапу "&amp;SETUP!$A10,Смета!C$9:C$23)</f>
        <v>0</v>
      </c>
      <c r="C10" s="11">
        <f>SUMIF(Смета!$A$9:$A$23,"Итого по этапу "&amp;SETUP!$A10,Смета!D$9:D$23)</f>
        <v>0</v>
      </c>
      <c r="D10" s="9">
        <f>ROUND(B10+C10,2)</f>
        <v>0</v>
      </c>
      <c r="E10" s="16" t="str">
        <f>IFERROR(ROUND(C10/D10,2),"")</f>
        <v/>
      </c>
      <c r="O10" t="s">
        <v>41</v>
      </c>
      <c r="P10">
        <v>9</v>
      </c>
    </row>
    <row r="11" spans="1:16" x14ac:dyDescent="0.25">
      <c r="A11" s="10">
        <v>2</v>
      </c>
      <c r="B11" s="11">
        <f>SUMIF(Смета!$A$9:$A$23,"Итого по этапу "&amp;SETUP!$A11,Смета!C$9:C$23)</f>
        <v>0</v>
      </c>
      <c r="C11" s="11">
        <f>SUMIF(Смета!$A$9:$A$23,"Итого по этапу "&amp;SETUP!$A11,Смета!D$9:D$23)</f>
        <v>0</v>
      </c>
      <c r="D11" s="9">
        <f>ROUND(B11+C11,2)</f>
        <v>0</v>
      </c>
      <c r="E11" s="16" t="str">
        <f t="shared" ref="E11:E20" si="1">IFERROR(ROUND(C11/D11,2),"")</f>
        <v/>
      </c>
      <c r="O11" t="s">
        <v>42</v>
      </c>
      <c r="P11">
        <v>10</v>
      </c>
    </row>
    <row r="12" spans="1:16" x14ac:dyDescent="0.25">
      <c r="A12" s="10">
        <v>3</v>
      </c>
      <c r="B12" s="11">
        <f>SUMIF(Смета!$A$9:$A$23,"Итого по этапу "&amp;SETUP!$A12,Смета!C$9:C$23)</f>
        <v>0</v>
      </c>
      <c r="C12" s="11">
        <f>SUMIF(Смета!$A$9:$A$23,"Итого по этапу "&amp;SETUP!$A12,Смета!D$9:D$23)</f>
        <v>0</v>
      </c>
      <c r="D12" s="9">
        <f t="shared" ref="D12:D20" si="2">ROUND(B12+C12,2)</f>
        <v>0</v>
      </c>
      <c r="E12" s="16" t="str">
        <f t="shared" si="1"/>
        <v/>
      </c>
      <c r="O12" t="s">
        <v>43</v>
      </c>
      <c r="P12">
        <v>11</v>
      </c>
    </row>
    <row r="13" spans="1:16" x14ac:dyDescent="0.25">
      <c r="A13" s="10">
        <v>4</v>
      </c>
      <c r="B13" s="11">
        <f>SUMIF(Смета!$A$9:$A$23,"Итого по этапу "&amp;SETUP!$A13,Смета!C$9:C$23)</f>
        <v>0</v>
      </c>
      <c r="C13" s="11">
        <f>SUMIF(Смета!$A$9:$A$23,"Итого по этапу "&amp;SETUP!$A13,Смета!D$9:D$23)</f>
        <v>0</v>
      </c>
      <c r="D13" s="9">
        <f t="shared" si="2"/>
        <v>0</v>
      </c>
      <c r="E13" s="16" t="str">
        <f t="shared" si="1"/>
        <v/>
      </c>
      <c r="O13" t="s">
        <v>44</v>
      </c>
      <c r="P13">
        <v>12</v>
      </c>
    </row>
    <row r="14" spans="1:16" x14ac:dyDescent="0.25">
      <c r="A14" s="10">
        <v>5</v>
      </c>
      <c r="B14" s="11">
        <f>SUMIF(Смета!$A$9:$A$23,"Итого по этапу "&amp;SETUP!$A14,Смета!C$9:C$23)</f>
        <v>0</v>
      </c>
      <c r="C14" s="11">
        <f>SUMIF(Смета!$A$9:$A$23,"Итого по этапу "&amp;SETUP!$A14,Смета!D$9:D$23)</f>
        <v>0</v>
      </c>
      <c r="D14" s="9">
        <f t="shared" si="2"/>
        <v>0</v>
      </c>
      <c r="E14" s="16" t="str">
        <f t="shared" si="1"/>
        <v/>
      </c>
    </row>
    <row r="15" spans="1:16" x14ac:dyDescent="0.25">
      <c r="A15" s="10">
        <v>6</v>
      </c>
      <c r="B15" s="11">
        <f>SUMIF(Смета!$A$9:$A$23,"Итого по этапу "&amp;SETUP!$A15,Смета!C$9:C$23)</f>
        <v>0</v>
      </c>
      <c r="C15" s="11">
        <f>SUMIF(Смета!$A$9:$A$23,"Итого по этапу "&amp;SETUP!$A15,Смета!D$9:D$23)</f>
        <v>0</v>
      </c>
      <c r="D15" s="9">
        <f t="shared" si="2"/>
        <v>0</v>
      </c>
      <c r="E15" s="16" t="str">
        <f t="shared" si="1"/>
        <v/>
      </c>
    </row>
    <row r="16" spans="1:16" x14ac:dyDescent="0.25">
      <c r="A16" s="10">
        <v>7</v>
      </c>
      <c r="B16" s="11">
        <f>SUMIF(Смета!$A$9:$A$23,"Итого по этапу "&amp;SETUP!$A16,Смета!C$9:C$23)</f>
        <v>0</v>
      </c>
      <c r="C16" s="11">
        <f>SUMIF(Смета!$A$9:$A$23,"Итого по этапу "&amp;SETUP!$A16,Смета!D$9:D$23)</f>
        <v>0</v>
      </c>
      <c r="D16" s="9">
        <f t="shared" si="2"/>
        <v>0</v>
      </c>
      <c r="E16" s="16" t="str">
        <f t="shared" si="1"/>
        <v/>
      </c>
    </row>
    <row r="17" spans="1:5" x14ac:dyDescent="0.25">
      <c r="A17" s="10">
        <v>8</v>
      </c>
      <c r="B17" s="11">
        <f>SUMIF(Смета!$A$9:$A$23,"Итого по этапу "&amp;SETUP!$A17,Смета!C$9:C$23)</f>
        <v>0</v>
      </c>
      <c r="C17" s="11">
        <f>SUMIF(Смета!$A$9:$A$23,"Итого по этапу "&amp;SETUP!$A17,Смета!D$9:D$23)</f>
        <v>0</v>
      </c>
      <c r="D17" s="9">
        <f t="shared" si="2"/>
        <v>0</v>
      </c>
      <c r="E17" s="16" t="str">
        <f t="shared" si="1"/>
        <v/>
      </c>
    </row>
    <row r="18" spans="1:5" x14ac:dyDescent="0.25">
      <c r="A18" s="10">
        <v>9</v>
      </c>
      <c r="B18" s="11">
        <f>SUMIF(Смета!$A$9:$A$23,"Итого по этапу "&amp;SETUP!$A18,Смета!C$9:C$23)</f>
        <v>0</v>
      </c>
      <c r="C18" s="11">
        <f>SUMIF(Смета!$A$9:$A$23,"Итого по этапу "&amp;SETUP!$A18,Смета!D$9:D$23)</f>
        <v>0</v>
      </c>
      <c r="D18" s="9">
        <f t="shared" si="2"/>
        <v>0</v>
      </c>
      <c r="E18" s="16" t="str">
        <f t="shared" si="1"/>
        <v/>
      </c>
    </row>
    <row r="19" spans="1:5" x14ac:dyDescent="0.25">
      <c r="A19" s="10">
        <v>10</v>
      </c>
      <c r="B19" s="11">
        <f>SUMIF(Смета!$A$9:$A$23,"Итого по этапу "&amp;SETUP!$A19,Смета!C$9:C$23)</f>
        <v>0</v>
      </c>
      <c r="C19" s="11">
        <f>SUMIF(Смета!$A$9:$A$23,"Итого по этапу "&amp;SETUP!$A19,Смета!D$9:D$23)</f>
        <v>0</v>
      </c>
      <c r="D19" s="9">
        <f t="shared" si="2"/>
        <v>0</v>
      </c>
      <c r="E19" s="16" t="str">
        <f t="shared" si="1"/>
        <v/>
      </c>
    </row>
    <row r="20" spans="1:5" x14ac:dyDescent="0.25">
      <c r="A20" s="8" t="s">
        <v>10</v>
      </c>
      <c r="B20" s="17">
        <f>SUM(B10:B19)</f>
        <v>0</v>
      </c>
      <c r="C20" s="17">
        <f>SUM(C10:C19)</f>
        <v>0</v>
      </c>
      <c r="D20" s="18">
        <f t="shared" si="2"/>
        <v>0</v>
      </c>
      <c r="E20" s="19" t="str">
        <f t="shared" si="1"/>
        <v/>
      </c>
    </row>
  </sheetData>
  <mergeCells count="1">
    <mergeCell ref="K2:K8"/>
  </mergeCells>
  <phoneticPr fontId="14" type="noConversion"/>
  <conditionalFormatting sqref="A4 D4">
    <cfRule type="expression" dxfId="1" priority="1">
      <formula>#REF!&gt;$K$2/10</formula>
    </cfRule>
  </conditionalFormatting>
  <conditionalFormatting sqref="A5">
    <cfRule type="expression" dxfId="0" priority="4">
      <formula>IF(#REF!="Разработка/доработка",#REF!&gt;=#REF!*80%,IF(AND(#REF!="Внедрение",#REF!="Коммерческая компания"),#REF!&gt;=#REF!*25%,#REF!&gt;=#REF!*50%))</formula>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6886A6-029C-4B6E-9CAE-C4C322401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5</vt:i4>
      </vt:variant>
    </vt:vector>
  </HeadingPairs>
  <TitlesOfParts>
    <vt:vector size="10" baseType="lpstr">
      <vt:lpstr>Смета</vt:lpstr>
      <vt:lpstr>Этап 1</vt:lpstr>
      <vt:lpstr>Этап 2</vt:lpstr>
      <vt:lpstr>Этап 3</vt:lpstr>
      <vt:lpstr>SETUP</vt:lpstr>
      <vt:lpstr>Смета!Заголовки_для_печати</vt:lpstr>
      <vt:lpstr>Смета!Область_печати</vt:lpstr>
      <vt:lpstr>'Этап 1'!Область_печати</vt:lpstr>
      <vt:lpstr>'Этап 2'!Область_печати</vt:lpstr>
      <vt:lpstr>'Этап 3'!Область_печати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Федотов Павел Александрович</dc:creator>
  <cp:lastModifiedBy>Асророва Нигина Шарифджоновна</cp:lastModifiedBy>
  <cp:lastPrinted>2025-09-25T07:57:31Z</cp:lastPrinted>
  <dcterms:created xsi:type="dcterms:W3CDTF">2024-03-28T13:10:49Z</dcterms:created>
  <dcterms:modified xsi:type="dcterms:W3CDTF">2025-09-25T09:19:34Z</dcterms:modified>
</cp:coreProperties>
</file>