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Github\Data-Analysis\EXCEL\"/>
    </mc:Choice>
  </mc:AlternateContent>
  <xr:revisionPtr revIDLastSave="0" documentId="13_ncr:1_{C0A923DA-E5F9-4826-A8E3-EF87C2E94959}" xr6:coauthVersionLast="47" xr6:coauthVersionMax="47" xr10:uidLastSave="{00000000-0000-0000-0000-000000000000}"/>
  <bookViews>
    <workbookView xWindow="-110" yWindow="-110" windowWidth="19420" windowHeight="10300" xr2:uid="{28407155-CF69-4B59-9D98-936A901808CF}"/>
  </bookViews>
  <sheets>
    <sheet name="Spotify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1" l="1"/>
  <c r="BL179" i="1" s="1"/>
  <c r="X4" i="1"/>
  <c r="BK159" i="1"/>
  <c r="BK199" i="1"/>
  <c r="BK181" i="1"/>
  <c r="BK175" i="1"/>
  <c r="BK167" i="1"/>
  <c r="BL152" i="1"/>
  <c r="BK152" i="1"/>
  <c r="BK136" i="1"/>
  <c r="BK128" i="1"/>
  <c r="BL120" i="1"/>
  <c r="BK112" i="1"/>
  <c r="BL106" i="1"/>
  <c r="BK104" i="1"/>
  <c r="AX103" i="1"/>
  <c r="AP103" i="1"/>
  <c r="AO103" i="1"/>
  <c r="AJ103" i="1"/>
  <c r="AI103" i="1"/>
  <c r="T103" i="1" a="1"/>
  <c r="T103" i="1" s="1"/>
  <c r="S103" i="1" a="1"/>
  <c r="S103" i="1" s="1"/>
  <c r="R103" i="1" a="1"/>
  <c r="R103" i="1" s="1"/>
  <c r="Q103" i="1" a="1"/>
  <c r="Q103" i="1" s="1"/>
  <c r="P103" i="1" a="1"/>
  <c r="P103" i="1" s="1"/>
  <c r="O103" i="1" a="1"/>
  <c r="O103" i="1" s="1"/>
  <c r="N103" i="1" a="1"/>
  <c r="N103" i="1" s="1"/>
  <c r="M103" i="1" a="1"/>
  <c r="M103" i="1" s="1"/>
  <c r="AX102" i="1"/>
  <c r="AM102" i="1"/>
  <c r="AL102" i="1"/>
  <c r="AJ102" i="1"/>
  <c r="AI102" i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AX101" i="1"/>
  <c r="AP101" i="1"/>
  <c r="AO101" i="1"/>
  <c r="AJ101" i="1"/>
  <c r="AI101" i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BK100" i="1"/>
  <c r="AX100" i="1"/>
  <c r="AP100" i="1"/>
  <c r="AO100" i="1"/>
  <c r="AM100" i="1"/>
  <c r="AL100" i="1"/>
  <c r="T100" i="1" a="1"/>
  <c r="T100" i="1" s="1"/>
  <c r="S100" i="1" a="1"/>
  <c r="S100" i="1" s="1"/>
  <c r="R100" i="1" a="1"/>
  <c r="R100" i="1" s="1"/>
  <c r="Q100" i="1" a="1"/>
  <c r="Q100" i="1" s="1"/>
  <c r="P100" i="1" a="1"/>
  <c r="P100" i="1" s="1"/>
  <c r="O100" i="1" a="1"/>
  <c r="O100" i="1" s="1"/>
  <c r="N100" i="1" a="1"/>
  <c r="N100" i="1" s="1"/>
  <c r="M100" i="1" a="1"/>
  <c r="M100" i="1" s="1"/>
  <c r="AX99" i="1"/>
  <c r="AM99" i="1"/>
  <c r="AL99" i="1"/>
  <c r="AJ99" i="1"/>
  <c r="AI99" i="1"/>
  <c r="T99" i="1" a="1"/>
  <c r="T99" i="1" s="1"/>
  <c r="S99" i="1" a="1"/>
  <c r="S99" i="1" s="1"/>
  <c r="R99" i="1" a="1"/>
  <c r="R99" i="1" s="1"/>
  <c r="Q99" i="1" a="1"/>
  <c r="Q99" i="1" s="1"/>
  <c r="P99" i="1" a="1"/>
  <c r="P99" i="1" s="1"/>
  <c r="O99" i="1" a="1"/>
  <c r="O99" i="1" s="1"/>
  <c r="N99" i="1" a="1"/>
  <c r="N99" i="1" s="1"/>
  <c r="M99" i="1" a="1"/>
  <c r="M99" i="1" s="1"/>
  <c r="AX98" i="1"/>
  <c r="AP98" i="1"/>
  <c r="AO98" i="1"/>
  <c r="AJ98" i="1"/>
  <c r="AI98" i="1"/>
  <c r="T98" i="1" a="1"/>
  <c r="T98" i="1" s="1"/>
  <c r="S98" i="1" a="1"/>
  <c r="S98" i="1" s="1"/>
  <c r="R98" i="1" a="1"/>
  <c r="R98" i="1" s="1"/>
  <c r="Q98" i="1" a="1"/>
  <c r="Q98" i="1" s="1"/>
  <c r="P98" i="1" a="1"/>
  <c r="P98" i="1" s="1"/>
  <c r="O98" i="1" a="1"/>
  <c r="O98" i="1" s="1"/>
  <c r="N98" i="1" a="1"/>
  <c r="N98" i="1" s="1"/>
  <c r="M98" i="1" a="1"/>
  <c r="M98" i="1" s="1"/>
  <c r="AX97" i="1"/>
  <c r="AP97" i="1"/>
  <c r="AO97" i="1"/>
  <c r="AJ97" i="1"/>
  <c r="AI97" i="1"/>
  <c r="T97" i="1" a="1"/>
  <c r="T97" i="1" s="1"/>
  <c r="S97" i="1" a="1"/>
  <c r="S97" i="1" s="1"/>
  <c r="R97" i="1" a="1"/>
  <c r="R97" i="1" s="1"/>
  <c r="Q97" i="1" a="1"/>
  <c r="Q97" i="1" s="1"/>
  <c r="P97" i="1" a="1"/>
  <c r="P97" i="1" s="1"/>
  <c r="O97" i="1" a="1"/>
  <c r="O97" i="1" s="1"/>
  <c r="N97" i="1" a="1"/>
  <c r="N97" i="1" s="1"/>
  <c r="M97" i="1" a="1"/>
  <c r="M97" i="1" s="1"/>
  <c r="BL96" i="1"/>
  <c r="BK96" i="1"/>
  <c r="AX96" i="1"/>
  <c r="AP96" i="1"/>
  <c r="AO96" i="1"/>
  <c r="AM96" i="1"/>
  <c r="AL96" i="1"/>
  <c r="T96" i="1" a="1"/>
  <c r="T96" i="1" s="1"/>
  <c r="S96" i="1" a="1"/>
  <c r="S96" i="1" s="1"/>
  <c r="R96" i="1" a="1"/>
  <c r="R96" i="1" s="1"/>
  <c r="Q96" i="1" a="1"/>
  <c r="Q96" i="1" s="1"/>
  <c r="P96" i="1" a="1"/>
  <c r="P96" i="1" s="1"/>
  <c r="O96" i="1" a="1"/>
  <c r="O96" i="1" s="1"/>
  <c r="N96" i="1" a="1"/>
  <c r="N96" i="1" s="1"/>
  <c r="M96" i="1" a="1"/>
  <c r="M96" i="1" s="1"/>
  <c r="AX95" i="1"/>
  <c r="AP95" i="1"/>
  <c r="AO95" i="1"/>
  <c r="AJ95" i="1"/>
  <c r="AI95" i="1"/>
  <c r="T95" i="1" a="1"/>
  <c r="T95" i="1" s="1"/>
  <c r="S95" i="1" a="1"/>
  <c r="S95" i="1" s="1"/>
  <c r="R95" i="1" a="1"/>
  <c r="R95" i="1" s="1"/>
  <c r="Q95" i="1" a="1"/>
  <c r="Q95" i="1" s="1"/>
  <c r="P95" i="1" a="1"/>
  <c r="P95" i="1" s="1"/>
  <c r="O95" i="1" a="1"/>
  <c r="O95" i="1" s="1"/>
  <c r="N95" i="1" a="1"/>
  <c r="N95" i="1" s="1"/>
  <c r="M95" i="1" a="1"/>
  <c r="M95" i="1" s="1"/>
  <c r="AX94" i="1"/>
  <c r="AM94" i="1"/>
  <c r="AL94" i="1"/>
  <c r="AJ94" i="1"/>
  <c r="AI94" i="1"/>
  <c r="T94" i="1" a="1"/>
  <c r="T94" i="1" s="1"/>
  <c r="S94" i="1" a="1"/>
  <c r="S94" i="1" s="1"/>
  <c r="R94" i="1" a="1"/>
  <c r="R94" i="1" s="1"/>
  <c r="Q94" i="1" a="1"/>
  <c r="Q94" i="1" s="1"/>
  <c r="P94" i="1" a="1"/>
  <c r="P94" i="1" s="1"/>
  <c r="O94" i="1" a="1"/>
  <c r="O94" i="1" s="1"/>
  <c r="N94" i="1" a="1"/>
  <c r="N94" i="1" s="1"/>
  <c r="M94" i="1" a="1"/>
  <c r="M94" i="1" s="1"/>
  <c r="AX93" i="1"/>
  <c r="AP93" i="1"/>
  <c r="AO93" i="1"/>
  <c r="AM93" i="1"/>
  <c r="AL93" i="1"/>
  <c r="T93" i="1" a="1"/>
  <c r="T93" i="1" s="1"/>
  <c r="S93" i="1" a="1"/>
  <c r="S93" i="1" s="1"/>
  <c r="R93" i="1" a="1"/>
  <c r="R93" i="1" s="1"/>
  <c r="Q93" i="1" a="1"/>
  <c r="Q93" i="1" s="1"/>
  <c r="P93" i="1" a="1"/>
  <c r="P93" i="1" s="1"/>
  <c r="O93" i="1" a="1"/>
  <c r="O93" i="1" s="1"/>
  <c r="N93" i="1" a="1"/>
  <c r="N93" i="1" s="1"/>
  <c r="M93" i="1" a="1"/>
  <c r="M93" i="1" s="1"/>
  <c r="AX92" i="1"/>
  <c r="AP92" i="1"/>
  <c r="AO92" i="1"/>
  <c r="AJ92" i="1"/>
  <c r="AI92" i="1"/>
  <c r="T92" i="1" a="1"/>
  <c r="T92" i="1" s="1"/>
  <c r="S92" i="1" a="1"/>
  <c r="S92" i="1" s="1"/>
  <c r="R92" i="1" a="1"/>
  <c r="R92" i="1" s="1"/>
  <c r="Q92" i="1" a="1"/>
  <c r="Q92" i="1" s="1"/>
  <c r="P92" i="1" a="1"/>
  <c r="P92" i="1" s="1"/>
  <c r="O92" i="1" a="1"/>
  <c r="O92" i="1" s="1"/>
  <c r="N92" i="1" a="1"/>
  <c r="N92" i="1" s="1"/>
  <c r="M92" i="1" a="1"/>
  <c r="M92" i="1" s="1"/>
  <c r="AX91" i="1"/>
  <c r="AP91" i="1"/>
  <c r="AO91" i="1"/>
  <c r="AJ91" i="1"/>
  <c r="AI91" i="1"/>
  <c r="T91" i="1" a="1"/>
  <c r="T91" i="1" s="1"/>
  <c r="S91" i="1" a="1"/>
  <c r="S91" i="1" s="1"/>
  <c r="AR91" i="1" s="1"/>
  <c r="R91" i="1" a="1"/>
  <c r="R91" i="1" s="1"/>
  <c r="Q91" i="1" a="1"/>
  <c r="Q91" i="1" s="1"/>
  <c r="P91" i="1" a="1"/>
  <c r="P91" i="1" s="1"/>
  <c r="O91" i="1" a="1"/>
  <c r="O91" i="1" s="1"/>
  <c r="N91" i="1" a="1"/>
  <c r="N91" i="1" s="1"/>
  <c r="M91" i="1" a="1"/>
  <c r="M91" i="1" s="1"/>
  <c r="BL90" i="1"/>
  <c r="BK90" i="1"/>
  <c r="AX90" i="1"/>
  <c r="AP90" i="1"/>
  <c r="AO90" i="1"/>
  <c r="AJ90" i="1"/>
  <c r="AI90" i="1"/>
  <c r="T90" i="1" a="1"/>
  <c r="T90" i="1" s="1"/>
  <c r="S90" i="1" a="1"/>
  <c r="S90" i="1" s="1"/>
  <c r="AR90" i="1" s="1"/>
  <c r="R90" i="1" a="1"/>
  <c r="R90" i="1" s="1"/>
  <c r="Q90" i="1" a="1"/>
  <c r="Q90" i="1" s="1"/>
  <c r="P90" i="1" a="1"/>
  <c r="P90" i="1" s="1"/>
  <c r="O90" i="1" a="1"/>
  <c r="O90" i="1" s="1"/>
  <c r="N90" i="1" a="1"/>
  <c r="N90" i="1" s="1"/>
  <c r="M90" i="1" a="1"/>
  <c r="M90" i="1" s="1"/>
  <c r="AX89" i="1"/>
  <c r="AM89" i="1"/>
  <c r="AL89" i="1"/>
  <c r="AJ89" i="1"/>
  <c r="AI89" i="1"/>
  <c r="T89" i="1" a="1"/>
  <c r="T89" i="1" s="1"/>
  <c r="S89" i="1" a="1"/>
  <c r="S89" i="1" s="1"/>
  <c r="R89" i="1" a="1"/>
  <c r="R89" i="1" s="1"/>
  <c r="Q89" i="1" a="1"/>
  <c r="Q89" i="1" s="1"/>
  <c r="P89" i="1" a="1"/>
  <c r="P89" i="1" s="1"/>
  <c r="O89" i="1" a="1"/>
  <c r="O89" i="1" s="1"/>
  <c r="N89" i="1" a="1"/>
  <c r="N89" i="1" s="1"/>
  <c r="M89" i="1" a="1"/>
  <c r="M89" i="1" s="1"/>
  <c r="BK88" i="1"/>
  <c r="AX88" i="1"/>
  <c r="AP88" i="1"/>
  <c r="AO88" i="1"/>
  <c r="AJ88" i="1"/>
  <c r="AI88" i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AX87" i="1"/>
  <c r="AP87" i="1"/>
  <c r="AO87" i="1"/>
  <c r="AM87" i="1"/>
  <c r="AL87" i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BK86" i="1"/>
  <c r="AX86" i="1"/>
  <c r="AP86" i="1"/>
  <c r="AO86" i="1"/>
  <c r="AJ86" i="1"/>
  <c r="AI86" i="1"/>
  <c r="T86" i="1" a="1"/>
  <c r="T86" i="1" s="1"/>
  <c r="S86" i="1" a="1"/>
  <c r="S86" i="1" s="1"/>
  <c r="AR86" i="1" s="1"/>
  <c r="R86" i="1" a="1"/>
  <c r="R86" i="1" s="1"/>
  <c r="Q86" i="1" a="1"/>
  <c r="Q86" i="1" s="1"/>
  <c r="P86" i="1" a="1"/>
  <c r="P86" i="1" s="1"/>
  <c r="O86" i="1" a="1"/>
  <c r="O86" i="1" s="1"/>
  <c r="N86" i="1" a="1"/>
  <c r="N86" i="1" s="1"/>
  <c r="M86" i="1" a="1"/>
  <c r="M86" i="1" s="1"/>
  <c r="AX85" i="1"/>
  <c r="AP85" i="1"/>
  <c r="AO85" i="1"/>
  <c r="AJ85" i="1"/>
  <c r="AI85" i="1"/>
  <c r="T85" i="1" a="1"/>
  <c r="T85" i="1" s="1"/>
  <c r="S85" i="1" a="1"/>
  <c r="S85" i="1" s="1"/>
  <c r="R85" i="1" a="1"/>
  <c r="R85" i="1" s="1"/>
  <c r="Q85" i="1" a="1"/>
  <c r="Q85" i="1" s="1"/>
  <c r="P85" i="1" a="1"/>
  <c r="P85" i="1" s="1"/>
  <c r="O85" i="1" a="1"/>
  <c r="O85" i="1" s="1"/>
  <c r="N85" i="1" a="1"/>
  <c r="N85" i="1" s="1"/>
  <c r="M85" i="1" a="1"/>
  <c r="M85" i="1" s="1"/>
  <c r="BL84" i="1"/>
  <c r="BK84" i="1"/>
  <c r="AX84" i="1"/>
  <c r="AP84" i="1"/>
  <c r="AO84" i="1"/>
  <c r="AJ84" i="1"/>
  <c r="AI84" i="1"/>
  <c r="T84" i="1" a="1"/>
  <c r="T84" i="1" s="1"/>
  <c r="S84" i="1" a="1"/>
  <c r="S84" i="1" s="1"/>
  <c r="R84" i="1" a="1"/>
  <c r="R84" i="1" s="1"/>
  <c r="Q84" i="1" a="1"/>
  <c r="Q84" i="1" s="1"/>
  <c r="P84" i="1" a="1"/>
  <c r="P84" i="1" s="1"/>
  <c r="O84" i="1" a="1"/>
  <c r="O84" i="1" s="1"/>
  <c r="N84" i="1" a="1"/>
  <c r="N84" i="1" s="1"/>
  <c r="M84" i="1" a="1"/>
  <c r="M84" i="1" s="1"/>
  <c r="AX83" i="1"/>
  <c r="AP83" i="1"/>
  <c r="AO83" i="1"/>
  <c r="AJ83" i="1"/>
  <c r="AI83" i="1"/>
  <c r="T83" i="1" a="1"/>
  <c r="T83" i="1" s="1"/>
  <c r="S83" i="1" a="1"/>
  <c r="S83" i="1" s="1"/>
  <c r="R83" i="1" a="1"/>
  <c r="R83" i="1" s="1"/>
  <c r="Q83" i="1" a="1"/>
  <c r="Q83" i="1" s="1"/>
  <c r="P83" i="1" a="1"/>
  <c r="P83" i="1" s="1"/>
  <c r="O83" i="1" a="1"/>
  <c r="O83" i="1" s="1"/>
  <c r="N83" i="1" a="1"/>
  <c r="N83" i="1" s="1"/>
  <c r="M83" i="1" a="1"/>
  <c r="M83" i="1" s="1"/>
  <c r="BL82" i="1"/>
  <c r="BK82" i="1"/>
  <c r="AX82" i="1"/>
  <c r="AP82" i="1"/>
  <c r="AO82" i="1"/>
  <c r="AM82" i="1"/>
  <c r="AL82" i="1"/>
  <c r="T82" i="1" a="1"/>
  <c r="T82" i="1" s="1"/>
  <c r="S82" i="1" a="1"/>
  <c r="S82" i="1" s="1"/>
  <c r="AR82" i="1" s="1"/>
  <c r="R82" i="1" a="1"/>
  <c r="R82" i="1" s="1"/>
  <c r="Q82" i="1" a="1"/>
  <c r="Q82" i="1" s="1"/>
  <c r="P82" i="1" a="1"/>
  <c r="P82" i="1" s="1"/>
  <c r="O82" i="1" a="1"/>
  <c r="O82" i="1" s="1"/>
  <c r="N82" i="1" a="1"/>
  <c r="N82" i="1" s="1"/>
  <c r="M82" i="1"/>
  <c r="M82" i="1" a="1"/>
  <c r="BL81" i="1"/>
  <c r="BK81" i="1"/>
  <c r="AX81" i="1"/>
  <c r="AP81" i="1"/>
  <c r="AO81" i="1"/>
  <c r="AJ81" i="1"/>
  <c r="AI81" i="1"/>
  <c r="T81" i="1" a="1"/>
  <c r="T81" i="1" s="1"/>
  <c r="S81" i="1" a="1"/>
  <c r="S81" i="1" s="1"/>
  <c r="AR81" i="1" s="1"/>
  <c r="R81" i="1" a="1"/>
  <c r="R81" i="1" s="1"/>
  <c r="Q81" i="1" a="1"/>
  <c r="Q81" i="1" s="1"/>
  <c r="P81" i="1" a="1"/>
  <c r="P81" i="1" s="1"/>
  <c r="O81" i="1" a="1"/>
  <c r="O81" i="1" s="1"/>
  <c r="N81" i="1" a="1"/>
  <c r="N81" i="1" s="1"/>
  <c r="M81" i="1" a="1"/>
  <c r="M81" i="1" s="1"/>
  <c r="AX80" i="1"/>
  <c r="AP80" i="1"/>
  <c r="AO80" i="1"/>
  <c r="AJ80" i="1"/>
  <c r="AI80" i="1"/>
  <c r="T80" i="1" a="1"/>
  <c r="T80" i="1" s="1"/>
  <c r="S80" i="1"/>
  <c r="S80" i="1" a="1"/>
  <c r="R80" i="1" a="1"/>
  <c r="R80" i="1" s="1"/>
  <c r="Q80" i="1" a="1"/>
  <c r="Q80" i="1" s="1"/>
  <c r="P80" i="1" a="1"/>
  <c r="P80" i="1" s="1"/>
  <c r="O80" i="1"/>
  <c r="O80" i="1" a="1"/>
  <c r="N80" i="1" a="1"/>
  <c r="N80" i="1" s="1"/>
  <c r="M80" i="1" a="1"/>
  <c r="M80" i="1" s="1"/>
  <c r="BL79" i="1"/>
  <c r="BK79" i="1"/>
  <c r="AX79" i="1"/>
  <c r="AP79" i="1"/>
  <c r="AO79" i="1"/>
  <c r="AJ79" i="1"/>
  <c r="AI79" i="1"/>
  <c r="T79" i="1" a="1"/>
  <c r="T79" i="1" s="1"/>
  <c r="S79" i="1"/>
  <c r="S79" i="1" a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AX78" i="1"/>
  <c r="AP78" i="1"/>
  <c r="AO78" i="1"/>
  <c r="AJ78" i="1"/>
  <c r="AI78" i="1"/>
  <c r="T78" i="1" a="1"/>
  <c r="T78" i="1" s="1"/>
  <c r="S78" i="1" a="1"/>
  <c r="S78" i="1" s="1"/>
  <c r="R78" i="1"/>
  <c r="R78" i="1" a="1"/>
  <c r="Q78" i="1" a="1"/>
  <c r="Q78" i="1" s="1"/>
  <c r="P78" i="1" a="1"/>
  <c r="P78" i="1" s="1"/>
  <c r="O78" i="1" a="1"/>
  <c r="O78" i="1" s="1"/>
  <c r="N78" i="1" a="1"/>
  <c r="N78" i="1" s="1"/>
  <c r="M78" i="1" a="1"/>
  <c r="M78" i="1" s="1"/>
  <c r="BK77" i="1"/>
  <c r="AX77" i="1"/>
  <c r="AP77" i="1"/>
  <c r="AO77" i="1"/>
  <c r="AJ77" i="1"/>
  <c r="AI77" i="1"/>
  <c r="T77" i="1" a="1"/>
  <c r="T77" i="1" s="1"/>
  <c r="S77" i="1" a="1"/>
  <c r="S77" i="1" s="1"/>
  <c r="R77" i="1"/>
  <c r="R77" i="1" a="1"/>
  <c r="Q77" i="1" a="1"/>
  <c r="Q77" i="1" s="1"/>
  <c r="P77" i="1" a="1"/>
  <c r="P77" i="1" s="1"/>
  <c r="O77" i="1" a="1"/>
  <c r="O77" i="1" s="1"/>
  <c r="N77" i="1"/>
  <c r="N77" i="1" a="1"/>
  <c r="M77" i="1"/>
  <c r="M77" i="1" a="1"/>
  <c r="AX76" i="1"/>
  <c r="AP76" i="1"/>
  <c r="AO76" i="1"/>
  <c r="AM76" i="1"/>
  <c r="AL76" i="1"/>
  <c r="T76" i="1" a="1"/>
  <c r="T76" i="1" s="1"/>
  <c r="S76" i="1" a="1"/>
  <c r="S76" i="1" s="1"/>
  <c r="R76" i="1" a="1"/>
  <c r="R76" i="1" s="1"/>
  <c r="Q76" i="1"/>
  <c r="Q76" i="1" a="1"/>
  <c r="P76" i="1" a="1"/>
  <c r="P76" i="1" s="1"/>
  <c r="O76" i="1" a="1"/>
  <c r="O76" i="1" s="1"/>
  <c r="N76" i="1" a="1"/>
  <c r="N76" i="1" s="1"/>
  <c r="M76" i="1"/>
  <c r="M76" i="1" a="1"/>
  <c r="BL75" i="1"/>
  <c r="AX75" i="1"/>
  <c r="AP75" i="1"/>
  <c r="AO75" i="1"/>
  <c r="AM75" i="1"/>
  <c r="AL75" i="1"/>
  <c r="T75" i="1" a="1"/>
  <c r="T75" i="1" s="1"/>
  <c r="S75" i="1"/>
  <c r="S75" i="1" a="1"/>
  <c r="R75" i="1" a="1"/>
  <c r="R75" i="1" s="1"/>
  <c r="Q75" i="1" a="1"/>
  <c r="Q75" i="1" s="1"/>
  <c r="P75" i="1" a="1"/>
  <c r="P75" i="1" s="1"/>
  <c r="O75" i="1" a="1"/>
  <c r="O75" i="1" s="1"/>
  <c r="N75" i="1" a="1"/>
  <c r="N75" i="1" s="1"/>
  <c r="M75" i="1" a="1"/>
  <c r="M75" i="1" s="1"/>
  <c r="AX74" i="1"/>
  <c r="AP74" i="1"/>
  <c r="AO74" i="1"/>
  <c r="AJ74" i="1"/>
  <c r="AI74" i="1"/>
  <c r="T74" i="1" a="1"/>
  <c r="T74" i="1" s="1"/>
  <c r="S74" i="1"/>
  <c r="S74" i="1" a="1"/>
  <c r="R74" i="1" a="1"/>
  <c r="R74" i="1" s="1"/>
  <c r="Q74" i="1" a="1"/>
  <c r="Q74" i="1" s="1"/>
  <c r="P74" i="1" a="1"/>
  <c r="P74" i="1" s="1"/>
  <c r="O74" i="1"/>
  <c r="O74" i="1" a="1"/>
  <c r="N74" i="1"/>
  <c r="N74" i="1" a="1"/>
  <c r="M74" i="1" a="1"/>
  <c r="M74" i="1" s="1"/>
  <c r="BL73" i="1"/>
  <c r="AX73" i="1"/>
  <c r="AP73" i="1"/>
  <c r="AO73" i="1"/>
  <c r="AM73" i="1"/>
  <c r="AL73" i="1"/>
  <c r="T73" i="1" a="1"/>
  <c r="T73" i="1" s="1"/>
  <c r="S73" i="1" a="1"/>
  <c r="S73" i="1" s="1"/>
  <c r="R73" i="1" a="1"/>
  <c r="R73" i="1" s="1"/>
  <c r="Q73" i="1"/>
  <c r="Q73" i="1" a="1"/>
  <c r="P73" i="1" a="1"/>
  <c r="P73" i="1" s="1"/>
  <c r="O73" i="1" a="1"/>
  <c r="O73" i="1" s="1"/>
  <c r="N73" i="1"/>
  <c r="N73" i="1" a="1"/>
  <c r="M73" i="1" a="1"/>
  <c r="M73" i="1" s="1"/>
  <c r="AX72" i="1"/>
  <c r="AP72" i="1"/>
  <c r="AO72" i="1"/>
  <c r="AJ72" i="1"/>
  <c r="AI72" i="1"/>
  <c r="T72" i="1"/>
  <c r="T72" i="1" a="1"/>
  <c r="S72" i="1" a="1"/>
  <c r="S72" i="1" s="1"/>
  <c r="R72" i="1" a="1"/>
  <c r="R72" i="1" s="1"/>
  <c r="Q72" i="1"/>
  <c r="Q72" i="1" a="1"/>
  <c r="P72" i="1"/>
  <c r="P72" i="1" a="1"/>
  <c r="O72" i="1" a="1"/>
  <c r="O72" i="1" s="1"/>
  <c r="N72" i="1" a="1"/>
  <c r="N72" i="1" s="1"/>
  <c r="M72" i="1" a="1"/>
  <c r="M72" i="1" s="1"/>
  <c r="BL71" i="1"/>
  <c r="BK71" i="1"/>
  <c r="AX71" i="1"/>
  <c r="AP71" i="1"/>
  <c r="AO71" i="1"/>
  <c r="AM71" i="1"/>
  <c r="AL71" i="1"/>
  <c r="T71" i="1"/>
  <c r="T71" i="1" a="1"/>
  <c r="S71" i="1" a="1"/>
  <c r="S71" i="1" s="1"/>
  <c r="AR71" i="1" s="1"/>
  <c r="R71" i="1" a="1"/>
  <c r="R71" i="1" s="1"/>
  <c r="Q71" i="1" a="1"/>
  <c r="Q71" i="1" s="1"/>
  <c r="P71" i="1"/>
  <c r="P71" i="1" a="1"/>
  <c r="O71" i="1" a="1"/>
  <c r="O71" i="1" s="1"/>
  <c r="N71" i="1" a="1"/>
  <c r="N71" i="1" s="1"/>
  <c r="M71" i="1" a="1"/>
  <c r="M71" i="1" s="1"/>
  <c r="AX70" i="1"/>
  <c r="AP70" i="1"/>
  <c r="AO70" i="1"/>
  <c r="AJ70" i="1"/>
  <c r="AI70" i="1"/>
  <c r="T70" i="1" a="1"/>
  <c r="T70" i="1" s="1"/>
  <c r="S70" i="1"/>
  <c r="S70" i="1" a="1"/>
  <c r="R70" i="1"/>
  <c r="R70" i="1" a="1"/>
  <c r="Q70" i="1" a="1"/>
  <c r="Q70" i="1" s="1"/>
  <c r="P70" i="1" a="1"/>
  <c r="P70" i="1" s="1"/>
  <c r="O70" i="1" a="1"/>
  <c r="O70" i="1" s="1"/>
  <c r="N70" i="1"/>
  <c r="N70" i="1" a="1"/>
  <c r="M70" i="1" a="1"/>
  <c r="M70" i="1" s="1"/>
  <c r="BL69" i="1"/>
  <c r="BK69" i="1"/>
  <c r="AX69" i="1"/>
  <c r="AP69" i="1"/>
  <c r="AO69" i="1"/>
  <c r="AJ69" i="1"/>
  <c r="AI69" i="1"/>
  <c r="T69" i="1" a="1"/>
  <c r="T69" i="1" s="1"/>
  <c r="S69" i="1" a="1"/>
  <c r="S69" i="1" s="1"/>
  <c r="AR69" i="1" s="1"/>
  <c r="R69" i="1"/>
  <c r="R69" i="1" a="1"/>
  <c r="Q69" i="1" a="1"/>
  <c r="Q69" i="1" s="1"/>
  <c r="P69" i="1" a="1"/>
  <c r="P69" i="1" s="1"/>
  <c r="O69" i="1" a="1"/>
  <c r="O69" i="1" s="1"/>
  <c r="N69" i="1"/>
  <c r="N69" i="1" a="1"/>
  <c r="M69" i="1"/>
  <c r="M69" i="1" a="1"/>
  <c r="AX68" i="1"/>
  <c r="AP68" i="1"/>
  <c r="AO68" i="1"/>
  <c r="AJ68" i="1"/>
  <c r="AI68" i="1"/>
  <c r="T68" i="1"/>
  <c r="T68" i="1" a="1"/>
  <c r="S68" i="1" a="1"/>
  <c r="S68" i="1" s="1"/>
  <c r="R68" i="1" a="1"/>
  <c r="R68" i="1" s="1"/>
  <c r="Q68" i="1" a="1"/>
  <c r="Q68" i="1" s="1"/>
  <c r="P68" i="1" a="1"/>
  <c r="P68" i="1" s="1"/>
  <c r="O68" i="1" a="1"/>
  <c r="O68" i="1" s="1"/>
  <c r="N68" i="1" a="1"/>
  <c r="N68" i="1" s="1"/>
  <c r="M68" i="1"/>
  <c r="M68" i="1" a="1"/>
  <c r="BK67" i="1"/>
  <c r="AX67" i="1"/>
  <c r="AP67" i="1"/>
  <c r="AO67" i="1"/>
  <c r="AJ67" i="1"/>
  <c r="AI67" i="1"/>
  <c r="T67" i="1"/>
  <c r="T67" i="1" a="1"/>
  <c r="S67" i="1"/>
  <c r="S67" i="1" a="1"/>
  <c r="R67" i="1" a="1"/>
  <c r="R67" i="1" s="1"/>
  <c r="Q67" i="1" a="1"/>
  <c r="Q67" i="1" s="1"/>
  <c r="P67" i="1" a="1"/>
  <c r="P67" i="1" s="1"/>
  <c r="O67" i="1"/>
  <c r="O67" i="1" a="1"/>
  <c r="N67" i="1" a="1"/>
  <c r="N67" i="1" s="1"/>
  <c r="M67" i="1" a="1"/>
  <c r="M67" i="1" s="1"/>
  <c r="AX66" i="1"/>
  <c r="AP66" i="1"/>
  <c r="AO66" i="1"/>
  <c r="AM66" i="1"/>
  <c r="AL66" i="1"/>
  <c r="T66" i="1" a="1"/>
  <c r="T66" i="1" s="1"/>
  <c r="S66" i="1"/>
  <c r="S66" i="1" a="1"/>
  <c r="R66" i="1"/>
  <c r="R66" i="1" a="1"/>
  <c r="Q66" i="1" a="1"/>
  <c r="Q66" i="1" s="1"/>
  <c r="P66" i="1" a="1"/>
  <c r="P66" i="1" s="1"/>
  <c r="O66" i="1" a="1"/>
  <c r="O66" i="1" s="1"/>
  <c r="N66" i="1"/>
  <c r="N66" i="1" a="1"/>
  <c r="M66" i="1" a="1"/>
  <c r="M66" i="1" s="1"/>
  <c r="BL65" i="1"/>
  <c r="AX65" i="1"/>
  <c r="AM65" i="1"/>
  <c r="AL65" i="1"/>
  <c r="AJ65" i="1"/>
  <c r="AI65" i="1"/>
  <c r="T65" i="1" a="1"/>
  <c r="T65" i="1" s="1"/>
  <c r="S65" i="1" a="1"/>
  <c r="S65" i="1" s="1"/>
  <c r="AR65" i="1" s="1"/>
  <c r="R65" i="1" a="1"/>
  <c r="R65" i="1" s="1"/>
  <c r="Q65" i="1"/>
  <c r="Q65" i="1" a="1"/>
  <c r="P65" i="1" a="1"/>
  <c r="P65" i="1" s="1"/>
  <c r="O65" i="1" a="1"/>
  <c r="O65" i="1" s="1"/>
  <c r="N65" i="1"/>
  <c r="N65" i="1" a="1"/>
  <c r="M65" i="1" a="1"/>
  <c r="M65" i="1" s="1"/>
  <c r="AX64" i="1"/>
  <c r="AP64" i="1"/>
  <c r="AO64" i="1"/>
  <c r="AM64" i="1"/>
  <c r="AL64" i="1"/>
  <c r="T64" i="1"/>
  <c r="T64" i="1" a="1"/>
  <c r="S64" i="1" a="1"/>
  <c r="S64" i="1" s="1"/>
  <c r="AR64" i="1" s="1"/>
  <c r="R64" i="1" a="1"/>
  <c r="R64" i="1" s="1"/>
  <c r="Q64" i="1" a="1"/>
  <c r="Q64" i="1" s="1"/>
  <c r="P64" i="1" a="1"/>
  <c r="P64" i="1" s="1"/>
  <c r="O64" i="1" a="1"/>
  <c r="O64" i="1" s="1"/>
  <c r="N64" i="1" a="1"/>
  <c r="N64" i="1" s="1"/>
  <c r="M64" i="1"/>
  <c r="M64" i="1" a="1"/>
  <c r="BL63" i="1"/>
  <c r="AX63" i="1"/>
  <c r="AP63" i="1"/>
  <c r="AO63" i="1"/>
  <c r="AM63" i="1"/>
  <c r="AL63" i="1"/>
  <c r="T63" i="1"/>
  <c r="T63" i="1" a="1"/>
  <c r="S63" i="1"/>
  <c r="S63" i="1" a="1"/>
  <c r="R63" i="1" a="1"/>
  <c r="R63" i="1" s="1"/>
  <c r="Q63" i="1" a="1"/>
  <c r="Q63" i="1" s="1"/>
  <c r="P63" i="1" a="1"/>
  <c r="P63" i="1" s="1"/>
  <c r="O63" i="1"/>
  <c r="O63" i="1" a="1"/>
  <c r="N63" i="1" a="1"/>
  <c r="N63" i="1" s="1"/>
  <c r="M63" i="1" a="1"/>
  <c r="M63" i="1" s="1"/>
  <c r="AX62" i="1"/>
  <c r="AM62" i="1"/>
  <c r="AL62" i="1"/>
  <c r="AJ62" i="1"/>
  <c r="AI62" i="1"/>
  <c r="T62" i="1" a="1"/>
  <c r="T62" i="1" s="1"/>
  <c r="S62" i="1" a="1"/>
  <c r="S62" i="1" s="1"/>
  <c r="AR62" i="1" s="1"/>
  <c r="R62" i="1"/>
  <c r="R62" i="1" a="1"/>
  <c r="Q62" i="1" a="1"/>
  <c r="Q62" i="1" s="1"/>
  <c r="P62" i="1" a="1"/>
  <c r="P62" i="1" s="1"/>
  <c r="O62" i="1"/>
  <c r="O62" i="1" a="1"/>
  <c r="N62" i="1" a="1"/>
  <c r="N62" i="1" s="1"/>
  <c r="M62" i="1" a="1"/>
  <c r="M62" i="1" s="1"/>
  <c r="AX61" i="1"/>
  <c r="AP61" i="1"/>
  <c r="AO61" i="1"/>
  <c r="AJ61" i="1"/>
  <c r="AI61" i="1"/>
  <c r="T61" i="1" a="1"/>
  <c r="T61" i="1" s="1"/>
  <c r="S61" i="1" a="1"/>
  <c r="S61" i="1" s="1"/>
  <c r="R61" i="1"/>
  <c r="R61" i="1" a="1"/>
  <c r="Q61" i="1"/>
  <c r="Q61" i="1" a="1"/>
  <c r="P61" i="1" a="1"/>
  <c r="P61" i="1" s="1"/>
  <c r="O61" i="1" a="1"/>
  <c r="O61" i="1" s="1"/>
  <c r="N61" i="1" a="1"/>
  <c r="N61" i="1" s="1"/>
  <c r="M61" i="1"/>
  <c r="M61" i="1" a="1"/>
  <c r="AX60" i="1"/>
  <c r="AP60" i="1"/>
  <c r="AO60" i="1"/>
  <c r="AM60" i="1"/>
  <c r="AL60" i="1"/>
  <c r="T60" i="1"/>
  <c r="T60" i="1" a="1"/>
  <c r="S60" i="1" a="1"/>
  <c r="S60" i="1" s="1"/>
  <c r="R60" i="1" a="1"/>
  <c r="R60" i="1" s="1"/>
  <c r="Q60" i="1" a="1"/>
  <c r="Q60" i="1" s="1"/>
  <c r="P60" i="1"/>
  <c r="P60" i="1" a="1"/>
  <c r="O60" i="1" a="1"/>
  <c r="O60" i="1" s="1"/>
  <c r="N60" i="1" a="1"/>
  <c r="N60" i="1" s="1"/>
  <c r="M60" i="1" a="1"/>
  <c r="M60" i="1" s="1"/>
  <c r="AX59" i="1"/>
  <c r="AP59" i="1"/>
  <c r="AO59" i="1"/>
  <c r="AJ59" i="1"/>
  <c r="AI59" i="1"/>
  <c r="T59" i="1"/>
  <c r="T59" i="1" a="1"/>
  <c r="S59" i="1" a="1"/>
  <c r="S59" i="1" s="1"/>
  <c r="R59" i="1" a="1"/>
  <c r="R59" i="1" s="1"/>
  <c r="Q59" i="1" a="1"/>
  <c r="Q59" i="1" s="1"/>
  <c r="P59" i="1"/>
  <c r="P59" i="1" a="1"/>
  <c r="O59" i="1"/>
  <c r="O59" i="1" a="1"/>
  <c r="N59" i="1" a="1"/>
  <c r="N59" i="1" s="1"/>
  <c r="M59" i="1" a="1"/>
  <c r="M59" i="1" s="1"/>
  <c r="AX58" i="1"/>
  <c r="AP58" i="1"/>
  <c r="AO58" i="1"/>
  <c r="AJ58" i="1"/>
  <c r="AI58" i="1"/>
  <c r="T58" i="1" a="1"/>
  <c r="T58" i="1" s="1"/>
  <c r="S58" i="1"/>
  <c r="S58" i="1" a="1"/>
  <c r="R58" i="1"/>
  <c r="R58" i="1" a="1"/>
  <c r="Q58" i="1" a="1"/>
  <c r="Q58" i="1" s="1"/>
  <c r="P58" i="1" a="1"/>
  <c r="P58" i="1" s="1"/>
  <c r="O58" i="1" a="1"/>
  <c r="O58" i="1" s="1"/>
  <c r="N58" i="1"/>
  <c r="N58" i="1" a="1"/>
  <c r="M58" i="1" a="1"/>
  <c r="M58" i="1" s="1"/>
  <c r="BL57" i="1"/>
  <c r="BK57" i="1"/>
  <c r="AX57" i="1"/>
  <c r="AP57" i="1"/>
  <c r="AO57" i="1"/>
  <c r="AJ57" i="1"/>
  <c r="AI57" i="1"/>
  <c r="T57" i="1" a="1"/>
  <c r="T57" i="1" s="1"/>
  <c r="S57" i="1" a="1"/>
  <c r="S57" i="1" s="1"/>
  <c r="R57" i="1"/>
  <c r="R57" i="1" a="1"/>
  <c r="Q57" i="1" a="1"/>
  <c r="Q57" i="1" s="1"/>
  <c r="P57" i="1" a="1"/>
  <c r="P57" i="1" s="1"/>
  <c r="O57" i="1" a="1"/>
  <c r="O57" i="1" s="1"/>
  <c r="N57" i="1"/>
  <c r="N57" i="1" a="1"/>
  <c r="M57" i="1"/>
  <c r="M57" i="1" a="1"/>
  <c r="AX56" i="1"/>
  <c r="AP56" i="1"/>
  <c r="AO56" i="1"/>
  <c r="AM56" i="1"/>
  <c r="AL56" i="1"/>
  <c r="T56" i="1" a="1"/>
  <c r="T56" i="1" s="1"/>
  <c r="S56" i="1" a="1"/>
  <c r="S56" i="1" s="1"/>
  <c r="R56" i="1"/>
  <c r="R56" i="1" a="1"/>
  <c r="Q56" i="1"/>
  <c r="Q56" i="1" a="1"/>
  <c r="P56" i="1" a="1"/>
  <c r="P56" i="1" s="1"/>
  <c r="O56" i="1" a="1"/>
  <c r="O56" i="1" s="1"/>
  <c r="N56" i="1" a="1"/>
  <c r="N56" i="1" s="1"/>
  <c r="M56" i="1"/>
  <c r="M56" i="1" a="1"/>
  <c r="AX55" i="1"/>
  <c r="AP55" i="1"/>
  <c r="AO55" i="1"/>
  <c r="AM55" i="1"/>
  <c r="AL55" i="1"/>
  <c r="T55" i="1"/>
  <c r="T55" i="1" a="1"/>
  <c r="S55" i="1" a="1"/>
  <c r="S55" i="1" s="1"/>
  <c r="R55" i="1" a="1"/>
  <c r="R55" i="1" s="1"/>
  <c r="Q55" i="1"/>
  <c r="Q55" i="1" a="1"/>
  <c r="P55" i="1"/>
  <c r="P55" i="1" a="1"/>
  <c r="O55" i="1" a="1"/>
  <c r="O55" i="1" s="1"/>
  <c r="N55" i="1" a="1"/>
  <c r="N55" i="1" s="1"/>
  <c r="M55" i="1"/>
  <c r="M55" i="1" a="1"/>
  <c r="AX54" i="1"/>
  <c r="AP54" i="1"/>
  <c r="AO54" i="1"/>
  <c r="AJ54" i="1"/>
  <c r="AI54" i="1"/>
  <c r="T54" i="1" a="1"/>
  <c r="T54" i="1" s="1"/>
  <c r="S54" i="1"/>
  <c r="S54" i="1" a="1"/>
  <c r="R54" i="1" a="1"/>
  <c r="R54" i="1" s="1"/>
  <c r="Q54" i="1" a="1"/>
  <c r="Q54" i="1" s="1"/>
  <c r="P54" i="1" a="1"/>
  <c r="P54" i="1" s="1"/>
  <c r="O54" i="1"/>
  <c r="O54" i="1" a="1"/>
  <c r="N54" i="1" a="1"/>
  <c r="N54" i="1" s="1"/>
  <c r="M54" i="1" a="1"/>
  <c r="M54" i="1" s="1"/>
  <c r="AX53" i="1"/>
  <c r="AP53" i="1"/>
  <c r="AO53" i="1"/>
  <c r="AJ53" i="1"/>
  <c r="AI53" i="1"/>
  <c r="T53" i="1" a="1"/>
  <c r="T53" i="1" s="1"/>
  <c r="S53" i="1"/>
  <c r="S53" i="1" a="1"/>
  <c r="R53" i="1"/>
  <c r="R53" i="1" a="1"/>
  <c r="Q53" i="1" a="1"/>
  <c r="Q53" i="1" s="1"/>
  <c r="P53" i="1" a="1"/>
  <c r="P53" i="1" s="1"/>
  <c r="O53" i="1"/>
  <c r="O53" i="1" a="1"/>
  <c r="N53" i="1"/>
  <c r="N53" i="1" a="1"/>
  <c r="M53" i="1" a="1"/>
  <c r="M53" i="1" s="1"/>
  <c r="AX52" i="1"/>
  <c r="AP52" i="1"/>
  <c r="AO52" i="1"/>
  <c r="AJ52" i="1"/>
  <c r="AI52" i="1"/>
  <c r="T52" i="1" a="1"/>
  <c r="T52" i="1" s="1"/>
  <c r="S52" i="1" a="1"/>
  <c r="S52" i="1" s="1"/>
  <c r="R52" i="1"/>
  <c r="R52" i="1" a="1"/>
  <c r="Q52" i="1"/>
  <c r="Q52" i="1" a="1"/>
  <c r="P52" i="1" a="1"/>
  <c r="P52" i="1" s="1"/>
  <c r="O52" i="1" a="1"/>
  <c r="O52" i="1" s="1"/>
  <c r="N52" i="1"/>
  <c r="N52" i="1" a="1"/>
  <c r="M52" i="1"/>
  <c r="M52" i="1" a="1"/>
  <c r="BL51" i="1"/>
  <c r="AX51" i="1"/>
  <c r="AP51" i="1"/>
  <c r="AO51" i="1"/>
  <c r="AJ51" i="1"/>
  <c r="AI51" i="1"/>
  <c r="T51" i="1" a="1"/>
  <c r="T51" i="1" s="1"/>
  <c r="S51" i="1" a="1"/>
  <c r="S51" i="1" s="1"/>
  <c r="AR51" i="1" s="1"/>
  <c r="R51" i="1" a="1"/>
  <c r="R51" i="1" s="1"/>
  <c r="Q51" i="1"/>
  <c r="Q51" i="1" a="1"/>
  <c r="P51" i="1" a="1"/>
  <c r="P51" i="1" s="1"/>
  <c r="O51" i="1" a="1"/>
  <c r="O51" i="1" s="1"/>
  <c r="N51" i="1" a="1"/>
  <c r="N51" i="1" s="1"/>
  <c r="M51" i="1" a="1"/>
  <c r="M51" i="1" s="1"/>
  <c r="AX50" i="1"/>
  <c r="AP50" i="1"/>
  <c r="AO50" i="1"/>
  <c r="AM50" i="1"/>
  <c r="AL50" i="1"/>
  <c r="T50" i="1" a="1"/>
  <c r="T50" i="1" s="1"/>
  <c r="S50" i="1" a="1"/>
  <c r="S50" i="1" s="1"/>
  <c r="AR50" i="1" s="1"/>
  <c r="R50" i="1" a="1"/>
  <c r="R50" i="1" s="1"/>
  <c r="Q50" i="1" a="1"/>
  <c r="Q50" i="1" s="1"/>
  <c r="P50" i="1" a="1"/>
  <c r="P50" i="1" s="1"/>
  <c r="O50" i="1" a="1"/>
  <c r="O50" i="1" s="1"/>
  <c r="N50" i="1" a="1"/>
  <c r="N50" i="1" s="1"/>
  <c r="M50" i="1" a="1"/>
  <c r="M50" i="1" s="1"/>
  <c r="AX49" i="1"/>
  <c r="AP49" i="1"/>
  <c r="AO49" i="1"/>
  <c r="AJ49" i="1"/>
  <c r="AI49" i="1"/>
  <c r="T49" i="1" a="1"/>
  <c r="T49" i="1" s="1"/>
  <c r="S49" i="1"/>
  <c r="S49" i="1" a="1"/>
  <c r="R49" i="1" a="1"/>
  <c r="R49" i="1" s="1"/>
  <c r="Q49" i="1" a="1"/>
  <c r="Q49" i="1" s="1"/>
  <c r="P49" i="1" a="1"/>
  <c r="P49" i="1" s="1"/>
  <c r="O49" i="1"/>
  <c r="O49" i="1" a="1"/>
  <c r="N49" i="1"/>
  <c r="N49" i="1" a="1"/>
  <c r="M49" i="1" a="1"/>
  <c r="M49" i="1" s="1"/>
  <c r="AX48" i="1"/>
  <c r="AP48" i="1"/>
  <c r="AO48" i="1"/>
  <c r="AM48" i="1"/>
  <c r="AL48" i="1"/>
  <c r="T48" i="1" a="1"/>
  <c r="T48" i="1" s="1"/>
  <c r="S48" i="1" a="1"/>
  <c r="S48" i="1" s="1"/>
  <c r="R48" i="1" a="1"/>
  <c r="R48" i="1" s="1"/>
  <c r="Q48" i="1"/>
  <c r="Q48" i="1" a="1"/>
  <c r="P48" i="1" a="1"/>
  <c r="P48" i="1" s="1"/>
  <c r="O48" i="1" a="1"/>
  <c r="O48" i="1" s="1"/>
  <c r="N48" i="1" a="1"/>
  <c r="N48" i="1" s="1"/>
  <c r="M48" i="1" a="1"/>
  <c r="M48" i="1" s="1"/>
  <c r="AX47" i="1"/>
  <c r="AP47" i="1"/>
  <c r="AO47" i="1"/>
  <c r="AJ47" i="1"/>
  <c r="AI47" i="1"/>
  <c r="T47" i="1"/>
  <c r="T47" i="1" a="1"/>
  <c r="S47" i="1" a="1"/>
  <c r="S47" i="1" s="1"/>
  <c r="R47" i="1" a="1"/>
  <c r="R47" i="1" s="1"/>
  <c r="Q47" i="1"/>
  <c r="Q47" i="1" a="1"/>
  <c r="P47" i="1"/>
  <c r="P47" i="1" a="1"/>
  <c r="O47" i="1" a="1"/>
  <c r="O47" i="1" s="1"/>
  <c r="N47" i="1" a="1"/>
  <c r="N47" i="1" s="1"/>
  <c r="M47" i="1"/>
  <c r="M47" i="1" a="1"/>
  <c r="AX46" i="1"/>
  <c r="AM46" i="1"/>
  <c r="AL46" i="1"/>
  <c r="AJ46" i="1"/>
  <c r="AI46" i="1"/>
  <c r="T46" i="1" a="1"/>
  <c r="T46" i="1" s="1"/>
  <c r="S46" i="1"/>
  <c r="S46" i="1" a="1"/>
  <c r="R46" i="1" a="1"/>
  <c r="R46" i="1" s="1"/>
  <c r="Q46" i="1" a="1"/>
  <c r="Q46" i="1" s="1"/>
  <c r="P46" i="1" a="1"/>
  <c r="P46" i="1" s="1"/>
  <c r="O46" i="1" a="1"/>
  <c r="O46" i="1" s="1"/>
  <c r="N46" i="1" a="1"/>
  <c r="N46" i="1" s="1"/>
  <c r="M46" i="1" a="1"/>
  <c r="M46" i="1" s="1"/>
  <c r="BL45" i="1"/>
  <c r="AX45" i="1"/>
  <c r="AP45" i="1"/>
  <c r="AO45" i="1"/>
  <c r="AM45" i="1"/>
  <c r="AL45" i="1"/>
  <c r="T45" i="1" a="1"/>
  <c r="T45" i="1" s="1"/>
  <c r="S45" i="1" a="1"/>
  <c r="S45" i="1" s="1"/>
  <c r="R45" i="1"/>
  <c r="R45" i="1" a="1"/>
  <c r="Q45" i="1" a="1"/>
  <c r="Q45" i="1" s="1"/>
  <c r="P45" i="1" a="1"/>
  <c r="P45" i="1" s="1"/>
  <c r="O45" i="1" a="1"/>
  <c r="O45" i="1" s="1"/>
  <c r="N45" i="1" a="1"/>
  <c r="N45" i="1" s="1"/>
  <c r="M45" i="1" a="1"/>
  <c r="M45" i="1" s="1"/>
  <c r="AX44" i="1"/>
  <c r="AP44" i="1"/>
  <c r="AO44" i="1"/>
  <c r="AJ44" i="1"/>
  <c r="AI44" i="1"/>
  <c r="T44" i="1" a="1"/>
  <c r="T44" i="1" s="1"/>
  <c r="S44" i="1" a="1"/>
  <c r="S44" i="1" s="1"/>
  <c r="R44" i="1" a="1"/>
  <c r="R44" i="1" s="1"/>
  <c r="Q44" i="1"/>
  <c r="Q44" i="1" a="1"/>
  <c r="P44" i="1" a="1"/>
  <c r="P44" i="1" s="1"/>
  <c r="O44" i="1" a="1"/>
  <c r="O44" i="1" s="1"/>
  <c r="N44" i="1"/>
  <c r="N44" i="1" a="1"/>
  <c r="M44" i="1" a="1"/>
  <c r="M44" i="1" s="1"/>
  <c r="BK43" i="1"/>
  <c r="AX43" i="1"/>
  <c r="AP43" i="1"/>
  <c r="AO43" i="1"/>
  <c r="AJ43" i="1"/>
  <c r="AI43" i="1"/>
  <c r="T43" i="1" a="1"/>
  <c r="T43" i="1" s="1"/>
  <c r="S43" i="1" a="1"/>
  <c r="S43" i="1" s="1"/>
  <c r="R43" i="1" a="1"/>
  <c r="R43" i="1" s="1"/>
  <c r="Q43" i="1" a="1"/>
  <c r="Q43" i="1" s="1"/>
  <c r="P43" i="1" a="1"/>
  <c r="P43" i="1" s="1"/>
  <c r="O43" i="1" a="1"/>
  <c r="O43" i="1" s="1"/>
  <c r="N43" i="1" a="1"/>
  <c r="N43" i="1" s="1"/>
  <c r="M43" i="1"/>
  <c r="M43" i="1" a="1"/>
  <c r="AX42" i="1"/>
  <c r="AP42" i="1"/>
  <c r="AO42" i="1"/>
  <c r="AJ42" i="1"/>
  <c r="AI42" i="1"/>
  <c r="T42" i="1" a="1"/>
  <c r="T42" i="1" s="1"/>
  <c r="S42" i="1"/>
  <c r="S42" i="1" a="1"/>
  <c r="R42" i="1" a="1"/>
  <c r="R42" i="1" s="1"/>
  <c r="Q42" i="1" a="1"/>
  <c r="Q42" i="1" s="1"/>
  <c r="P42" i="1" a="1"/>
  <c r="P42" i="1" s="1"/>
  <c r="O42" i="1" a="1"/>
  <c r="O42" i="1" s="1"/>
  <c r="N42" i="1" a="1"/>
  <c r="N42" i="1" s="1"/>
  <c r="M42" i="1" a="1"/>
  <c r="M42" i="1" s="1"/>
  <c r="AX41" i="1"/>
  <c r="AM41" i="1"/>
  <c r="AL41" i="1"/>
  <c r="AJ41" i="1"/>
  <c r="AI41" i="1"/>
  <c r="T41" i="1" a="1"/>
  <c r="T41" i="1" s="1"/>
  <c r="S41" i="1"/>
  <c r="S41" i="1" a="1"/>
  <c r="R41" i="1"/>
  <c r="R41" i="1" a="1"/>
  <c r="Q41" i="1" a="1"/>
  <c r="Q41" i="1" s="1"/>
  <c r="P41" i="1" a="1"/>
  <c r="P41" i="1" s="1"/>
  <c r="O41" i="1"/>
  <c r="O41" i="1" a="1"/>
  <c r="N41" i="1"/>
  <c r="N41" i="1" a="1"/>
  <c r="M41" i="1" a="1"/>
  <c r="M41" i="1" s="1"/>
  <c r="AX40" i="1"/>
  <c r="AP40" i="1"/>
  <c r="AO40" i="1"/>
  <c r="AM40" i="1"/>
  <c r="AL40" i="1"/>
  <c r="T40" i="1" a="1"/>
  <c r="T40" i="1" s="1"/>
  <c r="S40" i="1"/>
  <c r="S40" i="1" a="1"/>
  <c r="R40" i="1" a="1"/>
  <c r="R40" i="1" s="1"/>
  <c r="Q40" i="1" a="1"/>
  <c r="Q40" i="1" s="1"/>
  <c r="P40" i="1" a="1"/>
  <c r="P40" i="1" s="1"/>
  <c r="O40" i="1"/>
  <c r="O40" i="1" a="1"/>
  <c r="N40" i="1"/>
  <c r="N40" i="1" a="1"/>
  <c r="M40" i="1"/>
  <c r="M40" i="1" a="1"/>
  <c r="AX39" i="1"/>
  <c r="AP39" i="1"/>
  <c r="AO39" i="1"/>
  <c r="AJ39" i="1"/>
  <c r="AI39" i="1"/>
  <c r="T39" i="1"/>
  <c r="T39" i="1" a="1"/>
  <c r="S39" i="1" a="1"/>
  <c r="S39" i="1" s="1"/>
  <c r="R39" i="1" a="1"/>
  <c r="R39" i="1" s="1"/>
  <c r="Q39" i="1"/>
  <c r="Q39" i="1" a="1"/>
  <c r="P39" i="1" a="1"/>
  <c r="P39" i="1" s="1"/>
  <c r="O39" i="1" a="1"/>
  <c r="O39" i="1" s="1"/>
  <c r="N39" i="1"/>
  <c r="N39" i="1" a="1"/>
  <c r="M39" i="1" a="1"/>
  <c r="M39" i="1" s="1"/>
  <c r="AX38" i="1"/>
  <c r="AP38" i="1"/>
  <c r="AO38" i="1"/>
  <c r="AM38" i="1"/>
  <c r="AL38" i="1"/>
  <c r="T38" i="1"/>
  <c r="T38" i="1" a="1"/>
  <c r="S38" i="1"/>
  <c r="S38" i="1" a="1"/>
  <c r="R38" i="1" a="1"/>
  <c r="R38" i="1" s="1"/>
  <c r="Q38" i="1" a="1"/>
  <c r="Q38" i="1" s="1"/>
  <c r="P38" i="1" a="1"/>
  <c r="P38" i="1" s="1"/>
  <c r="O38" i="1"/>
  <c r="O38" i="1" a="1"/>
  <c r="N38" i="1" a="1"/>
  <c r="N38" i="1" s="1"/>
  <c r="M38" i="1"/>
  <c r="M38" i="1" a="1"/>
  <c r="BK37" i="1"/>
  <c r="AX37" i="1"/>
  <c r="AP37" i="1"/>
  <c r="AO37" i="1"/>
  <c r="AM37" i="1"/>
  <c r="AL37" i="1"/>
  <c r="T37" i="1"/>
  <c r="T37" i="1" a="1"/>
  <c r="S37" i="1"/>
  <c r="S37" i="1" a="1"/>
  <c r="R37" i="1"/>
  <c r="R37" i="1" a="1"/>
  <c r="Q37" i="1" a="1"/>
  <c r="Q37" i="1" s="1"/>
  <c r="P37" i="1"/>
  <c r="P37" i="1" a="1"/>
  <c r="O37" i="1" a="1"/>
  <c r="O37" i="1" s="1"/>
  <c r="N37" i="1" a="1"/>
  <c r="N37" i="1" s="1"/>
  <c r="M37" i="1" a="1"/>
  <c r="M37" i="1" s="1"/>
  <c r="AX36" i="1"/>
  <c r="AM36" i="1"/>
  <c r="AL36" i="1"/>
  <c r="AJ36" i="1"/>
  <c r="AI36" i="1"/>
  <c r="T36" i="1" a="1"/>
  <c r="T36" i="1" s="1"/>
  <c r="S36" i="1"/>
  <c r="AR36" i="1" s="1"/>
  <c r="S36" i="1" a="1"/>
  <c r="R36" i="1" a="1"/>
  <c r="R36" i="1" s="1"/>
  <c r="Q36" i="1"/>
  <c r="Q36" i="1" a="1"/>
  <c r="P36" i="1" a="1"/>
  <c r="P36" i="1" s="1"/>
  <c r="O36" i="1" a="1"/>
  <c r="O36" i="1" s="1"/>
  <c r="N36" i="1" a="1"/>
  <c r="N36" i="1" s="1"/>
  <c r="M36" i="1"/>
  <c r="M36" i="1" a="1"/>
  <c r="BL35" i="1"/>
  <c r="AX35" i="1"/>
  <c r="AM35" i="1"/>
  <c r="AL35" i="1"/>
  <c r="AJ35" i="1"/>
  <c r="AI35" i="1"/>
  <c r="T35" i="1"/>
  <c r="T35" i="1" a="1"/>
  <c r="S35" i="1" a="1"/>
  <c r="S35" i="1" s="1"/>
  <c r="R35" i="1" a="1"/>
  <c r="R35" i="1" s="1"/>
  <c r="Q35" i="1" a="1"/>
  <c r="Q35" i="1" s="1"/>
  <c r="P35" i="1" a="1"/>
  <c r="P35" i="1" s="1"/>
  <c r="O35" i="1" a="1"/>
  <c r="O35" i="1" s="1"/>
  <c r="N35" i="1"/>
  <c r="N35" i="1" a="1"/>
  <c r="M35" i="1"/>
  <c r="M35" i="1" a="1"/>
  <c r="AX34" i="1"/>
  <c r="AP34" i="1"/>
  <c r="AO34" i="1"/>
  <c r="AM34" i="1"/>
  <c r="AL34" i="1"/>
  <c r="T34" i="1"/>
  <c r="T34" i="1" a="1"/>
  <c r="S34" i="1"/>
  <c r="S34" i="1" a="1"/>
  <c r="R34" i="1" a="1"/>
  <c r="R34" i="1" s="1"/>
  <c r="Q34" i="1"/>
  <c r="Q34" i="1" a="1"/>
  <c r="P34" i="1" a="1"/>
  <c r="P34" i="1" s="1"/>
  <c r="O34" i="1" a="1"/>
  <c r="O34" i="1" s="1"/>
  <c r="N34" i="1" a="1"/>
  <c r="N34" i="1" s="1"/>
  <c r="M34" i="1" a="1"/>
  <c r="M34" i="1" s="1"/>
  <c r="BL33" i="1"/>
  <c r="AX33" i="1"/>
  <c r="AM33" i="1"/>
  <c r="AL33" i="1"/>
  <c r="AJ33" i="1"/>
  <c r="AI33" i="1"/>
  <c r="T33" i="1" a="1"/>
  <c r="T33" i="1" s="1"/>
  <c r="S33" i="1"/>
  <c r="AR33" i="1" s="1"/>
  <c r="S33" i="1" a="1"/>
  <c r="R33" i="1" a="1"/>
  <c r="R33" i="1" s="1"/>
  <c r="Q33" i="1" a="1"/>
  <c r="Q33" i="1" s="1"/>
  <c r="P33" i="1" a="1"/>
  <c r="P33" i="1" s="1"/>
  <c r="O33" i="1"/>
  <c r="O33" i="1" a="1"/>
  <c r="N33" i="1"/>
  <c r="N33" i="1" a="1"/>
  <c r="M33" i="1" a="1"/>
  <c r="M33" i="1" s="1"/>
  <c r="AX32" i="1"/>
  <c r="AP32" i="1"/>
  <c r="AO32" i="1"/>
  <c r="AJ32" i="1"/>
  <c r="AI32" i="1"/>
  <c r="T32" i="1" a="1"/>
  <c r="T32" i="1" s="1"/>
  <c r="S32" i="1" a="1"/>
  <c r="S32" i="1" s="1"/>
  <c r="AR32" i="1" s="1"/>
  <c r="R32" i="1" a="1"/>
  <c r="R32" i="1" s="1"/>
  <c r="Q32" i="1" a="1"/>
  <c r="Q32" i="1" s="1"/>
  <c r="P32" i="1" a="1"/>
  <c r="P32" i="1" s="1"/>
  <c r="O32" i="1"/>
  <c r="O32" i="1" a="1"/>
  <c r="N32" i="1"/>
  <c r="N32" i="1" a="1"/>
  <c r="M32" i="1" a="1"/>
  <c r="M32" i="1" s="1"/>
  <c r="BL31" i="1"/>
  <c r="AX31" i="1"/>
  <c r="AM31" i="1"/>
  <c r="AL31" i="1"/>
  <c r="AJ31" i="1"/>
  <c r="AI31" i="1"/>
  <c r="T31" i="1" a="1"/>
  <c r="T31" i="1" s="1"/>
  <c r="S31" i="1" a="1"/>
  <c r="S31" i="1" s="1"/>
  <c r="R31" i="1"/>
  <c r="R31" i="1" a="1"/>
  <c r="Q31" i="1"/>
  <c r="Q31" i="1" a="1"/>
  <c r="P31" i="1"/>
  <c r="P31" i="1" a="1"/>
  <c r="O31" i="1" a="1"/>
  <c r="O31" i="1" s="1"/>
  <c r="N31" i="1" a="1"/>
  <c r="N31" i="1" s="1"/>
  <c r="M31" i="1"/>
  <c r="M31" i="1" a="1"/>
  <c r="AX30" i="1"/>
  <c r="AP30" i="1"/>
  <c r="AO30" i="1"/>
  <c r="AJ30" i="1"/>
  <c r="AI30" i="1"/>
  <c r="T30" i="1" a="1"/>
  <c r="T30" i="1" s="1"/>
  <c r="S30" i="1"/>
  <c r="S30" i="1" a="1"/>
  <c r="R30" i="1" a="1"/>
  <c r="R30" i="1" s="1"/>
  <c r="Q30" i="1" a="1"/>
  <c r="Q30" i="1" s="1"/>
  <c r="P30" i="1" a="1"/>
  <c r="P30" i="1" s="1"/>
  <c r="O30" i="1"/>
  <c r="O30" i="1" a="1"/>
  <c r="N30" i="1" a="1"/>
  <c r="N30" i="1" s="1"/>
  <c r="M30" i="1"/>
  <c r="M30" i="1" a="1"/>
  <c r="BL29" i="1"/>
  <c r="BK29" i="1"/>
  <c r="AX29" i="1"/>
  <c r="AP29" i="1"/>
  <c r="AO29" i="1"/>
  <c r="AM29" i="1"/>
  <c r="AL29" i="1"/>
  <c r="T29" i="1"/>
  <c r="T29" i="1" a="1"/>
  <c r="S29" i="1"/>
  <c r="S29" i="1" a="1"/>
  <c r="R29" i="1" a="1"/>
  <c r="R29" i="1" s="1"/>
  <c r="Q29" i="1" a="1"/>
  <c r="Q29" i="1" s="1"/>
  <c r="P29" i="1"/>
  <c r="P29" i="1" a="1"/>
  <c r="O29" i="1" a="1"/>
  <c r="O29" i="1" s="1"/>
  <c r="N29" i="1" a="1"/>
  <c r="N29" i="1" s="1"/>
  <c r="M29" i="1" a="1"/>
  <c r="M29" i="1" s="1"/>
  <c r="AX28" i="1"/>
  <c r="AP28" i="1"/>
  <c r="AO28" i="1"/>
  <c r="AJ28" i="1"/>
  <c r="AI28" i="1"/>
  <c r="T28" i="1" a="1"/>
  <c r="T28" i="1" s="1"/>
  <c r="S28" i="1" a="1"/>
  <c r="S28" i="1" s="1"/>
  <c r="R28" i="1"/>
  <c r="R28" i="1" a="1"/>
  <c r="Q28" i="1"/>
  <c r="Q28" i="1" a="1"/>
  <c r="P28" i="1" a="1"/>
  <c r="P28" i="1" s="1"/>
  <c r="O28" i="1" a="1"/>
  <c r="O28" i="1" s="1"/>
  <c r="N28" i="1" a="1"/>
  <c r="N28" i="1" s="1"/>
  <c r="M28" i="1"/>
  <c r="M28" i="1" a="1"/>
  <c r="BL27" i="1"/>
  <c r="AX27" i="1"/>
  <c r="AP27" i="1"/>
  <c r="AO27" i="1"/>
  <c r="AJ27" i="1"/>
  <c r="AI27" i="1"/>
  <c r="T27" i="1"/>
  <c r="T27" i="1" a="1"/>
  <c r="S27" i="1" a="1"/>
  <c r="S27" i="1" s="1"/>
  <c r="R27" i="1"/>
  <c r="R27" i="1" a="1"/>
  <c r="Q27" i="1" a="1"/>
  <c r="Q27" i="1" s="1"/>
  <c r="P27" i="1"/>
  <c r="P27" i="1" a="1"/>
  <c r="O27" i="1" a="1"/>
  <c r="O27" i="1" s="1"/>
  <c r="AR27" i="1" s="1"/>
  <c r="N27" i="1" a="1"/>
  <c r="N27" i="1" s="1"/>
  <c r="M27" i="1" a="1"/>
  <c r="M27" i="1" s="1"/>
  <c r="AX26" i="1"/>
  <c r="AP26" i="1"/>
  <c r="AO26" i="1"/>
  <c r="AJ26" i="1"/>
  <c r="AI26" i="1"/>
  <c r="T26" i="1"/>
  <c r="T26" i="1" a="1"/>
  <c r="S26" i="1" a="1"/>
  <c r="S26" i="1" s="1"/>
  <c r="R26" i="1" a="1"/>
  <c r="R26" i="1" s="1"/>
  <c r="Q26" i="1"/>
  <c r="Q26" i="1" a="1"/>
  <c r="P26" i="1" a="1"/>
  <c r="P26" i="1" s="1"/>
  <c r="O26" i="1" a="1"/>
  <c r="O26" i="1" s="1"/>
  <c r="N26" i="1" a="1"/>
  <c r="N26" i="1" s="1"/>
  <c r="M26" i="1" a="1"/>
  <c r="M26" i="1" s="1"/>
  <c r="BL25" i="1"/>
  <c r="BK25" i="1"/>
  <c r="AX25" i="1"/>
  <c r="AP25" i="1"/>
  <c r="AO25" i="1"/>
  <c r="AJ25" i="1"/>
  <c r="AI25" i="1"/>
  <c r="T25" i="1" a="1"/>
  <c r="T25" i="1" s="1"/>
  <c r="S25" i="1"/>
  <c r="S25" i="1" a="1"/>
  <c r="R25" i="1" a="1"/>
  <c r="R25" i="1" s="1"/>
  <c r="Q25" i="1" a="1"/>
  <c r="Q25" i="1" s="1"/>
  <c r="P25" i="1" a="1"/>
  <c r="P25" i="1" s="1"/>
  <c r="O25" i="1" a="1"/>
  <c r="O25" i="1" s="1"/>
  <c r="AR25" i="1" s="1"/>
  <c r="N25" i="1"/>
  <c r="N25" i="1" a="1"/>
  <c r="M25" i="1" a="1"/>
  <c r="M25" i="1" s="1"/>
  <c r="AX24" i="1"/>
  <c r="AP24" i="1"/>
  <c r="AO24" i="1"/>
  <c r="AM24" i="1"/>
  <c r="AL24" i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/>
  <c r="O24" i="1" a="1"/>
  <c r="N24" i="1"/>
  <c r="N24" i="1" a="1"/>
  <c r="M24" i="1" a="1"/>
  <c r="M24" i="1" s="1"/>
  <c r="BL23" i="1"/>
  <c r="BK23" i="1"/>
  <c r="AX23" i="1"/>
  <c r="AM23" i="1"/>
  <c r="AL23" i="1"/>
  <c r="AJ23" i="1"/>
  <c r="AI23" i="1"/>
  <c r="T23" i="1" a="1"/>
  <c r="T23" i="1" s="1"/>
  <c r="S23" i="1" a="1"/>
  <c r="S23" i="1" s="1"/>
  <c r="R23" i="1"/>
  <c r="R23" i="1" a="1"/>
  <c r="Q23" i="1"/>
  <c r="Q23" i="1" a="1"/>
  <c r="P23" i="1"/>
  <c r="P23" i="1" a="1"/>
  <c r="O23" i="1" a="1"/>
  <c r="O23" i="1" s="1"/>
  <c r="N23" i="1" a="1"/>
  <c r="N23" i="1" s="1"/>
  <c r="M23" i="1" a="1"/>
  <c r="M23" i="1" s="1"/>
  <c r="AX22" i="1"/>
  <c r="AP22" i="1"/>
  <c r="AO22" i="1"/>
  <c r="AJ22" i="1"/>
  <c r="AI22" i="1"/>
  <c r="T22" i="1"/>
  <c r="T22" i="1" a="1"/>
  <c r="S22" i="1"/>
  <c r="AR22" i="1" s="1"/>
  <c r="S22" i="1" a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/>
  <c r="M22" i="1" a="1"/>
  <c r="BL21" i="1"/>
  <c r="AX21" i="1"/>
  <c r="AM21" i="1"/>
  <c r="AL21" i="1"/>
  <c r="AJ21" i="1"/>
  <c r="AI21" i="1"/>
  <c r="T21" i="1" a="1"/>
  <c r="T21" i="1" s="1"/>
  <c r="S21" i="1" a="1"/>
  <c r="S21" i="1" s="1"/>
  <c r="R21" i="1" a="1"/>
  <c r="R21" i="1" s="1"/>
  <c r="Q21" i="1" a="1"/>
  <c r="Q21" i="1" s="1"/>
  <c r="P21" i="1"/>
  <c r="P21" i="1" a="1"/>
  <c r="O21" i="1"/>
  <c r="O21" i="1" a="1"/>
  <c r="N21" i="1" a="1"/>
  <c r="N21" i="1" s="1"/>
  <c r="M21" i="1" a="1"/>
  <c r="M21" i="1" s="1"/>
  <c r="AX20" i="1"/>
  <c r="AM20" i="1"/>
  <c r="AL20" i="1"/>
  <c r="AJ20" i="1"/>
  <c r="AI20" i="1"/>
  <c r="T20" i="1" a="1"/>
  <c r="T20" i="1" s="1"/>
  <c r="S20" i="1" a="1"/>
  <c r="S20" i="1" s="1"/>
  <c r="R20" i="1" a="1"/>
  <c r="R20" i="1" s="1"/>
  <c r="Q20" i="1"/>
  <c r="Q20" i="1" a="1"/>
  <c r="P20" i="1" a="1"/>
  <c r="P20" i="1" s="1"/>
  <c r="O20" i="1" a="1"/>
  <c r="O20" i="1" s="1"/>
  <c r="N20" i="1" a="1"/>
  <c r="N20" i="1" s="1"/>
  <c r="M20" i="1" a="1"/>
  <c r="M20" i="1" s="1"/>
  <c r="BL19" i="1"/>
  <c r="AX19" i="1"/>
  <c r="AP19" i="1"/>
  <c r="AO19" i="1"/>
  <c r="AJ19" i="1"/>
  <c r="AI19" i="1"/>
  <c r="T19" i="1"/>
  <c r="T19" i="1" a="1"/>
  <c r="S19" i="1" a="1"/>
  <c r="S19" i="1" s="1"/>
  <c r="R19" i="1" a="1"/>
  <c r="R19" i="1" s="1"/>
  <c r="Q19" i="1"/>
  <c r="Q19" i="1" a="1"/>
  <c r="P19" i="1"/>
  <c r="P19" i="1" a="1"/>
  <c r="O19" i="1" a="1"/>
  <c r="O19" i="1" s="1"/>
  <c r="N19" i="1"/>
  <c r="N19" i="1" a="1"/>
  <c r="M19" i="1" a="1"/>
  <c r="M19" i="1" s="1"/>
  <c r="AX18" i="1"/>
  <c r="AP18" i="1"/>
  <c r="AO18" i="1"/>
  <c r="AJ18" i="1"/>
  <c r="AI18" i="1"/>
  <c r="T18" i="1" a="1"/>
  <c r="T18" i="1" s="1"/>
  <c r="S18" i="1"/>
  <c r="S18" i="1" a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/>
  <c r="M18" i="1" a="1"/>
  <c r="BL17" i="1"/>
  <c r="BK17" i="1"/>
  <c r="AX17" i="1"/>
  <c r="AP17" i="1"/>
  <c r="AO17" i="1"/>
  <c r="AJ17" i="1"/>
  <c r="AI17" i="1"/>
  <c r="T17" i="1"/>
  <c r="T17" i="1" a="1"/>
  <c r="S17" i="1" a="1"/>
  <c r="S17" i="1" s="1"/>
  <c r="AR17" i="1" s="1"/>
  <c r="R17" i="1"/>
  <c r="R17" i="1" a="1"/>
  <c r="Q17" i="1"/>
  <c r="Q17" i="1" a="1"/>
  <c r="P17" i="1" a="1"/>
  <c r="P17" i="1" s="1"/>
  <c r="O17" i="1" a="1"/>
  <c r="O17" i="1" s="1"/>
  <c r="N17" i="1" a="1"/>
  <c r="N17" i="1" s="1"/>
  <c r="M17" i="1" a="1"/>
  <c r="M17" i="1" s="1"/>
  <c r="AX16" i="1"/>
  <c r="AP16" i="1"/>
  <c r="AO16" i="1"/>
  <c r="AL16" i="1"/>
  <c r="AJ16" i="1"/>
  <c r="AI16" i="1"/>
  <c r="T16" i="1"/>
  <c r="T16" i="1" a="1"/>
  <c r="S16" i="1"/>
  <c r="AR16" i="1" s="1"/>
  <c r="S16" i="1" a="1"/>
  <c r="R16" i="1" a="1"/>
  <c r="R16" i="1" s="1"/>
  <c r="Q16" i="1"/>
  <c r="Q16" i="1" a="1"/>
  <c r="P16" i="1" a="1"/>
  <c r="P16" i="1" s="1"/>
  <c r="O16" i="1" a="1"/>
  <c r="O16" i="1" s="1"/>
  <c r="N16" i="1" a="1"/>
  <c r="N16" i="1" s="1"/>
  <c r="M16" i="1" a="1"/>
  <c r="M16" i="1" s="1"/>
  <c r="BL15" i="1"/>
  <c r="AX15" i="1"/>
  <c r="AP15" i="1"/>
  <c r="AO15" i="1"/>
  <c r="AM15" i="1"/>
  <c r="AL15" i="1"/>
  <c r="T15" i="1"/>
  <c r="T15" i="1" a="1"/>
  <c r="S15" i="1" a="1"/>
  <c r="S15" i="1" s="1"/>
  <c r="R15" i="1"/>
  <c r="R15" i="1" a="1"/>
  <c r="Q15" i="1" a="1"/>
  <c r="Q15" i="1" s="1"/>
  <c r="P15" i="1" a="1"/>
  <c r="P15" i="1" s="1"/>
  <c r="O15" i="1" a="1"/>
  <c r="O15" i="1" s="1"/>
  <c r="N15" i="1"/>
  <c r="N15" i="1" a="1"/>
  <c r="M15" i="1" a="1"/>
  <c r="M15" i="1" s="1"/>
  <c r="AX14" i="1"/>
  <c r="AP14" i="1"/>
  <c r="AO14" i="1"/>
  <c r="AM14" i="1"/>
  <c r="AL14" i="1"/>
  <c r="T14" i="1" a="1"/>
  <c r="T14" i="1" s="1"/>
  <c r="S14" i="1"/>
  <c r="AR14" i="1" s="1"/>
  <c r="S14" i="1" a="1"/>
  <c r="R14" i="1"/>
  <c r="R14" i="1" a="1"/>
  <c r="Q14" i="1"/>
  <c r="Q14" i="1" a="1"/>
  <c r="P14" i="1" a="1"/>
  <c r="P14" i="1" s="1"/>
  <c r="O14" i="1"/>
  <c r="O14" i="1" a="1"/>
  <c r="N14" i="1" a="1"/>
  <c r="N14" i="1" s="1"/>
  <c r="M14" i="1" a="1"/>
  <c r="M14" i="1" s="1"/>
  <c r="BL13" i="1"/>
  <c r="AX13" i="1"/>
  <c r="AP13" i="1"/>
  <c r="AO13" i="1"/>
  <c r="AM13" i="1"/>
  <c r="AJ13" i="1"/>
  <c r="AI13" i="1"/>
  <c r="T13" i="1" a="1"/>
  <c r="T13" i="1" s="1"/>
  <c r="S13" i="1" a="1"/>
  <c r="S13" i="1" s="1"/>
  <c r="R13" i="1" a="1"/>
  <c r="R13" i="1" s="1"/>
  <c r="Q13" i="1"/>
  <c r="Q13" i="1" a="1"/>
  <c r="P13" i="1"/>
  <c r="P13" i="1" a="1"/>
  <c r="O13" i="1" a="1"/>
  <c r="O13" i="1" s="1"/>
  <c r="N13" i="1" a="1"/>
  <c r="N13" i="1" s="1"/>
  <c r="M13" i="1"/>
  <c r="M13" i="1" a="1"/>
  <c r="AX12" i="1"/>
  <c r="AP12" i="1"/>
  <c r="AO12" i="1"/>
  <c r="AJ12" i="1"/>
  <c r="AI12" i="1"/>
  <c r="T12" i="1" a="1"/>
  <c r="T12" i="1" s="1"/>
  <c r="S12" i="1"/>
  <c r="S12" i="1" a="1"/>
  <c r="R12" i="1" a="1"/>
  <c r="R12" i="1" s="1"/>
  <c r="Q12" i="1" a="1"/>
  <c r="Q12" i="1" s="1"/>
  <c r="P12" i="1" a="1"/>
  <c r="P12" i="1" s="1"/>
  <c r="O12" i="1"/>
  <c r="O12" i="1" a="1"/>
  <c r="N12" i="1" a="1"/>
  <c r="N12" i="1" s="1"/>
  <c r="M12" i="1"/>
  <c r="M12" i="1" a="1"/>
  <c r="BL11" i="1"/>
  <c r="BK11" i="1"/>
  <c r="AX11" i="1"/>
  <c r="AW11" i="1"/>
  <c r="AM11" i="1"/>
  <c r="AL11" i="1"/>
  <c r="AJ11" i="1"/>
  <c r="AI11" i="1"/>
  <c r="T11" i="1" a="1"/>
  <c r="T11" i="1" s="1"/>
  <c r="S11" i="1" a="1"/>
  <c r="S11" i="1" s="1"/>
  <c r="AR11" i="1" s="1"/>
  <c r="R11" i="1" a="1"/>
  <c r="R11" i="1" s="1"/>
  <c r="Q11" i="1" a="1"/>
  <c r="Q11" i="1" s="1"/>
  <c r="P11" i="1"/>
  <c r="P11" i="1" a="1"/>
  <c r="O11" i="1"/>
  <c r="O11" i="1" a="1"/>
  <c r="N11" i="1"/>
  <c r="N11" i="1" a="1"/>
  <c r="M11" i="1" a="1"/>
  <c r="M11" i="1" s="1"/>
  <c r="AX10" i="1"/>
  <c r="AP10" i="1"/>
  <c r="AO10" i="1"/>
  <c r="AJ10" i="1"/>
  <c r="AI10" i="1"/>
  <c r="T10" i="1" a="1"/>
  <c r="T10" i="1" s="1"/>
  <c r="S10" i="1" a="1"/>
  <c r="S10" i="1" s="1"/>
  <c r="AR10" i="1" s="1"/>
  <c r="R10" i="1"/>
  <c r="R10" i="1" a="1"/>
  <c r="Q10" i="1"/>
  <c r="Q10" i="1" a="1"/>
  <c r="P10" i="1" a="1"/>
  <c r="P10" i="1" s="1"/>
  <c r="O10" i="1" a="1"/>
  <c r="O10" i="1" s="1"/>
  <c r="N10" i="1"/>
  <c r="N10" i="1" a="1"/>
  <c r="M10" i="1"/>
  <c r="M10" i="1" a="1"/>
  <c r="BL9" i="1"/>
  <c r="BK9" i="1"/>
  <c r="AX9" i="1"/>
  <c r="AM9" i="1"/>
  <c r="AL9" i="1"/>
  <c r="AJ9" i="1"/>
  <c r="AI9" i="1"/>
  <c r="T9" i="1"/>
  <c r="T9" i="1" a="1"/>
  <c r="S9" i="1" a="1"/>
  <c r="S9" i="1" s="1"/>
  <c r="R9" i="1" a="1"/>
  <c r="R9" i="1" s="1"/>
  <c r="Q9" i="1"/>
  <c r="Q9" i="1" a="1"/>
  <c r="P9" i="1"/>
  <c r="P9" i="1" a="1"/>
  <c r="O9" i="1" a="1"/>
  <c r="O9" i="1" s="1"/>
  <c r="N9" i="1" a="1"/>
  <c r="N9" i="1" s="1"/>
  <c r="M9" i="1"/>
  <c r="M9" i="1" a="1"/>
  <c r="AX8" i="1"/>
  <c r="AP8" i="1"/>
  <c r="AO8" i="1"/>
  <c r="AM8" i="1"/>
  <c r="AL8" i="1"/>
  <c r="T8" i="1" a="1"/>
  <c r="T8" i="1" s="1"/>
  <c r="S8" i="1" a="1"/>
  <c r="S8" i="1" s="1"/>
  <c r="R8" i="1"/>
  <c r="R8" i="1" a="1"/>
  <c r="Q8" i="1"/>
  <c r="Q8" i="1" a="1"/>
  <c r="P8" i="1" a="1"/>
  <c r="P8" i="1" s="1"/>
  <c r="O8" i="1" a="1"/>
  <c r="O8" i="1" s="1"/>
  <c r="AW8" i="1" s="1"/>
  <c r="N8" i="1"/>
  <c r="N8" i="1" a="1"/>
  <c r="M8" i="1" a="1"/>
  <c r="M8" i="1" s="1"/>
  <c r="BL7" i="1"/>
  <c r="BK7" i="1"/>
  <c r="AX7" i="1"/>
  <c r="AV7" i="1"/>
  <c r="AM7" i="1"/>
  <c r="AL7" i="1"/>
  <c r="AJ7" i="1"/>
  <c r="AI7" i="1"/>
  <c r="T7" i="1"/>
  <c r="T7" i="1" a="1"/>
  <c r="S7" i="1"/>
  <c r="AR7" i="1" s="1"/>
  <c r="S7" i="1" a="1"/>
  <c r="R7" i="1" a="1"/>
  <c r="R7" i="1" s="1"/>
  <c r="Q7" i="1" a="1"/>
  <c r="Q7" i="1" s="1"/>
  <c r="P7" i="1"/>
  <c r="P7" i="1" a="1"/>
  <c r="O7" i="1"/>
  <c r="O7" i="1" a="1"/>
  <c r="N7" i="1" a="1"/>
  <c r="N7" i="1" s="1"/>
  <c r="M7" i="1" a="1"/>
  <c r="M7" i="1" s="1"/>
  <c r="AX6" i="1"/>
  <c r="AM6" i="1"/>
  <c r="AL6" i="1"/>
  <c r="AJ6" i="1"/>
  <c r="AI6" i="1"/>
  <c r="T6" i="1" a="1"/>
  <c r="T6" i="1" s="1"/>
  <c r="S6" i="1" a="1"/>
  <c r="S6" i="1" s="1"/>
  <c r="AR6" i="1" s="1"/>
  <c r="R6" i="1"/>
  <c r="R6" i="1" a="1"/>
  <c r="Q6" i="1" a="1"/>
  <c r="Q6" i="1" s="1"/>
  <c r="P6" i="1" a="1"/>
  <c r="P6" i="1" s="1"/>
  <c r="O6" i="1" a="1"/>
  <c r="O6" i="1" s="1"/>
  <c r="N6" i="1"/>
  <c r="N6" i="1" a="1"/>
  <c r="M6" i="1" a="1"/>
  <c r="M6" i="1" s="1"/>
  <c r="BL5" i="1"/>
  <c r="AX5" i="1"/>
  <c r="AP5" i="1"/>
  <c r="AO5" i="1"/>
  <c r="AJ5" i="1"/>
  <c r="AI5" i="1"/>
  <c r="T5" i="1" a="1"/>
  <c r="T5" i="1" s="1"/>
  <c r="S5" i="1" a="1"/>
  <c r="S5" i="1" s="1"/>
  <c r="R5" i="1" a="1"/>
  <c r="R5" i="1" s="1"/>
  <c r="Q5" i="1"/>
  <c r="Q5" i="1" a="1"/>
  <c r="P5" i="1" a="1"/>
  <c r="P5" i="1" s="1"/>
  <c r="O5" i="1" a="1"/>
  <c r="O5" i="1" s="1"/>
  <c r="N5" i="1" a="1"/>
  <c r="N5" i="1" s="1"/>
  <c r="M5" i="1" a="1"/>
  <c r="M5" i="1" s="1"/>
  <c r="AX4" i="1"/>
  <c r="AP4" i="1"/>
  <c r="AO4" i="1"/>
  <c r="AL4" i="1"/>
  <c r="AJ4" i="1"/>
  <c r="AI4" i="1"/>
  <c r="T4" i="1"/>
  <c r="T4" i="1" a="1"/>
  <c r="S4" i="1"/>
  <c r="AR4" i="1" s="1"/>
  <c r="S4" i="1" a="1"/>
  <c r="R4" i="1"/>
  <c r="R4" i="1" a="1"/>
  <c r="Q4" i="1"/>
  <c r="Q4" i="1" a="1"/>
  <c r="P4" i="1"/>
  <c r="P4" i="1" a="1"/>
  <c r="O4" i="1"/>
  <c r="AW4" i="1" s="1"/>
  <c r="O4" i="1" a="1"/>
  <c r="N4" i="1"/>
  <c r="N4" i="1" a="1"/>
  <c r="M4" i="1" a="1"/>
  <c r="M4" i="1" s="1"/>
  <c r="BL3" i="1"/>
  <c r="BK3" i="1"/>
  <c r="BH3" i="1"/>
  <c r="BG3" i="1"/>
  <c r="BE3" i="1"/>
  <c r="BD3" i="1"/>
  <c r="BB3" i="1"/>
  <c r="BA3" i="1"/>
  <c r="AW3" i="1"/>
  <c r="AW26" i="1" s="1"/>
  <c r="AV3" i="1"/>
  <c r="AV8" i="1" s="1"/>
  <c r="AP3" i="1"/>
  <c r="AP20" i="1" s="1"/>
  <c r="AO3" i="1"/>
  <c r="AO23" i="1" s="1"/>
  <c r="AM3" i="1"/>
  <c r="AL3" i="1"/>
  <c r="AL12" i="1" s="1"/>
  <c r="AJ3" i="1"/>
  <c r="AJ14" i="1" s="1"/>
  <c r="AI3" i="1"/>
  <c r="AI37" i="1" s="1"/>
  <c r="BL86" i="1" l="1"/>
  <c r="BK21" i="1"/>
  <c r="AR30" i="1"/>
  <c r="BK31" i="1"/>
  <c r="BK39" i="1"/>
  <c r="AR43" i="1"/>
  <c r="BK45" i="1"/>
  <c r="BK49" i="1"/>
  <c r="BK53" i="1"/>
  <c r="BK73" i="1"/>
  <c r="BK75" i="1"/>
  <c r="AR76" i="1"/>
  <c r="AR79" i="1"/>
  <c r="AR84" i="1"/>
  <c r="AR99" i="1"/>
  <c r="BK144" i="1"/>
  <c r="BK183" i="1"/>
  <c r="AR12" i="1"/>
  <c r="BK13" i="1"/>
  <c r="AR19" i="1"/>
  <c r="BK19" i="1"/>
  <c r="AR21" i="1"/>
  <c r="AR31" i="1"/>
  <c r="BK33" i="1"/>
  <c r="AR42" i="1"/>
  <c r="AR45" i="1"/>
  <c r="AR47" i="1"/>
  <c r="BK47" i="1"/>
  <c r="AR54" i="1"/>
  <c r="BK55" i="1"/>
  <c r="AR70" i="1"/>
  <c r="AR72" i="1"/>
  <c r="AR73" i="1"/>
  <c r="AR75" i="1"/>
  <c r="AR89" i="1"/>
  <c r="BK92" i="1"/>
  <c r="BK110" i="1"/>
  <c r="BK150" i="1"/>
  <c r="BK191" i="1"/>
  <c r="AR13" i="1"/>
  <c r="AR23" i="1"/>
  <c r="BK27" i="1"/>
  <c r="AR34" i="1"/>
  <c r="AR35" i="1"/>
  <c r="BK35" i="1"/>
  <c r="AR40" i="1"/>
  <c r="BK41" i="1"/>
  <c r="BK98" i="1"/>
  <c r="BK118" i="1"/>
  <c r="BK189" i="1"/>
  <c r="BK5" i="1"/>
  <c r="BK15" i="1"/>
  <c r="AR24" i="1"/>
  <c r="AR46" i="1"/>
  <c r="BK51" i="1"/>
  <c r="BK59" i="1"/>
  <c r="BK61" i="1"/>
  <c r="BK63" i="1"/>
  <c r="BK65" i="1"/>
  <c r="BK94" i="1"/>
  <c r="BK120" i="1"/>
  <c r="BL134" i="1"/>
  <c r="BL183" i="1"/>
  <c r="BL165" i="1"/>
  <c r="BL138" i="1"/>
  <c r="BL116" i="1"/>
  <c r="BL169" i="1"/>
  <c r="BL193" i="1"/>
  <c r="BL148" i="1"/>
  <c r="BL203" i="1"/>
  <c r="AR96" i="1"/>
  <c r="BK114" i="1"/>
  <c r="BK130" i="1"/>
  <c r="BK146" i="1"/>
  <c r="BK161" i="1"/>
  <c r="BK177" i="1"/>
  <c r="BK193" i="1"/>
  <c r="AR101" i="1"/>
  <c r="BK134" i="1"/>
  <c r="BK165" i="1"/>
  <c r="BK197" i="1"/>
  <c r="BK203" i="1"/>
  <c r="BK106" i="1"/>
  <c r="BK138" i="1"/>
  <c r="BK169" i="1"/>
  <c r="BK102" i="1"/>
  <c r="BK122" i="1"/>
  <c r="BK154" i="1"/>
  <c r="BK185" i="1"/>
  <c r="BK126" i="1"/>
  <c r="BK142" i="1"/>
  <c r="BK157" i="1"/>
  <c r="BK173" i="1"/>
  <c r="BL37" i="1"/>
  <c r="AR41" i="1"/>
  <c r="BL41" i="1"/>
  <c r="BL43" i="1"/>
  <c r="BL47" i="1"/>
  <c r="AR48" i="1"/>
  <c r="AR49" i="1"/>
  <c r="BL49" i="1"/>
  <c r="AR52" i="1"/>
  <c r="BL59" i="1"/>
  <c r="AR97" i="1"/>
  <c r="AR103" i="1"/>
  <c r="BL104" i="1"/>
  <c r="BL118" i="1"/>
  <c r="BL132" i="1"/>
  <c r="BL154" i="1"/>
  <c r="BL167" i="1"/>
  <c r="BL181" i="1"/>
  <c r="BL195" i="1"/>
  <c r="AR38" i="1"/>
  <c r="AR44" i="1"/>
  <c r="AR53" i="1"/>
  <c r="BL53" i="1"/>
  <c r="AR61" i="1"/>
  <c r="BL61" i="1"/>
  <c r="AR63" i="1"/>
  <c r="AR77" i="1"/>
  <c r="BL77" i="1"/>
  <c r="AR78" i="1"/>
  <c r="AR85" i="1"/>
  <c r="AR92" i="1"/>
  <c r="AR98" i="1"/>
  <c r="BL98" i="1"/>
  <c r="BL197" i="1"/>
  <c r="AR39" i="1"/>
  <c r="BL55" i="1"/>
  <c r="AR56" i="1"/>
  <c r="AR60" i="1"/>
  <c r="AR67" i="1"/>
  <c r="AR87" i="1"/>
  <c r="AR88" i="1"/>
  <c r="BL88" i="1"/>
  <c r="AR93" i="1"/>
  <c r="BL39" i="1"/>
  <c r="BL67" i="1"/>
  <c r="AR68" i="1"/>
  <c r="AR83" i="1"/>
  <c r="BL92" i="1"/>
  <c r="AR95" i="1"/>
  <c r="AR100" i="1"/>
  <c r="BL122" i="1"/>
  <c r="BL136" i="1"/>
  <c r="BL150" i="1"/>
  <c r="BL163" i="1"/>
  <c r="BL185" i="1"/>
  <c r="AR94" i="1"/>
  <c r="AR102" i="1"/>
  <c r="BL102" i="1"/>
  <c r="BL114" i="1"/>
  <c r="BL124" i="1"/>
  <c r="BL142" i="1"/>
  <c r="BL159" i="1"/>
  <c r="BL177" i="1"/>
  <c r="BL187" i="1"/>
  <c r="BL108" i="1"/>
  <c r="BL126" i="1"/>
  <c r="BL144" i="1"/>
  <c r="BL161" i="1"/>
  <c r="BL171" i="1"/>
  <c r="BL189" i="1"/>
  <c r="BL199" i="1"/>
  <c r="BL94" i="1"/>
  <c r="BL100" i="1"/>
  <c r="BL110" i="1"/>
  <c r="BL128" i="1"/>
  <c r="BL146" i="1"/>
  <c r="BL155" i="1"/>
  <c r="BL173" i="1"/>
  <c r="BL191" i="1"/>
  <c r="BL201" i="1"/>
  <c r="BL112" i="1"/>
  <c r="BL130" i="1"/>
  <c r="BL140" i="1"/>
  <c r="BL157" i="1"/>
  <c r="BL175" i="1"/>
  <c r="BK201" i="1"/>
  <c r="BK108" i="1"/>
  <c r="BK116" i="1"/>
  <c r="BK124" i="1"/>
  <c r="BK132" i="1"/>
  <c r="BK140" i="1"/>
  <c r="BK148" i="1"/>
  <c r="BK155" i="1"/>
  <c r="BK163" i="1"/>
  <c r="BK171" i="1"/>
  <c r="BK179" i="1"/>
  <c r="BK187" i="1"/>
  <c r="BK195" i="1"/>
  <c r="AR18" i="1"/>
  <c r="AR8" i="1"/>
  <c r="AR9" i="1"/>
  <c r="AO9" i="1"/>
  <c r="AR15" i="1"/>
  <c r="AR5" i="1"/>
  <c r="AV5" i="1"/>
  <c r="AM101" i="1"/>
  <c r="AM97" i="1"/>
  <c r="AM85" i="1"/>
  <c r="AM81" i="1"/>
  <c r="AM98" i="1"/>
  <c r="AM90" i="1"/>
  <c r="AM86" i="1"/>
  <c r="AM103" i="1"/>
  <c r="AM95" i="1"/>
  <c r="AM91" i="1"/>
  <c r="AM92" i="1"/>
  <c r="AM88" i="1"/>
  <c r="AM84" i="1"/>
  <c r="AM80" i="1"/>
  <c r="AM83" i="1"/>
  <c r="AM79" i="1"/>
  <c r="AM67" i="1"/>
  <c r="AM59" i="1"/>
  <c r="AM72" i="1"/>
  <c r="AM68" i="1"/>
  <c r="AM58" i="1"/>
  <c r="AM51" i="1"/>
  <c r="AM47" i="1"/>
  <c r="AM43" i="1"/>
  <c r="AM78" i="1"/>
  <c r="AM77" i="1"/>
  <c r="AM74" i="1"/>
  <c r="AM70" i="1"/>
  <c r="AM69" i="1"/>
  <c r="AM54" i="1"/>
  <c r="AM42" i="1"/>
  <c r="AM30" i="1"/>
  <c r="AM26" i="1"/>
  <c r="AM22" i="1"/>
  <c r="AM18" i="1"/>
  <c r="AM53" i="1"/>
  <c r="AM44" i="1"/>
  <c r="AM25" i="1"/>
  <c r="AM57" i="1"/>
  <c r="AM27" i="1"/>
  <c r="AM16" i="1"/>
  <c r="AM12" i="1"/>
  <c r="AM32" i="1"/>
  <c r="AM19" i="1"/>
  <c r="AM61" i="1"/>
  <c r="AM52" i="1"/>
  <c r="AI8" i="1"/>
  <c r="AW9" i="1"/>
  <c r="AV13" i="1"/>
  <c r="AV16" i="1"/>
  <c r="AL19" i="1"/>
  <c r="AW21" i="1"/>
  <c r="AL26" i="1"/>
  <c r="AI29" i="1"/>
  <c r="AP33" i="1"/>
  <c r="AR37" i="1"/>
  <c r="AW37" i="1"/>
  <c r="AP41" i="1"/>
  <c r="AO102" i="1"/>
  <c r="AO99" i="1"/>
  <c r="AO89" i="1"/>
  <c r="AO94" i="1"/>
  <c r="AO65" i="1"/>
  <c r="AO62" i="1"/>
  <c r="AO46" i="1"/>
  <c r="AO41" i="1"/>
  <c r="AO33" i="1"/>
  <c r="AO35" i="1"/>
  <c r="AO21" i="1"/>
  <c r="AV4" i="1"/>
  <c r="AJ8" i="1"/>
  <c r="AL13" i="1"/>
  <c r="AW13" i="1"/>
  <c r="AW16" i="1"/>
  <c r="AL18" i="1"/>
  <c r="AW39" i="1"/>
  <c r="AM49" i="1"/>
  <c r="AV100" i="1"/>
  <c r="AV96" i="1"/>
  <c r="AV92" i="1"/>
  <c r="AV88" i="1"/>
  <c r="AV84" i="1"/>
  <c r="AV80" i="1"/>
  <c r="AV101" i="1"/>
  <c r="AV97" i="1"/>
  <c r="AV93" i="1"/>
  <c r="AV89" i="1"/>
  <c r="AV85" i="1"/>
  <c r="AV81" i="1"/>
  <c r="AV102" i="1"/>
  <c r="AV98" i="1"/>
  <c r="AV94" i="1"/>
  <c r="AV90" i="1"/>
  <c r="AV86" i="1"/>
  <c r="AV103" i="1"/>
  <c r="AV99" i="1"/>
  <c r="AV95" i="1"/>
  <c r="AV91" i="1"/>
  <c r="AV87" i="1"/>
  <c r="AV83" i="1"/>
  <c r="AV79" i="1"/>
  <c r="AV78" i="1"/>
  <c r="AV74" i="1"/>
  <c r="AV70" i="1"/>
  <c r="AV66" i="1"/>
  <c r="AV62" i="1"/>
  <c r="AV58" i="1"/>
  <c r="AV82" i="1"/>
  <c r="AV75" i="1"/>
  <c r="AV71" i="1"/>
  <c r="AV67" i="1"/>
  <c r="AV63" i="1"/>
  <c r="AV59" i="1"/>
  <c r="AV73" i="1"/>
  <c r="AV72" i="1"/>
  <c r="AV64" i="1"/>
  <c r="AV54" i="1"/>
  <c r="AV50" i="1"/>
  <c r="AV46" i="1"/>
  <c r="AV42" i="1"/>
  <c r="AV69" i="1"/>
  <c r="AV68" i="1"/>
  <c r="AV65" i="1"/>
  <c r="AV61" i="1"/>
  <c r="AV60" i="1"/>
  <c r="AV76" i="1"/>
  <c r="AV53" i="1"/>
  <c r="AV49" i="1"/>
  <c r="AV45" i="1"/>
  <c r="AV41" i="1"/>
  <c r="AV37" i="1"/>
  <c r="AV33" i="1"/>
  <c r="AV29" i="1"/>
  <c r="AV25" i="1"/>
  <c r="AV21" i="1"/>
  <c r="AV57" i="1"/>
  <c r="AV39" i="1"/>
  <c r="AV34" i="1"/>
  <c r="AV26" i="1"/>
  <c r="AV77" i="1"/>
  <c r="AV52" i="1"/>
  <c r="AV51" i="1"/>
  <c r="AV48" i="1"/>
  <c r="AV36" i="1"/>
  <c r="AV31" i="1"/>
  <c r="AV28" i="1"/>
  <c r="AV23" i="1"/>
  <c r="AV47" i="1"/>
  <c r="AV44" i="1"/>
  <c r="AV20" i="1"/>
  <c r="AV15" i="1"/>
  <c r="AV11" i="1"/>
  <c r="AV43" i="1"/>
  <c r="AV38" i="1"/>
  <c r="AV55" i="1"/>
  <c r="AV40" i="1"/>
  <c r="AV35" i="1"/>
  <c r="AV30" i="1"/>
  <c r="AV27" i="1"/>
  <c r="AV22" i="1"/>
  <c r="AV56" i="1"/>
  <c r="AM4" i="1"/>
  <c r="AV6" i="1"/>
  <c r="AW7" i="1"/>
  <c r="AP9" i="1"/>
  <c r="AI14" i="1"/>
  <c r="AV14" i="1"/>
  <c r="AO20" i="1"/>
  <c r="AR26" i="1"/>
  <c r="AR28" i="1"/>
  <c r="AO36" i="1"/>
  <c r="AL52" i="1"/>
  <c r="AW102" i="1"/>
  <c r="AW103" i="1"/>
  <c r="AW89" i="1"/>
  <c r="AW86" i="1"/>
  <c r="AW95" i="1"/>
  <c r="AW92" i="1"/>
  <c r="AW98" i="1"/>
  <c r="AW85" i="1"/>
  <c r="AW80" i="1"/>
  <c r="AW101" i="1"/>
  <c r="AW91" i="1"/>
  <c r="AW88" i="1"/>
  <c r="AW97" i="1"/>
  <c r="AW94" i="1"/>
  <c r="AW81" i="1"/>
  <c r="AW100" i="1"/>
  <c r="AW87" i="1"/>
  <c r="AW84" i="1"/>
  <c r="AW82" i="1"/>
  <c r="AW93" i="1"/>
  <c r="AW90" i="1"/>
  <c r="AW96" i="1"/>
  <c r="AW71" i="1"/>
  <c r="AW70" i="1"/>
  <c r="AW69" i="1"/>
  <c r="AW68" i="1"/>
  <c r="AW65" i="1"/>
  <c r="AW83" i="1"/>
  <c r="AW79" i="1"/>
  <c r="AW67" i="1"/>
  <c r="AW66" i="1"/>
  <c r="AW63" i="1"/>
  <c r="AW99" i="1"/>
  <c r="AW59" i="1"/>
  <c r="AW58" i="1"/>
  <c r="AW57" i="1"/>
  <c r="AW76" i="1"/>
  <c r="AW53" i="1"/>
  <c r="AW77" i="1"/>
  <c r="AW62" i="1"/>
  <c r="AW78" i="1"/>
  <c r="AW52" i="1"/>
  <c r="AW51" i="1"/>
  <c r="AW48" i="1"/>
  <c r="AW36" i="1"/>
  <c r="AW31" i="1"/>
  <c r="AW28" i="1"/>
  <c r="AW23" i="1"/>
  <c r="AW73" i="1"/>
  <c r="AW61" i="1"/>
  <c r="AW50" i="1"/>
  <c r="AW49" i="1"/>
  <c r="AW47" i="1"/>
  <c r="AW44" i="1"/>
  <c r="AW72" i="1"/>
  <c r="AW46" i="1"/>
  <c r="AW43" i="1"/>
  <c r="AW38" i="1"/>
  <c r="AW33" i="1"/>
  <c r="AW25" i="1"/>
  <c r="AW55" i="1"/>
  <c r="AW54" i="1"/>
  <c r="AW45" i="1"/>
  <c r="AW42" i="1"/>
  <c r="AW41" i="1"/>
  <c r="AW40" i="1"/>
  <c r="AW35" i="1"/>
  <c r="AW30" i="1"/>
  <c r="AW27" i="1"/>
  <c r="AW22" i="1"/>
  <c r="AW64" i="1"/>
  <c r="AW56" i="1"/>
  <c r="AW60" i="1"/>
  <c r="AW6" i="1"/>
  <c r="AV12" i="1"/>
  <c r="AW14" i="1"/>
  <c r="AV17" i="1"/>
  <c r="AO31" i="1"/>
  <c r="AW75" i="1"/>
  <c r="AI100" i="1"/>
  <c r="AI87" i="1"/>
  <c r="AI93" i="1"/>
  <c r="AI96" i="1"/>
  <c r="AI82" i="1"/>
  <c r="AI73" i="1"/>
  <c r="AI71" i="1"/>
  <c r="AI66" i="1"/>
  <c r="AI64" i="1"/>
  <c r="AI63" i="1"/>
  <c r="AI60" i="1"/>
  <c r="AI56" i="1"/>
  <c r="AI76" i="1"/>
  <c r="AI34" i="1"/>
  <c r="AI50" i="1"/>
  <c r="AI48" i="1"/>
  <c r="AI45" i="1"/>
  <c r="AI75" i="1"/>
  <c r="AI55" i="1"/>
  <c r="AI40" i="1"/>
  <c r="AI38" i="1"/>
  <c r="AO7" i="1"/>
  <c r="AV10" i="1"/>
  <c r="AO11" i="1"/>
  <c r="AW12" i="1"/>
  <c r="AL17" i="1"/>
  <c r="AW17" i="1"/>
  <c r="AV18" i="1"/>
  <c r="AR20" i="1"/>
  <c r="AW20" i="1"/>
  <c r="AV24" i="1"/>
  <c r="AR29" i="1"/>
  <c r="AW29" i="1"/>
  <c r="AW34" i="1"/>
  <c r="AL39" i="1"/>
  <c r="AW74" i="1"/>
  <c r="AP102" i="1"/>
  <c r="AP94" i="1"/>
  <c r="AP99" i="1"/>
  <c r="AP89" i="1"/>
  <c r="AP65" i="1"/>
  <c r="AP62" i="1"/>
  <c r="AP35" i="1"/>
  <c r="AP31" i="1"/>
  <c r="AP23" i="1"/>
  <c r="AP21" i="1"/>
  <c r="AP36" i="1"/>
  <c r="AJ100" i="1"/>
  <c r="AJ96" i="1"/>
  <c r="AJ93" i="1"/>
  <c r="AJ87" i="1"/>
  <c r="AJ66" i="1"/>
  <c r="AJ82" i="1"/>
  <c r="AJ75" i="1"/>
  <c r="AJ71" i="1"/>
  <c r="AJ63" i="1"/>
  <c r="AJ64" i="1"/>
  <c r="AJ50" i="1"/>
  <c r="AJ60" i="1"/>
  <c r="AJ76" i="1"/>
  <c r="AJ45" i="1"/>
  <c r="AJ37" i="1"/>
  <c r="AJ29" i="1"/>
  <c r="AJ34" i="1"/>
  <c r="AJ48" i="1"/>
  <c r="AJ15" i="1"/>
  <c r="AJ56" i="1"/>
  <c r="AJ55" i="1"/>
  <c r="AJ40" i="1"/>
  <c r="AJ38" i="1"/>
  <c r="AL5" i="1"/>
  <c r="AW5" i="1"/>
  <c r="AO6" i="1"/>
  <c r="AP7" i="1"/>
  <c r="AL10" i="1"/>
  <c r="AW10" i="1"/>
  <c r="AP11" i="1"/>
  <c r="AI15" i="1"/>
  <c r="AW15" i="1"/>
  <c r="AM17" i="1"/>
  <c r="AW18" i="1"/>
  <c r="AV19" i="1"/>
  <c r="AI24" i="1"/>
  <c r="AW24" i="1"/>
  <c r="AV32" i="1"/>
  <c r="AM39" i="1"/>
  <c r="AP46" i="1"/>
  <c r="AJ73" i="1"/>
  <c r="AL103" i="1"/>
  <c r="AL91" i="1"/>
  <c r="AL88" i="1"/>
  <c r="AL97" i="1"/>
  <c r="AL84" i="1"/>
  <c r="AL81" i="1"/>
  <c r="AL90" i="1"/>
  <c r="AL86" i="1"/>
  <c r="AL83" i="1"/>
  <c r="AL79" i="1"/>
  <c r="AL95" i="1"/>
  <c r="AL92" i="1"/>
  <c r="AL61" i="1"/>
  <c r="AL80" i="1"/>
  <c r="AL78" i="1"/>
  <c r="AL77" i="1"/>
  <c r="AL98" i="1"/>
  <c r="AL85" i="1"/>
  <c r="AL74" i="1"/>
  <c r="AL53" i="1"/>
  <c r="AL101" i="1"/>
  <c r="AL72" i="1"/>
  <c r="AL70" i="1"/>
  <c r="AL51" i="1"/>
  <c r="AL49" i="1"/>
  <c r="AL28" i="1"/>
  <c r="AL69" i="1"/>
  <c r="AL47" i="1"/>
  <c r="AL44" i="1"/>
  <c r="AL68" i="1"/>
  <c r="AL54" i="1"/>
  <c r="AL43" i="1"/>
  <c r="AL42" i="1"/>
  <c r="AL25" i="1"/>
  <c r="AL30" i="1"/>
  <c r="AL22" i="1"/>
  <c r="AL67" i="1"/>
  <c r="AL59" i="1"/>
  <c r="AL57" i="1"/>
  <c r="AL27" i="1"/>
  <c r="AL32" i="1"/>
  <c r="AM5" i="1"/>
  <c r="AP6" i="1"/>
  <c r="AV9" i="1"/>
  <c r="AM10" i="1"/>
  <c r="AW19" i="1"/>
  <c r="AJ24" i="1"/>
  <c r="AM28" i="1"/>
  <c r="AW32" i="1"/>
  <c r="AL58" i="1"/>
  <c r="AR74" i="1"/>
  <c r="AR58" i="1"/>
  <c r="AR59" i="1"/>
  <c r="AR66" i="1"/>
  <c r="AR55" i="1"/>
  <c r="AR57" i="1"/>
  <c r="AR80" i="1"/>
  <c r="AS75" i="1" l="1"/>
  <c r="AU75" i="1" s="1"/>
  <c r="AS103" i="1"/>
  <c r="AU103" i="1" s="1"/>
  <c r="AS101" i="1"/>
  <c r="AU101" i="1" s="1"/>
  <c r="AS65" i="1"/>
  <c r="AU65" i="1" s="1"/>
  <c r="AS67" i="1"/>
  <c r="AU67" i="1" s="1"/>
  <c r="AS88" i="1"/>
  <c r="AU88" i="1" s="1"/>
  <c r="AS20" i="1"/>
  <c r="AU20" i="1" s="1"/>
  <c r="AS48" i="1"/>
  <c r="AU48" i="1" s="1"/>
  <c r="AS78" i="1"/>
  <c r="AU78" i="1" s="1"/>
  <c r="AS39" i="1"/>
  <c r="AU39" i="1" s="1"/>
  <c r="AS16" i="1"/>
  <c r="AU16" i="1" s="1"/>
  <c r="AS5" i="1"/>
  <c r="AU5" i="1" s="1"/>
  <c r="AS35" i="1"/>
  <c r="AU35" i="1" s="1"/>
  <c r="AS46" i="1"/>
  <c r="AU46" i="1" s="1"/>
  <c r="AS95" i="1"/>
  <c r="AU95" i="1" s="1"/>
  <c r="AS97" i="1"/>
  <c r="AU97" i="1" s="1"/>
  <c r="AS87" i="1"/>
  <c r="AU87" i="1" s="1"/>
  <c r="AS66" i="1"/>
  <c r="AU66" i="1" s="1"/>
  <c r="AS58" i="1"/>
  <c r="AU58" i="1" s="1"/>
  <c r="AS62" i="1"/>
  <c r="AU62" i="1" s="1"/>
  <c r="AS68" i="1"/>
  <c r="AU68" i="1" s="1"/>
  <c r="AS11" i="1"/>
  <c r="AU11" i="1" s="1"/>
  <c r="AS60" i="1"/>
  <c r="AU60" i="1" s="1"/>
  <c r="AS13" i="1"/>
  <c r="AU13" i="1" s="1"/>
  <c r="AS19" i="1"/>
  <c r="AU19" i="1" s="1"/>
  <c r="AS92" i="1"/>
  <c r="AU92" i="1" s="1"/>
  <c r="AS24" i="1"/>
  <c r="AU24" i="1" s="1"/>
  <c r="AS37" i="1"/>
  <c r="AU37" i="1" s="1"/>
  <c r="AS18" i="1"/>
  <c r="AU18" i="1" s="1"/>
  <c r="AS77" i="1"/>
  <c r="AU77" i="1" s="1"/>
  <c r="AS86" i="1"/>
  <c r="AU86" i="1" s="1"/>
  <c r="AS89" i="1"/>
  <c r="AU89" i="1" s="1"/>
  <c r="AS82" i="1"/>
  <c r="AU82" i="1" s="1"/>
  <c r="AS71" i="1"/>
  <c r="AU71" i="1" s="1"/>
  <c r="AS52" i="1"/>
  <c r="AU52" i="1" s="1"/>
  <c r="AS28" i="1"/>
  <c r="AU28" i="1" s="1"/>
  <c r="AS44" i="1"/>
  <c r="AU44" i="1" s="1"/>
  <c r="AS7" i="1"/>
  <c r="AU7" i="1" s="1"/>
  <c r="AS38" i="1"/>
  <c r="AU38" i="1" s="1"/>
  <c r="AS22" i="1"/>
  <c r="AU22" i="1" s="1"/>
  <c r="AS12" i="1"/>
  <c r="AU12" i="1" s="1"/>
  <c r="AS80" i="1"/>
  <c r="AU80" i="1" s="1"/>
  <c r="AS23" i="1"/>
  <c r="AU23" i="1" s="1"/>
  <c r="AS36" i="1"/>
  <c r="AU36" i="1" s="1"/>
  <c r="AS10" i="1"/>
  <c r="AU10" i="1" s="1"/>
  <c r="AS27" i="1"/>
  <c r="AU27" i="1" s="1"/>
  <c r="AS33" i="1"/>
  <c r="AU33" i="1" s="1"/>
  <c r="AS98" i="1"/>
  <c r="AU98" i="1" s="1"/>
  <c r="AS84" i="1"/>
  <c r="AU84" i="1" s="1"/>
  <c r="AS79" i="1"/>
  <c r="AU79" i="1" s="1"/>
  <c r="AS81" i="1"/>
  <c r="AU81" i="1" s="1"/>
  <c r="AS64" i="1"/>
  <c r="AU64" i="1" s="1"/>
  <c r="AS31" i="1"/>
  <c r="AU31" i="1" s="1"/>
  <c r="AS26" i="1"/>
  <c r="AU26" i="1" s="1"/>
  <c r="AS32" i="1"/>
  <c r="AU32" i="1" s="1"/>
  <c r="AS47" i="1"/>
  <c r="AU47" i="1" s="1"/>
  <c r="AS6" i="1"/>
  <c r="AU6" i="1" s="1"/>
  <c r="AS4" i="1"/>
  <c r="AU4" i="1" s="1"/>
  <c r="AS17" i="1"/>
  <c r="AU17" i="1" s="1"/>
  <c r="AS49" i="1"/>
  <c r="AU49" i="1" s="1"/>
  <c r="AS59" i="1"/>
  <c r="AU59" i="1" s="1"/>
  <c r="AS57" i="1"/>
  <c r="AU57" i="1" s="1"/>
  <c r="AS72" i="1"/>
  <c r="AU72" i="1" s="1"/>
  <c r="AS29" i="1"/>
  <c r="AU29" i="1" s="1"/>
  <c r="AS53" i="1"/>
  <c r="AU53" i="1" s="1"/>
  <c r="AS21" i="1"/>
  <c r="AU21" i="1" s="1"/>
  <c r="AS45" i="1"/>
  <c r="AU45" i="1" s="1"/>
  <c r="AS42" i="1"/>
  <c r="AU42" i="1" s="1"/>
  <c r="AS43" i="1"/>
  <c r="AU43" i="1" s="1"/>
  <c r="AS9" i="1"/>
  <c r="AU9" i="1" s="1"/>
  <c r="AS30" i="1"/>
  <c r="AU30" i="1" s="1"/>
  <c r="AS91" i="1"/>
  <c r="AU91" i="1" s="1"/>
  <c r="AS102" i="1"/>
  <c r="AU102" i="1" s="1"/>
  <c r="AS74" i="1"/>
  <c r="AU74" i="1" s="1"/>
  <c r="AS99" i="1"/>
  <c r="AU99" i="1" s="1"/>
  <c r="AS90" i="1"/>
  <c r="AU90" i="1" s="1"/>
  <c r="AS100" i="1"/>
  <c r="AU100" i="1" s="1"/>
  <c r="AS55" i="1"/>
  <c r="AU55" i="1" s="1"/>
  <c r="AS70" i="1"/>
  <c r="AU70" i="1" s="1"/>
  <c r="AS69" i="1"/>
  <c r="AU69" i="1" s="1"/>
  <c r="AS61" i="1"/>
  <c r="AU61" i="1" s="1"/>
  <c r="AS40" i="1"/>
  <c r="AU40" i="1" s="1"/>
  <c r="AS14" i="1"/>
  <c r="AU14" i="1" s="1"/>
  <c r="AS15" i="1"/>
  <c r="AU15" i="1" s="1"/>
  <c r="AS8" i="1"/>
  <c r="AU8" i="1" s="1"/>
  <c r="AS94" i="1"/>
  <c r="AU94" i="1" s="1"/>
  <c r="AS76" i="1"/>
  <c r="AU76" i="1" s="1"/>
  <c r="AS34" i="1"/>
  <c r="AU34" i="1" s="1"/>
  <c r="AS96" i="1"/>
  <c r="AU96" i="1" s="1"/>
  <c r="AS85" i="1"/>
  <c r="AU85" i="1" s="1"/>
  <c r="AS93" i="1"/>
  <c r="AU93" i="1" s="1"/>
  <c r="AS73" i="1"/>
  <c r="AU73" i="1" s="1"/>
  <c r="AS83" i="1"/>
  <c r="AU83" i="1" s="1"/>
  <c r="AS63" i="1"/>
  <c r="AU63" i="1" s="1"/>
  <c r="AS56" i="1"/>
  <c r="AU56" i="1" s="1"/>
  <c r="AS50" i="1"/>
  <c r="AU50" i="1" s="1"/>
  <c r="AS51" i="1"/>
  <c r="AU51" i="1" s="1"/>
  <c r="AS25" i="1"/>
  <c r="AU25" i="1" s="1"/>
  <c r="AS54" i="1"/>
  <c r="AU54" i="1" s="1"/>
  <c r="AS41" i="1"/>
  <c r="AU41" i="1" s="1"/>
  <c r="AZ4" i="1" l="1" a="1"/>
  <c r="AZ4" i="1" s="1"/>
  <c r="BL204" i="1"/>
  <c r="BL200" i="1"/>
  <c r="BL196" i="1"/>
  <c r="BL192" i="1"/>
  <c r="BL188" i="1"/>
  <c r="BL184" i="1"/>
  <c r="BL180" i="1"/>
  <c r="BL176" i="1"/>
  <c r="BL172" i="1"/>
  <c r="BL168" i="1"/>
  <c r="BL164" i="1"/>
  <c r="BL160" i="1"/>
  <c r="BL156" i="1"/>
  <c r="BK204" i="1"/>
  <c r="BK200" i="1"/>
  <c r="BK196" i="1"/>
  <c r="BK192" i="1"/>
  <c r="BK188" i="1"/>
  <c r="BK184" i="1"/>
  <c r="BK180" i="1"/>
  <c r="BK176" i="1"/>
  <c r="BK172" i="1"/>
  <c r="BK168" i="1"/>
  <c r="BK164" i="1"/>
  <c r="BK160" i="1"/>
  <c r="BK156" i="1"/>
  <c r="BL151" i="1"/>
  <c r="BL147" i="1"/>
  <c r="BL143" i="1"/>
  <c r="BL139" i="1"/>
  <c r="BL135" i="1"/>
  <c r="BL131" i="1"/>
  <c r="BL127" i="1"/>
  <c r="BL123" i="1"/>
  <c r="BL119" i="1"/>
  <c r="BL115" i="1"/>
  <c r="BL111" i="1"/>
  <c r="BL107" i="1"/>
  <c r="BL103" i="1"/>
  <c r="BL99" i="1"/>
  <c r="BL95" i="1"/>
  <c r="BL91" i="1"/>
  <c r="BL87" i="1"/>
  <c r="BL83" i="1"/>
  <c r="BK151" i="1"/>
  <c r="BK147" i="1"/>
  <c r="BK143" i="1"/>
  <c r="BK139" i="1"/>
  <c r="BK135" i="1"/>
  <c r="BK131" i="1"/>
  <c r="BK127" i="1"/>
  <c r="BK123" i="1"/>
  <c r="BK119" i="1"/>
  <c r="BK115" i="1"/>
  <c r="BK111" i="1"/>
  <c r="BK107" i="1"/>
  <c r="BK103" i="1"/>
  <c r="BL202" i="1"/>
  <c r="BL198" i="1"/>
  <c r="BL194" i="1"/>
  <c r="BL190" i="1"/>
  <c r="BL186" i="1"/>
  <c r="BL182" i="1"/>
  <c r="BL178" i="1"/>
  <c r="BL174" i="1"/>
  <c r="BL170" i="1"/>
  <c r="BL166" i="1"/>
  <c r="BL162" i="1"/>
  <c r="BL158" i="1"/>
  <c r="BK202" i="1"/>
  <c r="BK198" i="1"/>
  <c r="BK194" i="1"/>
  <c r="BK190" i="1"/>
  <c r="BK186" i="1"/>
  <c r="BK182" i="1"/>
  <c r="BK178" i="1"/>
  <c r="BK174" i="1"/>
  <c r="BK170" i="1"/>
  <c r="BK166" i="1"/>
  <c r="BK162" i="1"/>
  <c r="BK158" i="1"/>
  <c r="BL153" i="1"/>
  <c r="BL149" i="1"/>
  <c r="BL145" i="1"/>
  <c r="BL141" i="1"/>
  <c r="BL137" i="1"/>
  <c r="BL133" i="1"/>
  <c r="BL129" i="1"/>
  <c r="BL125" i="1"/>
  <c r="BL121" i="1"/>
  <c r="BL117" i="1"/>
  <c r="BL113" i="1"/>
  <c r="BL109" i="1"/>
  <c r="BL105" i="1"/>
  <c r="BL101" i="1"/>
  <c r="BL97" i="1"/>
  <c r="BL93" i="1"/>
  <c r="BL89" i="1"/>
  <c r="BL85" i="1"/>
  <c r="BK137" i="1"/>
  <c r="BK105" i="1"/>
  <c r="BK85" i="1"/>
  <c r="BK149" i="1"/>
  <c r="BK117" i="1"/>
  <c r="BK101" i="1"/>
  <c r="BK91" i="1"/>
  <c r="BK129" i="1"/>
  <c r="BK97" i="1"/>
  <c r="BK141" i="1"/>
  <c r="BK109" i="1"/>
  <c r="BK87" i="1"/>
  <c r="BK153" i="1"/>
  <c r="BK121" i="1"/>
  <c r="BK93" i="1"/>
  <c r="BL76" i="1"/>
  <c r="BL72" i="1"/>
  <c r="BL68" i="1"/>
  <c r="BL64" i="1"/>
  <c r="BL60" i="1"/>
  <c r="BL56" i="1"/>
  <c r="BK133" i="1"/>
  <c r="BK99" i="1"/>
  <c r="BK83" i="1"/>
  <c r="BK145" i="1"/>
  <c r="BK113" i="1"/>
  <c r="BK89" i="1"/>
  <c r="BK125" i="1"/>
  <c r="BL58" i="1"/>
  <c r="BL52" i="1"/>
  <c r="BL48" i="1"/>
  <c r="BL44" i="1"/>
  <c r="BL80" i="1"/>
  <c r="BK76" i="1"/>
  <c r="BK80" i="1"/>
  <c r="BL78" i="1"/>
  <c r="BL74" i="1"/>
  <c r="BK78" i="1"/>
  <c r="BK74" i="1"/>
  <c r="BK72" i="1"/>
  <c r="BL70" i="1"/>
  <c r="BK64" i="1"/>
  <c r="BK54" i="1"/>
  <c r="BK95" i="1"/>
  <c r="BK70" i="1"/>
  <c r="BK68" i="1"/>
  <c r="BL66" i="1"/>
  <c r="BL62" i="1"/>
  <c r="BK50" i="1"/>
  <c r="BL46" i="1"/>
  <c r="BK44" i="1"/>
  <c r="BL38" i="1"/>
  <c r="BK46" i="1"/>
  <c r="BL42" i="1"/>
  <c r="BL40" i="1"/>
  <c r="BK38" i="1"/>
  <c r="BL30" i="1"/>
  <c r="BL22" i="1"/>
  <c r="BK66" i="1"/>
  <c r="BK58" i="1"/>
  <c r="BL54" i="1"/>
  <c r="BK42" i="1"/>
  <c r="BK40" i="1"/>
  <c r="BK30" i="1"/>
  <c r="BK22" i="1"/>
  <c r="BK56" i="1"/>
  <c r="BL32" i="1"/>
  <c r="BL24" i="1"/>
  <c r="BK60" i="1"/>
  <c r="BL34" i="1"/>
  <c r="BK32" i="1"/>
  <c r="BK24" i="1"/>
  <c r="BK34" i="1"/>
  <c r="BL26" i="1"/>
  <c r="BK62" i="1"/>
  <c r="BK52" i="1"/>
  <c r="BK20" i="1"/>
  <c r="BL14" i="1"/>
  <c r="BK12" i="1"/>
  <c r="BL6" i="1"/>
  <c r="BL36" i="1"/>
  <c r="BK14" i="1"/>
  <c r="BK6" i="1"/>
  <c r="BK4" i="1"/>
  <c r="BK36" i="1"/>
  <c r="BK26" i="1"/>
  <c r="BL8" i="1"/>
  <c r="BL50" i="1"/>
  <c r="BL28" i="1"/>
  <c r="BL16" i="1"/>
  <c r="BK8" i="1"/>
  <c r="BK48" i="1"/>
  <c r="BK28" i="1"/>
  <c r="BK16" i="1"/>
  <c r="BL4" i="1"/>
  <c r="BL18" i="1"/>
  <c r="BL10" i="1"/>
  <c r="BL20" i="1"/>
  <c r="BK18" i="1"/>
  <c r="BL12" i="1"/>
  <c r="BK10" i="1"/>
  <c r="BC4" i="1" a="1"/>
  <c r="BC4" i="1" s="1"/>
  <c r="BF4" i="1" a="1"/>
  <c r="BF4" i="1" s="1"/>
  <c r="AC4" i="1" l="1"/>
  <c r="AS2" i="1"/>
  <c r="AD4" i="1"/>
  <c r="AE4" i="1"/>
  <c r="AC7" i="1" l="1"/>
  <c r="AE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<sst xmlns="http://schemas.openxmlformats.org/spreadsheetml/2006/main" count="551" uniqueCount="210">
  <si>
    <t>Test</t>
  </si>
  <si>
    <t>Listened</t>
  </si>
  <si>
    <t>Pop</t>
  </si>
  <si>
    <t>Dean Lewis</t>
  </si>
  <si>
    <t>Be Alright</t>
  </si>
  <si>
    <t>Favorited</t>
  </si>
  <si>
    <t>ZAYN</t>
  </si>
  <si>
    <t>Dusk Till Dawn - Radio Edit</t>
  </si>
  <si>
    <t>Hip-Hop/Rap</t>
  </si>
  <si>
    <t>DJ Khaled</t>
  </si>
  <si>
    <t>No Brainer</t>
  </si>
  <si>
    <t>Skipped</t>
  </si>
  <si>
    <t>Clean Bandit</t>
  </si>
  <si>
    <t>I Miss You (feat. Julia Michaels)</t>
  </si>
  <si>
    <t>Zac Efron</t>
  </si>
  <si>
    <t>Rewrite The Stars</t>
  </si>
  <si>
    <t>XXXTENTACION</t>
  </si>
  <si>
    <t>Everybody Dies In Their Nightmares</t>
  </si>
  <si>
    <t>Keala Settle</t>
  </si>
  <si>
    <t>This Is Me</t>
  </si>
  <si>
    <t>Lauv</t>
  </si>
  <si>
    <t>I Like Me Better</t>
  </si>
  <si>
    <t>Lil Baby</t>
  </si>
  <si>
    <t>Yes Indeed</t>
  </si>
  <si>
    <t>Dance/Electronic</t>
  </si>
  <si>
    <t>Calvin Harris</t>
  </si>
  <si>
    <t>Promises (with Sam Smith)</t>
  </si>
  <si>
    <t>Reggaeton</t>
  </si>
  <si>
    <t>Wolfine</t>
  </si>
  <si>
    <t>Bella</t>
  </si>
  <si>
    <t>Anitta</t>
  </si>
  <si>
    <t>Downtown</t>
  </si>
  <si>
    <t>Ozuna</t>
  </si>
  <si>
    <t>Síguelo Bailando</t>
  </si>
  <si>
    <t>R&amp;B</t>
  </si>
  <si>
    <t>Khalid</t>
  </si>
  <si>
    <t>Young Dumb &amp; Broke</t>
  </si>
  <si>
    <t>Maluma</t>
  </si>
  <si>
    <t>Corazón (feat. Nego do Borel)</t>
  </si>
  <si>
    <t>Ed Sheeran</t>
  </si>
  <si>
    <t>Perfect Duet (Ed Sheeran &amp; Beyoncé)</t>
  </si>
  <si>
    <t>Vaina Loca</t>
  </si>
  <si>
    <t>Kendrick Lamar</t>
  </si>
  <si>
    <t>HUMBLE.</t>
  </si>
  <si>
    <t>Migos</t>
  </si>
  <si>
    <t>Stir Fry</t>
  </si>
  <si>
    <t>Alternative/Indie</t>
  </si>
  <si>
    <t>Billie Eilish</t>
  </si>
  <si>
    <t>lovely (with Khalid)</t>
  </si>
  <si>
    <t>Rich The Kid</t>
  </si>
  <si>
    <t>Plug Walk</t>
  </si>
  <si>
    <t>Natti Natasha</t>
  </si>
  <si>
    <t>Criminal</t>
  </si>
  <si>
    <t>Sofia Reyes</t>
  </si>
  <si>
    <t>1, 2, 3 (feat. Jason Derulo &amp; De La Ghetto)</t>
  </si>
  <si>
    <t>Post Malone</t>
  </si>
  <si>
    <t>Congratulations</t>
  </si>
  <si>
    <t>Candy Paint</t>
  </si>
  <si>
    <t>G-Eazy</t>
  </si>
  <si>
    <t>Him &amp; I (with Halsey)</t>
  </si>
  <si>
    <t>Walk It Talk It</t>
  </si>
  <si>
    <t>The Weeknd</t>
  </si>
  <si>
    <t>Pray For Me (with Kendrick Lamar)</t>
  </si>
  <si>
    <t>Portugal. The Man</t>
  </si>
  <si>
    <t>Feel It Still</t>
  </si>
  <si>
    <t>Hailee Steinfeld</t>
  </si>
  <si>
    <t>Let Me Go (Alesso, Florida Georgia Line &amp; watt)</t>
  </si>
  <si>
    <t>DJ Snake</t>
  </si>
  <si>
    <t>Taki Taki (with Selena Gomez, Ozuna &amp; Cardi B)</t>
  </si>
  <si>
    <t>Maroon 5</t>
  </si>
  <si>
    <t>What Lovers Do</t>
  </si>
  <si>
    <t>David Guetta</t>
  </si>
  <si>
    <t>Flames</t>
  </si>
  <si>
    <t>Piso 21</t>
  </si>
  <si>
    <t>Déjala Que Vuelva (feat. Manuel Turizo)</t>
  </si>
  <si>
    <t>Ariana Grande</t>
  </si>
  <si>
    <t>God is a woman</t>
  </si>
  <si>
    <t>Marshmello</t>
  </si>
  <si>
    <t>Silence</t>
  </si>
  <si>
    <t>Shawn Mendes</t>
  </si>
  <si>
    <t>In My Blood</t>
  </si>
  <si>
    <t>Fuck Love (feat. Trippie Redd)</t>
  </si>
  <si>
    <t>Drake</t>
  </si>
  <si>
    <t>Nonstop</t>
  </si>
  <si>
    <t>Anne-Marie</t>
  </si>
  <si>
    <t>2002</t>
  </si>
  <si>
    <t>Becky G</t>
  </si>
  <si>
    <t>Sin Pijama</t>
  </si>
  <si>
    <t>Lil Uzi Vert</t>
  </si>
  <si>
    <t>XO Tour Llif3</t>
  </si>
  <si>
    <t>Loud Luxury</t>
  </si>
  <si>
    <t>Body</t>
  </si>
  <si>
    <t>Jonas Blue</t>
  </si>
  <si>
    <t>Rise</t>
  </si>
  <si>
    <t>6ix9ine</t>
  </si>
  <si>
    <t>FEFE</t>
  </si>
  <si>
    <t>Imagine Dragons</t>
  </si>
  <si>
    <t>Believer</t>
  </si>
  <si>
    <t>Lil Dicky</t>
  </si>
  <si>
    <t>Freaky Friday (feat. Chris Brown)</t>
  </si>
  <si>
    <t>Sam Smith</t>
  </si>
  <si>
    <t>Too Good At Goodbyes</t>
  </si>
  <si>
    <t>Happier</t>
  </si>
  <si>
    <t>Offset</t>
  </si>
  <si>
    <t>Ric Flair Drip (&amp; Metro Boomin)</t>
  </si>
  <si>
    <t>Call Out My Name</t>
  </si>
  <si>
    <t>NF</t>
  </si>
  <si>
    <t>Let You Down</t>
  </si>
  <si>
    <t>Selena Gomez</t>
  </si>
  <si>
    <t>Back To You</t>
  </si>
  <si>
    <t>Bruno Mars</t>
  </si>
  <si>
    <t>Finesse - Remix; feat. Cardi B</t>
  </si>
  <si>
    <t>Tiësto</t>
  </si>
  <si>
    <t>Jackie Chan</t>
  </si>
  <si>
    <t>Reik</t>
  </si>
  <si>
    <t>Me Niego (feat. Ozuna &amp; Wisin)</t>
  </si>
  <si>
    <t>Thunder</t>
  </si>
  <si>
    <t>Travis Scott</t>
  </si>
  <si>
    <t>SICKO MODE</t>
  </si>
  <si>
    <t>Daddy Yankee</t>
  </si>
  <si>
    <t>Dura</t>
  </si>
  <si>
    <t>Eminem</t>
  </si>
  <si>
    <t>River (feat. Ed Sheeran)</t>
  </si>
  <si>
    <t>Dynoro</t>
  </si>
  <si>
    <t>In My Mind</t>
  </si>
  <si>
    <t>changes</t>
  </si>
  <si>
    <t>Wolves</t>
  </si>
  <si>
    <t>Camila Cabello</t>
  </si>
  <si>
    <t>Never Be the Same</t>
  </si>
  <si>
    <t>benny blanco</t>
  </si>
  <si>
    <t>Eastside (with Halsey &amp; Khalid)</t>
  </si>
  <si>
    <t>Luis Fonsi</t>
  </si>
  <si>
    <t>Échame La Culpa</t>
  </si>
  <si>
    <t>Dennis Lloyd</t>
  </si>
  <si>
    <t>Nevermind</t>
  </si>
  <si>
    <t>I Fall Apart</t>
  </si>
  <si>
    <t>Solo (feat. Demi Lovato)</t>
  </si>
  <si>
    <t>Tyga</t>
  </si>
  <si>
    <t>Taste (feat. Offset)</t>
  </si>
  <si>
    <t>Perfect</t>
  </si>
  <si>
    <t>Jocelyn Flores</t>
  </si>
  <si>
    <t>Bebe Rexha</t>
  </si>
  <si>
    <t>Meant to Be (feat. Florida Georgia Line)</t>
  </si>
  <si>
    <t>Love Lies (with Normani)</t>
  </si>
  <si>
    <t>Shape of You</t>
  </si>
  <si>
    <t>Dua Lipa</t>
  </si>
  <si>
    <t>New Rules</t>
  </si>
  <si>
    <t>5 Seconds of Summer</t>
  </si>
  <si>
    <t>Youngblood</t>
  </si>
  <si>
    <t>Bazzi</t>
  </si>
  <si>
    <t>Mine</t>
  </si>
  <si>
    <t>Nio Garcia</t>
  </si>
  <si>
    <t>Te Boté - Remix</t>
  </si>
  <si>
    <t>Rudimental</t>
  </si>
  <si>
    <t>These Days</t>
  </si>
  <si>
    <t>BlocBoy JB</t>
  </si>
  <si>
    <t>Look Alive (feat. Drake)</t>
  </si>
  <si>
    <t>Moonlight</t>
  </si>
  <si>
    <t>Nicky Jam</t>
  </si>
  <si>
    <t>X</t>
  </si>
  <si>
    <t>no tears left to cry</t>
  </si>
  <si>
    <t>All The Stars (with SZA)</t>
  </si>
  <si>
    <t>Zedd</t>
  </si>
  <si>
    <t>The Middle</t>
  </si>
  <si>
    <t>Girls Like You (feat. Cardi B)</t>
  </si>
  <si>
    <t>Nice For What</t>
  </si>
  <si>
    <t>Juice WRLD</t>
  </si>
  <si>
    <t>Lucid Dreams</t>
  </si>
  <si>
    <t>Havana (feat. Young Thug)</t>
  </si>
  <si>
    <t>FRIENDS</t>
  </si>
  <si>
    <t>IDGAF</t>
  </si>
  <si>
    <t>One Kiss (with Dua Lipa)</t>
  </si>
  <si>
    <t>Cardi B</t>
  </si>
  <si>
    <t>I Like It</t>
  </si>
  <si>
    <t>Better Now</t>
  </si>
  <si>
    <t>In My Feelings</t>
  </si>
  <si>
    <t>Confidence:</t>
  </si>
  <si>
    <t>Psycho (feat. Ty Dolla $ign)</t>
  </si>
  <si>
    <t>rockstar (feat. 21 Savage)</t>
  </si>
  <si>
    <t>SAD!</t>
  </si>
  <si>
    <t>God's Plan</t>
  </si>
  <si>
    <t>Rank</t>
  </si>
  <si>
    <t>Outcome</t>
  </si>
  <si>
    <t>Rank (Closeness)</t>
  </si>
  <si>
    <t>Distance to Test Case</t>
  </si>
  <si>
    <t>FAVORITED</t>
  </si>
  <si>
    <t>LISTENED</t>
  </si>
  <si>
    <t>SKIPPED</t>
  </si>
  <si>
    <t># Neighbors</t>
  </si>
  <si>
    <t>Key</t>
  </si>
  <si>
    <t>Tempo</t>
  </si>
  <si>
    <t>OUTCOME</t>
  </si>
  <si>
    <t>Duration</t>
  </si>
  <si>
    <t>Acousticness</t>
  </si>
  <si>
    <t>Speechiness</t>
  </si>
  <si>
    <t>dB</t>
  </si>
  <si>
    <t>Energy</t>
  </si>
  <si>
    <t>Danceability</t>
  </si>
  <si>
    <t>Genre</t>
  </si>
  <si>
    <t>Artist</t>
  </si>
  <si>
    <t>Song Title</t>
  </si>
  <si>
    <t>CONNECTOR LINES</t>
  </si>
  <si>
    <t>CHART SOURCE</t>
  </si>
  <si>
    <t>PREDICTED OUTCOME</t>
  </si>
  <si>
    <t>UNOBSERVED VALUE</t>
  </si>
  <si>
    <r>
      <t>SCALED VALUES</t>
    </r>
    <r>
      <rPr>
        <sz val="12"/>
        <color theme="0" tint="-4.9989318521683403E-2"/>
        <rFont val="Tw Cen MT"/>
        <family val="2"/>
        <scheme val="minor"/>
      </rPr>
      <t xml:space="preserve"> (1-100)</t>
    </r>
  </si>
  <si>
    <r>
      <t xml:space="preserve">SPOTIFY TOP 100 SONGS </t>
    </r>
    <r>
      <rPr>
        <sz val="12"/>
        <color theme="0" tint="-4.9989318521683403E-2"/>
        <rFont val="Tw Cen MT"/>
        <family val="2"/>
        <scheme val="minor"/>
      </rPr>
      <t>(2019)</t>
    </r>
  </si>
  <si>
    <t>FAVORITE</t>
  </si>
  <si>
    <t>LISTEN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</si>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</sst>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;;;"/>
  </numFmts>
  <fonts count="15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b/>
      <sz val="14"/>
      <color theme="1" tint="0.14999847407452621"/>
      <name val="Tw Cen MT"/>
      <family val="2"/>
      <scheme val="minor"/>
    </font>
    <font>
      <b/>
      <sz val="24"/>
      <color theme="1" tint="0.14999847407452621"/>
      <name val="Tw Cen MT"/>
      <family val="2"/>
      <scheme val="minor"/>
    </font>
    <font>
      <i/>
      <sz val="10"/>
      <color theme="1"/>
      <name val="Tw Cen MT"/>
      <family val="2"/>
      <scheme val="minor"/>
    </font>
    <font>
      <sz val="16"/>
      <color theme="1"/>
      <name val="Tw Cen MT"/>
      <family val="2"/>
      <scheme val="minor"/>
    </font>
    <font>
      <b/>
      <sz val="18"/>
      <color rgb="FF26E2F6"/>
      <name val="Tw Cen MT"/>
      <family val="2"/>
      <scheme val="minor"/>
    </font>
    <font>
      <b/>
      <sz val="10"/>
      <color theme="1"/>
      <name val="Tw Cen MT"/>
      <family val="2"/>
      <scheme val="minor"/>
    </font>
    <font>
      <b/>
      <sz val="12"/>
      <color theme="0" tint="-4.9989318521683403E-2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12"/>
      <color theme="0" tint="-4.9989318521683403E-2"/>
      <name val="Tw Cen MT"/>
      <family val="2"/>
      <scheme val="minor"/>
    </font>
    <font>
      <sz val="8"/>
      <color theme="1"/>
      <name val="Tw Cen MT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466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A868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1" tint="0.14999847407452621"/>
      </right>
      <top/>
      <bottom style="medium">
        <color theme="1" tint="0.14999847407452621"/>
      </bottom>
      <diagonal/>
    </border>
    <border>
      <left style="medium">
        <color theme="1" tint="0.14999847407452621"/>
      </left>
      <right/>
      <top/>
      <bottom style="medium">
        <color theme="1" tint="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1" tint="0.14999847407452621"/>
      </right>
      <top/>
      <bottom/>
      <diagonal/>
    </border>
    <border>
      <left style="medium">
        <color theme="1" tint="0.14999847407452621"/>
      </left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medium">
        <color theme="1" tint="0.14999847407452621"/>
      </right>
      <top style="medium">
        <color theme="1" tint="0.14999847407452621"/>
      </top>
      <bottom/>
      <diagonal/>
    </border>
    <border>
      <left style="medium">
        <color theme="1" tint="0.14999847407452621"/>
      </left>
      <right/>
      <top style="medium">
        <color theme="1" tint="0.14999847407452621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medium">
        <color theme="1" tint="0.14999847407452621"/>
      </left>
      <right/>
      <top style="medium">
        <color theme="1" tint="0.14999847407452621"/>
      </top>
      <bottom style="medium">
        <color theme="1" tint="0.14999847407452621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55">
    <xf numFmtId="0" fontId="0" fillId="0" borderId="0" xfId="0"/>
    <xf numFmtId="0" fontId="1" fillId="0" borderId="0" xfId="2" applyFont="1"/>
    <xf numFmtId="0" fontId="1" fillId="0" borderId="0" xfId="2" applyFont="1" applyAlignment="1">
      <alignment horizontal="center"/>
    </xf>
    <xf numFmtId="164" fontId="1" fillId="0" borderId="0" xfId="2" applyNumberFormat="1" applyFont="1" applyAlignment="1">
      <alignment horizontal="center"/>
    </xf>
    <xf numFmtId="0" fontId="1" fillId="0" borderId="0" xfId="2" applyFont="1" applyAlignment="1">
      <alignment horizontal="right"/>
    </xf>
    <xf numFmtId="1" fontId="1" fillId="0" borderId="0" xfId="2" applyNumberFormat="1" applyFont="1" applyAlignment="1">
      <alignment horizontal="center"/>
    </xf>
    <xf numFmtId="1" fontId="1" fillId="0" borderId="1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0" fillId="0" borderId="1" xfId="0" applyBorder="1"/>
    <xf numFmtId="0" fontId="4" fillId="2" borderId="4" xfId="0" applyFont="1" applyFill="1" applyBorder="1" applyAlignment="1">
      <alignment horizontal="center"/>
    </xf>
    <xf numFmtId="164" fontId="4" fillId="0" borderId="1" xfId="2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1" fontId="1" fillId="0" borderId="0" xfId="2" applyNumberFormat="1" applyFont="1"/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4" fillId="0" borderId="1" xfId="0" quotePrefix="1" applyFont="1" applyBorder="1"/>
    <xf numFmtId="9" fontId="5" fillId="0" borderId="0" xfId="1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164" fontId="4" fillId="0" borderId="8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0" fontId="2" fillId="0" borderId="0" xfId="2" applyFont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/>
    <xf numFmtId="0" fontId="10" fillId="0" borderId="0" xfId="2" applyFont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10" fillId="8" borderId="1" xfId="0" applyFont="1" applyFill="1" applyBorder="1"/>
    <xf numFmtId="0" fontId="3" fillId="0" borderId="0" xfId="0" applyFont="1" applyAlignment="1">
      <alignment vertical="center"/>
    </xf>
    <xf numFmtId="0" fontId="11" fillId="7" borderId="1" xfId="2" applyFont="1" applyFill="1" applyBorder="1" applyAlignment="1">
      <alignment horizontal="center" vertical="center"/>
    </xf>
    <xf numFmtId="165" fontId="14" fillId="0" borderId="0" xfId="2" applyNumberFormat="1" applyFont="1" applyAlignment="1">
      <alignment horizontal="center" vertical="center"/>
    </xf>
    <xf numFmtId="164" fontId="9" fillId="14" borderId="7" xfId="2" applyNumberFormat="1" applyFont="1" applyFill="1" applyBorder="1" applyAlignment="1">
      <alignment horizontal="center" vertical="center"/>
    </xf>
    <xf numFmtId="0" fontId="9" fillId="14" borderId="7" xfId="2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1" fillId="7" borderId="14" xfId="2" applyFont="1" applyFill="1" applyBorder="1" applyAlignment="1">
      <alignment horizontal="center" vertical="center"/>
    </xf>
    <xf numFmtId="0" fontId="11" fillId="7" borderId="0" xfId="2" applyFont="1" applyFill="1" applyAlignment="1">
      <alignment horizontal="center" vertical="center"/>
    </xf>
    <xf numFmtId="0" fontId="8" fillId="6" borderId="7" xfId="2" applyFont="1" applyFill="1" applyBorder="1" applyAlignment="1">
      <alignment horizontal="center" vertical="center"/>
    </xf>
    <xf numFmtId="0" fontId="8" fillId="5" borderId="7" xfId="2" applyFont="1" applyFill="1" applyBorder="1" applyAlignment="1">
      <alignment horizontal="center" vertical="center"/>
    </xf>
    <xf numFmtId="0" fontId="8" fillId="4" borderId="7" xfId="2" applyFont="1" applyFill="1" applyBorder="1" applyAlignment="1">
      <alignment horizontal="center" vertical="center"/>
    </xf>
    <xf numFmtId="0" fontId="11" fillId="7" borderId="4" xfId="2" applyFont="1" applyFill="1" applyBorder="1" applyAlignment="1">
      <alignment horizontal="center" vertical="center"/>
    </xf>
    <xf numFmtId="0" fontId="11" fillId="7" borderId="10" xfId="2" applyFont="1" applyFill="1" applyBorder="1" applyAlignment="1">
      <alignment horizontal="center" vertical="center"/>
    </xf>
    <xf numFmtId="0" fontId="12" fillId="12" borderId="13" xfId="2" applyFont="1" applyFill="1" applyBorder="1" applyAlignment="1">
      <alignment horizontal="center" vertical="center"/>
    </xf>
    <xf numFmtId="0" fontId="12" fillId="12" borderId="12" xfId="2" applyFont="1" applyFill="1" applyBorder="1" applyAlignment="1">
      <alignment horizontal="center" vertical="center"/>
    </xf>
    <xf numFmtId="0" fontId="12" fillId="11" borderId="13" xfId="2" applyFont="1" applyFill="1" applyBorder="1" applyAlignment="1">
      <alignment horizontal="center" vertical="center"/>
    </xf>
    <xf numFmtId="0" fontId="12" fillId="11" borderId="12" xfId="2" applyFont="1" applyFill="1" applyBorder="1" applyAlignment="1">
      <alignment horizontal="center" vertical="center"/>
    </xf>
    <xf numFmtId="0" fontId="12" fillId="10" borderId="13" xfId="2" applyFont="1" applyFill="1" applyBorder="1" applyAlignment="1">
      <alignment horizontal="center" vertical="center"/>
    </xf>
    <xf numFmtId="0" fontId="12" fillId="10" borderId="12" xfId="2" applyFont="1" applyFill="1" applyBorder="1" applyAlignment="1">
      <alignment horizontal="center" vertical="center"/>
    </xf>
    <xf numFmtId="0" fontId="11" fillId="7" borderId="16" xfId="2" applyFont="1" applyFill="1" applyBorder="1" applyAlignment="1">
      <alignment horizontal="center" vertical="center"/>
    </xf>
    <xf numFmtId="0" fontId="11" fillId="7" borderId="15" xfId="2" applyFont="1" applyFill="1" applyBorder="1" applyAlignment="1">
      <alignment horizontal="center" vertical="center"/>
    </xf>
    <xf numFmtId="0" fontId="11" fillId="13" borderId="14" xfId="2" applyFont="1" applyFill="1" applyBorder="1" applyAlignment="1">
      <alignment horizontal="center" vertical="center"/>
    </xf>
    <xf numFmtId="0" fontId="11" fillId="13" borderId="0" xfId="2" applyFont="1" applyFill="1" applyAlignment="1">
      <alignment horizontal="center" vertical="center"/>
    </xf>
    <xf numFmtId="0" fontId="11" fillId="7" borderId="11" xfId="2" applyFont="1" applyFill="1" applyBorder="1" applyAlignment="1">
      <alignment horizontal="center" vertical="center"/>
    </xf>
  </cellXfs>
  <cellStyles count="3">
    <cellStyle name="Normal" xfId="0" builtinId="0"/>
    <cellStyle name="Normal 2" xfId="2" xr:uid="{783D78D3-C71B-4B7F-B98B-1D133B91A70C}"/>
    <cellStyle name="Percent" xfId="1" builtinId="5"/>
  </cellStyles>
  <dxfs count="16">
    <dxf>
      <fill>
        <patternFill>
          <bgColor theme="9" tint="0.3999450666829432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ill>
        <patternFill>
          <bgColor theme="7" tint="0.39994506668294322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ill>
        <patternFill>
          <bgColor rgb="FFEA8686"/>
        </patternFill>
      </fill>
    </dxf>
    <dxf>
      <font>
        <color rgb="FFFFD1D1"/>
      </font>
      <fill>
        <patternFill>
          <bgColor rgb="FFFFD1D1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rgb="FFFFCCCC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</font>
    </dxf>
    <dxf>
      <fill>
        <patternFill>
          <bgColor theme="7" tint="0.59996337778862885"/>
        </patternFill>
      </fill>
    </dxf>
    <dxf>
      <fill>
        <patternFill>
          <bgColor rgb="FFF0BEBE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FULL SAMPLE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48538001904669"/>
          <c:y val="8.7301784959047238E-2"/>
          <c:w val="0.83742622865404648"/>
          <c:h val="0.79059597119746405"/>
        </c:manualLayout>
      </c:layout>
      <c:scatterChart>
        <c:scatterStyle val="lineMarker"/>
        <c:varyColors val="0"/>
        <c:ser>
          <c:idx val="1"/>
          <c:order val="0"/>
          <c:tx>
            <c:v>Skipped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tint val="94000"/>
                      <a:satMod val="105000"/>
                      <a:lumMod val="102000"/>
                    </a:schemeClr>
                  </a:gs>
                  <a:gs pos="100000">
                    <a:schemeClr val="accent2">
                      <a:shade val="74000"/>
                      <a:satMod val="128000"/>
                      <a:lumMod val="100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'[1]K Nearest Neighbors (KNN)'!$AI$4:$AI$103</c:f>
              <c:numCache>
                <c:formatCode>General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20.349001053715533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30.776860395796405</c:v>
                </c:pt>
                <c:pt idx="11">
                  <c:v>15.142072460660653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21.093859751069328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24.074063885687547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25.562202102872511</c:v>
                </c:pt>
                <c:pt idx="31">
                  <c:v>#N/A</c:v>
                </c:pt>
                <c:pt idx="32">
                  <c:v>#N/A</c:v>
                </c:pt>
                <c:pt idx="33">
                  <c:v>27.054543361014904</c:v>
                </c:pt>
                <c:pt idx="34">
                  <c:v>24.07612848449175</c:v>
                </c:pt>
                <c:pt idx="35">
                  <c:v>#N/A</c:v>
                </c:pt>
                <c:pt idx="36">
                  <c:v>49.381379542179232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23.329597585019112</c:v>
                </c:pt>
                <c:pt idx="42">
                  <c:v>#N/A</c:v>
                </c:pt>
                <c:pt idx="43">
                  <c:v>#N/A</c:v>
                </c:pt>
                <c:pt idx="44">
                  <c:v>22.587990328385484</c:v>
                </c:pt>
                <c:pt idx="45">
                  <c:v>#N/A</c:v>
                </c:pt>
                <c:pt idx="46">
                  <c:v>30.774283844683932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27.054835144127054</c:v>
                </c:pt>
                <c:pt idx="52">
                  <c:v>21.09889909813041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31.519892075416301</c:v>
                </c:pt>
                <c:pt idx="57">
                  <c:v>#N/A</c:v>
                </c:pt>
                <c:pt idx="58">
                  <c:v>#N/A</c:v>
                </c:pt>
                <c:pt idx="59">
                  <c:v>22.585565989127506</c:v>
                </c:pt>
                <c:pt idx="60">
                  <c:v>24.071051411528888</c:v>
                </c:pt>
                <c:pt idx="61">
                  <c:v>#N/A</c:v>
                </c:pt>
                <c:pt idx="62">
                  <c:v>50.128385920505657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22.588828300456672</c:v>
                </c:pt>
                <c:pt idx="68">
                  <c:v>#N/A</c:v>
                </c:pt>
                <c:pt idx="69">
                  <c:v>24.076482646140906</c:v>
                </c:pt>
                <c:pt idx="70">
                  <c:v>#N/A</c:v>
                </c:pt>
                <c:pt idx="71">
                  <c:v>11.421939536428511</c:v>
                </c:pt>
                <c:pt idx="72">
                  <c:v>27.793605162111934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12.166432596761835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22.584935763848922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22.588841972117937</c:v>
                </c:pt>
                <c:pt idx="90">
                  <c:v>#N/A</c:v>
                </c:pt>
                <c:pt idx="91">
                  <c:v>#N/A</c:v>
                </c:pt>
                <c:pt idx="92">
                  <c:v>21.099526906905997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30.773804705026084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xVal>
          <c:yVal>
            <c:numRef>
              <c:f>'[1]K Nearest Neighbors (KNN)'!$AJ$4:$AJ$103</c:f>
              <c:numCache>
                <c:formatCode>General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10.007474846954352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18.984888530593334</c:v>
                </c:pt>
                <c:pt idx="11">
                  <c:v>55.012057931318324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9.98881187058225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1.0558488401439048</c:v>
                </c:pt>
                <c:pt idx="31">
                  <c:v>#N/A</c:v>
                </c:pt>
                <c:pt idx="32">
                  <c:v>#N/A</c:v>
                </c:pt>
                <c:pt idx="33">
                  <c:v>28.022356761066973</c:v>
                </c:pt>
                <c:pt idx="34">
                  <c:v>1.0138829076891467</c:v>
                </c:pt>
                <c:pt idx="35">
                  <c:v>#N/A</c:v>
                </c:pt>
                <c:pt idx="36">
                  <c:v>1.0700590445198754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10.046201439090231</c:v>
                </c:pt>
                <c:pt idx="42">
                  <c:v>#N/A</c:v>
                </c:pt>
                <c:pt idx="43">
                  <c:v>#N/A</c:v>
                </c:pt>
                <c:pt idx="44">
                  <c:v>1.0324906559487259</c:v>
                </c:pt>
                <c:pt idx="45">
                  <c:v>#N/A</c:v>
                </c:pt>
                <c:pt idx="46">
                  <c:v>46.02273149971402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46.036042831303867</c:v>
                </c:pt>
                <c:pt idx="52">
                  <c:v>46.032702245212803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10.050328343919457</c:v>
                </c:pt>
                <c:pt idx="57">
                  <c:v>#N/A</c:v>
                </c:pt>
                <c:pt idx="58">
                  <c:v>#N/A</c:v>
                </c:pt>
                <c:pt idx="59">
                  <c:v>99.977499986326791</c:v>
                </c:pt>
                <c:pt idx="60">
                  <c:v>10.04293526731322</c:v>
                </c:pt>
                <c:pt idx="61">
                  <c:v>#N/A</c:v>
                </c:pt>
                <c:pt idx="62">
                  <c:v>1.0493445143738462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45.965071073676377</c:v>
                </c:pt>
                <c:pt idx="68">
                  <c:v>#N/A</c:v>
                </c:pt>
                <c:pt idx="69">
                  <c:v>9.9885752514230788</c:v>
                </c:pt>
                <c:pt idx="70">
                  <c:v>#N/A</c:v>
                </c:pt>
                <c:pt idx="71">
                  <c:v>10.005982595351517</c:v>
                </c:pt>
                <c:pt idx="72">
                  <c:v>19.046454257339146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19.034441226885608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55.01657220304314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27.985070498457667</c:v>
                </c:pt>
                <c:pt idx="90">
                  <c:v>#N/A</c:v>
                </c:pt>
                <c:pt idx="91">
                  <c:v>#N/A</c:v>
                </c:pt>
                <c:pt idx="92">
                  <c:v>81.989503217256683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28.028302412486898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5-48C5-85E3-A52B67525DC0}"/>
            </c:ext>
          </c:extLst>
        </c:ser>
        <c:ser>
          <c:idx val="0"/>
          <c:order val="1"/>
          <c:tx>
            <c:v>Listened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tint val="94000"/>
                      <a:satMod val="105000"/>
                      <a:lumMod val="102000"/>
                    </a:schemeClr>
                  </a:gs>
                  <a:gs pos="100000">
                    <a:schemeClr val="accent1">
                      <a:shade val="74000"/>
                      <a:satMod val="128000"/>
                      <a:lumMod val="100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'[1]K Nearest Neighbors (KNN)'!$AL$4:$AL$103</c:f>
              <c:numCache>
                <c:formatCode>General</c:formatCode>
                <c:ptCount val="100"/>
                <c:pt idx="0">
                  <c:v>9.9349133806140539</c:v>
                </c:pt>
                <c:pt idx="1">
                  <c:v>8.4397700623405747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53.848561378454427</c:v>
                </c:pt>
                <c:pt idx="7">
                  <c:v>#N/A</c:v>
                </c:pt>
                <c:pt idx="8">
                  <c:v>24.815577737712999</c:v>
                </c:pt>
                <c:pt idx="9">
                  <c:v>23.328361907108967</c:v>
                </c:pt>
                <c:pt idx="10">
                  <c:v>#N/A</c:v>
                </c:pt>
                <c:pt idx="11">
                  <c:v>#N/A</c:v>
                </c:pt>
                <c:pt idx="12">
                  <c:v>21.843871688752024</c:v>
                </c:pt>
                <c:pt idx="13">
                  <c:v>45.660200585415318</c:v>
                </c:pt>
                <c:pt idx="14">
                  <c:v>32.260584021069164</c:v>
                </c:pt>
                <c:pt idx="15">
                  <c:v>24.818001133888007</c:v>
                </c:pt>
                <c:pt idx="16">
                  <c:v>#N/A</c:v>
                </c:pt>
                <c:pt idx="17">
                  <c:v>#N/A</c:v>
                </c:pt>
                <c:pt idx="18">
                  <c:v>47.895388986363507</c:v>
                </c:pt>
                <c:pt idx="19">
                  <c:v>#N/A</c:v>
                </c:pt>
                <c:pt idx="20">
                  <c:v>#N/A</c:v>
                </c:pt>
                <c:pt idx="21">
                  <c:v>24.820764396278165</c:v>
                </c:pt>
                <c:pt idx="22">
                  <c:v>59.057041624714401</c:v>
                </c:pt>
                <c:pt idx="23">
                  <c:v>41.941902376942316</c:v>
                </c:pt>
                <c:pt idx="24">
                  <c:v>38.960553734463659</c:v>
                </c:pt>
                <c:pt idx="25">
                  <c:v>#N/A</c:v>
                </c:pt>
                <c:pt idx="26">
                  <c:v>59.800730313586477</c:v>
                </c:pt>
                <c:pt idx="27">
                  <c:v>#N/A</c:v>
                </c:pt>
                <c:pt idx="28">
                  <c:v>52.358745899848635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18.867376827142184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46.403516320988842</c:v>
                </c:pt>
                <c:pt idx="40">
                  <c:v>19.609870826030029</c:v>
                </c:pt>
                <c:pt idx="41">
                  <c:v>#N/A</c:v>
                </c:pt>
                <c:pt idx="42">
                  <c:v>#N/A</c:v>
                </c:pt>
                <c:pt idx="43">
                  <c:v>77.667930238735806</c:v>
                </c:pt>
                <c:pt idx="44">
                  <c:v>#N/A</c:v>
                </c:pt>
                <c:pt idx="45">
                  <c:v>47.896776019243944</c:v>
                </c:pt>
                <c:pt idx="46">
                  <c:v>#N/A</c:v>
                </c:pt>
                <c:pt idx="47">
                  <c:v>28.53790179342084</c:v>
                </c:pt>
                <c:pt idx="48">
                  <c:v>62.776752193833502</c:v>
                </c:pt>
                <c:pt idx="49">
                  <c:v>52.356761880051643</c:v>
                </c:pt>
                <c:pt idx="50">
                  <c:v>27.05394128912565</c:v>
                </c:pt>
                <c:pt idx="51">
                  <c:v>#N/A</c:v>
                </c:pt>
                <c:pt idx="52">
                  <c:v>#N/A</c:v>
                </c:pt>
                <c:pt idx="53">
                  <c:v>51.615193308858039</c:v>
                </c:pt>
                <c:pt idx="54">
                  <c:v>45.661419860209833</c:v>
                </c:pt>
                <c:pt idx="55">
                  <c:v>46.403323930856033</c:v>
                </c:pt>
                <c:pt idx="56">
                  <c:v>#N/A</c:v>
                </c:pt>
                <c:pt idx="57">
                  <c:v>43.42355440744776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56.827771428697396</c:v>
                </c:pt>
                <c:pt idx="64">
                  <c:v>58.311392130416593</c:v>
                </c:pt>
                <c:pt idx="65">
                  <c:v>60.544361151952316</c:v>
                </c:pt>
                <c:pt idx="66">
                  <c:v>79.157448585429407</c:v>
                </c:pt>
                <c:pt idx="67">
                  <c:v>#N/A</c:v>
                </c:pt>
                <c:pt idx="68">
                  <c:v>34.49701163604842</c:v>
                </c:pt>
                <c:pt idx="69">
                  <c:v>#N/A</c:v>
                </c:pt>
                <c:pt idx="70">
                  <c:v>29.284847943023117</c:v>
                </c:pt>
                <c:pt idx="71">
                  <c:v>#N/A</c:v>
                </c:pt>
                <c:pt idx="72">
                  <c:v>#N/A</c:v>
                </c:pt>
                <c:pt idx="73">
                  <c:v>61.29145222326332</c:v>
                </c:pt>
                <c:pt idx="74">
                  <c:v>18.122565144867977</c:v>
                </c:pt>
                <c:pt idx="75">
                  <c:v>86.602398338497409</c:v>
                </c:pt>
                <c:pt idx="76">
                  <c:v>44.171701844270899</c:v>
                </c:pt>
                <c:pt idx="77">
                  <c:v>23.332297264411256</c:v>
                </c:pt>
                <c:pt idx="78">
                  <c:v>#N/A</c:v>
                </c:pt>
                <c:pt idx="79">
                  <c:v>23.330385675615656</c:v>
                </c:pt>
                <c:pt idx="80">
                  <c:v>38.213398865799476</c:v>
                </c:pt>
                <c:pt idx="81">
                  <c:v>88.08399023720915</c:v>
                </c:pt>
                <c:pt idx="82">
                  <c:v>64.270575715618151</c:v>
                </c:pt>
                <c:pt idx="83">
                  <c:v>#N/A</c:v>
                </c:pt>
                <c:pt idx="84">
                  <c:v>23.330725683464262</c:v>
                </c:pt>
                <c:pt idx="85">
                  <c:v>#N/A</c:v>
                </c:pt>
                <c:pt idx="86">
                  <c:v>54.588891446367583</c:v>
                </c:pt>
                <c:pt idx="87">
                  <c:v>25.565149297329302</c:v>
                </c:pt>
                <c:pt idx="88">
                  <c:v>76.174719791985567</c:v>
                </c:pt>
                <c:pt idx="89">
                  <c:v>#N/A</c:v>
                </c:pt>
                <c:pt idx="90">
                  <c:v>#N/A</c:v>
                </c:pt>
                <c:pt idx="91">
                  <c:v>41.937965530203783</c:v>
                </c:pt>
                <c:pt idx="92">
                  <c:v>#N/A</c:v>
                </c:pt>
                <c:pt idx="93">
                  <c:v>95.529217615432344</c:v>
                </c:pt>
                <c:pt idx="94">
                  <c:v>49.379745475704908</c:v>
                </c:pt>
                <c:pt idx="95">
                  <c:v>#N/A</c:v>
                </c:pt>
                <c:pt idx="96">
                  <c:v>#N/A</c:v>
                </c:pt>
                <c:pt idx="97">
                  <c:v>53.850215505972734</c:v>
                </c:pt>
                <c:pt idx="98">
                  <c:v>#N/A</c:v>
                </c:pt>
                <c:pt idx="99">
                  <c:v>47.151803668266986</c:v>
                </c:pt>
              </c:numCache>
            </c:numRef>
          </c:xVal>
          <c:yVal>
            <c:numRef>
              <c:f>'[1]K Nearest Neighbors (KNN)'!$AM$4:$AM$103</c:f>
              <c:numCache>
                <c:formatCode>General</c:formatCode>
                <c:ptCount val="100"/>
                <c:pt idx="0">
                  <c:v>63.954262859960131</c:v>
                </c:pt>
                <c:pt idx="1">
                  <c:v>73.00500407314739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46.022517963430722</c:v>
                </c:pt>
                <c:pt idx="7">
                  <c:v>#N/A</c:v>
                </c:pt>
                <c:pt idx="8">
                  <c:v>63.976110474050486</c:v>
                </c:pt>
                <c:pt idx="9">
                  <c:v>81.985986661598432</c:v>
                </c:pt>
                <c:pt idx="10">
                  <c:v>#N/A</c:v>
                </c:pt>
                <c:pt idx="11">
                  <c:v>#N/A</c:v>
                </c:pt>
                <c:pt idx="12">
                  <c:v>73.017775090462891</c:v>
                </c:pt>
                <c:pt idx="13">
                  <c:v>1.0454821901595786</c:v>
                </c:pt>
                <c:pt idx="14">
                  <c:v>63.988723652204648</c:v>
                </c:pt>
                <c:pt idx="15">
                  <c:v>72.980035365020782</c:v>
                </c:pt>
                <c:pt idx="16">
                  <c:v>#N/A</c:v>
                </c:pt>
                <c:pt idx="17">
                  <c:v>#N/A</c:v>
                </c:pt>
                <c:pt idx="18">
                  <c:v>81.979941615370038</c:v>
                </c:pt>
                <c:pt idx="19">
                  <c:v>#N/A</c:v>
                </c:pt>
                <c:pt idx="20">
                  <c:v>#N/A</c:v>
                </c:pt>
                <c:pt idx="21">
                  <c:v>100</c:v>
                </c:pt>
                <c:pt idx="22">
                  <c:v>37.027497117587615</c:v>
                </c:pt>
                <c:pt idx="23">
                  <c:v>63.976779712244102</c:v>
                </c:pt>
                <c:pt idx="24">
                  <c:v>82.004445303492147</c:v>
                </c:pt>
                <c:pt idx="25">
                  <c:v>#N/A</c:v>
                </c:pt>
                <c:pt idx="26">
                  <c:v>55.011041850298795</c:v>
                </c:pt>
                <c:pt idx="27">
                  <c:v>#N/A</c:v>
                </c:pt>
                <c:pt idx="28">
                  <c:v>1.0325846718295297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54.946328062349224</c:v>
                </c:pt>
                <c:pt idx="36">
                  <c:v>#N/A</c:v>
                </c:pt>
                <c:pt idx="37">
                  <c:v>#N/A</c:v>
                </c:pt>
                <c:pt idx="38">
                  <c:v>99.959622152328791</c:v>
                </c:pt>
                <c:pt idx="39">
                  <c:v>55.012361982996147</c:v>
                </c:pt>
                <c:pt idx="40">
                  <c:v>73.0117470542002</c:v>
                </c:pt>
                <c:pt idx="41">
                  <c:v>#N/A</c:v>
                </c:pt>
                <c:pt idx="42">
                  <c:v>#N/A</c:v>
                </c:pt>
                <c:pt idx="43">
                  <c:v>1.0289506949616209</c:v>
                </c:pt>
                <c:pt idx="44">
                  <c:v>#N/A</c:v>
                </c:pt>
                <c:pt idx="45">
                  <c:v>28.026005967865981</c:v>
                </c:pt>
                <c:pt idx="46">
                  <c:v>#N/A</c:v>
                </c:pt>
                <c:pt idx="47">
                  <c:v>54.965889296046164</c:v>
                </c:pt>
                <c:pt idx="48">
                  <c:v>46.033308789344446</c:v>
                </c:pt>
                <c:pt idx="49">
                  <c:v>10.060568125590226</c:v>
                </c:pt>
                <c:pt idx="50">
                  <c:v>81.982326727108784</c:v>
                </c:pt>
                <c:pt idx="51">
                  <c:v>#N/A</c:v>
                </c:pt>
                <c:pt idx="52">
                  <c:v>#N/A</c:v>
                </c:pt>
                <c:pt idx="53">
                  <c:v>72.979961935305397</c:v>
                </c:pt>
                <c:pt idx="54">
                  <c:v>90.955925283671206</c:v>
                </c:pt>
                <c:pt idx="55">
                  <c:v>10.03896976660655</c:v>
                </c:pt>
                <c:pt idx="56">
                  <c:v>#N/A</c:v>
                </c:pt>
                <c:pt idx="57">
                  <c:v>10.019709493525339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46.032886051657371</c:v>
                </c:pt>
                <c:pt idx="64">
                  <c:v>36.97953903093741</c:v>
                </c:pt>
                <c:pt idx="65">
                  <c:v>10.014146727065031</c:v>
                </c:pt>
                <c:pt idx="66">
                  <c:v>10.057521753245092</c:v>
                </c:pt>
                <c:pt idx="67">
                  <c:v>#N/A</c:v>
                </c:pt>
                <c:pt idx="68">
                  <c:v>46.025167867252691</c:v>
                </c:pt>
                <c:pt idx="69">
                  <c:v>#N/A</c:v>
                </c:pt>
                <c:pt idx="70">
                  <c:v>72.933030209832751</c:v>
                </c:pt>
                <c:pt idx="71">
                  <c:v>#N/A</c:v>
                </c:pt>
                <c:pt idx="72">
                  <c:v>#N/A</c:v>
                </c:pt>
                <c:pt idx="73">
                  <c:v>19.030426016451226</c:v>
                </c:pt>
                <c:pt idx="74">
                  <c:v>19.012335979426755</c:v>
                </c:pt>
                <c:pt idx="75">
                  <c:v>37.023044319151758</c:v>
                </c:pt>
                <c:pt idx="76">
                  <c:v>55.00479406496688</c:v>
                </c:pt>
                <c:pt idx="77">
                  <c:v>9.9953147740387926</c:v>
                </c:pt>
                <c:pt idx="78">
                  <c:v>#N/A</c:v>
                </c:pt>
                <c:pt idx="79">
                  <c:v>99.91782789937244</c:v>
                </c:pt>
                <c:pt idx="80">
                  <c:v>37.031258792789814</c:v>
                </c:pt>
                <c:pt idx="81">
                  <c:v>19.000603850364971</c:v>
                </c:pt>
                <c:pt idx="82">
                  <c:v>10.054753813027997</c:v>
                </c:pt>
                <c:pt idx="83">
                  <c:v>#N/A</c:v>
                </c:pt>
                <c:pt idx="84">
                  <c:v>72.943811197186477</c:v>
                </c:pt>
                <c:pt idx="85">
                  <c:v>#N/A</c:v>
                </c:pt>
                <c:pt idx="86">
                  <c:v>10.017525223728516</c:v>
                </c:pt>
                <c:pt idx="87">
                  <c:v>81.987053236032011</c:v>
                </c:pt>
                <c:pt idx="88">
                  <c:v>37.010630961247251</c:v>
                </c:pt>
                <c:pt idx="89">
                  <c:v>#N/A</c:v>
                </c:pt>
                <c:pt idx="90">
                  <c:v>#N/A</c:v>
                </c:pt>
                <c:pt idx="91">
                  <c:v>45.96228237086396</c:v>
                </c:pt>
                <c:pt idx="92">
                  <c:v>#N/A</c:v>
                </c:pt>
                <c:pt idx="93">
                  <c:v>19.038483928773744</c:v>
                </c:pt>
                <c:pt idx="94">
                  <c:v>63.960331262056634</c:v>
                </c:pt>
                <c:pt idx="95">
                  <c:v>#N/A</c:v>
                </c:pt>
                <c:pt idx="96">
                  <c:v>#N/A</c:v>
                </c:pt>
                <c:pt idx="97">
                  <c:v>1.0525963744393827</c:v>
                </c:pt>
                <c:pt idx="98">
                  <c:v>#N/A</c:v>
                </c:pt>
                <c:pt idx="99">
                  <c:v>99.916674353985854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35-48C5-85E3-A52B67525DC0}"/>
            </c:ext>
          </c:extLst>
        </c:ser>
        <c:ser>
          <c:idx val="2"/>
          <c:order val="2"/>
          <c:tx>
            <c:v>Favorited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tint val="94000"/>
                      <a:satMod val="105000"/>
                      <a:lumMod val="102000"/>
                    </a:schemeClr>
                  </a:gs>
                  <a:gs pos="100000">
                    <a:schemeClr val="accent3">
                      <a:shade val="74000"/>
                      <a:satMod val="128000"/>
                      <a:lumMod val="100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'[1]K Nearest Neighbors (KNN)'!$AO$4:$AO$103</c:f>
              <c:numCache>
                <c:formatCode>General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71.715814712097313</c:v>
                </c:pt>
                <c:pt idx="3">
                  <c:v>56.825468508499803</c:v>
                </c:pt>
                <c:pt idx="4">
                  <c:v>#N/A</c:v>
                </c:pt>
                <c:pt idx="5">
                  <c:v>60.543441425065737</c:v>
                </c:pt>
                <c:pt idx="6">
                  <c:v>#N/A</c:v>
                </c:pt>
                <c:pt idx="7">
                  <c:v>44.918567517675925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43.426421383044548</c:v>
                </c:pt>
                <c:pt idx="17">
                  <c:v>86.602106376524247</c:v>
                </c:pt>
                <c:pt idx="18">
                  <c:v>#N/A</c:v>
                </c:pt>
                <c:pt idx="19">
                  <c:v>56.826008144069299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67.247265465111411</c:v>
                </c:pt>
                <c:pt idx="28">
                  <c:v>#N/A</c:v>
                </c:pt>
                <c:pt idx="29">
                  <c:v>23.330203001871183</c:v>
                </c:pt>
                <c:pt idx="30">
                  <c:v>#N/A</c:v>
                </c:pt>
                <c:pt idx="31">
                  <c:v>30.77011156365236</c:v>
                </c:pt>
                <c:pt idx="32">
                  <c:v>59.805368914751512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45.663637475357284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67.993765944241957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67.988939190503601</c:v>
                </c:pt>
                <c:pt idx="59">
                  <c:v>#N/A</c:v>
                </c:pt>
                <c:pt idx="60">
                  <c:v>#N/A</c:v>
                </c:pt>
                <c:pt idx="61">
                  <c:v>67.989165105238357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100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44.174356873336841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45.656495612940745</c:v>
                </c:pt>
                <c:pt idx="96">
                  <c:v>#N/A</c:v>
                </c:pt>
                <c:pt idx="97">
                  <c:v>#N/A</c:v>
                </c:pt>
                <c:pt idx="98">
                  <c:v>86.598528195771678</c:v>
                </c:pt>
                <c:pt idx="99">
                  <c:v>#N/A</c:v>
                </c:pt>
              </c:numCache>
            </c:numRef>
          </c:xVal>
          <c:yVal>
            <c:numRef>
              <c:f>'[1]K Nearest Neighbors (KNN)'!$AP$4:$AP$103</c:f>
              <c:numCache>
                <c:formatCode>General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45.987626822190158</c:v>
                </c:pt>
                <c:pt idx="3">
                  <c:v>72.9434500072622</c:v>
                </c:pt>
                <c:pt idx="4">
                  <c:v>#N/A</c:v>
                </c:pt>
                <c:pt idx="5">
                  <c:v>90.960447869170736</c:v>
                </c:pt>
                <c:pt idx="6">
                  <c:v>#N/A</c:v>
                </c:pt>
                <c:pt idx="7">
                  <c:v>81.99279159442122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82.011077836303372</c:v>
                </c:pt>
                <c:pt idx="17">
                  <c:v>81.959486959632699</c:v>
                </c:pt>
                <c:pt idx="18">
                  <c:v>#N/A</c:v>
                </c:pt>
                <c:pt idx="19">
                  <c:v>90.983696408270461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91.007123526145079</c:v>
                </c:pt>
                <c:pt idx="28">
                  <c:v>#N/A</c:v>
                </c:pt>
                <c:pt idx="29">
                  <c:v>72.991873973636999</c:v>
                </c:pt>
                <c:pt idx="30">
                  <c:v>#N/A</c:v>
                </c:pt>
                <c:pt idx="31">
                  <c:v>99.978362520360648</c:v>
                </c:pt>
                <c:pt idx="32">
                  <c:v>72.943388096493692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99.965592617081654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73.011645709974886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99.93748851229563</c:v>
                </c:pt>
                <c:pt idx="59">
                  <c:v>#N/A</c:v>
                </c:pt>
                <c:pt idx="60">
                  <c:v>#N/A</c:v>
                </c:pt>
                <c:pt idx="61">
                  <c:v>63.953741461410658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81.929394212170209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99.997643457745056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90.929027213536841</c:v>
                </c:pt>
                <c:pt idx="96">
                  <c:v>#N/A</c:v>
                </c:pt>
                <c:pt idx="97">
                  <c:v>#N/A</c:v>
                </c:pt>
                <c:pt idx="98">
                  <c:v>99.981830832964107</c:v>
                </c:pt>
                <c:pt idx="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35-48C5-85E3-A52B67525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167551"/>
        <c:axId val="1424169183"/>
      </c:scatterChart>
      <c:valAx>
        <c:axId val="1424167551"/>
        <c:scaling>
          <c:orientation val="minMax"/>
          <c:max val="1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'[1]K Nearest Neighbors (KNN)'!$AI$3</c:f>
              <c:strCache>
                <c:ptCount val="1"/>
                <c:pt idx="0">
                  <c:v>Tempo</c:v>
                </c:pt>
              </c:strCache>
            </c:strRef>
          </c:tx>
          <c:layout>
            <c:manualLayout>
              <c:xMode val="edge"/>
              <c:yMode val="edge"/>
              <c:x val="0.49477626469359842"/>
              <c:y val="0.950564466616790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9183"/>
        <c:crossesAt val="-20"/>
        <c:crossBetween val="midCat"/>
        <c:majorUnit val="10"/>
      </c:valAx>
      <c:valAx>
        <c:axId val="1424169183"/>
        <c:scaling>
          <c:orientation val="minMax"/>
          <c:max val="1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'[1]K Nearest Neighbors (KNN)'!$AJ$3</c:f>
              <c:strCache>
                <c:ptCount val="1"/>
                <c:pt idx="0">
                  <c:v>Key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7551"/>
        <c:crossesAt val="-20"/>
        <c:crossBetween val="midCat"/>
        <c:majorUnit val="10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'[1]K Nearest Neighbors (KNN)'!$AS$2</c:f>
          <c:strCache>
            <c:ptCount val="1"/>
            <c:pt idx="0">
              <c:v> NEAREST NEIGHBORS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45829374169743"/>
          <c:y val="0.16301987581948729"/>
          <c:w val="0.83289130787116905"/>
          <c:h val="0.78864888999651395"/>
        </c:manualLayout>
      </c:layout>
      <c:scatterChart>
        <c:scatterStyle val="lineMarker"/>
        <c:varyColors val="0"/>
        <c:ser>
          <c:idx val="5"/>
          <c:order val="0"/>
          <c:tx>
            <c:v>Full Sample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tint val="94000"/>
                      <a:satMod val="105000"/>
                      <a:lumMod val="102000"/>
                    </a:schemeClr>
                  </a:gs>
                  <a:gs pos="100000">
                    <a:schemeClr val="accent6">
                      <a:shade val="74000"/>
                      <a:satMod val="128000"/>
                      <a:lumMod val="100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'[1]K Nearest Neighbors (KNN)'!$AV$4:$AV$103</c:f>
              <c:numCache>
                <c:formatCode>General</c:formatCode>
                <c:ptCount val="100"/>
                <c:pt idx="0">
                  <c:v>9.9349133806140539</c:v>
                </c:pt>
                <c:pt idx="1">
                  <c:v>8.4397700623405747</c:v>
                </c:pt>
                <c:pt idx="2">
                  <c:v>71.715814712097313</c:v>
                </c:pt>
                <c:pt idx="3">
                  <c:v>56.825468508499803</c:v>
                </c:pt>
                <c:pt idx="4">
                  <c:v>20.349001053715533</c:v>
                </c:pt>
                <c:pt idx="5">
                  <c:v>60.543441425065737</c:v>
                </c:pt>
                <c:pt idx="6">
                  <c:v>53.848561378454427</c:v>
                </c:pt>
                <c:pt idx="7">
                  <c:v>44.918567517675925</c:v>
                </c:pt>
                <c:pt idx="8">
                  <c:v>24.815577737712999</c:v>
                </c:pt>
                <c:pt idx="9">
                  <c:v>23.328361907108967</c:v>
                </c:pt>
                <c:pt idx="10">
                  <c:v>30.776860395796405</c:v>
                </c:pt>
                <c:pt idx="11">
                  <c:v>15.142072460660653</c:v>
                </c:pt>
                <c:pt idx="12">
                  <c:v>21.843871688752024</c:v>
                </c:pt>
                <c:pt idx="13">
                  <c:v>45.660200585415318</c:v>
                </c:pt>
                <c:pt idx="14">
                  <c:v>32.260584021069164</c:v>
                </c:pt>
                <c:pt idx="15">
                  <c:v>24.818001133888007</c:v>
                </c:pt>
                <c:pt idx="16">
                  <c:v>43.426421383044548</c:v>
                </c:pt>
                <c:pt idx="17">
                  <c:v>86.602106376524247</c:v>
                </c:pt>
                <c:pt idx="18">
                  <c:v>47.895388986363507</c:v>
                </c:pt>
                <c:pt idx="19">
                  <c:v>56.826008144069299</c:v>
                </c:pt>
                <c:pt idx="20">
                  <c:v>21.093859751069328</c:v>
                </c:pt>
                <c:pt idx="21">
                  <c:v>24.820764396278165</c:v>
                </c:pt>
                <c:pt idx="22">
                  <c:v>59.057041624714401</c:v>
                </c:pt>
                <c:pt idx="23">
                  <c:v>41.941902376942316</c:v>
                </c:pt>
                <c:pt idx="24">
                  <c:v>38.960553734463659</c:v>
                </c:pt>
                <c:pt idx="25">
                  <c:v>24.074063885687547</c:v>
                </c:pt>
                <c:pt idx="26">
                  <c:v>59.800730313586477</c:v>
                </c:pt>
                <c:pt idx="27">
                  <c:v>67.247265465111411</c:v>
                </c:pt>
                <c:pt idx="28">
                  <c:v>52.358745899848635</c:v>
                </c:pt>
                <c:pt idx="29">
                  <c:v>23.330203001871183</c:v>
                </c:pt>
                <c:pt idx="30">
                  <c:v>25.562202102872511</c:v>
                </c:pt>
                <c:pt idx="31">
                  <c:v>30.77011156365236</c:v>
                </c:pt>
                <c:pt idx="32">
                  <c:v>59.805368914751512</c:v>
                </c:pt>
                <c:pt idx="33">
                  <c:v>27.054543361014904</c:v>
                </c:pt>
                <c:pt idx="34">
                  <c:v>24.07612848449175</c:v>
                </c:pt>
                <c:pt idx="35">
                  <c:v>18.867376827142184</c:v>
                </c:pt>
                <c:pt idx="36">
                  <c:v>49.381379542179232</c:v>
                </c:pt>
                <c:pt idx="37">
                  <c:v>45.663637475357284</c:v>
                </c:pt>
                <c:pt idx="38">
                  <c:v>1</c:v>
                </c:pt>
                <c:pt idx="39">
                  <c:v>46.403516320988842</c:v>
                </c:pt>
                <c:pt idx="40">
                  <c:v>19.609870826030029</c:v>
                </c:pt>
                <c:pt idx="41">
                  <c:v>23.329597585019112</c:v>
                </c:pt>
                <c:pt idx="42">
                  <c:v>67.993765944241957</c:v>
                </c:pt>
                <c:pt idx="43">
                  <c:v>77.667930238735806</c:v>
                </c:pt>
                <c:pt idx="44">
                  <c:v>22.587990328385484</c:v>
                </c:pt>
                <c:pt idx="45">
                  <c:v>47.896776019243944</c:v>
                </c:pt>
                <c:pt idx="46">
                  <c:v>30.774283844683932</c:v>
                </c:pt>
                <c:pt idx="47">
                  <c:v>28.53790179342084</c:v>
                </c:pt>
                <c:pt idx="48">
                  <c:v>62.776752193833502</c:v>
                </c:pt>
                <c:pt idx="49">
                  <c:v>52.356761880051643</c:v>
                </c:pt>
                <c:pt idx="50">
                  <c:v>27.05394128912565</c:v>
                </c:pt>
                <c:pt idx="51">
                  <c:v>27.054835144127054</c:v>
                </c:pt>
                <c:pt idx="52">
                  <c:v>21.09889909813041</c:v>
                </c:pt>
                <c:pt idx="53">
                  <c:v>51.615193308858039</c:v>
                </c:pt>
                <c:pt idx="54">
                  <c:v>45.661419860209833</c:v>
                </c:pt>
                <c:pt idx="55">
                  <c:v>46.403323930856033</c:v>
                </c:pt>
                <c:pt idx="56">
                  <c:v>31.519892075416301</c:v>
                </c:pt>
                <c:pt idx="57">
                  <c:v>43.42355440744776</c:v>
                </c:pt>
                <c:pt idx="58">
                  <c:v>67.988939190503601</c:v>
                </c:pt>
                <c:pt idx="59">
                  <c:v>22.585565989127506</c:v>
                </c:pt>
                <c:pt idx="60">
                  <c:v>24.071051411528888</c:v>
                </c:pt>
                <c:pt idx="61">
                  <c:v>67.989165105238357</c:v>
                </c:pt>
                <c:pt idx="62">
                  <c:v>50.128385920505657</c:v>
                </c:pt>
                <c:pt idx="63">
                  <c:v>56.827771428697396</c:v>
                </c:pt>
                <c:pt idx="64">
                  <c:v>58.311392130416593</c:v>
                </c:pt>
                <c:pt idx="65">
                  <c:v>60.544361151952316</c:v>
                </c:pt>
                <c:pt idx="66">
                  <c:v>79.157448585429407</c:v>
                </c:pt>
                <c:pt idx="67">
                  <c:v>22.588828300456672</c:v>
                </c:pt>
                <c:pt idx="68">
                  <c:v>34.49701163604842</c:v>
                </c:pt>
                <c:pt idx="69">
                  <c:v>24.076482646140906</c:v>
                </c:pt>
                <c:pt idx="70">
                  <c:v>29.284847943023117</c:v>
                </c:pt>
                <c:pt idx="71">
                  <c:v>11.421939536428511</c:v>
                </c:pt>
                <c:pt idx="72">
                  <c:v>27.793605162111934</c:v>
                </c:pt>
                <c:pt idx="73">
                  <c:v>61.29145222326332</c:v>
                </c:pt>
                <c:pt idx="74">
                  <c:v>18.122565144867977</c:v>
                </c:pt>
                <c:pt idx="75">
                  <c:v>86.602398338497409</c:v>
                </c:pt>
                <c:pt idx="76">
                  <c:v>44.171701844270899</c:v>
                </c:pt>
                <c:pt idx="77">
                  <c:v>23.332297264411256</c:v>
                </c:pt>
                <c:pt idx="78">
                  <c:v>12.166432596761835</c:v>
                </c:pt>
                <c:pt idx="79">
                  <c:v>23.330385675615656</c:v>
                </c:pt>
                <c:pt idx="80">
                  <c:v>38.213398865799476</c:v>
                </c:pt>
                <c:pt idx="81">
                  <c:v>88.08399023720915</c:v>
                </c:pt>
                <c:pt idx="82">
                  <c:v>64.270575715618151</c:v>
                </c:pt>
                <c:pt idx="83">
                  <c:v>22.584935763848922</c:v>
                </c:pt>
                <c:pt idx="84">
                  <c:v>23.330725683464262</c:v>
                </c:pt>
                <c:pt idx="85">
                  <c:v>100</c:v>
                </c:pt>
                <c:pt idx="86">
                  <c:v>54.588891446367583</c:v>
                </c:pt>
                <c:pt idx="87">
                  <c:v>25.565149297329302</c:v>
                </c:pt>
                <c:pt idx="88">
                  <c:v>76.174719791985567</c:v>
                </c:pt>
                <c:pt idx="89">
                  <c:v>22.588841972117937</c:v>
                </c:pt>
                <c:pt idx="90">
                  <c:v>44.174356873336841</c:v>
                </c:pt>
                <c:pt idx="91">
                  <c:v>41.937965530203783</c:v>
                </c:pt>
                <c:pt idx="92">
                  <c:v>21.099526906905997</c:v>
                </c:pt>
                <c:pt idx="93">
                  <c:v>95.529217615432344</c:v>
                </c:pt>
                <c:pt idx="94">
                  <c:v>49.379745475704908</c:v>
                </c:pt>
                <c:pt idx="95">
                  <c:v>45.656495612940745</c:v>
                </c:pt>
                <c:pt idx="96">
                  <c:v>30.773804705026084</c:v>
                </c:pt>
                <c:pt idx="97">
                  <c:v>53.850215505972734</c:v>
                </c:pt>
                <c:pt idx="98">
                  <c:v>86.598528195771678</c:v>
                </c:pt>
                <c:pt idx="99">
                  <c:v>47.151803668266986</c:v>
                </c:pt>
              </c:numCache>
            </c:numRef>
          </c:xVal>
          <c:yVal>
            <c:numRef>
              <c:f>'[1]K Nearest Neighbors (KNN)'!$AW$4:$AW$103</c:f>
              <c:numCache>
                <c:formatCode>General</c:formatCode>
                <c:ptCount val="100"/>
                <c:pt idx="0">
                  <c:v>63.954262859960131</c:v>
                </c:pt>
                <c:pt idx="1">
                  <c:v>73.00500407314739</c:v>
                </c:pt>
                <c:pt idx="2">
                  <c:v>45.987626822190158</c:v>
                </c:pt>
                <c:pt idx="3">
                  <c:v>72.9434500072622</c:v>
                </c:pt>
                <c:pt idx="4">
                  <c:v>10.007474846954352</c:v>
                </c:pt>
                <c:pt idx="5">
                  <c:v>90.960447869170736</c:v>
                </c:pt>
                <c:pt idx="6">
                  <c:v>46.022517963430722</c:v>
                </c:pt>
                <c:pt idx="7">
                  <c:v>81.99279159442122</c:v>
                </c:pt>
                <c:pt idx="8">
                  <c:v>63.976110474050486</c:v>
                </c:pt>
                <c:pt idx="9">
                  <c:v>81.985986661598432</c:v>
                </c:pt>
                <c:pt idx="10">
                  <c:v>18.984888530593334</c:v>
                </c:pt>
                <c:pt idx="11">
                  <c:v>55.012057931318324</c:v>
                </c:pt>
                <c:pt idx="12">
                  <c:v>73.017775090462891</c:v>
                </c:pt>
                <c:pt idx="13">
                  <c:v>1.0454821901595786</c:v>
                </c:pt>
                <c:pt idx="14">
                  <c:v>63.988723652204648</c:v>
                </c:pt>
                <c:pt idx="15">
                  <c:v>72.980035365020782</c:v>
                </c:pt>
                <c:pt idx="16">
                  <c:v>82.011077836303372</c:v>
                </c:pt>
                <c:pt idx="17">
                  <c:v>81.959486959632699</c:v>
                </c:pt>
                <c:pt idx="18">
                  <c:v>81.979941615370038</c:v>
                </c:pt>
                <c:pt idx="19">
                  <c:v>90.983696408270461</c:v>
                </c:pt>
                <c:pt idx="20">
                  <c:v>1</c:v>
                </c:pt>
                <c:pt idx="21">
                  <c:v>100</c:v>
                </c:pt>
                <c:pt idx="22">
                  <c:v>37.027497117587615</c:v>
                </c:pt>
                <c:pt idx="23">
                  <c:v>63.976779712244102</c:v>
                </c:pt>
                <c:pt idx="24">
                  <c:v>82.004445303492147</c:v>
                </c:pt>
                <c:pt idx="25">
                  <c:v>9.98881187058225</c:v>
                </c:pt>
                <c:pt idx="26">
                  <c:v>55.011041850298795</c:v>
                </c:pt>
                <c:pt idx="27">
                  <c:v>91.007123526145079</c:v>
                </c:pt>
                <c:pt idx="28">
                  <c:v>1.0325846718295297</c:v>
                </c:pt>
                <c:pt idx="29">
                  <c:v>72.991873973636999</c:v>
                </c:pt>
                <c:pt idx="30">
                  <c:v>1.0558488401439048</c:v>
                </c:pt>
                <c:pt idx="31">
                  <c:v>99.978362520360648</c:v>
                </c:pt>
                <c:pt idx="32">
                  <c:v>72.943388096493692</c:v>
                </c:pt>
                <c:pt idx="33">
                  <c:v>28.022356761066973</c:v>
                </c:pt>
                <c:pt idx="34">
                  <c:v>1.0138829076891467</c:v>
                </c:pt>
                <c:pt idx="35">
                  <c:v>54.946328062349224</c:v>
                </c:pt>
                <c:pt idx="36">
                  <c:v>1.0700590445198754</c:v>
                </c:pt>
                <c:pt idx="37">
                  <c:v>99.965592617081654</c:v>
                </c:pt>
                <c:pt idx="38">
                  <c:v>99.959622152328791</c:v>
                </c:pt>
                <c:pt idx="39">
                  <c:v>55.012361982996147</c:v>
                </c:pt>
                <c:pt idx="40">
                  <c:v>73.0117470542002</c:v>
                </c:pt>
                <c:pt idx="41">
                  <c:v>10.046201439090231</c:v>
                </c:pt>
                <c:pt idx="42">
                  <c:v>73.011645709974886</c:v>
                </c:pt>
                <c:pt idx="43">
                  <c:v>1.0289506949616209</c:v>
                </c:pt>
                <c:pt idx="44">
                  <c:v>1.0324906559487259</c:v>
                </c:pt>
                <c:pt idx="45">
                  <c:v>28.026005967865981</c:v>
                </c:pt>
                <c:pt idx="46">
                  <c:v>46.02273149971402</c:v>
                </c:pt>
                <c:pt idx="47">
                  <c:v>54.965889296046164</c:v>
                </c:pt>
                <c:pt idx="48">
                  <c:v>46.033308789344446</c:v>
                </c:pt>
                <c:pt idx="49">
                  <c:v>10.060568125590226</c:v>
                </c:pt>
                <c:pt idx="50">
                  <c:v>81.982326727108784</c:v>
                </c:pt>
                <c:pt idx="51">
                  <c:v>46.036042831303867</c:v>
                </c:pt>
                <c:pt idx="52">
                  <c:v>46.032702245212803</c:v>
                </c:pt>
                <c:pt idx="53">
                  <c:v>72.979961935305397</c:v>
                </c:pt>
                <c:pt idx="54">
                  <c:v>90.955925283671206</c:v>
                </c:pt>
                <c:pt idx="55">
                  <c:v>10.03896976660655</c:v>
                </c:pt>
                <c:pt idx="56">
                  <c:v>10.050328343919457</c:v>
                </c:pt>
                <c:pt idx="57">
                  <c:v>10.019709493525339</c:v>
                </c:pt>
                <c:pt idx="58">
                  <c:v>99.93748851229563</c:v>
                </c:pt>
                <c:pt idx="59">
                  <c:v>99.977499986326791</c:v>
                </c:pt>
                <c:pt idx="60">
                  <c:v>10.04293526731322</c:v>
                </c:pt>
                <c:pt idx="61">
                  <c:v>63.953741461410658</c:v>
                </c:pt>
                <c:pt idx="62">
                  <c:v>1.0493445143738462</c:v>
                </c:pt>
                <c:pt idx="63">
                  <c:v>46.032886051657371</c:v>
                </c:pt>
                <c:pt idx="64">
                  <c:v>36.97953903093741</c:v>
                </c:pt>
                <c:pt idx="65">
                  <c:v>10.014146727065031</c:v>
                </c:pt>
                <c:pt idx="66">
                  <c:v>10.057521753245092</c:v>
                </c:pt>
                <c:pt idx="67">
                  <c:v>45.965071073676377</c:v>
                </c:pt>
                <c:pt idx="68">
                  <c:v>46.025167867252691</c:v>
                </c:pt>
                <c:pt idx="69">
                  <c:v>9.9885752514230788</c:v>
                </c:pt>
                <c:pt idx="70">
                  <c:v>72.933030209832751</c:v>
                </c:pt>
                <c:pt idx="71">
                  <c:v>10.005982595351517</c:v>
                </c:pt>
                <c:pt idx="72">
                  <c:v>19.046454257339146</c:v>
                </c:pt>
                <c:pt idx="73">
                  <c:v>19.030426016451226</c:v>
                </c:pt>
                <c:pt idx="74">
                  <c:v>19.012335979426755</c:v>
                </c:pt>
                <c:pt idx="75">
                  <c:v>37.023044319151758</c:v>
                </c:pt>
                <c:pt idx="76">
                  <c:v>55.00479406496688</c:v>
                </c:pt>
                <c:pt idx="77">
                  <c:v>9.9953147740387926</c:v>
                </c:pt>
                <c:pt idx="78">
                  <c:v>19.034441226885608</c:v>
                </c:pt>
                <c:pt idx="79">
                  <c:v>99.91782789937244</c:v>
                </c:pt>
                <c:pt idx="80">
                  <c:v>37.031258792789814</c:v>
                </c:pt>
                <c:pt idx="81">
                  <c:v>19.000603850364971</c:v>
                </c:pt>
                <c:pt idx="82">
                  <c:v>10.054753813027997</c:v>
                </c:pt>
                <c:pt idx="83">
                  <c:v>55.01657220304314</c:v>
                </c:pt>
                <c:pt idx="84">
                  <c:v>72.943811197186477</c:v>
                </c:pt>
                <c:pt idx="85">
                  <c:v>81.929394212170209</c:v>
                </c:pt>
                <c:pt idx="86">
                  <c:v>10.017525223728516</c:v>
                </c:pt>
                <c:pt idx="87">
                  <c:v>81.987053236032011</c:v>
                </c:pt>
                <c:pt idx="88">
                  <c:v>37.010630961247251</c:v>
                </c:pt>
                <c:pt idx="89">
                  <c:v>27.985070498457667</c:v>
                </c:pt>
                <c:pt idx="90">
                  <c:v>99.997643457745056</c:v>
                </c:pt>
                <c:pt idx="91">
                  <c:v>45.96228237086396</c:v>
                </c:pt>
                <c:pt idx="92">
                  <c:v>81.989503217256683</c:v>
                </c:pt>
                <c:pt idx="93">
                  <c:v>19.038483928773744</c:v>
                </c:pt>
                <c:pt idx="94">
                  <c:v>63.960331262056634</c:v>
                </c:pt>
                <c:pt idx="95">
                  <c:v>90.929027213536841</c:v>
                </c:pt>
                <c:pt idx="96">
                  <c:v>28.028302412486898</c:v>
                </c:pt>
                <c:pt idx="97">
                  <c:v>1.0525963744393827</c:v>
                </c:pt>
                <c:pt idx="98">
                  <c:v>99.981830832964107</c:v>
                </c:pt>
                <c:pt idx="99">
                  <c:v>99.916674353985854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36-4DD8-B375-41E2489CFEE6}"/>
            </c:ext>
          </c:extLst>
        </c:ser>
        <c:ser>
          <c:idx val="1"/>
          <c:order val="1"/>
          <c:tx>
            <c:v>Skipped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tint val="94000"/>
                      <a:satMod val="105000"/>
                      <a:lumMod val="102000"/>
                    </a:schemeClr>
                  </a:gs>
                  <a:gs pos="100000">
                    <a:schemeClr val="accent2">
                      <a:shade val="74000"/>
                      <a:satMod val="128000"/>
                      <a:lumMod val="100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[1]!Skipped_X</c:f>
            </c:numRef>
          </c:xVal>
          <c:yVal>
            <c:numRef>
              <c:f>[1]!Skipped_Y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36-4DD8-B375-41E2489CFEE6}"/>
            </c:ext>
          </c:extLst>
        </c:ser>
        <c:ser>
          <c:idx val="0"/>
          <c:order val="2"/>
          <c:tx>
            <c:v>Listened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tint val="94000"/>
                      <a:satMod val="105000"/>
                      <a:lumMod val="102000"/>
                    </a:schemeClr>
                  </a:gs>
                  <a:gs pos="100000">
                    <a:schemeClr val="accent1">
                      <a:shade val="74000"/>
                      <a:satMod val="128000"/>
                      <a:lumMod val="100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[1]!Listened_X</c:f>
            </c:numRef>
          </c:xVal>
          <c:yVal>
            <c:numRef>
              <c:f>[1]!Listened_Y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36-4DD8-B375-41E2489CFEE6}"/>
            </c:ext>
          </c:extLst>
        </c:ser>
        <c:ser>
          <c:idx val="2"/>
          <c:order val="3"/>
          <c:tx>
            <c:v>Favorited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tint val="94000"/>
                      <a:satMod val="105000"/>
                      <a:lumMod val="102000"/>
                    </a:schemeClr>
                  </a:gs>
                  <a:gs pos="100000">
                    <a:schemeClr val="accent3">
                      <a:shade val="74000"/>
                      <a:satMod val="128000"/>
                      <a:lumMod val="100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[1]!Favorited_X</c:f>
            </c:numRef>
          </c:xVal>
          <c:yVal>
            <c:numRef>
              <c:f>[1]!Favorited_Y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36-4DD8-B375-41E2489CFEE6}"/>
            </c:ext>
          </c:extLst>
        </c:ser>
        <c:ser>
          <c:idx val="4"/>
          <c:order val="4"/>
          <c:tx>
            <c:v>Test Case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tint val="94000"/>
                      <a:satMod val="105000"/>
                      <a:lumMod val="102000"/>
                    </a:schemeClr>
                  </a:gs>
                  <a:gs pos="100000">
                    <a:schemeClr val="accent5">
                      <a:shade val="74000"/>
                      <a:satMod val="128000"/>
                      <a:lumMod val="100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'[1]K Nearest Neighbors (KNN)'!$X$4:$X$5</c:f>
              <c:numCache>
                <c:formatCode>General</c:formatCode>
                <c:ptCount val="2"/>
              </c:numCache>
            </c:numRef>
          </c:xVal>
          <c:yVal>
            <c:numRef>
              <c:f>'[1]K Nearest Neighbors (KNN)'!$Y$4:$Y$5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36-4DD8-B375-41E2489CFEE6}"/>
            </c:ext>
          </c:extLst>
        </c:ser>
        <c:ser>
          <c:idx val="3"/>
          <c:order val="5"/>
          <c:tx>
            <c:v>Connectors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[1]!Connectors_X</c:f>
            </c:numRef>
          </c:xVal>
          <c:yVal>
            <c:numRef>
              <c:f>[1]!Connectors_Y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A36-4DD8-B375-41E2489CF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167551"/>
        <c:axId val="1424169183"/>
      </c:scatterChart>
      <c:valAx>
        <c:axId val="1424167551"/>
        <c:scaling>
          <c:orientation val="minMax"/>
          <c:max val="1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'[1]K Nearest Neighbors (KNN)'!$AI$3</c:f>
              <c:strCache>
                <c:ptCount val="1"/>
                <c:pt idx="0">
                  <c:v>Tempo</c:v>
                </c:pt>
              </c:strCache>
            </c:strRef>
          </c:tx>
          <c:layout>
            <c:manualLayout>
              <c:xMode val="edge"/>
              <c:yMode val="edge"/>
              <c:x val="0.49477626469359842"/>
              <c:y val="0.950564466616790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9183"/>
        <c:crossesAt val="-20"/>
        <c:crossBetween val="midCat"/>
        <c:majorUnit val="10"/>
      </c:valAx>
      <c:valAx>
        <c:axId val="1424169183"/>
        <c:scaling>
          <c:orientation val="minMax"/>
          <c:max val="1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'[1]K Nearest Neighbors (KNN)'!$AJ$3</c:f>
              <c:strCache>
                <c:ptCount val="1"/>
                <c:pt idx="0">
                  <c:v>Key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7551"/>
        <c:crossesAt val="-20"/>
        <c:crossBetween val="midCat"/>
        <c:majorUnit val="10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445772</xdr:colOff>
      <xdr:row>9</xdr:row>
      <xdr:rowOff>116205</xdr:rowOff>
    </xdr:from>
    <xdr:to>
      <xdr:col>27</xdr:col>
      <xdr:colOff>259563</xdr:colOff>
      <xdr:row>33</xdr:row>
      <xdr:rowOff>153570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6D4358-5D90-4337-83E0-F8340C0CC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116205</xdr:colOff>
      <xdr:row>9</xdr:row>
      <xdr:rowOff>116205</xdr:rowOff>
    </xdr:from>
    <xdr:to>
      <xdr:col>32</xdr:col>
      <xdr:colOff>472440</xdr:colOff>
      <xdr:row>33</xdr:row>
      <xdr:rowOff>173355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8E087CD-F01D-4E63-ACA5-EC579E89F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60960</xdr:colOff>
      <xdr:row>4</xdr:row>
      <xdr:rowOff>0</xdr:rowOff>
    </xdr:from>
    <xdr:to>
      <xdr:col>27</xdr:col>
      <xdr:colOff>586740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396FCA9-3C71-4153-B096-3648F9D19DCD}"/>
            </a:ext>
          </a:extLst>
        </xdr:cNvPr>
        <xdr:cNvCxnSpPr/>
      </xdr:nvCxnSpPr>
      <xdr:spPr>
        <a:xfrm>
          <a:off x="17631410" y="781050"/>
          <a:ext cx="1611630" cy="0"/>
        </a:xfrm>
        <a:prstGeom prst="straightConnector1">
          <a:avLst/>
        </a:prstGeom>
        <a:ln w="25400"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647700</xdr:colOff>
      <xdr:row>4</xdr:row>
      <xdr:rowOff>0</xdr:rowOff>
    </xdr:from>
    <xdr:to>
      <xdr:col>27</xdr:col>
      <xdr:colOff>594360</xdr:colOff>
      <xdr:row>6</xdr:row>
      <xdr:rowOff>175260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C82C893B-6FBB-473E-8B1B-AEEF80B4A5C7}"/>
            </a:ext>
          </a:extLst>
        </xdr:cNvPr>
        <xdr:cNvSpPr/>
      </xdr:nvSpPr>
      <xdr:spPr>
        <a:xfrm>
          <a:off x="18218150" y="781050"/>
          <a:ext cx="1032510" cy="562610"/>
        </a:xfrm>
        <a:custGeom>
          <a:avLst/>
          <a:gdLst>
            <a:gd name="connsiteX0" fmla="*/ 0 w 769620"/>
            <a:gd name="connsiteY0" fmla="*/ 0 h 435767"/>
            <a:gd name="connsiteX1" fmla="*/ 350520 w 769620"/>
            <a:gd name="connsiteY1" fmla="*/ 76200 h 435767"/>
            <a:gd name="connsiteX2" fmla="*/ 556260 w 769620"/>
            <a:gd name="connsiteY2" fmla="*/ 381000 h 435767"/>
            <a:gd name="connsiteX3" fmla="*/ 769620 w 769620"/>
            <a:gd name="connsiteY3" fmla="*/ 434340 h 4357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69620" h="435767">
              <a:moveTo>
                <a:pt x="0" y="0"/>
              </a:moveTo>
              <a:cubicBezTo>
                <a:pt x="128905" y="6350"/>
                <a:pt x="257810" y="12700"/>
                <a:pt x="350520" y="76200"/>
              </a:cubicBezTo>
              <a:cubicBezTo>
                <a:pt x="443230" y="139700"/>
                <a:pt x="486410" y="321310"/>
                <a:pt x="556260" y="381000"/>
              </a:cubicBezTo>
              <a:cubicBezTo>
                <a:pt x="626110" y="440690"/>
                <a:pt x="697865" y="437515"/>
                <a:pt x="769620" y="434340"/>
              </a:cubicBezTo>
            </a:path>
          </a:pathLst>
        </a:custGeom>
        <a:noFill/>
        <a:ln w="25400">
          <a:solidFill>
            <a:schemeClr val="bg1">
              <a:lumMod val="85000"/>
            </a:schemeClr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rastu\Downloads\Classification.xlsx" TargetMode="External"/><Relationship Id="rId1" Type="http://schemas.openxmlformats.org/officeDocument/2006/relationships/externalLinkPath" Target="file:///C:\Users\Arastu\Downloads\Class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 Data"/>
      <sheetName val="K Nearest Neighbors (KNN)"/>
      <sheetName val="Naive Bayes"/>
      <sheetName val="Decision Trees"/>
      <sheetName val="Decision Tree Pivot"/>
      <sheetName val="Logistic Regression"/>
      <sheetName val="Sentiment Analysis"/>
      <sheetName val="Classification"/>
    </sheetNames>
    <definedNames>
      <definedName name="Connectors_X" refersTo="#REF!"/>
      <definedName name="Connectors_Y" refersTo="#REF!"/>
      <definedName name="Favorited_X" refersTo="#REF!"/>
      <definedName name="Favorited_Y" refersTo="#REF!"/>
      <definedName name="Listened_X" refersTo="#REF!"/>
      <definedName name="Listened_Y" refersTo="#REF!"/>
      <definedName name="Skipped_X" refersTo="#REF!"/>
      <definedName name="Skipped_Y" refersTo="#REF!"/>
    </definedNames>
    <sheetDataSet>
      <sheetData sheetId="0"/>
      <sheetData sheetId="1">
        <row r="2">
          <cell r="AS2" t="str">
            <v xml:space="preserve"> NEAREST NEIGHBORS</v>
          </cell>
        </row>
        <row r="3">
          <cell r="AI3" t="str">
            <v>Tempo</v>
          </cell>
          <cell r="AJ3" t="str">
            <v>Key</v>
          </cell>
        </row>
        <row r="4">
          <cell r="X4"/>
          <cell r="Y4"/>
          <cell r="AI4" t="e">
            <v>#N/A</v>
          </cell>
          <cell r="AJ4" t="e">
            <v>#N/A</v>
          </cell>
          <cell r="AL4">
            <v>9.9349133806140539</v>
          </cell>
          <cell r="AM4">
            <v>63.954262859960131</v>
          </cell>
          <cell r="AO4" t="e">
            <v>#N/A</v>
          </cell>
          <cell r="AP4" t="e">
            <v>#N/A</v>
          </cell>
          <cell r="AV4">
            <v>9.9349133806140539</v>
          </cell>
          <cell r="AW4">
            <v>63.954262859960131</v>
          </cell>
        </row>
        <row r="5">
          <cell r="X5"/>
          <cell r="Y5"/>
          <cell r="AI5" t="e">
            <v>#N/A</v>
          </cell>
          <cell r="AJ5" t="e">
            <v>#N/A</v>
          </cell>
          <cell r="AL5">
            <v>8.4397700623405747</v>
          </cell>
          <cell r="AM5">
            <v>73.00500407314739</v>
          </cell>
          <cell r="AO5" t="e">
            <v>#N/A</v>
          </cell>
          <cell r="AP5" t="e">
            <v>#N/A</v>
          </cell>
          <cell r="AV5">
            <v>8.4397700623405747</v>
          </cell>
          <cell r="AW5">
            <v>73.00500407314739</v>
          </cell>
        </row>
        <row r="6">
          <cell r="AI6" t="e">
            <v>#N/A</v>
          </cell>
          <cell r="AJ6" t="e">
            <v>#N/A</v>
          </cell>
          <cell r="AL6" t="e">
            <v>#N/A</v>
          </cell>
          <cell r="AM6" t="e">
            <v>#N/A</v>
          </cell>
          <cell r="AO6">
            <v>71.715814712097313</v>
          </cell>
          <cell r="AP6">
            <v>45.987626822190158</v>
          </cell>
          <cell r="AV6">
            <v>71.715814712097313</v>
          </cell>
          <cell r="AW6">
            <v>45.987626822190158</v>
          </cell>
        </row>
        <row r="7">
          <cell r="AI7" t="e">
            <v>#N/A</v>
          </cell>
          <cell r="AJ7" t="e">
            <v>#N/A</v>
          </cell>
          <cell r="AL7" t="e">
            <v>#N/A</v>
          </cell>
          <cell r="AM7" t="e">
            <v>#N/A</v>
          </cell>
          <cell r="AO7">
            <v>56.825468508499803</v>
          </cell>
          <cell r="AP7">
            <v>72.9434500072622</v>
          </cell>
          <cell r="AV7">
            <v>56.825468508499803</v>
          </cell>
          <cell r="AW7">
            <v>72.9434500072622</v>
          </cell>
        </row>
        <row r="8">
          <cell r="AI8">
            <v>20.349001053715533</v>
          </cell>
          <cell r="AJ8">
            <v>10.007474846954352</v>
          </cell>
          <cell r="AL8" t="e">
            <v>#N/A</v>
          </cell>
          <cell r="AM8" t="e">
            <v>#N/A</v>
          </cell>
          <cell r="AO8" t="e">
            <v>#N/A</v>
          </cell>
          <cell r="AP8" t="e">
            <v>#N/A</v>
          </cell>
          <cell r="AV8">
            <v>20.349001053715533</v>
          </cell>
          <cell r="AW8">
            <v>10.007474846954352</v>
          </cell>
        </row>
        <row r="9">
          <cell r="AI9" t="e">
            <v>#N/A</v>
          </cell>
          <cell r="AJ9" t="e">
            <v>#N/A</v>
          </cell>
          <cell r="AL9" t="e">
            <v>#N/A</v>
          </cell>
          <cell r="AM9" t="e">
            <v>#N/A</v>
          </cell>
          <cell r="AO9">
            <v>60.543441425065737</v>
          </cell>
          <cell r="AP9">
            <v>90.960447869170736</v>
          </cell>
          <cell r="AV9">
            <v>60.543441425065737</v>
          </cell>
          <cell r="AW9">
            <v>90.960447869170736</v>
          </cell>
        </row>
        <row r="10">
          <cell r="AI10" t="e">
            <v>#N/A</v>
          </cell>
          <cell r="AJ10" t="e">
            <v>#N/A</v>
          </cell>
          <cell r="AL10">
            <v>53.848561378454427</v>
          </cell>
          <cell r="AM10">
            <v>46.022517963430722</v>
          </cell>
          <cell r="AO10" t="e">
            <v>#N/A</v>
          </cell>
          <cell r="AP10" t="e">
            <v>#N/A</v>
          </cell>
          <cell r="AV10">
            <v>53.848561378454427</v>
          </cell>
          <cell r="AW10">
            <v>46.022517963430722</v>
          </cell>
        </row>
        <row r="11">
          <cell r="AI11" t="e">
            <v>#N/A</v>
          </cell>
          <cell r="AJ11" t="e">
            <v>#N/A</v>
          </cell>
          <cell r="AL11" t="e">
            <v>#N/A</v>
          </cell>
          <cell r="AM11" t="e">
            <v>#N/A</v>
          </cell>
          <cell r="AO11">
            <v>44.918567517675925</v>
          </cell>
          <cell r="AP11">
            <v>81.99279159442122</v>
          </cell>
          <cell r="AV11">
            <v>44.918567517675925</v>
          </cell>
          <cell r="AW11">
            <v>81.99279159442122</v>
          </cell>
        </row>
        <row r="12">
          <cell r="AI12" t="e">
            <v>#N/A</v>
          </cell>
          <cell r="AJ12" t="e">
            <v>#N/A</v>
          </cell>
          <cell r="AL12">
            <v>24.815577737712999</v>
          </cell>
          <cell r="AM12">
            <v>63.976110474050486</v>
          </cell>
          <cell r="AO12" t="e">
            <v>#N/A</v>
          </cell>
          <cell r="AP12" t="e">
            <v>#N/A</v>
          </cell>
          <cell r="AV12">
            <v>24.815577737712999</v>
          </cell>
          <cell r="AW12">
            <v>63.976110474050486</v>
          </cell>
        </row>
        <row r="13">
          <cell r="AI13" t="e">
            <v>#N/A</v>
          </cell>
          <cell r="AJ13" t="e">
            <v>#N/A</v>
          </cell>
          <cell r="AL13">
            <v>23.328361907108967</v>
          </cell>
          <cell r="AM13">
            <v>81.985986661598432</v>
          </cell>
          <cell r="AO13" t="e">
            <v>#N/A</v>
          </cell>
          <cell r="AP13" t="e">
            <v>#N/A</v>
          </cell>
          <cell r="AV13">
            <v>23.328361907108967</v>
          </cell>
          <cell r="AW13">
            <v>81.985986661598432</v>
          </cell>
        </row>
        <row r="14">
          <cell r="AI14">
            <v>30.776860395796405</v>
          </cell>
          <cell r="AJ14">
            <v>18.984888530593334</v>
          </cell>
          <cell r="AL14" t="e">
            <v>#N/A</v>
          </cell>
          <cell r="AM14" t="e">
            <v>#N/A</v>
          </cell>
          <cell r="AO14" t="e">
            <v>#N/A</v>
          </cell>
          <cell r="AP14" t="e">
            <v>#N/A</v>
          </cell>
          <cell r="AV14">
            <v>30.776860395796405</v>
          </cell>
          <cell r="AW14">
            <v>18.984888530593334</v>
          </cell>
        </row>
        <row r="15">
          <cell r="AI15">
            <v>15.142072460660653</v>
          </cell>
          <cell r="AJ15">
            <v>55.012057931318324</v>
          </cell>
          <cell r="AL15" t="e">
            <v>#N/A</v>
          </cell>
          <cell r="AM15" t="e">
            <v>#N/A</v>
          </cell>
          <cell r="AO15" t="e">
            <v>#N/A</v>
          </cell>
          <cell r="AP15" t="e">
            <v>#N/A</v>
          </cell>
          <cell r="AV15">
            <v>15.142072460660653</v>
          </cell>
          <cell r="AW15">
            <v>55.012057931318324</v>
          </cell>
        </row>
        <row r="16">
          <cell r="AI16" t="e">
            <v>#N/A</v>
          </cell>
          <cell r="AJ16" t="e">
            <v>#N/A</v>
          </cell>
          <cell r="AL16">
            <v>21.843871688752024</v>
          </cell>
          <cell r="AM16">
            <v>73.017775090462891</v>
          </cell>
          <cell r="AO16" t="e">
            <v>#N/A</v>
          </cell>
          <cell r="AP16" t="e">
            <v>#N/A</v>
          </cell>
          <cell r="AV16">
            <v>21.843871688752024</v>
          </cell>
          <cell r="AW16">
            <v>73.017775090462891</v>
          </cell>
        </row>
        <row r="17">
          <cell r="AI17" t="e">
            <v>#N/A</v>
          </cell>
          <cell r="AJ17" t="e">
            <v>#N/A</v>
          </cell>
          <cell r="AL17">
            <v>45.660200585415318</v>
          </cell>
          <cell r="AM17">
            <v>1.0454821901595786</v>
          </cell>
          <cell r="AO17" t="e">
            <v>#N/A</v>
          </cell>
          <cell r="AP17" t="e">
            <v>#N/A</v>
          </cell>
          <cell r="AV17">
            <v>45.660200585415318</v>
          </cell>
          <cell r="AW17">
            <v>1.0454821901595786</v>
          </cell>
        </row>
        <row r="18">
          <cell r="AI18" t="e">
            <v>#N/A</v>
          </cell>
          <cell r="AJ18" t="e">
            <v>#N/A</v>
          </cell>
          <cell r="AL18">
            <v>32.260584021069164</v>
          </cell>
          <cell r="AM18">
            <v>63.988723652204648</v>
          </cell>
          <cell r="AO18" t="e">
            <v>#N/A</v>
          </cell>
          <cell r="AP18" t="e">
            <v>#N/A</v>
          </cell>
          <cell r="AV18">
            <v>32.260584021069164</v>
          </cell>
          <cell r="AW18">
            <v>63.988723652204648</v>
          </cell>
        </row>
        <row r="19">
          <cell r="AI19" t="e">
            <v>#N/A</v>
          </cell>
          <cell r="AJ19" t="e">
            <v>#N/A</v>
          </cell>
          <cell r="AL19">
            <v>24.818001133888007</v>
          </cell>
          <cell r="AM19">
            <v>72.980035365020782</v>
          </cell>
          <cell r="AO19" t="e">
            <v>#N/A</v>
          </cell>
          <cell r="AP19" t="e">
            <v>#N/A</v>
          </cell>
          <cell r="AV19">
            <v>24.818001133888007</v>
          </cell>
          <cell r="AW19">
            <v>72.980035365020782</v>
          </cell>
        </row>
        <row r="20">
          <cell r="AI20" t="e">
            <v>#N/A</v>
          </cell>
          <cell r="AJ20" t="e">
            <v>#N/A</v>
          </cell>
          <cell r="AL20" t="e">
            <v>#N/A</v>
          </cell>
          <cell r="AM20" t="e">
            <v>#N/A</v>
          </cell>
          <cell r="AO20">
            <v>43.426421383044548</v>
          </cell>
          <cell r="AP20">
            <v>82.011077836303372</v>
          </cell>
          <cell r="AV20">
            <v>43.426421383044548</v>
          </cell>
          <cell r="AW20">
            <v>82.011077836303372</v>
          </cell>
        </row>
        <row r="21">
          <cell r="AI21" t="e">
            <v>#N/A</v>
          </cell>
          <cell r="AJ21" t="e">
            <v>#N/A</v>
          </cell>
          <cell r="AL21" t="e">
            <v>#N/A</v>
          </cell>
          <cell r="AM21" t="e">
            <v>#N/A</v>
          </cell>
          <cell r="AO21">
            <v>86.602106376524247</v>
          </cell>
          <cell r="AP21">
            <v>81.959486959632699</v>
          </cell>
          <cell r="AV21">
            <v>86.602106376524247</v>
          </cell>
          <cell r="AW21">
            <v>81.959486959632699</v>
          </cell>
        </row>
        <row r="22">
          <cell r="AI22" t="e">
            <v>#N/A</v>
          </cell>
          <cell r="AJ22" t="e">
            <v>#N/A</v>
          </cell>
          <cell r="AL22">
            <v>47.895388986363507</v>
          </cell>
          <cell r="AM22">
            <v>81.979941615370038</v>
          </cell>
          <cell r="AO22" t="e">
            <v>#N/A</v>
          </cell>
          <cell r="AP22" t="e">
            <v>#N/A</v>
          </cell>
          <cell r="AV22">
            <v>47.895388986363507</v>
          </cell>
          <cell r="AW22">
            <v>81.979941615370038</v>
          </cell>
        </row>
        <row r="23">
          <cell r="AI23" t="e">
            <v>#N/A</v>
          </cell>
          <cell r="AJ23" t="e">
            <v>#N/A</v>
          </cell>
          <cell r="AL23" t="e">
            <v>#N/A</v>
          </cell>
          <cell r="AM23" t="e">
            <v>#N/A</v>
          </cell>
          <cell r="AO23">
            <v>56.826008144069299</v>
          </cell>
          <cell r="AP23">
            <v>90.983696408270461</v>
          </cell>
          <cell r="AV23">
            <v>56.826008144069299</v>
          </cell>
          <cell r="AW23">
            <v>90.983696408270461</v>
          </cell>
        </row>
        <row r="24">
          <cell r="AI24">
            <v>21.093859751069328</v>
          </cell>
          <cell r="AJ24">
            <v>1</v>
          </cell>
          <cell r="AL24" t="e">
            <v>#N/A</v>
          </cell>
          <cell r="AM24" t="e">
            <v>#N/A</v>
          </cell>
          <cell r="AO24" t="e">
            <v>#N/A</v>
          </cell>
          <cell r="AP24" t="e">
            <v>#N/A</v>
          </cell>
          <cell r="AV24">
            <v>21.093859751069328</v>
          </cell>
          <cell r="AW24">
            <v>1</v>
          </cell>
        </row>
        <row r="25">
          <cell r="AI25" t="e">
            <v>#N/A</v>
          </cell>
          <cell r="AJ25" t="e">
            <v>#N/A</v>
          </cell>
          <cell r="AL25">
            <v>24.820764396278165</v>
          </cell>
          <cell r="AM25">
            <v>100</v>
          </cell>
          <cell r="AO25" t="e">
            <v>#N/A</v>
          </cell>
          <cell r="AP25" t="e">
            <v>#N/A</v>
          </cell>
          <cell r="AV25">
            <v>24.820764396278165</v>
          </cell>
          <cell r="AW25">
            <v>100</v>
          </cell>
        </row>
        <row r="26">
          <cell r="AI26" t="e">
            <v>#N/A</v>
          </cell>
          <cell r="AJ26" t="e">
            <v>#N/A</v>
          </cell>
          <cell r="AL26">
            <v>59.057041624714401</v>
          </cell>
          <cell r="AM26">
            <v>37.027497117587615</v>
          </cell>
          <cell r="AO26" t="e">
            <v>#N/A</v>
          </cell>
          <cell r="AP26" t="e">
            <v>#N/A</v>
          </cell>
          <cell r="AV26">
            <v>59.057041624714401</v>
          </cell>
          <cell r="AW26">
            <v>37.027497117587615</v>
          </cell>
        </row>
        <row r="27">
          <cell r="AI27" t="e">
            <v>#N/A</v>
          </cell>
          <cell r="AJ27" t="e">
            <v>#N/A</v>
          </cell>
          <cell r="AL27">
            <v>41.941902376942316</v>
          </cell>
          <cell r="AM27">
            <v>63.976779712244102</v>
          </cell>
          <cell r="AO27" t="e">
            <v>#N/A</v>
          </cell>
          <cell r="AP27" t="e">
            <v>#N/A</v>
          </cell>
          <cell r="AV27">
            <v>41.941902376942316</v>
          </cell>
          <cell r="AW27">
            <v>63.976779712244102</v>
          </cell>
        </row>
        <row r="28">
          <cell r="AI28" t="e">
            <v>#N/A</v>
          </cell>
          <cell r="AJ28" t="e">
            <v>#N/A</v>
          </cell>
          <cell r="AL28">
            <v>38.960553734463659</v>
          </cell>
          <cell r="AM28">
            <v>82.004445303492147</v>
          </cell>
          <cell r="AO28" t="e">
            <v>#N/A</v>
          </cell>
          <cell r="AP28" t="e">
            <v>#N/A</v>
          </cell>
          <cell r="AV28">
            <v>38.960553734463659</v>
          </cell>
          <cell r="AW28">
            <v>82.004445303492147</v>
          </cell>
        </row>
        <row r="29">
          <cell r="AI29">
            <v>24.074063885687547</v>
          </cell>
          <cell r="AJ29">
            <v>9.98881187058225</v>
          </cell>
          <cell r="AL29" t="e">
            <v>#N/A</v>
          </cell>
          <cell r="AM29" t="e">
            <v>#N/A</v>
          </cell>
          <cell r="AO29" t="e">
            <v>#N/A</v>
          </cell>
          <cell r="AP29" t="e">
            <v>#N/A</v>
          </cell>
          <cell r="AV29">
            <v>24.074063885687547</v>
          </cell>
          <cell r="AW29">
            <v>9.98881187058225</v>
          </cell>
        </row>
        <row r="30">
          <cell r="AI30" t="e">
            <v>#N/A</v>
          </cell>
          <cell r="AJ30" t="e">
            <v>#N/A</v>
          </cell>
          <cell r="AL30">
            <v>59.800730313586477</v>
          </cell>
          <cell r="AM30">
            <v>55.011041850298795</v>
          </cell>
          <cell r="AO30" t="e">
            <v>#N/A</v>
          </cell>
          <cell r="AP30" t="e">
            <v>#N/A</v>
          </cell>
          <cell r="AV30">
            <v>59.800730313586477</v>
          </cell>
          <cell r="AW30">
            <v>55.011041850298795</v>
          </cell>
        </row>
        <row r="31">
          <cell r="AI31" t="e">
            <v>#N/A</v>
          </cell>
          <cell r="AJ31" t="e">
            <v>#N/A</v>
          </cell>
          <cell r="AL31" t="e">
            <v>#N/A</v>
          </cell>
          <cell r="AM31" t="e">
            <v>#N/A</v>
          </cell>
          <cell r="AO31">
            <v>67.247265465111411</v>
          </cell>
          <cell r="AP31">
            <v>91.007123526145079</v>
          </cell>
          <cell r="AV31">
            <v>67.247265465111411</v>
          </cell>
          <cell r="AW31">
            <v>91.007123526145079</v>
          </cell>
        </row>
        <row r="32">
          <cell r="AI32" t="e">
            <v>#N/A</v>
          </cell>
          <cell r="AJ32" t="e">
            <v>#N/A</v>
          </cell>
          <cell r="AL32">
            <v>52.358745899848635</v>
          </cell>
          <cell r="AM32">
            <v>1.0325846718295297</v>
          </cell>
          <cell r="AO32" t="e">
            <v>#N/A</v>
          </cell>
          <cell r="AP32" t="e">
            <v>#N/A</v>
          </cell>
          <cell r="AV32">
            <v>52.358745899848635</v>
          </cell>
          <cell r="AW32">
            <v>1.0325846718295297</v>
          </cell>
        </row>
        <row r="33">
          <cell r="AI33" t="e">
            <v>#N/A</v>
          </cell>
          <cell r="AJ33" t="e">
            <v>#N/A</v>
          </cell>
          <cell r="AL33" t="e">
            <v>#N/A</v>
          </cell>
          <cell r="AM33" t="e">
            <v>#N/A</v>
          </cell>
          <cell r="AO33">
            <v>23.330203001871183</v>
          </cell>
          <cell r="AP33">
            <v>72.991873973636999</v>
          </cell>
          <cell r="AV33">
            <v>23.330203001871183</v>
          </cell>
          <cell r="AW33">
            <v>72.991873973636999</v>
          </cell>
        </row>
        <row r="34">
          <cell r="AI34">
            <v>25.562202102872511</v>
          </cell>
          <cell r="AJ34">
            <v>1.0558488401439048</v>
          </cell>
          <cell r="AL34" t="e">
            <v>#N/A</v>
          </cell>
          <cell r="AM34" t="e">
            <v>#N/A</v>
          </cell>
          <cell r="AO34" t="e">
            <v>#N/A</v>
          </cell>
          <cell r="AP34" t="e">
            <v>#N/A</v>
          </cell>
          <cell r="AV34">
            <v>25.562202102872511</v>
          </cell>
          <cell r="AW34">
            <v>1.0558488401439048</v>
          </cell>
        </row>
        <row r="35">
          <cell r="AI35" t="e">
            <v>#N/A</v>
          </cell>
          <cell r="AJ35" t="e">
            <v>#N/A</v>
          </cell>
          <cell r="AL35" t="e">
            <v>#N/A</v>
          </cell>
          <cell r="AM35" t="e">
            <v>#N/A</v>
          </cell>
          <cell r="AO35">
            <v>30.77011156365236</v>
          </cell>
          <cell r="AP35">
            <v>99.978362520360648</v>
          </cell>
          <cell r="AV35">
            <v>30.77011156365236</v>
          </cell>
          <cell r="AW35">
            <v>99.978362520360648</v>
          </cell>
        </row>
        <row r="36">
          <cell r="AI36" t="e">
            <v>#N/A</v>
          </cell>
          <cell r="AJ36" t="e">
            <v>#N/A</v>
          </cell>
          <cell r="AL36" t="e">
            <v>#N/A</v>
          </cell>
          <cell r="AM36" t="e">
            <v>#N/A</v>
          </cell>
          <cell r="AO36">
            <v>59.805368914751512</v>
          </cell>
          <cell r="AP36">
            <v>72.943388096493692</v>
          </cell>
          <cell r="AV36">
            <v>59.805368914751512</v>
          </cell>
          <cell r="AW36">
            <v>72.943388096493692</v>
          </cell>
        </row>
        <row r="37">
          <cell r="AI37">
            <v>27.054543361014904</v>
          </cell>
          <cell r="AJ37">
            <v>28.022356761066973</v>
          </cell>
          <cell r="AL37" t="e">
            <v>#N/A</v>
          </cell>
          <cell r="AM37" t="e">
            <v>#N/A</v>
          </cell>
          <cell r="AO37" t="e">
            <v>#N/A</v>
          </cell>
          <cell r="AP37" t="e">
            <v>#N/A</v>
          </cell>
          <cell r="AV37">
            <v>27.054543361014904</v>
          </cell>
          <cell r="AW37">
            <v>28.022356761066973</v>
          </cell>
        </row>
        <row r="38">
          <cell r="AI38">
            <v>24.07612848449175</v>
          </cell>
          <cell r="AJ38">
            <v>1.0138829076891467</v>
          </cell>
          <cell r="AL38" t="e">
            <v>#N/A</v>
          </cell>
          <cell r="AM38" t="e">
            <v>#N/A</v>
          </cell>
          <cell r="AO38" t="e">
            <v>#N/A</v>
          </cell>
          <cell r="AP38" t="e">
            <v>#N/A</v>
          </cell>
          <cell r="AV38">
            <v>24.07612848449175</v>
          </cell>
          <cell r="AW38">
            <v>1.0138829076891467</v>
          </cell>
        </row>
        <row r="39">
          <cell r="AI39" t="e">
            <v>#N/A</v>
          </cell>
          <cell r="AJ39" t="e">
            <v>#N/A</v>
          </cell>
          <cell r="AL39">
            <v>18.867376827142184</v>
          </cell>
          <cell r="AM39">
            <v>54.946328062349224</v>
          </cell>
          <cell r="AO39" t="e">
            <v>#N/A</v>
          </cell>
          <cell r="AP39" t="e">
            <v>#N/A</v>
          </cell>
          <cell r="AV39">
            <v>18.867376827142184</v>
          </cell>
          <cell r="AW39">
            <v>54.946328062349224</v>
          </cell>
        </row>
        <row r="40">
          <cell r="AI40">
            <v>49.381379542179232</v>
          </cell>
          <cell r="AJ40">
            <v>1.0700590445198754</v>
          </cell>
          <cell r="AL40" t="e">
            <v>#N/A</v>
          </cell>
          <cell r="AM40" t="e">
            <v>#N/A</v>
          </cell>
          <cell r="AO40" t="e">
            <v>#N/A</v>
          </cell>
          <cell r="AP40" t="e">
            <v>#N/A</v>
          </cell>
          <cell r="AV40">
            <v>49.381379542179232</v>
          </cell>
          <cell r="AW40">
            <v>1.0700590445198754</v>
          </cell>
        </row>
        <row r="41">
          <cell r="AI41" t="e">
            <v>#N/A</v>
          </cell>
          <cell r="AJ41" t="e">
            <v>#N/A</v>
          </cell>
          <cell r="AL41" t="e">
            <v>#N/A</v>
          </cell>
          <cell r="AM41" t="e">
            <v>#N/A</v>
          </cell>
          <cell r="AO41">
            <v>45.663637475357284</v>
          </cell>
          <cell r="AP41">
            <v>99.965592617081654</v>
          </cell>
          <cell r="AV41">
            <v>45.663637475357284</v>
          </cell>
          <cell r="AW41">
            <v>99.965592617081654</v>
          </cell>
        </row>
        <row r="42">
          <cell r="AI42" t="e">
            <v>#N/A</v>
          </cell>
          <cell r="AJ42" t="e">
            <v>#N/A</v>
          </cell>
          <cell r="AL42">
            <v>1</v>
          </cell>
          <cell r="AM42">
            <v>99.959622152328791</v>
          </cell>
          <cell r="AO42" t="e">
            <v>#N/A</v>
          </cell>
          <cell r="AP42" t="e">
            <v>#N/A</v>
          </cell>
          <cell r="AV42">
            <v>1</v>
          </cell>
          <cell r="AW42">
            <v>99.959622152328791</v>
          </cell>
        </row>
        <row r="43">
          <cell r="AI43" t="e">
            <v>#N/A</v>
          </cell>
          <cell r="AJ43" t="e">
            <v>#N/A</v>
          </cell>
          <cell r="AL43">
            <v>46.403516320988842</v>
          </cell>
          <cell r="AM43">
            <v>55.012361982996147</v>
          </cell>
          <cell r="AO43" t="e">
            <v>#N/A</v>
          </cell>
          <cell r="AP43" t="e">
            <v>#N/A</v>
          </cell>
          <cell r="AV43">
            <v>46.403516320988842</v>
          </cell>
          <cell r="AW43">
            <v>55.012361982996147</v>
          </cell>
        </row>
        <row r="44">
          <cell r="AI44" t="e">
            <v>#N/A</v>
          </cell>
          <cell r="AJ44" t="e">
            <v>#N/A</v>
          </cell>
          <cell r="AL44">
            <v>19.609870826030029</v>
          </cell>
          <cell r="AM44">
            <v>73.0117470542002</v>
          </cell>
          <cell r="AO44" t="e">
            <v>#N/A</v>
          </cell>
          <cell r="AP44" t="e">
            <v>#N/A</v>
          </cell>
          <cell r="AV44">
            <v>19.609870826030029</v>
          </cell>
          <cell r="AW44">
            <v>73.0117470542002</v>
          </cell>
        </row>
        <row r="45">
          <cell r="AI45">
            <v>23.329597585019112</v>
          </cell>
          <cell r="AJ45">
            <v>10.046201439090231</v>
          </cell>
          <cell r="AL45" t="e">
            <v>#N/A</v>
          </cell>
          <cell r="AM45" t="e">
            <v>#N/A</v>
          </cell>
          <cell r="AO45" t="e">
            <v>#N/A</v>
          </cell>
          <cell r="AP45" t="e">
            <v>#N/A</v>
          </cell>
          <cell r="AV45">
            <v>23.329597585019112</v>
          </cell>
          <cell r="AW45">
            <v>10.046201439090231</v>
          </cell>
        </row>
        <row r="46">
          <cell r="AI46" t="e">
            <v>#N/A</v>
          </cell>
          <cell r="AJ46" t="e">
            <v>#N/A</v>
          </cell>
          <cell r="AL46" t="e">
            <v>#N/A</v>
          </cell>
          <cell r="AM46" t="e">
            <v>#N/A</v>
          </cell>
          <cell r="AO46">
            <v>67.993765944241957</v>
          </cell>
          <cell r="AP46">
            <v>73.011645709974886</v>
          </cell>
          <cell r="AV46">
            <v>67.993765944241957</v>
          </cell>
          <cell r="AW46">
            <v>73.011645709974886</v>
          </cell>
        </row>
        <row r="47">
          <cell r="AI47" t="e">
            <v>#N/A</v>
          </cell>
          <cell r="AJ47" t="e">
            <v>#N/A</v>
          </cell>
          <cell r="AL47">
            <v>77.667930238735806</v>
          </cell>
          <cell r="AM47">
            <v>1.0289506949616209</v>
          </cell>
          <cell r="AO47" t="e">
            <v>#N/A</v>
          </cell>
          <cell r="AP47" t="e">
            <v>#N/A</v>
          </cell>
          <cell r="AV47">
            <v>77.667930238735806</v>
          </cell>
          <cell r="AW47">
            <v>1.0289506949616209</v>
          </cell>
        </row>
        <row r="48">
          <cell r="AI48">
            <v>22.587990328385484</v>
          </cell>
          <cell r="AJ48">
            <v>1.0324906559487259</v>
          </cell>
          <cell r="AL48" t="e">
            <v>#N/A</v>
          </cell>
          <cell r="AM48" t="e">
            <v>#N/A</v>
          </cell>
          <cell r="AO48" t="e">
            <v>#N/A</v>
          </cell>
          <cell r="AP48" t="e">
            <v>#N/A</v>
          </cell>
          <cell r="AV48">
            <v>22.587990328385484</v>
          </cell>
          <cell r="AW48">
            <v>1.0324906559487259</v>
          </cell>
        </row>
        <row r="49">
          <cell r="AI49" t="e">
            <v>#N/A</v>
          </cell>
          <cell r="AJ49" t="e">
            <v>#N/A</v>
          </cell>
          <cell r="AL49">
            <v>47.896776019243944</v>
          </cell>
          <cell r="AM49">
            <v>28.026005967865981</v>
          </cell>
          <cell r="AO49" t="e">
            <v>#N/A</v>
          </cell>
          <cell r="AP49" t="e">
            <v>#N/A</v>
          </cell>
          <cell r="AV49">
            <v>47.896776019243944</v>
          </cell>
          <cell r="AW49">
            <v>28.026005967865981</v>
          </cell>
        </row>
        <row r="50">
          <cell r="AI50">
            <v>30.774283844683932</v>
          </cell>
          <cell r="AJ50">
            <v>46.02273149971402</v>
          </cell>
          <cell r="AL50" t="e">
            <v>#N/A</v>
          </cell>
          <cell r="AM50" t="e">
            <v>#N/A</v>
          </cell>
          <cell r="AO50" t="e">
            <v>#N/A</v>
          </cell>
          <cell r="AP50" t="e">
            <v>#N/A</v>
          </cell>
          <cell r="AV50">
            <v>30.774283844683932</v>
          </cell>
          <cell r="AW50">
            <v>46.02273149971402</v>
          </cell>
        </row>
        <row r="51">
          <cell r="AI51" t="e">
            <v>#N/A</v>
          </cell>
          <cell r="AJ51" t="e">
            <v>#N/A</v>
          </cell>
          <cell r="AL51">
            <v>28.53790179342084</v>
          </cell>
          <cell r="AM51">
            <v>54.965889296046164</v>
          </cell>
          <cell r="AO51" t="e">
            <v>#N/A</v>
          </cell>
          <cell r="AP51" t="e">
            <v>#N/A</v>
          </cell>
          <cell r="AV51">
            <v>28.53790179342084</v>
          </cell>
          <cell r="AW51">
            <v>54.965889296046164</v>
          </cell>
        </row>
        <row r="52">
          <cell r="AI52" t="e">
            <v>#N/A</v>
          </cell>
          <cell r="AJ52" t="e">
            <v>#N/A</v>
          </cell>
          <cell r="AL52">
            <v>62.776752193833502</v>
          </cell>
          <cell r="AM52">
            <v>46.033308789344446</v>
          </cell>
          <cell r="AO52" t="e">
            <v>#N/A</v>
          </cell>
          <cell r="AP52" t="e">
            <v>#N/A</v>
          </cell>
          <cell r="AV52">
            <v>62.776752193833502</v>
          </cell>
          <cell r="AW52">
            <v>46.033308789344446</v>
          </cell>
        </row>
        <row r="53">
          <cell r="AI53" t="e">
            <v>#N/A</v>
          </cell>
          <cell r="AJ53" t="e">
            <v>#N/A</v>
          </cell>
          <cell r="AL53">
            <v>52.356761880051643</v>
          </cell>
          <cell r="AM53">
            <v>10.060568125590226</v>
          </cell>
          <cell r="AO53" t="e">
            <v>#N/A</v>
          </cell>
          <cell r="AP53" t="e">
            <v>#N/A</v>
          </cell>
          <cell r="AV53">
            <v>52.356761880051643</v>
          </cell>
          <cell r="AW53">
            <v>10.060568125590226</v>
          </cell>
        </row>
        <row r="54">
          <cell r="AI54" t="e">
            <v>#N/A</v>
          </cell>
          <cell r="AJ54" t="e">
            <v>#N/A</v>
          </cell>
          <cell r="AL54">
            <v>27.05394128912565</v>
          </cell>
          <cell r="AM54">
            <v>81.982326727108784</v>
          </cell>
          <cell r="AO54" t="e">
            <v>#N/A</v>
          </cell>
          <cell r="AP54" t="e">
            <v>#N/A</v>
          </cell>
          <cell r="AV54">
            <v>27.05394128912565</v>
          </cell>
          <cell r="AW54">
            <v>81.982326727108784</v>
          </cell>
        </row>
        <row r="55">
          <cell r="AI55">
            <v>27.054835144127054</v>
          </cell>
          <cell r="AJ55">
            <v>46.036042831303867</v>
          </cell>
          <cell r="AL55" t="e">
            <v>#N/A</v>
          </cell>
          <cell r="AM55" t="e">
            <v>#N/A</v>
          </cell>
          <cell r="AO55" t="e">
            <v>#N/A</v>
          </cell>
          <cell r="AP55" t="e">
            <v>#N/A</v>
          </cell>
          <cell r="AV55">
            <v>27.054835144127054</v>
          </cell>
          <cell r="AW55">
            <v>46.036042831303867</v>
          </cell>
        </row>
        <row r="56">
          <cell r="AI56">
            <v>21.09889909813041</v>
          </cell>
          <cell r="AJ56">
            <v>46.032702245212803</v>
          </cell>
          <cell r="AL56" t="e">
            <v>#N/A</v>
          </cell>
          <cell r="AM56" t="e">
            <v>#N/A</v>
          </cell>
          <cell r="AO56" t="e">
            <v>#N/A</v>
          </cell>
          <cell r="AP56" t="e">
            <v>#N/A</v>
          </cell>
          <cell r="AV56">
            <v>21.09889909813041</v>
          </cell>
          <cell r="AW56">
            <v>46.032702245212803</v>
          </cell>
        </row>
        <row r="57">
          <cell r="AI57" t="e">
            <v>#N/A</v>
          </cell>
          <cell r="AJ57" t="e">
            <v>#N/A</v>
          </cell>
          <cell r="AL57">
            <v>51.615193308858039</v>
          </cell>
          <cell r="AM57">
            <v>72.979961935305397</v>
          </cell>
          <cell r="AO57" t="e">
            <v>#N/A</v>
          </cell>
          <cell r="AP57" t="e">
            <v>#N/A</v>
          </cell>
          <cell r="AV57">
            <v>51.615193308858039</v>
          </cell>
          <cell r="AW57">
            <v>72.979961935305397</v>
          </cell>
        </row>
        <row r="58">
          <cell r="AI58" t="e">
            <v>#N/A</v>
          </cell>
          <cell r="AJ58" t="e">
            <v>#N/A</v>
          </cell>
          <cell r="AL58">
            <v>45.661419860209833</v>
          </cell>
          <cell r="AM58">
            <v>90.955925283671206</v>
          </cell>
          <cell r="AO58" t="e">
            <v>#N/A</v>
          </cell>
          <cell r="AP58" t="e">
            <v>#N/A</v>
          </cell>
          <cell r="AV58">
            <v>45.661419860209833</v>
          </cell>
          <cell r="AW58">
            <v>90.955925283671206</v>
          </cell>
        </row>
        <row r="59">
          <cell r="AI59" t="e">
            <v>#N/A</v>
          </cell>
          <cell r="AJ59" t="e">
            <v>#N/A</v>
          </cell>
          <cell r="AL59">
            <v>46.403323930856033</v>
          </cell>
          <cell r="AM59">
            <v>10.03896976660655</v>
          </cell>
          <cell r="AO59" t="e">
            <v>#N/A</v>
          </cell>
          <cell r="AP59" t="e">
            <v>#N/A</v>
          </cell>
          <cell r="AV59">
            <v>46.403323930856033</v>
          </cell>
          <cell r="AW59">
            <v>10.03896976660655</v>
          </cell>
        </row>
        <row r="60">
          <cell r="AI60">
            <v>31.519892075416301</v>
          </cell>
          <cell r="AJ60">
            <v>10.050328343919457</v>
          </cell>
          <cell r="AL60" t="e">
            <v>#N/A</v>
          </cell>
          <cell r="AM60" t="e">
            <v>#N/A</v>
          </cell>
          <cell r="AO60" t="e">
            <v>#N/A</v>
          </cell>
          <cell r="AP60" t="e">
            <v>#N/A</v>
          </cell>
          <cell r="AV60">
            <v>31.519892075416301</v>
          </cell>
          <cell r="AW60">
            <v>10.050328343919457</v>
          </cell>
        </row>
        <row r="61">
          <cell r="AI61" t="e">
            <v>#N/A</v>
          </cell>
          <cell r="AJ61" t="e">
            <v>#N/A</v>
          </cell>
          <cell r="AL61">
            <v>43.42355440744776</v>
          </cell>
          <cell r="AM61">
            <v>10.019709493525339</v>
          </cell>
          <cell r="AO61" t="e">
            <v>#N/A</v>
          </cell>
          <cell r="AP61" t="e">
            <v>#N/A</v>
          </cell>
          <cell r="AV61">
            <v>43.42355440744776</v>
          </cell>
          <cell r="AW61">
            <v>10.019709493525339</v>
          </cell>
        </row>
        <row r="62">
          <cell r="AI62" t="e">
            <v>#N/A</v>
          </cell>
          <cell r="AJ62" t="e">
            <v>#N/A</v>
          </cell>
          <cell r="AL62" t="e">
            <v>#N/A</v>
          </cell>
          <cell r="AM62" t="e">
            <v>#N/A</v>
          </cell>
          <cell r="AO62">
            <v>67.988939190503601</v>
          </cell>
          <cell r="AP62">
            <v>99.93748851229563</v>
          </cell>
          <cell r="AV62">
            <v>67.988939190503601</v>
          </cell>
          <cell r="AW62">
            <v>99.93748851229563</v>
          </cell>
        </row>
        <row r="63">
          <cell r="AI63">
            <v>22.585565989127506</v>
          </cell>
          <cell r="AJ63">
            <v>99.977499986326791</v>
          </cell>
          <cell r="AL63" t="e">
            <v>#N/A</v>
          </cell>
          <cell r="AM63" t="e">
            <v>#N/A</v>
          </cell>
          <cell r="AO63" t="e">
            <v>#N/A</v>
          </cell>
          <cell r="AP63" t="e">
            <v>#N/A</v>
          </cell>
          <cell r="AV63">
            <v>22.585565989127506</v>
          </cell>
          <cell r="AW63">
            <v>99.977499986326791</v>
          </cell>
        </row>
        <row r="64">
          <cell r="AI64">
            <v>24.071051411528888</v>
          </cell>
          <cell r="AJ64">
            <v>10.04293526731322</v>
          </cell>
          <cell r="AL64" t="e">
            <v>#N/A</v>
          </cell>
          <cell r="AM64" t="e">
            <v>#N/A</v>
          </cell>
          <cell r="AO64" t="e">
            <v>#N/A</v>
          </cell>
          <cell r="AP64" t="e">
            <v>#N/A</v>
          </cell>
          <cell r="AV64">
            <v>24.071051411528888</v>
          </cell>
          <cell r="AW64">
            <v>10.04293526731322</v>
          </cell>
        </row>
        <row r="65">
          <cell r="AI65" t="e">
            <v>#N/A</v>
          </cell>
          <cell r="AJ65" t="e">
            <v>#N/A</v>
          </cell>
          <cell r="AL65" t="e">
            <v>#N/A</v>
          </cell>
          <cell r="AM65" t="e">
            <v>#N/A</v>
          </cell>
          <cell r="AO65">
            <v>67.989165105238357</v>
          </cell>
          <cell r="AP65">
            <v>63.953741461410658</v>
          </cell>
          <cell r="AV65">
            <v>67.989165105238357</v>
          </cell>
          <cell r="AW65">
            <v>63.953741461410658</v>
          </cell>
        </row>
        <row r="66">
          <cell r="AI66">
            <v>50.128385920505657</v>
          </cell>
          <cell r="AJ66">
            <v>1.0493445143738462</v>
          </cell>
          <cell r="AL66" t="e">
            <v>#N/A</v>
          </cell>
          <cell r="AM66" t="e">
            <v>#N/A</v>
          </cell>
          <cell r="AO66" t="e">
            <v>#N/A</v>
          </cell>
          <cell r="AP66" t="e">
            <v>#N/A</v>
          </cell>
          <cell r="AV66">
            <v>50.128385920505657</v>
          </cell>
          <cell r="AW66">
            <v>1.0493445143738462</v>
          </cell>
        </row>
        <row r="67">
          <cell r="AI67" t="e">
            <v>#N/A</v>
          </cell>
          <cell r="AJ67" t="e">
            <v>#N/A</v>
          </cell>
          <cell r="AL67">
            <v>56.827771428697396</v>
          </cell>
          <cell r="AM67">
            <v>46.032886051657371</v>
          </cell>
          <cell r="AO67" t="e">
            <v>#N/A</v>
          </cell>
          <cell r="AP67" t="e">
            <v>#N/A</v>
          </cell>
          <cell r="AV67">
            <v>56.827771428697396</v>
          </cell>
          <cell r="AW67">
            <v>46.032886051657371</v>
          </cell>
        </row>
        <row r="68">
          <cell r="AI68" t="e">
            <v>#N/A</v>
          </cell>
          <cell r="AJ68" t="e">
            <v>#N/A</v>
          </cell>
          <cell r="AL68">
            <v>58.311392130416593</v>
          </cell>
          <cell r="AM68">
            <v>36.97953903093741</v>
          </cell>
          <cell r="AO68" t="e">
            <v>#N/A</v>
          </cell>
          <cell r="AP68" t="e">
            <v>#N/A</v>
          </cell>
          <cell r="AV68">
            <v>58.311392130416593</v>
          </cell>
          <cell r="AW68">
            <v>36.97953903093741</v>
          </cell>
        </row>
        <row r="69">
          <cell r="AI69" t="e">
            <v>#N/A</v>
          </cell>
          <cell r="AJ69" t="e">
            <v>#N/A</v>
          </cell>
          <cell r="AL69">
            <v>60.544361151952316</v>
          </cell>
          <cell r="AM69">
            <v>10.014146727065031</v>
          </cell>
          <cell r="AO69" t="e">
            <v>#N/A</v>
          </cell>
          <cell r="AP69" t="e">
            <v>#N/A</v>
          </cell>
          <cell r="AV69">
            <v>60.544361151952316</v>
          </cell>
          <cell r="AW69">
            <v>10.014146727065031</v>
          </cell>
        </row>
        <row r="70">
          <cell r="AI70" t="e">
            <v>#N/A</v>
          </cell>
          <cell r="AJ70" t="e">
            <v>#N/A</v>
          </cell>
          <cell r="AL70">
            <v>79.157448585429407</v>
          </cell>
          <cell r="AM70">
            <v>10.057521753245092</v>
          </cell>
          <cell r="AO70" t="e">
            <v>#N/A</v>
          </cell>
          <cell r="AP70" t="e">
            <v>#N/A</v>
          </cell>
          <cell r="AV70">
            <v>79.157448585429407</v>
          </cell>
          <cell r="AW70">
            <v>10.057521753245092</v>
          </cell>
        </row>
        <row r="71">
          <cell r="AI71">
            <v>22.588828300456672</v>
          </cell>
          <cell r="AJ71">
            <v>45.965071073676377</v>
          </cell>
          <cell r="AL71" t="e">
            <v>#N/A</v>
          </cell>
          <cell r="AM71" t="e">
            <v>#N/A</v>
          </cell>
          <cell r="AO71" t="e">
            <v>#N/A</v>
          </cell>
          <cell r="AP71" t="e">
            <v>#N/A</v>
          </cell>
          <cell r="AV71">
            <v>22.588828300456672</v>
          </cell>
          <cell r="AW71">
            <v>45.965071073676377</v>
          </cell>
        </row>
        <row r="72">
          <cell r="AI72" t="e">
            <v>#N/A</v>
          </cell>
          <cell r="AJ72" t="e">
            <v>#N/A</v>
          </cell>
          <cell r="AL72">
            <v>34.49701163604842</v>
          </cell>
          <cell r="AM72">
            <v>46.025167867252691</v>
          </cell>
          <cell r="AO72" t="e">
            <v>#N/A</v>
          </cell>
          <cell r="AP72" t="e">
            <v>#N/A</v>
          </cell>
          <cell r="AV72">
            <v>34.49701163604842</v>
          </cell>
          <cell r="AW72">
            <v>46.025167867252691</v>
          </cell>
        </row>
        <row r="73">
          <cell r="AI73">
            <v>24.076482646140906</v>
          </cell>
          <cell r="AJ73">
            <v>9.9885752514230788</v>
          </cell>
          <cell r="AL73" t="e">
            <v>#N/A</v>
          </cell>
          <cell r="AM73" t="e">
            <v>#N/A</v>
          </cell>
          <cell r="AO73" t="e">
            <v>#N/A</v>
          </cell>
          <cell r="AP73" t="e">
            <v>#N/A</v>
          </cell>
          <cell r="AV73">
            <v>24.076482646140906</v>
          </cell>
          <cell r="AW73">
            <v>9.9885752514230788</v>
          </cell>
        </row>
        <row r="74">
          <cell r="AI74" t="e">
            <v>#N/A</v>
          </cell>
          <cell r="AJ74" t="e">
            <v>#N/A</v>
          </cell>
          <cell r="AL74">
            <v>29.284847943023117</v>
          </cell>
          <cell r="AM74">
            <v>72.933030209832751</v>
          </cell>
          <cell r="AO74" t="e">
            <v>#N/A</v>
          </cell>
          <cell r="AP74" t="e">
            <v>#N/A</v>
          </cell>
          <cell r="AV74">
            <v>29.284847943023117</v>
          </cell>
          <cell r="AW74">
            <v>72.933030209832751</v>
          </cell>
        </row>
        <row r="75">
          <cell r="AI75">
            <v>11.421939536428511</v>
          </cell>
          <cell r="AJ75">
            <v>10.005982595351517</v>
          </cell>
          <cell r="AL75" t="e">
            <v>#N/A</v>
          </cell>
          <cell r="AM75" t="e">
            <v>#N/A</v>
          </cell>
          <cell r="AO75" t="e">
            <v>#N/A</v>
          </cell>
          <cell r="AP75" t="e">
            <v>#N/A</v>
          </cell>
          <cell r="AV75">
            <v>11.421939536428511</v>
          </cell>
          <cell r="AW75">
            <v>10.005982595351517</v>
          </cell>
        </row>
        <row r="76">
          <cell r="AI76">
            <v>27.793605162111934</v>
          </cell>
          <cell r="AJ76">
            <v>19.046454257339146</v>
          </cell>
          <cell r="AL76" t="e">
            <v>#N/A</v>
          </cell>
          <cell r="AM76" t="e">
            <v>#N/A</v>
          </cell>
          <cell r="AO76" t="e">
            <v>#N/A</v>
          </cell>
          <cell r="AP76" t="e">
            <v>#N/A</v>
          </cell>
          <cell r="AV76">
            <v>27.793605162111934</v>
          </cell>
          <cell r="AW76">
            <v>19.046454257339146</v>
          </cell>
        </row>
        <row r="77">
          <cell r="AI77" t="e">
            <v>#N/A</v>
          </cell>
          <cell r="AJ77" t="e">
            <v>#N/A</v>
          </cell>
          <cell r="AL77">
            <v>61.29145222326332</v>
          </cell>
          <cell r="AM77">
            <v>19.030426016451226</v>
          </cell>
          <cell r="AO77" t="e">
            <v>#N/A</v>
          </cell>
          <cell r="AP77" t="e">
            <v>#N/A</v>
          </cell>
          <cell r="AV77">
            <v>61.29145222326332</v>
          </cell>
          <cell r="AW77">
            <v>19.030426016451226</v>
          </cell>
        </row>
        <row r="78">
          <cell r="AI78" t="e">
            <v>#N/A</v>
          </cell>
          <cell r="AJ78" t="e">
            <v>#N/A</v>
          </cell>
          <cell r="AL78">
            <v>18.122565144867977</v>
          </cell>
          <cell r="AM78">
            <v>19.012335979426755</v>
          </cell>
          <cell r="AO78" t="e">
            <v>#N/A</v>
          </cell>
          <cell r="AP78" t="e">
            <v>#N/A</v>
          </cell>
          <cell r="AV78">
            <v>18.122565144867977</v>
          </cell>
          <cell r="AW78">
            <v>19.012335979426755</v>
          </cell>
        </row>
        <row r="79">
          <cell r="AI79" t="e">
            <v>#N/A</v>
          </cell>
          <cell r="AJ79" t="e">
            <v>#N/A</v>
          </cell>
          <cell r="AL79">
            <v>86.602398338497409</v>
          </cell>
          <cell r="AM79">
            <v>37.023044319151758</v>
          </cell>
          <cell r="AO79" t="e">
            <v>#N/A</v>
          </cell>
          <cell r="AP79" t="e">
            <v>#N/A</v>
          </cell>
          <cell r="AV79">
            <v>86.602398338497409</v>
          </cell>
          <cell r="AW79">
            <v>37.023044319151758</v>
          </cell>
        </row>
        <row r="80">
          <cell r="AI80" t="e">
            <v>#N/A</v>
          </cell>
          <cell r="AJ80" t="e">
            <v>#N/A</v>
          </cell>
          <cell r="AL80">
            <v>44.171701844270899</v>
          </cell>
          <cell r="AM80">
            <v>55.00479406496688</v>
          </cell>
          <cell r="AO80" t="e">
            <v>#N/A</v>
          </cell>
          <cell r="AP80" t="e">
            <v>#N/A</v>
          </cell>
          <cell r="AV80">
            <v>44.171701844270899</v>
          </cell>
          <cell r="AW80">
            <v>55.00479406496688</v>
          </cell>
        </row>
        <row r="81">
          <cell r="AI81" t="e">
            <v>#N/A</v>
          </cell>
          <cell r="AJ81" t="e">
            <v>#N/A</v>
          </cell>
          <cell r="AL81">
            <v>23.332297264411256</v>
          </cell>
          <cell r="AM81">
            <v>9.9953147740387926</v>
          </cell>
          <cell r="AO81" t="e">
            <v>#N/A</v>
          </cell>
          <cell r="AP81" t="e">
            <v>#N/A</v>
          </cell>
          <cell r="AV81">
            <v>23.332297264411256</v>
          </cell>
          <cell r="AW81">
            <v>9.9953147740387926</v>
          </cell>
        </row>
        <row r="82">
          <cell r="AI82">
            <v>12.166432596761835</v>
          </cell>
          <cell r="AJ82">
            <v>19.034441226885608</v>
          </cell>
          <cell r="AL82" t="e">
            <v>#N/A</v>
          </cell>
          <cell r="AM82" t="e">
            <v>#N/A</v>
          </cell>
          <cell r="AO82" t="e">
            <v>#N/A</v>
          </cell>
          <cell r="AP82" t="e">
            <v>#N/A</v>
          </cell>
          <cell r="AV82">
            <v>12.166432596761835</v>
          </cell>
          <cell r="AW82">
            <v>19.034441226885608</v>
          </cell>
        </row>
        <row r="83">
          <cell r="AI83" t="e">
            <v>#N/A</v>
          </cell>
          <cell r="AJ83" t="e">
            <v>#N/A</v>
          </cell>
          <cell r="AL83">
            <v>23.330385675615656</v>
          </cell>
          <cell r="AM83">
            <v>99.91782789937244</v>
          </cell>
          <cell r="AO83" t="e">
            <v>#N/A</v>
          </cell>
          <cell r="AP83" t="e">
            <v>#N/A</v>
          </cell>
          <cell r="AV83">
            <v>23.330385675615656</v>
          </cell>
          <cell r="AW83">
            <v>99.91782789937244</v>
          </cell>
        </row>
        <row r="84">
          <cell r="AI84" t="e">
            <v>#N/A</v>
          </cell>
          <cell r="AJ84" t="e">
            <v>#N/A</v>
          </cell>
          <cell r="AL84">
            <v>38.213398865799476</v>
          </cell>
          <cell r="AM84">
            <v>37.031258792789814</v>
          </cell>
          <cell r="AO84" t="e">
            <v>#N/A</v>
          </cell>
          <cell r="AP84" t="e">
            <v>#N/A</v>
          </cell>
          <cell r="AV84">
            <v>38.213398865799476</v>
          </cell>
          <cell r="AW84">
            <v>37.031258792789814</v>
          </cell>
        </row>
        <row r="85">
          <cell r="AI85" t="e">
            <v>#N/A</v>
          </cell>
          <cell r="AJ85" t="e">
            <v>#N/A</v>
          </cell>
          <cell r="AL85">
            <v>88.08399023720915</v>
          </cell>
          <cell r="AM85">
            <v>19.000603850364971</v>
          </cell>
          <cell r="AO85" t="e">
            <v>#N/A</v>
          </cell>
          <cell r="AP85" t="e">
            <v>#N/A</v>
          </cell>
          <cell r="AV85">
            <v>88.08399023720915</v>
          </cell>
          <cell r="AW85">
            <v>19.000603850364971</v>
          </cell>
        </row>
        <row r="86">
          <cell r="AI86" t="e">
            <v>#N/A</v>
          </cell>
          <cell r="AJ86" t="e">
            <v>#N/A</v>
          </cell>
          <cell r="AL86">
            <v>64.270575715618151</v>
          </cell>
          <cell r="AM86">
            <v>10.054753813027997</v>
          </cell>
          <cell r="AO86" t="e">
            <v>#N/A</v>
          </cell>
          <cell r="AP86" t="e">
            <v>#N/A</v>
          </cell>
          <cell r="AV86">
            <v>64.270575715618151</v>
          </cell>
          <cell r="AW86">
            <v>10.054753813027997</v>
          </cell>
        </row>
        <row r="87">
          <cell r="AI87">
            <v>22.584935763848922</v>
          </cell>
          <cell r="AJ87">
            <v>55.01657220304314</v>
          </cell>
          <cell r="AL87" t="e">
            <v>#N/A</v>
          </cell>
          <cell r="AM87" t="e">
            <v>#N/A</v>
          </cell>
          <cell r="AO87" t="e">
            <v>#N/A</v>
          </cell>
          <cell r="AP87" t="e">
            <v>#N/A</v>
          </cell>
          <cell r="AV87">
            <v>22.584935763848922</v>
          </cell>
          <cell r="AW87">
            <v>55.01657220304314</v>
          </cell>
        </row>
        <row r="88">
          <cell r="AI88" t="e">
            <v>#N/A</v>
          </cell>
          <cell r="AJ88" t="e">
            <v>#N/A</v>
          </cell>
          <cell r="AL88">
            <v>23.330725683464262</v>
          </cell>
          <cell r="AM88">
            <v>72.943811197186477</v>
          </cell>
          <cell r="AO88" t="e">
            <v>#N/A</v>
          </cell>
          <cell r="AP88" t="e">
            <v>#N/A</v>
          </cell>
          <cell r="AV88">
            <v>23.330725683464262</v>
          </cell>
          <cell r="AW88">
            <v>72.943811197186477</v>
          </cell>
        </row>
        <row r="89">
          <cell r="AI89" t="e">
            <v>#N/A</v>
          </cell>
          <cell r="AJ89" t="e">
            <v>#N/A</v>
          </cell>
          <cell r="AL89" t="e">
            <v>#N/A</v>
          </cell>
          <cell r="AM89" t="e">
            <v>#N/A</v>
          </cell>
          <cell r="AO89">
            <v>100</v>
          </cell>
          <cell r="AP89">
            <v>81.929394212170209</v>
          </cell>
          <cell r="AV89">
            <v>100</v>
          </cell>
          <cell r="AW89">
            <v>81.929394212170209</v>
          </cell>
        </row>
        <row r="90">
          <cell r="AI90" t="e">
            <v>#N/A</v>
          </cell>
          <cell r="AJ90" t="e">
            <v>#N/A</v>
          </cell>
          <cell r="AL90">
            <v>54.588891446367583</v>
          </cell>
          <cell r="AM90">
            <v>10.017525223728516</v>
          </cell>
          <cell r="AO90" t="e">
            <v>#N/A</v>
          </cell>
          <cell r="AP90" t="e">
            <v>#N/A</v>
          </cell>
          <cell r="AV90">
            <v>54.588891446367583</v>
          </cell>
          <cell r="AW90">
            <v>10.017525223728516</v>
          </cell>
        </row>
        <row r="91">
          <cell r="AI91" t="e">
            <v>#N/A</v>
          </cell>
          <cell r="AJ91" t="e">
            <v>#N/A</v>
          </cell>
          <cell r="AL91">
            <v>25.565149297329302</v>
          </cell>
          <cell r="AM91">
            <v>81.987053236032011</v>
          </cell>
          <cell r="AO91" t="e">
            <v>#N/A</v>
          </cell>
          <cell r="AP91" t="e">
            <v>#N/A</v>
          </cell>
          <cell r="AV91">
            <v>25.565149297329302</v>
          </cell>
          <cell r="AW91">
            <v>81.987053236032011</v>
          </cell>
        </row>
        <row r="92">
          <cell r="AI92" t="e">
            <v>#N/A</v>
          </cell>
          <cell r="AJ92" t="e">
            <v>#N/A</v>
          </cell>
          <cell r="AL92">
            <v>76.174719791985567</v>
          </cell>
          <cell r="AM92">
            <v>37.010630961247251</v>
          </cell>
          <cell r="AO92" t="e">
            <v>#N/A</v>
          </cell>
          <cell r="AP92" t="e">
            <v>#N/A</v>
          </cell>
          <cell r="AV92">
            <v>76.174719791985567</v>
          </cell>
          <cell r="AW92">
            <v>37.010630961247251</v>
          </cell>
        </row>
        <row r="93">
          <cell r="AI93">
            <v>22.588841972117937</v>
          </cell>
          <cell r="AJ93">
            <v>27.985070498457667</v>
          </cell>
          <cell r="AL93" t="e">
            <v>#N/A</v>
          </cell>
          <cell r="AM93" t="e">
            <v>#N/A</v>
          </cell>
          <cell r="AO93" t="e">
            <v>#N/A</v>
          </cell>
          <cell r="AP93" t="e">
            <v>#N/A</v>
          </cell>
          <cell r="AV93">
            <v>22.588841972117937</v>
          </cell>
          <cell r="AW93">
            <v>27.985070498457667</v>
          </cell>
        </row>
        <row r="94">
          <cell r="AI94" t="e">
            <v>#N/A</v>
          </cell>
          <cell r="AJ94" t="e">
            <v>#N/A</v>
          </cell>
          <cell r="AL94" t="e">
            <v>#N/A</v>
          </cell>
          <cell r="AM94" t="e">
            <v>#N/A</v>
          </cell>
          <cell r="AO94">
            <v>44.174356873336841</v>
          </cell>
          <cell r="AP94">
            <v>99.997643457745056</v>
          </cell>
          <cell r="AV94">
            <v>44.174356873336841</v>
          </cell>
          <cell r="AW94">
            <v>99.997643457745056</v>
          </cell>
        </row>
        <row r="95">
          <cell r="AI95" t="e">
            <v>#N/A</v>
          </cell>
          <cell r="AJ95" t="e">
            <v>#N/A</v>
          </cell>
          <cell r="AL95">
            <v>41.937965530203783</v>
          </cell>
          <cell r="AM95">
            <v>45.96228237086396</v>
          </cell>
          <cell r="AO95" t="e">
            <v>#N/A</v>
          </cell>
          <cell r="AP95" t="e">
            <v>#N/A</v>
          </cell>
          <cell r="AV95">
            <v>41.937965530203783</v>
          </cell>
          <cell r="AW95">
            <v>45.96228237086396</v>
          </cell>
        </row>
        <row r="96">
          <cell r="AI96">
            <v>21.099526906905997</v>
          </cell>
          <cell r="AJ96">
            <v>81.989503217256683</v>
          </cell>
          <cell r="AL96" t="e">
            <v>#N/A</v>
          </cell>
          <cell r="AM96" t="e">
            <v>#N/A</v>
          </cell>
          <cell r="AO96" t="e">
            <v>#N/A</v>
          </cell>
          <cell r="AP96" t="e">
            <v>#N/A</v>
          </cell>
          <cell r="AV96">
            <v>21.099526906905997</v>
          </cell>
          <cell r="AW96">
            <v>81.989503217256683</v>
          </cell>
        </row>
        <row r="97">
          <cell r="AI97" t="e">
            <v>#N/A</v>
          </cell>
          <cell r="AJ97" t="e">
            <v>#N/A</v>
          </cell>
          <cell r="AL97">
            <v>95.529217615432344</v>
          </cell>
          <cell r="AM97">
            <v>19.038483928773744</v>
          </cell>
          <cell r="AO97" t="e">
            <v>#N/A</v>
          </cell>
          <cell r="AP97" t="e">
            <v>#N/A</v>
          </cell>
          <cell r="AV97">
            <v>95.529217615432344</v>
          </cell>
          <cell r="AW97">
            <v>19.038483928773744</v>
          </cell>
        </row>
        <row r="98">
          <cell r="AI98" t="e">
            <v>#N/A</v>
          </cell>
          <cell r="AJ98" t="e">
            <v>#N/A</v>
          </cell>
          <cell r="AL98">
            <v>49.379745475704908</v>
          </cell>
          <cell r="AM98">
            <v>63.960331262056634</v>
          </cell>
          <cell r="AO98" t="e">
            <v>#N/A</v>
          </cell>
          <cell r="AP98" t="e">
            <v>#N/A</v>
          </cell>
          <cell r="AV98">
            <v>49.379745475704908</v>
          </cell>
          <cell r="AW98">
            <v>63.960331262056634</v>
          </cell>
        </row>
        <row r="99">
          <cell r="AI99" t="e">
            <v>#N/A</v>
          </cell>
          <cell r="AJ99" t="e">
            <v>#N/A</v>
          </cell>
          <cell r="AL99" t="e">
            <v>#N/A</v>
          </cell>
          <cell r="AM99" t="e">
            <v>#N/A</v>
          </cell>
          <cell r="AO99">
            <v>45.656495612940745</v>
          </cell>
          <cell r="AP99">
            <v>90.929027213536841</v>
          </cell>
          <cell r="AV99">
            <v>45.656495612940745</v>
          </cell>
          <cell r="AW99">
            <v>90.929027213536841</v>
          </cell>
        </row>
        <row r="100">
          <cell r="AI100">
            <v>30.773804705026084</v>
          </cell>
          <cell r="AJ100">
            <v>28.028302412486898</v>
          </cell>
          <cell r="AL100" t="e">
            <v>#N/A</v>
          </cell>
          <cell r="AM100" t="e">
            <v>#N/A</v>
          </cell>
          <cell r="AO100" t="e">
            <v>#N/A</v>
          </cell>
          <cell r="AP100" t="e">
            <v>#N/A</v>
          </cell>
          <cell r="AV100">
            <v>30.773804705026084</v>
          </cell>
          <cell r="AW100">
            <v>28.028302412486898</v>
          </cell>
        </row>
        <row r="101">
          <cell r="AI101" t="e">
            <v>#N/A</v>
          </cell>
          <cell r="AJ101" t="e">
            <v>#N/A</v>
          </cell>
          <cell r="AL101">
            <v>53.850215505972734</v>
          </cell>
          <cell r="AM101">
            <v>1.0525963744393827</v>
          </cell>
          <cell r="AO101" t="e">
            <v>#N/A</v>
          </cell>
          <cell r="AP101" t="e">
            <v>#N/A</v>
          </cell>
          <cell r="AV101">
            <v>53.850215505972734</v>
          </cell>
          <cell r="AW101">
            <v>1.0525963744393827</v>
          </cell>
        </row>
        <row r="102">
          <cell r="AI102" t="e">
            <v>#N/A</v>
          </cell>
          <cell r="AJ102" t="e">
            <v>#N/A</v>
          </cell>
          <cell r="AL102" t="e">
            <v>#N/A</v>
          </cell>
          <cell r="AM102" t="e">
            <v>#N/A</v>
          </cell>
          <cell r="AO102">
            <v>86.598528195771678</v>
          </cell>
          <cell r="AP102">
            <v>99.981830832964107</v>
          </cell>
          <cell r="AV102">
            <v>86.598528195771678</v>
          </cell>
          <cell r="AW102">
            <v>99.981830832964107</v>
          </cell>
        </row>
        <row r="103">
          <cell r="AI103" t="e">
            <v>#N/A</v>
          </cell>
          <cell r="AJ103" t="e">
            <v>#N/A</v>
          </cell>
          <cell r="AL103">
            <v>47.151803668266986</v>
          </cell>
          <cell r="AM103">
            <v>99.916674353985854</v>
          </cell>
          <cell r="AO103" t="e">
            <v>#N/A</v>
          </cell>
          <cell r="AP103" t="e">
            <v>#N/A</v>
          </cell>
          <cell r="AV103">
            <v>47.151803668266986</v>
          </cell>
          <cell r="AW103">
            <v>99.916674353985854</v>
          </cell>
        </row>
      </sheetData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6CCA-FC82-4FC7-8B3D-FDD1B19E2DD9}">
  <dimension ref="A1:BL204"/>
  <sheetViews>
    <sheetView tabSelected="1" topLeftCell="A15" workbookViewId="0">
      <selection activeCell="Z6" sqref="Z6"/>
    </sheetView>
  </sheetViews>
  <sheetFormatPr defaultColWidth="12.4140625" defaultRowHeight="14" outlineLevelCol="1" x14ac:dyDescent="0.3"/>
  <cols>
    <col min="1" max="1" width="4.4140625" style="1" customWidth="1"/>
    <col min="2" max="2" width="37.33203125" style="1" customWidth="1"/>
    <col min="3" max="3" width="19.1640625" style="1" customWidth="1"/>
    <col min="4" max="4" width="16.5" style="1" customWidth="1"/>
    <col min="5" max="12" width="12.5" style="1" customWidth="1"/>
    <col min="13" max="20" width="12.5" style="2" customWidth="1" outlineLevel="1"/>
    <col min="21" max="21" width="11.9140625" style="2" customWidth="1"/>
    <col min="22" max="22" width="3.5" customWidth="1"/>
    <col min="23" max="23" width="14.4140625" style="1" customWidth="1"/>
    <col min="24" max="26" width="14.5" style="1" customWidth="1"/>
    <col min="27" max="27" width="15.5" style="1" customWidth="1"/>
    <col min="28" max="28" width="9.5" style="1" customWidth="1"/>
    <col min="29" max="31" width="14.5" style="1" customWidth="1"/>
    <col min="32" max="34" width="12.4140625" style="1"/>
    <col min="35" max="36" width="11.4140625" style="2" hidden="1" customWidth="1"/>
    <col min="37" max="37" width="3.1640625" hidden="1" customWidth="1"/>
    <col min="38" max="39" width="11.4140625" style="2" hidden="1" customWidth="1"/>
    <col min="40" max="40" width="3.1640625" hidden="1" customWidth="1"/>
    <col min="41" max="42" width="11.4140625" style="2" hidden="1" customWidth="1"/>
    <col min="43" max="43" width="9.4140625" style="1" hidden="1" customWidth="1"/>
    <col min="44" max="44" width="19.4140625" style="1" hidden="1" customWidth="1"/>
    <col min="45" max="45" width="16.4140625" style="1" hidden="1" customWidth="1"/>
    <col min="46" max="46" width="6.4140625" style="1" hidden="1" customWidth="1"/>
    <col min="47" max="49" width="9.4140625" style="1" hidden="1" customWidth="1"/>
    <col min="50" max="50" width="11.5" style="1" hidden="1" customWidth="1"/>
    <col min="51" max="51" width="4.4140625" style="1" hidden="1" customWidth="1"/>
    <col min="52" max="60" width="9.4140625" style="1" hidden="1" customWidth="1"/>
    <col min="61" max="61" width="4.5" style="1" hidden="1" customWidth="1"/>
    <col min="62" max="64" width="12.4140625" style="1" hidden="1" customWidth="1"/>
    <col min="65" max="16384" width="12.4140625" style="1"/>
  </cols>
  <sheetData>
    <row r="1" spans="1:64" ht="14.5" thickBot="1" x14ac:dyDescent="0.35">
      <c r="AC1" s="33" t="s">
        <v>209</v>
      </c>
      <c r="AD1" s="33" t="s">
        <v>208</v>
      </c>
      <c r="AE1" s="33" t="s">
        <v>207</v>
      </c>
    </row>
    <row r="2" spans="1:64" ht="16" thickBot="1" x14ac:dyDescent="0.35">
      <c r="B2" s="32" t="s">
        <v>206</v>
      </c>
      <c r="M2" s="50" t="s">
        <v>205</v>
      </c>
      <c r="N2" s="51"/>
      <c r="O2" s="51"/>
      <c r="P2" s="51"/>
      <c r="Q2" s="51"/>
      <c r="R2" s="51"/>
      <c r="S2" s="51"/>
      <c r="T2" s="51"/>
      <c r="X2" s="52" t="s">
        <v>204</v>
      </c>
      <c r="Y2" s="53"/>
      <c r="Z2" s="53"/>
      <c r="AC2" s="37" t="s">
        <v>203</v>
      </c>
      <c r="AD2" s="38"/>
      <c r="AE2" s="38"/>
      <c r="AI2" s="44" t="s">
        <v>187</v>
      </c>
      <c r="AJ2" s="45"/>
      <c r="AK2" s="31"/>
      <c r="AL2" s="46" t="s">
        <v>186</v>
      </c>
      <c r="AM2" s="47"/>
      <c r="AN2" s="31"/>
      <c r="AO2" s="48" t="s">
        <v>185</v>
      </c>
      <c r="AP2" s="49"/>
      <c r="AR2" s="4"/>
      <c r="AS2" s="4" t="str">
        <f>$Z$4&amp;" NEAREST NEIGHBORS"</f>
        <v>48 NEAREST NEIGHBORS</v>
      </c>
      <c r="AU2" s="42" t="s">
        <v>202</v>
      </c>
      <c r="AV2" s="43"/>
      <c r="AW2" s="43"/>
      <c r="AX2" s="54"/>
      <c r="AZ2" s="42" t="s">
        <v>187</v>
      </c>
      <c r="BA2" s="43"/>
      <c r="BB2" s="43"/>
      <c r="BC2" s="42" t="s">
        <v>186</v>
      </c>
      <c r="BD2" s="43"/>
      <c r="BE2" s="43"/>
      <c r="BF2" s="42" t="s">
        <v>185</v>
      </c>
      <c r="BG2" s="43"/>
      <c r="BH2" s="43"/>
      <c r="BJ2" s="42" t="s">
        <v>201</v>
      </c>
      <c r="BK2" s="43"/>
      <c r="BL2" s="43"/>
    </row>
    <row r="3" spans="1:64" ht="14.5" thickBot="1" x14ac:dyDescent="0.35">
      <c r="B3" s="30" t="s">
        <v>200</v>
      </c>
      <c r="C3" s="30" t="s">
        <v>199</v>
      </c>
      <c r="D3" s="30" t="s">
        <v>198</v>
      </c>
      <c r="E3" s="29" t="s">
        <v>197</v>
      </c>
      <c r="F3" s="29" t="s">
        <v>196</v>
      </c>
      <c r="G3" s="29" t="s">
        <v>189</v>
      </c>
      <c r="H3" s="29" t="s">
        <v>195</v>
      </c>
      <c r="I3" s="29" t="s">
        <v>194</v>
      </c>
      <c r="J3" s="29" t="s">
        <v>193</v>
      </c>
      <c r="K3" s="29" t="s">
        <v>190</v>
      </c>
      <c r="L3" s="29" t="s">
        <v>192</v>
      </c>
      <c r="M3" s="29" t="s">
        <v>197</v>
      </c>
      <c r="N3" s="29" t="s">
        <v>196</v>
      </c>
      <c r="O3" s="29" t="s">
        <v>189</v>
      </c>
      <c r="P3" s="29" t="s">
        <v>195</v>
      </c>
      <c r="Q3" s="29" t="s">
        <v>194</v>
      </c>
      <c r="R3" s="29" t="s">
        <v>193</v>
      </c>
      <c r="S3" s="29" t="s">
        <v>190</v>
      </c>
      <c r="T3" s="29" t="s">
        <v>192</v>
      </c>
      <c r="U3" s="28" t="s">
        <v>191</v>
      </c>
      <c r="X3" s="25" t="s">
        <v>190</v>
      </c>
      <c r="Y3" s="25" t="s">
        <v>189</v>
      </c>
      <c r="Z3" s="25" t="s">
        <v>188</v>
      </c>
      <c r="AC3" s="27" t="s">
        <v>187</v>
      </c>
      <c r="AD3" s="27" t="s">
        <v>186</v>
      </c>
      <c r="AE3" s="27" t="s">
        <v>185</v>
      </c>
      <c r="AI3" s="25" t="str">
        <f>$X$3</f>
        <v>Tempo</v>
      </c>
      <c r="AJ3" s="25" t="str">
        <f>$Y$3</f>
        <v>Key</v>
      </c>
      <c r="AK3" s="26"/>
      <c r="AL3" s="25" t="str">
        <f>$X$3</f>
        <v>Tempo</v>
      </c>
      <c r="AM3" s="25" t="str">
        <f>$Y$3</f>
        <v>Key</v>
      </c>
      <c r="AN3" s="26"/>
      <c r="AO3" s="25" t="str">
        <f>$X$3</f>
        <v>Tempo</v>
      </c>
      <c r="AP3" s="25" t="str">
        <f>$Y$3</f>
        <v>Key</v>
      </c>
      <c r="AR3" s="24" t="s">
        <v>184</v>
      </c>
      <c r="AS3" s="24" t="s">
        <v>183</v>
      </c>
      <c r="AU3" s="23" t="s">
        <v>181</v>
      </c>
      <c r="AV3" s="23" t="str">
        <f>$X$3</f>
        <v>Tempo</v>
      </c>
      <c r="AW3" s="23" t="str">
        <f>$Y$3</f>
        <v>Key</v>
      </c>
      <c r="AX3" s="23" t="s">
        <v>182</v>
      </c>
      <c r="AZ3" s="23" t="s">
        <v>181</v>
      </c>
      <c r="BA3" s="23" t="str">
        <f>$X$3</f>
        <v>Tempo</v>
      </c>
      <c r="BB3" s="23" t="str">
        <f>$Y$3</f>
        <v>Key</v>
      </c>
      <c r="BC3" s="23" t="s">
        <v>181</v>
      </c>
      <c r="BD3" s="23" t="str">
        <f>$X$3</f>
        <v>Tempo</v>
      </c>
      <c r="BE3" s="23" t="str">
        <f>$Y$3</f>
        <v>Key</v>
      </c>
      <c r="BF3" s="23" t="s">
        <v>181</v>
      </c>
      <c r="BG3" s="23" t="str">
        <f>$X$3</f>
        <v>Tempo</v>
      </c>
      <c r="BH3" s="23" t="str">
        <f>$Y$3</f>
        <v>Key</v>
      </c>
      <c r="BJ3" s="4" t="s">
        <v>0</v>
      </c>
      <c r="BK3" s="3">
        <f t="shared" ref="BK3:BK66" si="0">IF(BJ3="Test",$X$4,VLOOKUP($BJ3,$AU$4:$AW$103,2,0))</f>
        <v>71.715814712097313</v>
      </c>
      <c r="BL3" s="3">
        <f t="shared" ref="BL3:BL66" si="1">IF(BJ3="Test",$Y$4,VLOOKUP($BJ3,$AU$4:$AW$103,3,0))</f>
        <v>45.987626822190158</v>
      </c>
    </row>
    <row r="4" spans="1:64" ht="15" thickTop="1" thickBot="1" x14ac:dyDescent="0.35">
      <c r="A4" s="15"/>
      <c r="B4" s="14" t="s">
        <v>180</v>
      </c>
      <c r="C4" s="14" t="s">
        <v>82</v>
      </c>
      <c r="D4" s="14" t="s">
        <v>8</v>
      </c>
      <c r="E4" s="13">
        <v>75.006132924137461</v>
      </c>
      <c r="F4" s="13">
        <v>45.008202361173204</v>
      </c>
      <c r="G4" s="13">
        <v>7.0018774252940004</v>
      </c>
      <c r="H4" s="13">
        <v>-9.2038370427142748</v>
      </c>
      <c r="I4" s="13">
        <v>11.008133953321035</v>
      </c>
      <c r="J4" s="13">
        <v>3.0059677861766865</v>
      </c>
      <c r="K4" s="13">
        <v>77.009504559874912</v>
      </c>
      <c r="L4" s="13">
        <v>199.00219256388988</v>
      </c>
      <c r="M4" s="12" cm="1">
        <f t="array" ref="M4">1+(E4-MIN(E$4:E$103))*(100-1)/(MAX(E$4:E$103-MIN(E$4:E$103)))</f>
        <v>70.300303583062544</v>
      </c>
      <c r="N4" s="12" cm="1">
        <f t="array" ref="N4">1+(F4-MIN(F$4:F$103))*(100-1)/(MAX(F$4:F$103-MIN(F$4:F$103)))</f>
        <v>25.352114303691238</v>
      </c>
      <c r="O4" s="12" cm="1">
        <f t="array" ref="O4">1+(G4-MIN(G$4:G$103))*(100-1)/(MAX(G$4:G$103-MIN(G$4:G$103)))</f>
        <v>63.954262859960131</v>
      </c>
      <c r="P4" s="12" cm="1">
        <f t="array" ref="P4">1+(H4-MIN(H$4:H$103))*(100-1)/(MAX(H$4:H$103-MIN(H$4:H$103)))</f>
        <v>12.487732570888666</v>
      </c>
      <c r="Q4" s="12" cm="1">
        <f t="array" ref="Q4">1+(I4-MIN(I$4:I$103))*(100-1)/(MAX(I$4:I$103-MIN(I$4:I$103)))</f>
        <v>18.474498471779931</v>
      </c>
      <c r="R4" s="12" cm="1">
        <f t="array" ref="R4">1+(J4-MIN(J$4:J$103))*(100-1)/(MAX(J$4:J$103-MIN(J$4:J$103)))</f>
        <v>4.1992623117067982</v>
      </c>
      <c r="S4" s="12" cm="1">
        <f t="array" ref="S4">1+(K4-MIN(K$4:K$103))*(100-1)/(MAX(K$4:K$103-MIN(K$4:K$103)))</f>
        <v>9.9349133806140539</v>
      </c>
      <c r="T4" s="12" cm="1">
        <f t="array" ref="T4">1+(L4-MIN(L$4:L$103))*(100-1)/(MAX(L$4:L$103-MIN(L$4:L$103)))</f>
        <v>32.875373377815436</v>
      </c>
      <c r="U4" s="11" t="s">
        <v>1</v>
      </c>
      <c r="V4" s="10"/>
      <c r="X4" s="34">
        <f>S6</f>
        <v>71.715814712097313</v>
      </c>
      <c r="Y4" s="34">
        <f>O6</f>
        <v>45.987626822190158</v>
      </c>
      <c r="Z4" s="35">
        <v>48</v>
      </c>
      <c r="AC4" s="39">
        <f>COUNTIFS($AX$4:$AX$103,$AC$3,$AU$4:$AU$103,"&lt;="&amp;$Z$4)</f>
        <v>4</v>
      </c>
      <c r="AD4" s="40">
        <f>COUNTIFS($AX$4:$AX$103,$AD$3,$AU$4:$AU$103,"&lt;="&amp;$Z$4)</f>
        <v>32</v>
      </c>
      <c r="AE4" s="41">
        <f>COUNTIFS($AX$4:$AX$103,$AE$3,$AU$4:$AU$103,"&lt;="&amp;$Z$4)</f>
        <v>12</v>
      </c>
      <c r="AI4" s="22" t="e">
        <f t="shared" ref="AI4:AJ23" si="2">IF($U4=$AI$2,INDEX($M4:$T4,1,MATCH(AI$3,$M$3:$T$3,0)),NA())</f>
        <v>#N/A</v>
      </c>
      <c r="AJ4" s="21" t="e">
        <f t="shared" si="2"/>
        <v>#N/A</v>
      </c>
      <c r="AL4" s="22">
        <f t="shared" ref="AL4:AM23" si="3">IF($U4=$AL$2,INDEX($M4:$T4,1,MATCH(AL$3,$M$3:$T$3,0)),NA())</f>
        <v>9.9349133806140539</v>
      </c>
      <c r="AM4" s="21">
        <f t="shared" si="3"/>
        <v>63.954262859960131</v>
      </c>
      <c r="AO4" s="22" t="e">
        <f t="shared" ref="AO4:AP23" si="4">IF($U4=$AO$2,INDEX($M4:$T4,1,MATCH(AO$3,$M$3:$T$3,0)),NA())</f>
        <v>#N/A</v>
      </c>
      <c r="AP4" s="21" t="e">
        <f t="shared" si="4"/>
        <v>#N/A</v>
      </c>
      <c r="AR4" s="7">
        <f t="shared" ref="AR4:AR35" si="5">SQRT(($X$4-INDEX($M4:$T4,1,MATCH($X$3,$M$3:$T$3,0)))^2+($Y$4-INDEX($M4:$T4,1,MATCH($Y$3,$M$3:$T$3,0)))^2)</f>
        <v>64.3403433301701</v>
      </c>
      <c r="AS4" s="6">
        <f t="shared" ref="AS4:AS35" si="6">RANK(AR4,$AR$4:$AR$103,1)</f>
        <v>88</v>
      </c>
      <c r="AU4" s="5">
        <f t="shared" ref="AU4:AU35" si="7">AS4</f>
        <v>88</v>
      </c>
      <c r="AV4" s="3">
        <f t="shared" ref="AV4:AW23" si="8">INDEX($M4:$T4,1,MATCH(AV$3,$M$3:$T$3,0))</f>
        <v>9.9349133806140539</v>
      </c>
      <c r="AW4" s="3">
        <f t="shared" si="8"/>
        <v>63.954262859960131</v>
      </c>
      <c r="AX4" s="2" t="str">
        <f t="shared" ref="AX4:AX35" si="9">U4</f>
        <v>Listened</v>
      </c>
      <c r="AZ4" s="5" cm="1">
        <f t="array" ref="AZ4:BB30">_xlfn._xlws.SORT(_xlfn._xlws.FILTER($AU$4:$AW$103,$AX$4:$AX$103=$AZ$2),,1)</f>
        <v>32</v>
      </c>
      <c r="BA4" s="3">
        <v>30.774283844683932</v>
      </c>
      <c r="BB4" s="3">
        <v>46.02273149971402</v>
      </c>
      <c r="BC4" s="5" cm="1">
        <f t="array" ref="BC4:BE57">_xlfn._xlws.SORT(_xlfn._xlws.FILTER($AU$4:$AW$103,$AX$4:$AX$103=$BC$2),,1)</f>
        <v>2</v>
      </c>
      <c r="BD4" s="3">
        <v>62.776752193833502</v>
      </c>
      <c r="BE4" s="3">
        <v>46.033308789344446</v>
      </c>
      <c r="BF4" s="5" cm="1">
        <f t="array" ref="BF4:BH22">_xlfn._xlws.SORT(_xlfn._xlws.FILTER($AU$4:$AW$103,$AX$4:$AX$103=$BF$2),,1)</f>
        <v>1</v>
      </c>
      <c r="BG4" s="3">
        <v>71.715814712097313</v>
      </c>
      <c r="BH4" s="3">
        <v>45.987626822190158</v>
      </c>
      <c r="BJ4" s="1">
        <v>1</v>
      </c>
      <c r="BK4" s="3">
        <f t="shared" si="0"/>
        <v>71.715814712097313</v>
      </c>
      <c r="BL4" s="3">
        <f t="shared" si="1"/>
        <v>45.987626822190158</v>
      </c>
    </row>
    <row r="5" spans="1:64" ht="15" thickTop="1" thickBot="1" x14ac:dyDescent="0.35">
      <c r="A5" s="15"/>
      <c r="B5" s="14" t="s">
        <v>179</v>
      </c>
      <c r="C5" s="14" t="s">
        <v>16</v>
      </c>
      <c r="D5" s="14" t="s">
        <v>8</v>
      </c>
      <c r="E5" s="13">
        <v>74.009033622586401</v>
      </c>
      <c r="F5" s="13">
        <v>61.005159687521413</v>
      </c>
      <c r="G5" s="13">
        <v>8.0082428424219128</v>
      </c>
      <c r="H5" s="13">
        <v>-4.879140884874416</v>
      </c>
      <c r="I5" s="13">
        <v>14.000062724732031</v>
      </c>
      <c r="J5" s="13">
        <v>26.001059006718382</v>
      </c>
      <c r="K5" s="13">
        <v>75.000831657554315</v>
      </c>
      <c r="L5" s="13">
        <v>167.00929683297673</v>
      </c>
      <c r="M5" s="12" cm="1">
        <f t="array" ref="M5">1+(E5-MIN(E$4:E$103))*(100-1)/(MAX(E$4:E$103-MIN(E$4:E$103)))</f>
        <v>68.890046448370029</v>
      </c>
      <c r="N5" s="12" cm="1">
        <f t="array" ref="N5">1+(F5-MIN(F$4:F$103))*(100-1)/(MAX(F$4:F$103-MIN(F$4:F$103)))</f>
        <v>51.314605458274016</v>
      </c>
      <c r="O5" s="12" cm="1">
        <f t="array" ref="O5">1+(G5-MIN(G$4:G$103))*(100-1)/(MAX(G$4:G$103-MIN(G$4:G$103)))</f>
        <v>73.00500407314739</v>
      </c>
      <c r="P5" s="12" cm="1">
        <f t="array" ref="P5">1+(H5-MIN(H$4:H$103))*(100-1)/(MAX(H$4:H$103-MIN(H$4:H$103)))</f>
        <v>67.962823505808672</v>
      </c>
      <c r="Q5" s="12" cm="1">
        <f t="array" ref="Q5">1+(I5-MIN(I$4:I$103))*(100-1)/(MAX(I$4:I$103-MIN(I$4:I$103)))</f>
        <v>24.281935167993641</v>
      </c>
      <c r="R5" s="12" cm="1">
        <f t="array" ref="R5">1+(J5-MIN(J$4:J$103))*(100-1)/(MAX(J$4:J$103-MIN(J$4:J$103)))</f>
        <v>28.677237650638155</v>
      </c>
      <c r="S5" s="12" cm="1">
        <f t="array" ref="S5">1+(K5-MIN(K$4:K$103))*(100-1)/(MAX(K$4:K$103-MIN(K$4:K$103)))</f>
        <v>8.4397700623405747</v>
      </c>
      <c r="T5" s="12" cm="1">
        <f t="array" ref="T5">1+(L5-MIN(L$4:L$103))*(100-1)/(MAX(L$4:L$103-MIN(L$4:L$103)))</f>
        <v>23.069735732407509</v>
      </c>
      <c r="U5" s="11" t="s">
        <v>1</v>
      </c>
      <c r="V5" s="10"/>
      <c r="X5" s="35"/>
      <c r="Y5" s="35"/>
      <c r="Z5" s="35"/>
      <c r="AC5" s="39"/>
      <c r="AD5" s="40"/>
      <c r="AE5" s="41"/>
      <c r="AI5" s="17" t="e">
        <f t="shared" si="2"/>
        <v>#N/A</v>
      </c>
      <c r="AJ5" s="16" t="e">
        <f t="shared" si="2"/>
        <v>#N/A</v>
      </c>
      <c r="AL5" s="17">
        <f t="shared" si="3"/>
        <v>8.4397700623405747</v>
      </c>
      <c r="AM5" s="16">
        <f t="shared" si="3"/>
        <v>73.00500407314739</v>
      </c>
      <c r="AO5" s="17" t="e">
        <f t="shared" si="4"/>
        <v>#N/A</v>
      </c>
      <c r="AP5" s="16" t="e">
        <f t="shared" si="4"/>
        <v>#N/A</v>
      </c>
      <c r="AR5" s="7">
        <f t="shared" si="5"/>
        <v>68.802590794522771</v>
      </c>
      <c r="AS5" s="6">
        <f t="shared" si="6"/>
        <v>95</v>
      </c>
      <c r="AU5" s="5">
        <f t="shared" si="7"/>
        <v>95</v>
      </c>
      <c r="AV5" s="3">
        <f t="shared" si="8"/>
        <v>8.4397700623405747</v>
      </c>
      <c r="AW5" s="3">
        <f t="shared" si="8"/>
        <v>73.00500407314739</v>
      </c>
      <c r="AX5" s="2" t="str">
        <f t="shared" si="9"/>
        <v>Listened</v>
      </c>
      <c r="AZ5" s="5">
        <v>37</v>
      </c>
      <c r="BA5" s="3">
        <v>27.054835144127054</v>
      </c>
      <c r="BB5" s="3">
        <v>46.036042831303867</v>
      </c>
      <c r="BC5" s="5">
        <v>3</v>
      </c>
      <c r="BD5" s="3">
        <v>76.174719791985567</v>
      </c>
      <c r="BE5" s="3">
        <v>37.010630961247251</v>
      </c>
      <c r="BF5" s="5">
        <v>10</v>
      </c>
      <c r="BG5" s="3">
        <v>67.989165105238357</v>
      </c>
      <c r="BH5" s="3">
        <v>63.953741461410658</v>
      </c>
      <c r="BJ5" s="4" t="s">
        <v>0</v>
      </c>
      <c r="BK5" s="3">
        <f t="shared" si="0"/>
        <v>71.715814712097313</v>
      </c>
      <c r="BL5" s="3">
        <f t="shared" si="1"/>
        <v>45.987626822190158</v>
      </c>
    </row>
    <row r="6" spans="1:64" ht="15" customHeight="1" thickTop="1" x14ac:dyDescent="0.3">
      <c r="A6" s="15"/>
      <c r="B6" s="14" t="s">
        <v>178</v>
      </c>
      <c r="C6" s="14" t="s">
        <v>55</v>
      </c>
      <c r="D6" s="14" t="s">
        <v>8</v>
      </c>
      <c r="E6" s="13">
        <v>59.00613028884429</v>
      </c>
      <c r="F6" s="13">
        <v>52.007944848961621</v>
      </c>
      <c r="G6" s="13">
        <v>5.0041403621470542</v>
      </c>
      <c r="H6" s="13">
        <v>-6.0871439223405934</v>
      </c>
      <c r="I6" s="13">
        <v>7.0015923034443377</v>
      </c>
      <c r="J6" s="13">
        <v>12.003387575991397</v>
      </c>
      <c r="K6" s="13">
        <v>160.00999078001522</v>
      </c>
      <c r="L6" s="13">
        <v>218.0001314585285</v>
      </c>
      <c r="M6" s="12" cm="1">
        <f t="array" ref="M6">1+(E6-MIN(E$4:E$103))*(100-1)/(MAX(E$4:E$103-MIN(E$4:E$103)))</f>
        <v>47.670543601864061</v>
      </c>
      <c r="N6" s="12" cm="1">
        <f t="array" ref="N6">1+(F6-MIN(F$4:F$103))*(100-1)/(MAX(F$4:F$103-MIN(F$4:F$103)))</f>
        <v>36.712446691666017</v>
      </c>
      <c r="O6" s="12" cm="1">
        <f t="array" ref="O6">1+(G6-MIN(G$4:G$103))*(100-1)/(MAX(G$4:G$103-MIN(G$4:G$103)))</f>
        <v>45.987626822190158</v>
      </c>
      <c r="P6" s="12" cm="1">
        <f t="array" ref="P6">1+(H6-MIN(H$4:H$103))*(100-1)/(MAX(H$4:H$103-MIN(H$4:H$103)))</f>
        <v>52.467150305366161</v>
      </c>
      <c r="Q6" s="12" cm="1">
        <f t="array" ref="Q6">1+(I6-MIN(I$4:I$103))*(100-1)/(MAX(I$4:I$103-MIN(I$4:I$103)))</f>
        <v>10.697663266097713</v>
      </c>
      <c r="R6" s="12" cm="1">
        <f t="array" ref="R6">1+(J6-MIN(J$4:J$103))*(100-1)/(MAX(J$4:J$103-MIN(J$4:J$103)))</f>
        <v>13.776898582719133</v>
      </c>
      <c r="S6" s="12" cm="1">
        <f t="array" ref="S6">1+(K6-MIN(K$4:K$103))*(100-1)/(MAX(K$4:K$103-MIN(K$4:K$103)))</f>
        <v>71.715814712097313</v>
      </c>
      <c r="T6" s="12" cm="1">
        <f t="array" ref="T6">1+(L6-MIN(L$4:L$103))*(100-1)/(MAX(L$4:L$103-MIN(L$4:L$103)))</f>
        <v>38.698131854486483</v>
      </c>
      <c r="U6" s="11" t="s">
        <v>5</v>
      </c>
      <c r="V6" s="10"/>
      <c r="AI6" s="17" t="e">
        <f t="shared" si="2"/>
        <v>#N/A</v>
      </c>
      <c r="AJ6" s="16" t="e">
        <f t="shared" si="2"/>
        <v>#N/A</v>
      </c>
      <c r="AL6" s="17" t="e">
        <f t="shared" si="3"/>
        <v>#N/A</v>
      </c>
      <c r="AM6" s="16" t="e">
        <f t="shared" si="3"/>
        <v>#N/A</v>
      </c>
      <c r="AO6" s="17">
        <f t="shared" si="4"/>
        <v>71.715814712097313</v>
      </c>
      <c r="AP6" s="16">
        <f t="shared" si="4"/>
        <v>45.987626822190158</v>
      </c>
      <c r="AR6" s="7">
        <f t="shared" si="5"/>
        <v>0</v>
      </c>
      <c r="AS6" s="6">
        <f t="shared" si="6"/>
        <v>1</v>
      </c>
      <c r="AU6" s="5">
        <f t="shared" si="7"/>
        <v>1</v>
      </c>
      <c r="AV6" s="3">
        <f t="shared" si="8"/>
        <v>71.715814712097313</v>
      </c>
      <c r="AW6" s="3">
        <f t="shared" si="8"/>
        <v>45.987626822190158</v>
      </c>
      <c r="AX6" s="2" t="str">
        <f t="shared" si="9"/>
        <v>Favorited</v>
      </c>
      <c r="AZ6" s="5">
        <v>38</v>
      </c>
      <c r="BA6" s="3">
        <v>30.773804705026084</v>
      </c>
      <c r="BB6" s="3">
        <v>28.028302412486898</v>
      </c>
      <c r="BC6" s="5">
        <v>4</v>
      </c>
      <c r="BD6" s="3">
        <v>56.827771428697396</v>
      </c>
      <c r="BE6" s="3">
        <v>46.032886051657371</v>
      </c>
      <c r="BF6" s="5">
        <v>12</v>
      </c>
      <c r="BG6" s="3">
        <v>67.993765944241957</v>
      </c>
      <c r="BH6" s="3">
        <v>73.011645709974886</v>
      </c>
      <c r="BJ6" s="1">
        <v>2</v>
      </c>
      <c r="BK6" s="3">
        <f t="shared" si="0"/>
        <v>62.776752193833502</v>
      </c>
      <c r="BL6" s="3">
        <f t="shared" si="1"/>
        <v>46.033308789344446</v>
      </c>
    </row>
    <row r="7" spans="1:64" x14ac:dyDescent="0.3">
      <c r="A7" s="15"/>
      <c r="B7" s="14" t="s">
        <v>177</v>
      </c>
      <c r="C7" s="14" t="s">
        <v>55</v>
      </c>
      <c r="D7" s="14" t="s">
        <v>8</v>
      </c>
      <c r="E7" s="13">
        <v>75.008375196787625</v>
      </c>
      <c r="F7" s="13">
        <v>56.004183921818914</v>
      </c>
      <c r="G7" s="13">
        <v>8.0013985540115655</v>
      </c>
      <c r="H7" s="13">
        <v>-8.0084710052048447</v>
      </c>
      <c r="I7" s="13">
        <v>11.007456944074296</v>
      </c>
      <c r="J7" s="13">
        <v>55.001450906013382</v>
      </c>
      <c r="K7" s="13">
        <v>140.00532998276327</v>
      </c>
      <c r="L7" s="13">
        <v>221.00969240079311</v>
      </c>
      <c r="M7" s="12" cm="1">
        <f t="array" ref="M7">1+(E7-MIN(E$4:E$103))*(100-1)/(MAX(E$4:E$103-MIN(E$4:E$103)))</f>
        <v>70.303474963283037</v>
      </c>
      <c r="N7" s="12" cm="1">
        <f t="array" ref="N7">1+(F7-MIN(F$4:F$103))*(100-1)/(MAX(F$4:F$103-MIN(F$4:F$103)))</f>
        <v>43.198200167407784</v>
      </c>
      <c r="O7" s="12" cm="1">
        <f t="array" ref="O7">1+(G7-MIN(G$4:G$103))*(100-1)/(MAX(G$4:G$103-MIN(G$4:G$103)))</f>
        <v>72.9434500072622</v>
      </c>
      <c r="P7" s="12" cm="1">
        <f t="array" ref="P7">1+(H7-MIN(H$4:H$103))*(100-1)/(MAX(H$4:H$103-MIN(H$4:H$103)))</f>
        <v>27.821304505448182</v>
      </c>
      <c r="Q7" s="12" cm="1">
        <f t="array" ref="Q7">1+(I7-MIN(I$4:I$103))*(100-1)/(MAX(I$4:I$103-MIN(I$4:I$103)))</f>
        <v>18.47318437353643</v>
      </c>
      <c r="R7" s="12" cm="1">
        <f t="array" ref="R7">1+(J7-MIN(J$4:J$103))*(100-1)/(MAX(J$4:J$103-MIN(J$4:J$103)))</f>
        <v>59.547777407234314</v>
      </c>
      <c r="S7" s="12" cm="1">
        <f t="array" ref="S7">1+(K7-MIN(K$4:K$103))*(100-1)/(MAX(K$4:K$103-MIN(K$4:K$103)))</f>
        <v>56.825468508499803</v>
      </c>
      <c r="T7" s="12" cm="1">
        <f t="array" ref="T7">1+(L7-MIN(L$4:L$103))*(100-1)/(MAX(L$4:L$103-MIN(L$4:L$103)))</f>
        <v>39.620544890175047</v>
      </c>
      <c r="U7" s="11" t="s">
        <v>5</v>
      </c>
      <c r="V7" s="10"/>
      <c r="AC7" s="36" t="str">
        <f>IF(SUM(AC4:AE4)=0,"-",INDEX($AC$1:$AE$1,1,MATCH(MAX($AC$4:$AE$4),$AC$4:$AE$4,0)))</f>
        <v>LISTEN</v>
      </c>
      <c r="AD7" s="36"/>
      <c r="AE7" s="20" t="s">
        <v>176</v>
      </c>
      <c r="AI7" s="17" t="e">
        <f t="shared" si="2"/>
        <v>#N/A</v>
      </c>
      <c r="AJ7" s="16" t="e">
        <f t="shared" si="2"/>
        <v>#N/A</v>
      </c>
      <c r="AL7" s="17" t="e">
        <f t="shared" si="3"/>
        <v>#N/A</v>
      </c>
      <c r="AM7" s="16" t="e">
        <f t="shared" si="3"/>
        <v>#N/A</v>
      </c>
      <c r="AO7" s="17">
        <f t="shared" si="4"/>
        <v>56.825468508499803</v>
      </c>
      <c r="AP7" s="16">
        <f t="shared" si="4"/>
        <v>72.9434500072622</v>
      </c>
      <c r="AR7" s="7">
        <f t="shared" si="5"/>
        <v>30.795110223018494</v>
      </c>
      <c r="AS7" s="6">
        <f t="shared" si="6"/>
        <v>19</v>
      </c>
      <c r="AU7" s="5">
        <f t="shared" si="7"/>
        <v>19</v>
      </c>
      <c r="AV7" s="3">
        <f t="shared" si="8"/>
        <v>56.825468508499803</v>
      </c>
      <c r="AW7" s="3">
        <f t="shared" si="8"/>
        <v>72.9434500072622</v>
      </c>
      <c r="AX7" s="2" t="str">
        <f t="shared" si="9"/>
        <v>Favorited</v>
      </c>
      <c r="AZ7" s="5">
        <v>47</v>
      </c>
      <c r="BA7" s="3">
        <v>27.054543361014904</v>
      </c>
      <c r="BB7" s="3">
        <v>28.022356761066973</v>
      </c>
      <c r="BC7" s="5">
        <v>5</v>
      </c>
      <c r="BD7" s="3">
        <v>59.800730313586477</v>
      </c>
      <c r="BE7" s="3">
        <v>55.011041850298795</v>
      </c>
      <c r="BF7" s="5">
        <v>16</v>
      </c>
      <c r="BG7" s="3">
        <v>59.805368914751512</v>
      </c>
      <c r="BH7" s="3">
        <v>72.943388096493692</v>
      </c>
      <c r="BJ7" s="4" t="s">
        <v>0</v>
      </c>
      <c r="BK7" s="3">
        <f t="shared" si="0"/>
        <v>71.715814712097313</v>
      </c>
      <c r="BL7" s="3">
        <f t="shared" si="1"/>
        <v>45.987626822190158</v>
      </c>
    </row>
    <row r="8" spans="1:64" ht="18" x14ac:dyDescent="0.3">
      <c r="A8" s="15"/>
      <c r="B8" s="14" t="s">
        <v>175</v>
      </c>
      <c r="C8" s="14" t="s">
        <v>82</v>
      </c>
      <c r="D8" s="14" t="s">
        <v>8</v>
      </c>
      <c r="E8" s="13">
        <v>84.005285533312076</v>
      </c>
      <c r="F8" s="13">
        <v>63.004856163634074</v>
      </c>
      <c r="G8" s="13">
        <v>1.003453589871901</v>
      </c>
      <c r="H8" s="13">
        <v>-5.8230652589438492</v>
      </c>
      <c r="I8" s="13">
        <v>13.007067397817845</v>
      </c>
      <c r="J8" s="13">
        <v>6.0011461909064678</v>
      </c>
      <c r="K8" s="13">
        <v>91.000468138875192</v>
      </c>
      <c r="L8" s="13">
        <v>218.00635988427157</v>
      </c>
      <c r="M8" s="12" cm="1">
        <f t="array" ref="M8">1+(E8-MIN(E$4:E$103))*(100-1)/(MAX(E$4:E$103-MIN(E$4:E$103)))</f>
        <v>83.028342960417675</v>
      </c>
      <c r="N8" s="12" cm="1">
        <f t="array" ref="N8">1+(F8-MIN(F$4:F$103))*(100-1)/(MAX(F$4:F$103-MIN(F$4:F$103)))</f>
        <v>54.560041513005125</v>
      </c>
      <c r="O8" s="12" cm="1">
        <f t="array" ref="O8">1+(G8-MIN(G$4:G$103))*(100-1)/(MAX(G$4:G$103-MIN(G$4:G$103)))</f>
        <v>10.007474846954352</v>
      </c>
      <c r="P8" s="12" cm="1">
        <f t="array" ref="P8">1+(H8-MIN(H$4:H$103))*(100-1)/(MAX(H$4:H$103-MIN(H$4:H$103)))</f>
        <v>55.85462247247996</v>
      </c>
      <c r="Q8" s="12" cm="1">
        <f t="array" ref="Q8">1+(I8-MIN(I$4:I$103))*(100-1)/(MAX(I$4:I$103-MIN(I$4:I$103)))</f>
        <v>22.354497069936727</v>
      </c>
      <c r="R8" s="12" cm="1">
        <f t="array" ref="R8">1+(J8-MIN(J$4:J$103))*(100-1)/(MAX(J$4:J$103-MIN(J$4:J$103)))</f>
        <v>7.3875907433497083</v>
      </c>
      <c r="S8" s="12" cm="1">
        <f t="array" ref="S8">1+(K8-MIN(K$4:K$103))*(100-1)/(MAX(K$4:K$103-MIN(K$4:K$103)))</f>
        <v>20.349001053715533</v>
      </c>
      <c r="T8" s="12" cm="1">
        <f t="array" ref="T8">1+(L8-MIN(L$4:L$103))*(100-1)/(MAX(L$4:L$103-MIN(L$4:L$103)))</f>
        <v>38.700040830980882</v>
      </c>
      <c r="U8" s="11" t="s">
        <v>11</v>
      </c>
      <c r="V8" s="10"/>
      <c r="AC8" s="36"/>
      <c r="AD8" s="36"/>
      <c r="AE8" s="19">
        <f>IFERROR(HLOOKUP($AC$7,$AC$1:$AE$4,4,0)/SUM($AC$4:$AE$4),"-")</f>
        <v>0.66666666666666663</v>
      </c>
      <c r="AI8" s="17">
        <f t="shared" si="2"/>
        <v>20.349001053715533</v>
      </c>
      <c r="AJ8" s="16">
        <f t="shared" si="2"/>
        <v>10.007474846954352</v>
      </c>
      <c r="AL8" s="17" t="e">
        <f t="shared" si="3"/>
        <v>#N/A</v>
      </c>
      <c r="AM8" s="16" t="e">
        <f t="shared" si="3"/>
        <v>#N/A</v>
      </c>
      <c r="AO8" s="17" t="e">
        <f t="shared" si="4"/>
        <v>#N/A</v>
      </c>
      <c r="AP8" s="16" t="e">
        <f t="shared" si="4"/>
        <v>#N/A</v>
      </c>
      <c r="AR8" s="7">
        <f t="shared" si="5"/>
        <v>62.714598632024916</v>
      </c>
      <c r="AS8" s="6">
        <f t="shared" si="6"/>
        <v>87</v>
      </c>
      <c r="AU8" s="5">
        <f t="shared" si="7"/>
        <v>87</v>
      </c>
      <c r="AV8" s="3">
        <f t="shared" si="8"/>
        <v>20.349001053715533</v>
      </c>
      <c r="AW8" s="3">
        <f t="shared" si="8"/>
        <v>10.007474846954352</v>
      </c>
      <c r="AX8" s="2" t="str">
        <f t="shared" si="9"/>
        <v>Skipped</v>
      </c>
      <c r="AZ8" s="5">
        <v>51</v>
      </c>
      <c r="BA8" s="3">
        <v>30.776860395796405</v>
      </c>
      <c r="BB8" s="3">
        <v>18.984888530593334</v>
      </c>
      <c r="BC8" s="5">
        <v>6</v>
      </c>
      <c r="BD8" s="3">
        <v>59.057041624714401</v>
      </c>
      <c r="BE8" s="3">
        <v>37.027497117587615</v>
      </c>
      <c r="BF8" s="5">
        <v>19</v>
      </c>
      <c r="BG8" s="3">
        <v>56.825468508499803</v>
      </c>
      <c r="BH8" s="3">
        <v>72.9434500072622</v>
      </c>
      <c r="BJ8" s="1">
        <v>3</v>
      </c>
      <c r="BK8" s="3">
        <f t="shared" si="0"/>
        <v>76.174719791985567</v>
      </c>
      <c r="BL8" s="3">
        <f t="shared" si="1"/>
        <v>37.010630961247251</v>
      </c>
    </row>
    <row r="9" spans="1:64" x14ac:dyDescent="0.3">
      <c r="A9" s="15"/>
      <c r="B9" s="14" t="s">
        <v>174</v>
      </c>
      <c r="C9" s="14" t="s">
        <v>55</v>
      </c>
      <c r="D9" s="14" t="s">
        <v>8</v>
      </c>
      <c r="E9" s="13">
        <v>68.00352350884927</v>
      </c>
      <c r="F9" s="13">
        <v>58.00002983255149</v>
      </c>
      <c r="G9" s="13">
        <v>10.004735423512789</v>
      </c>
      <c r="H9" s="13">
        <v>-5.834628093400319</v>
      </c>
      <c r="I9" s="13">
        <v>4.0017985696899858</v>
      </c>
      <c r="J9" s="13">
        <v>33.007373604187357</v>
      </c>
      <c r="K9" s="13">
        <v>145.00029692525797</v>
      </c>
      <c r="L9" s="13">
        <v>231.00229479048835</v>
      </c>
      <c r="M9" s="12" cm="1">
        <f t="array" ref="M9">1+(E9-MIN(E$4:E$103))*(100-1)/(MAX(E$4:E$103-MIN(E$4:E$103)))</f>
        <v>60.396094569965157</v>
      </c>
      <c r="N9" s="12" cm="1">
        <f t="array" ref="N9">1+(F9-MIN(F$4:F$103))*(100-1)/(MAX(F$4:F$103-MIN(F$4:F$103)))</f>
        <v>46.437386891870567</v>
      </c>
      <c r="O9" s="12" cm="1">
        <f t="array" ref="O9">1+(G9-MIN(G$4:G$103))*(100-1)/(MAX(G$4:G$103-MIN(G$4:G$103)))</f>
        <v>90.960447869170736</v>
      </c>
      <c r="P9" s="12" cm="1">
        <f t="array" ref="P9">1+(H9-MIN(H$4:H$103))*(100-1)/(MAX(H$4:H$103-MIN(H$4:H$103)))</f>
        <v>55.706300077211736</v>
      </c>
      <c r="Q9" s="12" cm="1">
        <f t="array" ref="Q9">1+(I9-MIN(I$4:I$103))*(100-1)/(MAX(I$4:I$103-MIN(I$4:I$103)))</f>
        <v>4.8749604073457764</v>
      </c>
      <c r="R9" s="12" cm="1">
        <f t="array" ref="R9">1+(J9-MIN(J$4:J$103))*(100-1)/(MAX(J$4:J$103-MIN(J$4:J$103)))</f>
        <v>36.135368357266437</v>
      </c>
      <c r="S9" s="12" cm="1">
        <f t="array" ref="S9">1+(K9-MIN(K$4:K$103))*(100-1)/(MAX(K$4:K$103-MIN(K$4:K$103)))</f>
        <v>60.543441425065737</v>
      </c>
      <c r="T9" s="12" cm="1">
        <f t="array" ref="T9">1+(L9-MIN(L$4:L$103))*(100-1)/(MAX(L$4:L$103-MIN(L$4:L$103)))</f>
        <v>42.683219772502497</v>
      </c>
      <c r="U9" s="11" t="s">
        <v>5</v>
      </c>
      <c r="V9" s="10"/>
      <c r="AI9" s="17" t="e">
        <f t="shared" si="2"/>
        <v>#N/A</v>
      </c>
      <c r="AJ9" s="16" t="e">
        <f t="shared" si="2"/>
        <v>#N/A</v>
      </c>
      <c r="AL9" s="17" t="e">
        <f t="shared" si="3"/>
        <v>#N/A</v>
      </c>
      <c r="AM9" s="16" t="e">
        <f t="shared" si="3"/>
        <v>#N/A</v>
      </c>
      <c r="AO9" s="17">
        <f t="shared" si="4"/>
        <v>60.543441425065737</v>
      </c>
      <c r="AP9" s="16">
        <f t="shared" si="4"/>
        <v>90.960447869170736</v>
      </c>
      <c r="AR9" s="7">
        <f t="shared" si="5"/>
        <v>46.339794537616541</v>
      </c>
      <c r="AS9" s="6">
        <f t="shared" si="6"/>
        <v>45</v>
      </c>
      <c r="AU9" s="5">
        <f t="shared" si="7"/>
        <v>45</v>
      </c>
      <c r="AV9" s="3">
        <f t="shared" si="8"/>
        <v>60.543441425065737</v>
      </c>
      <c r="AW9" s="3">
        <f t="shared" si="8"/>
        <v>90.960447869170736</v>
      </c>
      <c r="AX9" s="2" t="str">
        <f t="shared" si="9"/>
        <v>Favorited</v>
      </c>
      <c r="AZ9" s="5">
        <v>52</v>
      </c>
      <c r="BA9" s="3">
        <v>22.588828300456672</v>
      </c>
      <c r="BB9" s="3">
        <v>45.965071073676377</v>
      </c>
      <c r="BC9" s="5">
        <v>7</v>
      </c>
      <c r="BD9" s="3">
        <v>58.311392130416593</v>
      </c>
      <c r="BE9" s="3">
        <v>36.97953903093741</v>
      </c>
      <c r="BF9" s="5">
        <v>29</v>
      </c>
      <c r="BG9" s="3">
        <v>86.602106376524247</v>
      </c>
      <c r="BH9" s="3">
        <v>81.959486959632699</v>
      </c>
      <c r="BJ9" s="4" t="s">
        <v>0</v>
      </c>
      <c r="BK9" s="3">
        <f t="shared" si="0"/>
        <v>71.715814712097313</v>
      </c>
      <c r="BL9" s="3">
        <f t="shared" si="1"/>
        <v>45.987626822190158</v>
      </c>
    </row>
    <row r="10" spans="1:64" x14ac:dyDescent="0.3">
      <c r="A10" s="15"/>
      <c r="B10" s="14" t="s">
        <v>173</v>
      </c>
      <c r="C10" s="14" t="s">
        <v>172</v>
      </c>
      <c r="D10" s="14" t="s">
        <v>8</v>
      </c>
      <c r="E10" s="13">
        <v>82.006322648646602</v>
      </c>
      <c r="F10" s="13">
        <v>73.001325284361698</v>
      </c>
      <c r="G10" s="13">
        <v>5.008019960191187</v>
      </c>
      <c r="H10" s="13">
        <v>-3.9966302258482567</v>
      </c>
      <c r="I10" s="13">
        <v>13.009820600480525</v>
      </c>
      <c r="J10" s="13">
        <v>10.009884543885107</v>
      </c>
      <c r="K10" s="13">
        <v>136.0059590784729</v>
      </c>
      <c r="L10" s="13">
        <v>253.0010014959488</v>
      </c>
      <c r="M10" s="12" cm="1">
        <f t="array" ref="M10">1+(E10-MIN(E$4:E$103))*(100-1)/(MAX(E$4:E$103-MIN(E$4:E$103)))</f>
        <v>80.201090282876166</v>
      </c>
      <c r="N10" s="12" cm="1">
        <f t="array" ref="N10">1+(F10-MIN(F$4:F$103))*(100-1)/(MAX(F$4:F$103-MIN(F$4:F$103)))</f>
        <v>70.783954337757109</v>
      </c>
      <c r="O10" s="12" cm="1">
        <f t="array" ref="O10">1+(G10-MIN(G$4:G$103))*(100-1)/(MAX(G$4:G$103-MIN(G$4:G$103)))</f>
        <v>46.022517963430722</v>
      </c>
      <c r="P10" s="12" cm="1">
        <f t="array" ref="P10">1+(H10-MIN(H$4:H$103))*(100-1)/(MAX(H$4:H$103-MIN(H$4:H$103)))</f>
        <v>79.283239385606805</v>
      </c>
      <c r="Q10" s="12" cm="1">
        <f t="array" ref="Q10">1+(I10-MIN(I$4:I$103))*(100-1)/(MAX(I$4:I$103-MIN(I$4:I$103)))</f>
        <v>22.359841131041438</v>
      </c>
      <c r="R10" s="12" cm="1">
        <f t="array" ref="R10">1+(J10-MIN(J$4:J$103))*(100-1)/(MAX(J$4:J$103-MIN(J$4:J$103)))</f>
        <v>11.654840549116207</v>
      </c>
      <c r="S10" s="12" cm="1">
        <f t="array" ref="S10">1+(K10-MIN(K$4:K$103))*(100-1)/(MAX(K$4:K$103-MIN(K$4:K$103)))</f>
        <v>53.848561378454427</v>
      </c>
      <c r="T10" s="12" cm="1">
        <f t="array" ref="T10">1+(L10-MIN(L$4:L$103))*(100-1)/(MAX(L$4:L$103-MIN(L$4:L$103)))</f>
        <v>49.425696240892925</v>
      </c>
      <c r="U10" s="11" t="s">
        <v>1</v>
      </c>
      <c r="V10" s="10"/>
      <c r="AI10" s="17" t="e">
        <f t="shared" si="2"/>
        <v>#N/A</v>
      </c>
      <c r="AJ10" s="16" t="e">
        <f t="shared" si="2"/>
        <v>#N/A</v>
      </c>
      <c r="AL10" s="17">
        <f t="shared" si="3"/>
        <v>53.848561378454427</v>
      </c>
      <c r="AM10" s="16">
        <f t="shared" si="3"/>
        <v>46.022517963430722</v>
      </c>
      <c r="AO10" s="17" t="e">
        <f t="shared" si="4"/>
        <v>#N/A</v>
      </c>
      <c r="AP10" s="16" t="e">
        <f t="shared" si="4"/>
        <v>#N/A</v>
      </c>
      <c r="AR10" s="7">
        <f t="shared" si="5"/>
        <v>17.867287401290376</v>
      </c>
      <c r="AS10" s="6">
        <f t="shared" si="6"/>
        <v>9</v>
      </c>
      <c r="AU10" s="5">
        <f t="shared" si="7"/>
        <v>9</v>
      </c>
      <c r="AV10" s="3">
        <f t="shared" si="8"/>
        <v>53.848561378454427</v>
      </c>
      <c r="AW10" s="3">
        <f t="shared" si="8"/>
        <v>46.022517963430722</v>
      </c>
      <c r="AX10" s="2" t="str">
        <f t="shared" si="9"/>
        <v>Listened</v>
      </c>
      <c r="AZ10" s="5">
        <v>53</v>
      </c>
      <c r="BA10" s="3">
        <v>50.128385920505657</v>
      </c>
      <c r="BB10" s="3">
        <v>1.0493445143738462</v>
      </c>
      <c r="BC10" s="5">
        <v>8</v>
      </c>
      <c r="BD10" s="3">
        <v>86.602398338497409</v>
      </c>
      <c r="BE10" s="3">
        <v>37.023044319151758</v>
      </c>
      <c r="BF10" s="5">
        <v>39</v>
      </c>
      <c r="BG10" s="3">
        <v>44.918567517675925</v>
      </c>
      <c r="BH10" s="3">
        <v>81.99279159442122</v>
      </c>
      <c r="BJ10" s="1">
        <v>4</v>
      </c>
      <c r="BK10" s="3">
        <f t="shared" si="0"/>
        <v>56.827771428697396</v>
      </c>
      <c r="BL10" s="3">
        <f t="shared" si="1"/>
        <v>46.032886051657371</v>
      </c>
    </row>
    <row r="11" spans="1:64" x14ac:dyDescent="0.3">
      <c r="A11" s="15"/>
      <c r="B11" s="14" t="s">
        <v>171</v>
      </c>
      <c r="C11" s="14" t="s">
        <v>25</v>
      </c>
      <c r="D11" s="14" t="s">
        <v>24</v>
      </c>
      <c r="E11" s="13">
        <v>79.003993199349821</v>
      </c>
      <c r="F11" s="13">
        <v>86.007137252257536</v>
      </c>
      <c r="G11" s="13">
        <v>9.0076083446334767</v>
      </c>
      <c r="H11" s="13">
        <v>-3.2321335344684767</v>
      </c>
      <c r="I11" s="13">
        <v>11.007252096684796</v>
      </c>
      <c r="J11" s="13">
        <v>4.0054394559027644</v>
      </c>
      <c r="K11" s="13">
        <v>124.00882377591985</v>
      </c>
      <c r="L11" s="13">
        <v>215.00788585407307</v>
      </c>
      <c r="M11" s="12" cm="1">
        <f t="array" ref="M11">1+(E11-MIN(E$4:E$103))*(100-1)/(MAX(E$4:E$103-MIN(E$4:E$103)))</f>
        <v>75.954716305899325</v>
      </c>
      <c r="N11" s="12" cm="1">
        <f t="array" ref="N11">1+(F11-MIN(F$4:F$103))*(100-1)/(MAX(F$4:F$103-MIN(F$4:F$103)))</f>
        <v>91.891923264979624</v>
      </c>
      <c r="O11" s="12" cm="1">
        <f t="array" ref="O11">1+(G11-MIN(G$4:G$103))*(100-1)/(MAX(G$4:G$103-MIN(G$4:G$103)))</f>
        <v>81.99279159442122</v>
      </c>
      <c r="P11" s="12" cm="1">
        <f t="array" ref="P11">1+(H11-MIN(H$4:H$103))*(100-1)/(MAX(H$4:H$103-MIN(H$4:H$103)))</f>
        <v>89.089829704525854</v>
      </c>
      <c r="Q11" s="12" cm="1">
        <f t="array" ref="Q11">1+(I11-MIN(I$4:I$103))*(100-1)/(MAX(I$4:I$103-MIN(I$4:I$103)))</f>
        <v>18.472786757704707</v>
      </c>
      <c r="R11" s="12" cm="1">
        <f t="array" ref="R11">1+(J11-MIN(J$4:J$103))*(100-1)/(MAX(J$4:J$103-MIN(J$4:J$103)))</f>
        <v>5.2631868966921651</v>
      </c>
      <c r="S11" s="12" cm="1">
        <f t="array" ref="S11">1+(K11-MIN(K$4:K$103))*(100-1)/(MAX(K$4:K$103-MIN(K$4:K$103)))</f>
        <v>44.918567517675925</v>
      </c>
      <c r="T11" s="12" cm="1">
        <f t="array" ref="T11">1+(L11-MIN(L$4:L$103))*(100-1)/(MAX(L$4:L$103-MIN(L$4:L$103)))</f>
        <v>37.781025869766133</v>
      </c>
      <c r="U11" s="11" t="s">
        <v>5</v>
      </c>
      <c r="V11" s="10"/>
      <c r="AI11" s="17" t="e">
        <f t="shared" si="2"/>
        <v>#N/A</v>
      </c>
      <c r="AJ11" s="16" t="e">
        <f t="shared" si="2"/>
        <v>#N/A</v>
      </c>
      <c r="AL11" s="17" t="e">
        <f t="shared" si="3"/>
        <v>#N/A</v>
      </c>
      <c r="AM11" s="16" t="e">
        <f t="shared" si="3"/>
        <v>#N/A</v>
      </c>
      <c r="AO11" s="17">
        <f t="shared" si="4"/>
        <v>44.918567517675925</v>
      </c>
      <c r="AP11" s="16">
        <f t="shared" si="4"/>
        <v>81.99279159442122</v>
      </c>
      <c r="AR11" s="7">
        <f t="shared" si="5"/>
        <v>44.882784533431447</v>
      </c>
      <c r="AS11" s="6">
        <f t="shared" si="6"/>
        <v>39</v>
      </c>
      <c r="AU11" s="5">
        <f t="shared" si="7"/>
        <v>39</v>
      </c>
      <c r="AV11" s="3">
        <f t="shared" si="8"/>
        <v>44.918567517675925</v>
      </c>
      <c r="AW11" s="3">
        <f t="shared" si="8"/>
        <v>81.99279159442122</v>
      </c>
      <c r="AX11" s="2" t="str">
        <f t="shared" si="9"/>
        <v>Favorited</v>
      </c>
      <c r="AZ11" s="5">
        <v>54</v>
      </c>
      <c r="BA11" s="3">
        <v>22.584935763848922</v>
      </c>
      <c r="BB11" s="3">
        <v>55.01657220304314</v>
      </c>
      <c r="BC11" s="5">
        <v>9</v>
      </c>
      <c r="BD11" s="3">
        <v>53.848561378454427</v>
      </c>
      <c r="BE11" s="3">
        <v>46.022517963430722</v>
      </c>
      <c r="BF11" s="5">
        <v>40</v>
      </c>
      <c r="BG11" s="3">
        <v>67.247265465111411</v>
      </c>
      <c r="BH11" s="3">
        <v>91.007123526145079</v>
      </c>
      <c r="BJ11" s="4" t="s">
        <v>0</v>
      </c>
      <c r="BK11" s="3">
        <f t="shared" si="0"/>
        <v>71.715814712097313</v>
      </c>
      <c r="BL11" s="3">
        <f t="shared" si="1"/>
        <v>45.987626822190158</v>
      </c>
    </row>
    <row r="12" spans="1:64" x14ac:dyDescent="0.3">
      <c r="A12" s="15"/>
      <c r="B12" s="14" t="s">
        <v>170</v>
      </c>
      <c r="C12" s="14" t="s">
        <v>145</v>
      </c>
      <c r="D12" s="14" t="s">
        <v>2</v>
      </c>
      <c r="E12" s="13">
        <v>84.006271312003761</v>
      </c>
      <c r="F12" s="13">
        <v>54.007639833549973</v>
      </c>
      <c r="G12" s="13">
        <v>7.0043066940963454</v>
      </c>
      <c r="H12" s="13">
        <v>-5.9652348841602025</v>
      </c>
      <c r="I12" s="13">
        <v>9.001556457738829</v>
      </c>
      <c r="J12" s="13">
        <v>4.0071272864220662</v>
      </c>
      <c r="K12" s="13">
        <v>97.001158134027634</v>
      </c>
      <c r="L12" s="13">
        <v>218.00181647023683</v>
      </c>
      <c r="M12" s="12" cm="1">
        <f t="array" ref="M12">1+(E12-MIN(E$4:E$103))*(100-1)/(MAX(E$4:E$103-MIN(E$4:E$103)))</f>
        <v>83.029737206137241</v>
      </c>
      <c r="N12" s="12" cm="1">
        <f t="array" ref="N12">1+(F12-MIN(F$4:F$103))*(100-1)/(MAX(F$4:F$103-MIN(F$4:F$103)))</f>
        <v>39.95788032570637</v>
      </c>
      <c r="O12" s="12" cm="1">
        <f t="array" ref="O12">1+(G12-MIN(G$4:G$103))*(100-1)/(MAX(G$4:G$103-MIN(G$4:G$103)))</f>
        <v>63.976110474050486</v>
      </c>
      <c r="P12" s="12" cm="1">
        <f t="array" ref="P12">1+(H12-MIN(H$4:H$103))*(100-1)/(MAX(H$4:H$103-MIN(H$4:H$103)))</f>
        <v>54.030939929427021</v>
      </c>
      <c r="Q12" s="12" cm="1">
        <f t="array" ref="Q12">1+(I12-MIN(I$4:I$103))*(100-1)/(MAX(I$4:I$103-MIN(I$4:I$103)))</f>
        <v>14.579662507438066</v>
      </c>
      <c r="R12" s="12" cm="1">
        <f t="array" ref="R12">1+(J12-MIN(J$4:J$103))*(100-1)/(MAX(J$4:J$103-MIN(J$4:J$103)))</f>
        <v>5.2649835703140058</v>
      </c>
      <c r="S12" s="12" cm="1">
        <f t="array" ref="S12">1+(K12-MIN(K$4:K$103))*(100-1)/(MAX(K$4:K$103-MIN(K$4:K$103)))</f>
        <v>24.815577737712999</v>
      </c>
      <c r="T12" s="12" cm="1">
        <f t="array" ref="T12">1+(L12-MIN(L$4:L$103))*(100-1)/(MAX(L$4:L$103-MIN(L$4:L$103)))</f>
        <v>38.698648300836922</v>
      </c>
      <c r="U12" s="11" t="s">
        <v>1</v>
      </c>
      <c r="V12" s="10"/>
      <c r="AI12" s="17" t="e">
        <f t="shared" si="2"/>
        <v>#N/A</v>
      </c>
      <c r="AJ12" s="16" t="e">
        <f t="shared" si="2"/>
        <v>#N/A</v>
      </c>
      <c r="AL12" s="17">
        <f t="shared" si="3"/>
        <v>24.815577737712999</v>
      </c>
      <c r="AM12" s="16">
        <f t="shared" si="3"/>
        <v>63.976110474050486</v>
      </c>
      <c r="AO12" s="17" t="e">
        <f t="shared" si="4"/>
        <v>#N/A</v>
      </c>
      <c r="AP12" s="16" t="e">
        <f t="shared" si="4"/>
        <v>#N/A</v>
      </c>
      <c r="AR12" s="7">
        <f t="shared" si="5"/>
        <v>50.231641147255502</v>
      </c>
      <c r="AS12" s="6">
        <f t="shared" si="6"/>
        <v>56</v>
      </c>
      <c r="AU12" s="5">
        <f t="shared" si="7"/>
        <v>56</v>
      </c>
      <c r="AV12" s="3">
        <f t="shared" si="8"/>
        <v>24.815577737712999</v>
      </c>
      <c r="AW12" s="3">
        <f t="shared" si="8"/>
        <v>63.976110474050486</v>
      </c>
      <c r="AX12" s="2" t="str">
        <f t="shared" si="9"/>
        <v>Listened</v>
      </c>
      <c r="AZ12" s="5">
        <v>55</v>
      </c>
      <c r="BA12" s="3">
        <v>49.381379542179232</v>
      </c>
      <c r="BB12" s="3">
        <v>1.0700590445198754</v>
      </c>
      <c r="BC12" s="5">
        <v>11</v>
      </c>
      <c r="BD12" s="3">
        <v>46.403516320988842</v>
      </c>
      <c r="BE12" s="3">
        <v>55.012361982996147</v>
      </c>
      <c r="BF12" s="5">
        <v>42</v>
      </c>
      <c r="BG12" s="3">
        <v>100</v>
      </c>
      <c r="BH12" s="3">
        <v>81.929394212170209</v>
      </c>
      <c r="BJ12" s="1">
        <v>5</v>
      </c>
      <c r="BK12" s="3">
        <f t="shared" si="0"/>
        <v>59.800730313586477</v>
      </c>
      <c r="BL12" s="3">
        <f t="shared" si="1"/>
        <v>55.011041850298795</v>
      </c>
    </row>
    <row r="13" spans="1:64" x14ac:dyDescent="0.3">
      <c r="A13" s="15"/>
      <c r="B13" s="14" t="s">
        <v>169</v>
      </c>
      <c r="C13" s="14" t="s">
        <v>77</v>
      </c>
      <c r="D13" s="14" t="s">
        <v>24</v>
      </c>
      <c r="E13" s="13">
        <v>63.005604361394532</v>
      </c>
      <c r="F13" s="13">
        <v>88.00381408198858</v>
      </c>
      <c r="G13" s="13">
        <v>9.006851694001508</v>
      </c>
      <c r="H13" s="13">
        <v>-2.3816045715945267</v>
      </c>
      <c r="I13" s="13">
        <v>5.0048912264316598</v>
      </c>
      <c r="J13" s="13">
        <v>21.003400543353326</v>
      </c>
      <c r="K13" s="13">
        <v>95.003135534905724</v>
      </c>
      <c r="L13" s="13">
        <v>203.00750445741917</v>
      </c>
      <c r="M13" s="12" cm="1">
        <f t="array" ref="M13">1+(E13-MIN(E$4:E$103))*(100-1)/(MAX(E$4:E$103-MIN(E$4:E$103)))</f>
        <v>53.327238814725817</v>
      </c>
      <c r="N13" s="12" cm="1">
        <f t="array" ref="N13">1+(F13-MIN(F$4:F$103))*(100-1)/(MAX(F$4:F$103-MIN(F$4:F$103)))</f>
        <v>95.132458541339346</v>
      </c>
      <c r="O13" s="12" cm="1">
        <f t="array" ref="O13">1+(G13-MIN(G$4:G$103))*(100-1)/(MAX(G$4:G$103-MIN(G$4:G$103)))</f>
        <v>81.985986661598432</v>
      </c>
      <c r="P13" s="12" cm="1">
        <f t="array" ref="P13">1+(H13-MIN(H$4:H$103))*(100-1)/(MAX(H$4:H$103-MIN(H$4:H$103)))</f>
        <v>100</v>
      </c>
      <c r="Q13" s="12" cm="1">
        <f t="array" ref="Q13">1+(I13-MIN(I$4:I$103))*(100-1)/(MAX(I$4:I$103-MIN(I$4:I$103)))</f>
        <v>6.8219977700423637</v>
      </c>
      <c r="R13" s="12" cm="1">
        <f t="array" ref="R13">1+(J13-MIN(J$4:J$103))*(100-1)/(MAX(J$4:J$103-MIN(J$4:J$103)))</f>
        <v>23.357295257482054</v>
      </c>
      <c r="S13" s="12" cm="1">
        <f t="array" ref="S13">1+(K13-MIN(K$4:K$103))*(100-1)/(MAX(K$4:K$103-MIN(K$4:K$103)))</f>
        <v>23.328361907108967</v>
      </c>
      <c r="T13" s="12" cm="1">
        <f t="array" ref="T13">1+(L13-MIN(L$4:L$103))*(100-1)/(MAX(L$4:L$103-MIN(L$4:L$103)))</f>
        <v>34.10297832533638</v>
      </c>
      <c r="U13" s="11" t="s">
        <v>1</v>
      </c>
      <c r="V13" s="10"/>
      <c r="AI13" s="17" t="e">
        <f t="shared" si="2"/>
        <v>#N/A</v>
      </c>
      <c r="AJ13" s="16" t="e">
        <f t="shared" si="2"/>
        <v>#N/A</v>
      </c>
      <c r="AL13" s="17">
        <f t="shared" si="3"/>
        <v>23.328361907108967</v>
      </c>
      <c r="AM13" s="16">
        <f t="shared" si="3"/>
        <v>81.985986661598432</v>
      </c>
      <c r="AO13" s="17" t="e">
        <f t="shared" si="4"/>
        <v>#N/A</v>
      </c>
      <c r="AP13" s="16" t="e">
        <f t="shared" si="4"/>
        <v>#N/A</v>
      </c>
      <c r="AR13" s="7">
        <f t="shared" si="5"/>
        <v>60.3094312697649</v>
      </c>
      <c r="AS13" s="6">
        <f t="shared" si="6"/>
        <v>84</v>
      </c>
      <c r="AU13" s="5">
        <f t="shared" si="7"/>
        <v>84</v>
      </c>
      <c r="AV13" s="3">
        <f t="shared" si="8"/>
        <v>23.328361907108967</v>
      </c>
      <c r="AW13" s="3">
        <f t="shared" si="8"/>
        <v>81.985986661598432</v>
      </c>
      <c r="AX13" s="2" t="str">
        <f t="shared" si="9"/>
        <v>Listened</v>
      </c>
      <c r="AZ13" s="5">
        <v>58</v>
      </c>
      <c r="BA13" s="3">
        <v>21.09889909813041</v>
      </c>
      <c r="BB13" s="3">
        <v>46.032702245212803</v>
      </c>
      <c r="BC13" s="5">
        <v>13</v>
      </c>
      <c r="BD13" s="3">
        <v>49.379745475704908</v>
      </c>
      <c r="BE13" s="3">
        <v>63.960331262056634</v>
      </c>
      <c r="BF13" s="5">
        <v>44</v>
      </c>
      <c r="BG13" s="3">
        <v>43.426421383044548</v>
      </c>
      <c r="BH13" s="3">
        <v>82.011077836303372</v>
      </c>
      <c r="BJ13" s="4" t="s">
        <v>0</v>
      </c>
      <c r="BK13" s="3">
        <f t="shared" si="0"/>
        <v>71.715814712097313</v>
      </c>
      <c r="BL13" s="3">
        <f t="shared" si="1"/>
        <v>45.987626822190158</v>
      </c>
    </row>
    <row r="14" spans="1:64" x14ac:dyDescent="0.3">
      <c r="A14" s="15"/>
      <c r="B14" s="14" t="s">
        <v>168</v>
      </c>
      <c r="C14" s="14" t="s">
        <v>127</v>
      </c>
      <c r="D14" s="14" t="s">
        <v>2</v>
      </c>
      <c r="E14" s="13">
        <v>77.004572702171671</v>
      </c>
      <c r="F14" s="13">
        <v>52.004908009583865</v>
      </c>
      <c r="G14" s="13">
        <v>2.0016656096014551</v>
      </c>
      <c r="H14" s="13">
        <v>-4.3274558375653545</v>
      </c>
      <c r="I14" s="13">
        <v>3.0012093918771483</v>
      </c>
      <c r="J14" s="13">
        <v>18.007382633891979</v>
      </c>
      <c r="K14" s="13">
        <v>105.00993347483787</v>
      </c>
      <c r="L14" s="13">
        <v>217.00260527948097</v>
      </c>
      <c r="M14" s="12" cm="1">
        <f t="array" ref="M14">1+(E14-MIN(E$4:E$103))*(100-1)/(MAX(E$4:E$103-MIN(E$4:E$103)))</f>
        <v>73.126816399631522</v>
      </c>
      <c r="N14" s="12" cm="1">
        <f t="array" ref="N14">1+(F14-MIN(F$4:F$103))*(100-1)/(MAX(F$4:F$103-MIN(F$4:F$103)))</f>
        <v>36.707518009675162</v>
      </c>
      <c r="O14" s="12" cm="1">
        <f t="array" ref="O14">1+(G14-MIN(G$4:G$103))*(100-1)/(MAX(G$4:G$103-MIN(G$4:G$103)))</f>
        <v>18.984888530593334</v>
      </c>
      <c r="P14" s="12" cm="1">
        <f t="array" ref="P14">1+(H14-MIN(H$4:H$103))*(100-1)/(MAX(H$4:H$103-MIN(H$4:H$103)))</f>
        <v>75.039569952244022</v>
      </c>
      <c r="Q14" s="12" cm="1">
        <f t="array" ref="Q14">1+(I14-MIN(I$4:I$103))*(100-1)/(MAX(I$4:I$103-MIN(I$4:I$103)))</f>
        <v>2.9327823833936293</v>
      </c>
      <c r="R14" s="12" cm="1">
        <f t="array" ref="R14">1+(J14-MIN(J$4:J$103))*(100-1)/(MAX(J$4:J$103-MIN(J$4:J$103)))</f>
        <v>20.168073183977974</v>
      </c>
      <c r="S14" s="12" cm="1">
        <f t="array" ref="S14">1+(K14-MIN(K$4:K$103))*(100-1)/(MAX(K$4:K$103-MIN(K$4:K$103)))</f>
        <v>30.776860395796405</v>
      </c>
      <c r="T14" s="12" cm="1">
        <f t="array" ref="T14">1+(L14-MIN(L$4:L$103))*(100-1)/(MAX(L$4:L$103-MIN(L$4:L$103)))</f>
        <v>38.392395845598202</v>
      </c>
      <c r="U14" s="11" t="s">
        <v>11</v>
      </c>
      <c r="V14" s="10"/>
      <c r="AI14" s="17">
        <f t="shared" si="2"/>
        <v>30.776860395796405</v>
      </c>
      <c r="AJ14" s="16">
        <f t="shared" si="2"/>
        <v>18.984888530593334</v>
      </c>
      <c r="AL14" s="17" t="e">
        <f t="shared" si="3"/>
        <v>#N/A</v>
      </c>
      <c r="AM14" s="16" t="e">
        <f t="shared" si="3"/>
        <v>#N/A</v>
      </c>
      <c r="AO14" s="17" t="e">
        <f t="shared" si="4"/>
        <v>#N/A</v>
      </c>
      <c r="AP14" s="16" t="e">
        <f t="shared" si="4"/>
        <v>#N/A</v>
      </c>
      <c r="AR14" s="7">
        <f t="shared" si="5"/>
        <v>49.042286404251605</v>
      </c>
      <c r="AS14" s="6">
        <f t="shared" si="6"/>
        <v>51</v>
      </c>
      <c r="AU14" s="5">
        <f t="shared" si="7"/>
        <v>51</v>
      </c>
      <c r="AV14" s="3">
        <f t="shared" si="8"/>
        <v>30.776860395796405</v>
      </c>
      <c r="AW14" s="3">
        <f t="shared" si="8"/>
        <v>18.984888530593334</v>
      </c>
      <c r="AX14" s="2" t="str">
        <f t="shared" si="9"/>
        <v>Skipped</v>
      </c>
      <c r="AZ14" s="5">
        <v>59</v>
      </c>
      <c r="BA14" s="3">
        <v>27.793605162111934</v>
      </c>
      <c r="BB14" s="3">
        <v>19.046454257339146</v>
      </c>
      <c r="BC14" s="5">
        <v>14</v>
      </c>
      <c r="BD14" s="3">
        <v>61.29145222326332</v>
      </c>
      <c r="BE14" s="3">
        <v>19.030426016451226</v>
      </c>
      <c r="BF14" s="5">
        <v>45</v>
      </c>
      <c r="BG14" s="3">
        <v>60.543441425065737</v>
      </c>
      <c r="BH14" s="3">
        <v>90.960447869170736</v>
      </c>
      <c r="BJ14" s="1">
        <v>6</v>
      </c>
      <c r="BK14" s="3">
        <f t="shared" si="0"/>
        <v>59.057041624714401</v>
      </c>
      <c r="BL14" s="3">
        <f t="shared" si="1"/>
        <v>37.027497117587615</v>
      </c>
    </row>
    <row r="15" spans="1:64" x14ac:dyDescent="0.3">
      <c r="A15" s="15"/>
      <c r="B15" s="14" t="s">
        <v>167</v>
      </c>
      <c r="C15" s="14" t="s">
        <v>166</v>
      </c>
      <c r="D15" s="14" t="s">
        <v>8</v>
      </c>
      <c r="E15" s="13">
        <v>51.007778905200055</v>
      </c>
      <c r="F15" s="13">
        <v>57.004493394286932</v>
      </c>
      <c r="G15" s="13">
        <v>6.0075803195559843</v>
      </c>
      <c r="H15" s="13">
        <v>-7.2218551820353571</v>
      </c>
      <c r="I15" s="13">
        <v>20.000579701958447</v>
      </c>
      <c r="J15" s="13">
        <v>35.000504599187821</v>
      </c>
      <c r="K15" s="13">
        <v>84.005141174992417</v>
      </c>
      <c r="L15" s="13">
        <v>240.00253761509015</v>
      </c>
      <c r="M15" s="12" cm="1">
        <f t="array" ref="M15">1+(E15-MIN(E$4:E$103))*(100-1)/(MAX(E$4:E$103-MIN(E$4:E$103)))</f>
        <v>36.357997211534091</v>
      </c>
      <c r="N15" s="12" cm="1">
        <f t="array" ref="N15">1+(F15-MIN(F$4:F$103))*(100-1)/(MAX(F$4:F$103-MIN(F$4:F$103)))</f>
        <v>44.821666761772008</v>
      </c>
      <c r="O15" s="12" cm="1">
        <f t="array" ref="O15">1+(G15-MIN(G$4:G$103))*(100-1)/(MAX(G$4:G$103-MIN(G$4:G$103)))</f>
        <v>55.012057931318324</v>
      </c>
      <c r="P15" s="12" cm="1">
        <f t="array" ref="P15">1+(H15-MIN(H$4:H$103))*(100-1)/(MAX(H$4:H$103-MIN(H$4:H$103)))</f>
        <v>37.911628248092519</v>
      </c>
      <c r="Q15" s="12" cm="1">
        <f t="array" ref="Q15">1+(I15-MIN(I$4:I$103))*(100-1)/(MAX(I$4:I$103-MIN(I$4:I$103)))</f>
        <v>35.929145095843609</v>
      </c>
      <c r="R15" s="12" cm="1">
        <f t="array" ref="R15">1+(J15-MIN(J$4:J$103))*(100-1)/(MAX(J$4:J$103-MIN(J$4:J$103)))</f>
        <v>38.257030362212021</v>
      </c>
      <c r="S15" s="12" cm="1">
        <f t="array" ref="S15">1+(K15-MIN(K$4:K$103))*(100-1)/(MAX(K$4:K$103-MIN(K$4:K$103)))</f>
        <v>15.142072460660653</v>
      </c>
      <c r="T15" s="12" cm="1">
        <f t="array" ref="T15">1+(L15-MIN(L$4:L$103))*(100-1)/(MAX(L$4:L$103-MIN(L$4:L$103)))</f>
        <v>45.441742183259244</v>
      </c>
      <c r="U15" s="11" t="s">
        <v>11</v>
      </c>
      <c r="V15" s="10"/>
      <c r="AI15" s="17">
        <f t="shared" si="2"/>
        <v>15.142072460660653</v>
      </c>
      <c r="AJ15" s="16">
        <f t="shared" si="2"/>
        <v>55.012057931318324</v>
      </c>
      <c r="AL15" s="17" t="e">
        <f t="shared" si="3"/>
        <v>#N/A</v>
      </c>
      <c r="AM15" s="16" t="e">
        <f t="shared" si="3"/>
        <v>#N/A</v>
      </c>
      <c r="AO15" s="17" t="e">
        <f t="shared" si="4"/>
        <v>#N/A</v>
      </c>
      <c r="AP15" s="16" t="e">
        <f t="shared" si="4"/>
        <v>#N/A</v>
      </c>
      <c r="AR15" s="7">
        <f t="shared" si="5"/>
        <v>57.288992565547787</v>
      </c>
      <c r="AS15" s="6">
        <f t="shared" si="6"/>
        <v>72</v>
      </c>
      <c r="AU15" s="5">
        <f t="shared" si="7"/>
        <v>72</v>
      </c>
      <c r="AV15" s="3">
        <f t="shared" si="8"/>
        <v>15.142072460660653</v>
      </c>
      <c r="AW15" s="3">
        <f t="shared" si="8"/>
        <v>55.012057931318324</v>
      </c>
      <c r="AX15" s="2" t="str">
        <f t="shared" si="9"/>
        <v>Skipped</v>
      </c>
      <c r="AZ15" s="5">
        <v>63</v>
      </c>
      <c r="BA15" s="3">
        <v>22.588841972117937</v>
      </c>
      <c r="BB15" s="3">
        <v>27.985070498457667</v>
      </c>
      <c r="BC15" s="5">
        <v>15</v>
      </c>
      <c r="BD15" s="3">
        <v>44.171701844270899</v>
      </c>
      <c r="BE15" s="3">
        <v>55.00479406496688</v>
      </c>
      <c r="BF15" s="5">
        <v>46</v>
      </c>
      <c r="BG15" s="3">
        <v>56.826008144069299</v>
      </c>
      <c r="BH15" s="3">
        <v>90.983696408270461</v>
      </c>
      <c r="BJ15" s="4" t="s">
        <v>0</v>
      </c>
      <c r="BK15" s="3">
        <f t="shared" si="0"/>
        <v>71.715814712097313</v>
      </c>
      <c r="BL15" s="3">
        <f t="shared" si="1"/>
        <v>45.987626822190158</v>
      </c>
    </row>
    <row r="16" spans="1:64" x14ac:dyDescent="0.3">
      <c r="A16" s="15"/>
      <c r="B16" s="14" t="s">
        <v>165</v>
      </c>
      <c r="C16" s="14" t="s">
        <v>82</v>
      </c>
      <c r="D16" s="14" t="s">
        <v>8</v>
      </c>
      <c r="E16" s="13">
        <v>59.005818447632279</v>
      </c>
      <c r="F16" s="13">
        <v>91.002981324253795</v>
      </c>
      <c r="G16" s="13">
        <v>8.0096628708886577</v>
      </c>
      <c r="H16" s="13">
        <v>-6.4669875216727011</v>
      </c>
      <c r="I16" s="13">
        <v>7.0093612280765347</v>
      </c>
      <c r="J16" s="13">
        <v>9.0029928601573452</v>
      </c>
      <c r="K16" s="13">
        <v>93.008774700777209</v>
      </c>
      <c r="L16" s="13">
        <v>211.00679863769801</v>
      </c>
      <c r="M16" s="12" cm="1">
        <f t="array" ref="M16">1+(E16-MIN(E$4:E$103))*(100-1)/(MAX(E$4:E$103-MIN(E$4:E$103)))</f>
        <v>47.670102546200454</v>
      </c>
      <c r="N16" s="12" cm="1">
        <f t="array" ref="N16">1+(F16-MIN(F$4:F$103))*(100-1)/(MAX(F$4:F$103-MIN(F$4:F$103)))</f>
        <v>100</v>
      </c>
      <c r="O16" s="12" cm="1">
        <f t="array" ref="O16">1+(G16-MIN(G$4:G$103))*(100-1)/(MAX(G$4:G$103-MIN(G$4:G$103)))</f>
        <v>73.017775090462891</v>
      </c>
      <c r="P16" s="12" cm="1">
        <f t="array" ref="P16">1+(H16-MIN(H$4:H$103))*(100-1)/(MAX(H$4:H$103-MIN(H$4:H$103)))</f>
        <v>47.594702058153075</v>
      </c>
      <c r="Q16" s="12" cm="1">
        <f t="array" ref="Q16">1+(I16-MIN(I$4:I$103))*(100-1)/(MAX(I$4:I$103-MIN(I$4:I$103)))</f>
        <v>10.712743016133961</v>
      </c>
      <c r="R16" s="12" cm="1">
        <f t="array" ref="R16">1+(J16-MIN(J$4:J$103))*(100-1)/(MAX(J$4:J$103-MIN(J$4:J$103)))</f>
        <v>10.583017455792438</v>
      </c>
      <c r="S16" s="12" cm="1">
        <f t="array" ref="S16">1+(K16-MIN(K$4:K$103))*(100-1)/(MAX(K$4:K$103-MIN(K$4:K$103)))</f>
        <v>21.843871688752024</v>
      </c>
      <c r="T16" s="12" cm="1">
        <f t="array" ref="T16">1+(L16-MIN(L$4:L$103))*(100-1)/(MAX(L$4:L$103-MIN(L$4:L$103)))</f>
        <v>36.554715761377338</v>
      </c>
      <c r="U16" s="11" t="s">
        <v>1</v>
      </c>
      <c r="V16" s="10"/>
      <c r="AI16" s="17" t="e">
        <f t="shared" si="2"/>
        <v>#N/A</v>
      </c>
      <c r="AJ16" s="16" t="e">
        <f t="shared" si="2"/>
        <v>#N/A</v>
      </c>
      <c r="AL16" s="17">
        <f t="shared" si="3"/>
        <v>21.843871688752024</v>
      </c>
      <c r="AM16" s="16">
        <f t="shared" si="3"/>
        <v>73.017775090462891</v>
      </c>
      <c r="AO16" s="17" t="e">
        <f t="shared" si="4"/>
        <v>#N/A</v>
      </c>
      <c r="AP16" s="16" t="e">
        <f t="shared" si="4"/>
        <v>#N/A</v>
      </c>
      <c r="AR16" s="7">
        <f t="shared" si="5"/>
        <v>56.726004762618409</v>
      </c>
      <c r="AS16" s="6">
        <f t="shared" si="6"/>
        <v>71</v>
      </c>
      <c r="AU16" s="5">
        <f t="shared" si="7"/>
        <v>71</v>
      </c>
      <c r="AV16" s="3">
        <f t="shared" si="8"/>
        <v>21.843871688752024</v>
      </c>
      <c r="AW16" s="3">
        <f t="shared" si="8"/>
        <v>73.017775090462891</v>
      </c>
      <c r="AX16" s="2" t="str">
        <f t="shared" si="9"/>
        <v>Listened</v>
      </c>
      <c r="AZ16" s="5">
        <v>65</v>
      </c>
      <c r="BA16" s="3">
        <v>31.519892075416301</v>
      </c>
      <c r="BB16" s="3">
        <v>10.050328343919457</v>
      </c>
      <c r="BC16" s="5">
        <v>17</v>
      </c>
      <c r="BD16" s="3">
        <v>41.937965530203783</v>
      </c>
      <c r="BE16" s="3">
        <v>45.96228237086396</v>
      </c>
      <c r="BF16" s="5">
        <v>61</v>
      </c>
      <c r="BG16" s="3">
        <v>45.656495612940745</v>
      </c>
      <c r="BH16" s="3">
        <v>90.929027213536841</v>
      </c>
      <c r="BJ16" s="1">
        <v>7</v>
      </c>
      <c r="BK16" s="3">
        <f t="shared" si="0"/>
        <v>58.311392130416593</v>
      </c>
      <c r="BL16" s="3">
        <f t="shared" si="1"/>
        <v>36.97953903093741</v>
      </c>
    </row>
    <row r="17" spans="1:64" x14ac:dyDescent="0.3">
      <c r="A17" s="15"/>
      <c r="B17" s="14" t="s">
        <v>164</v>
      </c>
      <c r="C17" s="14" t="s">
        <v>69</v>
      </c>
      <c r="D17" s="14" t="s">
        <v>2</v>
      </c>
      <c r="E17" s="13">
        <v>85.001964768074046</v>
      </c>
      <c r="F17" s="13">
        <v>54.002156071949798</v>
      </c>
      <c r="G17" s="13">
        <v>6.956257121796241E-3</v>
      </c>
      <c r="H17" s="13">
        <v>-6.8244589958391604</v>
      </c>
      <c r="I17" s="13">
        <v>5.0031225784090543</v>
      </c>
      <c r="J17" s="13">
        <v>57.006918996076635</v>
      </c>
      <c r="K17" s="13">
        <v>125.00518193665674</v>
      </c>
      <c r="L17" s="13">
        <v>236.00012776039111</v>
      </c>
      <c r="M17" s="12" cm="1">
        <f t="array" ref="M17">1+(E17-MIN(E$4:E$103))*(100-1)/(MAX(E$4:E$103-MIN(E$4:E$103)))</f>
        <v>84.438005969544719</v>
      </c>
      <c r="N17" s="12" cm="1">
        <f t="array" ref="N17">1+(F17-MIN(F$4:F$103))*(100-1)/(MAX(F$4:F$103-MIN(F$4:F$103)))</f>
        <v>39.948980376226359</v>
      </c>
      <c r="O17" s="12" cm="1">
        <f t="array" ref="O17">1+(G17-MIN(G$4:G$103))*(100-1)/(MAX(G$4:G$103-MIN(G$4:G$103)))</f>
        <v>1.0454821901595786</v>
      </c>
      <c r="P17" s="12" cm="1">
        <f t="array" ref="P17">1+(H17-MIN(H$4:H$103))*(100-1)/(MAX(H$4:H$103-MIN(H$4:H$103)))</f>
        <v>43.009232510176901</v>
      </c>
      <c r="Q17" s="12" cm="1">
        <f t="array" ref="Q17">1+(I17-MIN(I$4:I$103))*(100-1)/(MAX(I$4:I$103-MIN(I$4:I$103)))</f>
        <v>6.8185647633721134</v>
      </c>
      <c r="R17" s="12" cm="1">
        <f t="array" ref="R17">1+(J17-MIN(J$4:J$103))*(100-1)/(MAX(J$4:J$103-MIN(J$4:J$103)))</f>
        <v>61.682572089315414</v>
      </c>
      <c r="S17" s="12" cm="1">
        <f t="array" ref="S17">1+(K17-MIN(K$4:K$103))*(100-1)/(MAX(K$4:K$103-MIN(K$4:K$103)))</f>
        <v>45.660200585415318</v>
      </c>
      <c r="T17" s="12" cm="1">
        <f t="array" ref="T17">1+(L17-MIN(L$4:L$103))*(100-1)/(MAX(L$4:L$103-MIN(L$4:L$103)))</f>
        <v>44.215026693868055</v>
      </c>
      <c r="U17" s="11" t="s">
        <v>1</v>
      </c>
      <c r="V17" s="10"/>
      <c r="AI17" s="17" t="e">
        <f t="shared" si="2"/>
        <v>#N/A</v>
      </c>
      <c r="AJ17" s="16" t="e">
        <f t="shared" si="2"/>
        <v>#N/A</v>
      </c>
      <c r="AL17" s="17">
        <f t="shared" si="3"/>
        <v>45.660200585415318</v>
      </c>
      <c r="AM17" s="16">
        <f t="shared" si="3"/>
        <v>1.0454821901595786</v>
      </c>
      <c r="AO17" s="17" t="e">
        <f t="shared" si="4"/>
        <v>#N/A</v>
      </c>
      <c r="AP17" s="16" t="e">
        <f t="shared" si="4"/>
        <v>#N/A</v>
      </c>
      <c r="AR17" s="7">
        <f t="shared" si="5"/>
        <v>51.948930611177218</v>
      </c>
      <c r="AS17" s="6">
        <f t="shared" si="6"/>
        <v>60</v>
      </c>
      <c r="AU17" s="5">
        <f t="shared" si="7"/>
        <v>60</v>
      </c>
      <c r="AV17" s="3">
        <f t="shared" si="8"/>
        <v>45.660200585415318</v>
      </c>
      <c r="AW17" s="3">
        <f t="shared" si="8"/>
        <v>1.0454821901595786</v>
      </c>
      <c r="AX17" s="2" t="str">
        <f t="shared" si="9"/>
        <v>Listened</v>
      </c>
      <c r="AZ17" s="5">
        <v>72</v>
      </c>
      <c r="BA17" s="3">
        <v>15.142072460660653</v>
      </c>
      <c r="BB17" s="3">
        <v>55.012057931318324</v>
      </c>
      <c r="BC17" s="5">
        <v>18</v>
      </c>
      <c r="BD17" s="3">
        <v>47.896776019243944</v>
      </c>
      <c r="BE17" s="3">
        <v>28.026005967865981</v>
      </c>
      <c r="BF17" s="5">
        <v>66</v>
      </c>
      <c r="BG17" s="3">
        <v>67.988939190503601</v>
      </c>
      <c r="BH17" s="3">
        <v>99.93748851229563</v>
      </c>
      <c r="BJ17" s="4" t="s">
        <v>0</v>
      </c>
      <c r="BK17" s="3">
        <f t="shared" si="0"/>
        <v>71.715814712097313</v>
      </c>
      <c r="BL17" s="3">
        <f t="shared" si="1"/>
        <v>45.987626822190158</v>
      </c>
    </row>
    <row r="18" spans="1:64" x14ac:dyDescent="0.3">
      <c r="A18" s="15"/>
      <c r="B18" s="14" t="s">
        <v>163</v>
      </c>
      <c r="C18" s="14" t="s">
        <v>162</v>
      </c>
      <c r="D18" s="14" t="s">
        <v>2</v>
      </c>
      <c r="E18" s="13">
        <v>75.0095297362613</v>
      </c>
      <c r="F18" s="13">
        <v>66.004991148440865</v>
      </c>
      <c r="G18" s="13">
        <v>7.0057091721912803</v>
      </c>
      <c r="H18" s="13">
        <v>-3.0577042107509564</v>
      </c>
      <c r="I18" s="13">
        <v>4.0065321520851418</v>
      </c>
      <c r="J18" s="13">
        <v>17.002539261298722</v>
      </c>
      <c r="K18" s="13">
        <v>107.00326441789407</v>
      </c>
      <c r="L18" s="13">
        <v>185.0091493563377</v>
      </c>
      <c r="M18" s="12" cm="1">
        <f t="array" ref="M18">1+(E18-MIN(E$4:E$103))*(100-1)/(MAX(E$4:E$103-MIN(E$4:E$103)))</f>
        <v>70.305107897462719</v>
      </c>
      <c r="N18" s="12" cm="1">
        <f t="array" ref="N18">1+(F18-MIN(F$4:F$103))*(100-1)/(MAX(F$4:F$103-MIN(F$4:F$103)))</f>
        <v>59.429153583292901</v>
      </c>
      <c r="O18" s="12" cm="1">
        <f t="array" ref="O18">1+(G18-MIN(G$4:G$103))*(100-1)/(MAX(G$4:G$103-MIN(G$4:G$103)))</f>
        <v>63.988723652204648</v>
      </c>
      <c r="P18" s="12" cm="1">
        <f t="array" ref="P18">1+(H18-MIN(H$4:H$103))*(100-1)/(MAX(H$4:H$103-MIN(H$4:H$103)))</f>
        <v>91.327323910310568</v>
      </c>
      <c r="Q18" s="12" cm="1">
        <f t="array" ref="Q18">1+(I18-MIN(I$4:I$103))*(100-1)/(MAX(I$4:I$103-MIN(I$4:I$103)))</f>
        <v>4.884148453655186</v>
      </c>
      <c r="R18" s="12" cm="1">
        <f t="array" ref="R18">1+(J18-MIN(J$4:J$103))*(100-1)/(MAX(J$4:J$103-MIN(J$4:J$103)))</f>
        <v>19.098430491199522</v>
      </c>
      <c r="S18" s="12" cm="1">
        <f t="array" ref="S18">1+(K18-MIN(K$4:K$103))*(100-1)/(MAX(K$4:K$103-MIN(K$4:K$103)))</f>
        <v>32.260584021069164</v>
      </c>
      <c r="T18" s="12" cm="1">
        <f t="array" ref="T18">1+(L18-MIN(L$4:L$103))*(100-1)/(MAX(L$4:L$103-MIN(L$4:L$103)))</f>
        <v>28.586586504509263</v>
      </c>
      <c r="U18" s="11" t="s">
        <v>1</v>
      </c>
      <c r="V18" s="10"/>
      <c r="AI18" s="17" t="e">
        <f t="shared" si="2"/>
        <v>#N/A</v>
      </c>
      <c r="AJ18" s="16" t="e">
        <f t="shared" si="2"/>
        <v>#N/A</v>
      </c>
      <c r="AL18" s="17">
        <f t="shared" si="3"/>
        <v>32.260584021069164</v>
      </c>
      <c r="AM18" s="16">
        <f t="shared" si="3"/>
        <v>63.988723652204648</v>
      </c>
      <c r="AO18" s="17" t="e">
        <f t="shared" si="4"/>
        <v>#N/A</v>
      </c>
      <c r="AP18" s="16" t="e">
        <f t="shared" si="4"/>
        <v>#N/A</v>
      </c>
      <c r="AR18" s="7">
        <f t="shared" si="5"/>
        <v>43.367669016974013</v>
      </c>
      <c r="AS18" s="6">
        <f t="shared" si="6"/>
        <v>34</v>
      </c>
      <c r="AU18" s="5">
        <f t="shared" si="7"/>
        <v>34</v>
      </c>
      <c r="AV18" s="3">
        <f t="shared" si="8"/>
        <v>32.260584021069164</v>
      </c>
      <c r="AW18" s="3">
        <f t="shared" si="8"/>
        <v>63.988723652204648</v>
      </c>
      <c r="AX18" s="2" t="str">
        <f t="shared" si="9"/>
        <v>Listened</v>
      </c>
      <c r="AZ18" s="5">
        <v>77</v>
      </c>
      <c r="BA18" s="3">
        <v>24.071051411528888</v>
      </c>
      <c r="BB18" s="3">
        <v>10.04293526731322</v>
      </c>
      <c r="BC18" s="5">
        <v>20</v>
      </c>
      <c r="BD18" s="3">
        <v>88.08399023720915</v>
      </c>
      <c r="BE18" s="3">
        <v>19.000603850364971</v>
      </c>
      <c r="BF18" s="5">
        <v>69</v>
      </c>
      <c r="BG18" s="3">
        <v>23.330203001871183</v>
      </c>
      <c r="BH18" s="3">
        <v>72.991873973636999</v>
      </c>
      <c r="BJ18" s="1">
        <v>8</v>
      </c>
      <c r="BK18" s="3">
        <f t="shared" si="0"/>
        <v>86.602398338497409</v>
      </c>
      <c r="BL18" s="3">
        <f t="shared" si="1"/>
        <v>37.023044319151758</v>
      </c>
    </row>
    <row r="19" spans="1:64" x14ac:dyDescent="0.3">
      <c r="A19" s="15"/>
      <c r="B19" s="14" t="s">
        <v>161</v>
      </c>
      <c r="C19" s="14" t="s">
        <v>42</v>
      </c>
      <c r="D19" s="14" t="s">
        <v>8</v>
      </c>
      <c r="E19" s="13">
        <v>70.00302940086587</v>
      </c>
      <c r="F19" s="13">
        <v>63.000433216421825</v>
      </c>
      <c r="G19" s="13">
        <v>8.0054665345177192</v>
      </c>
      <c r="H19" s="13">
        <v>-4.9381042150353291</v>
      </c>
      <c r="I19" s="13">
        <v>6.0057172420322695</v>
      </c>
      <c r="J19" s="13">
        <v>6.0053522010748939</v>
      </c>
      <c r="K19" s="13">
        <v>97.004413882268508</v>
      </c>
      <c r="L19" s="13">
        <v>232.00782002422636</v>
      </c>
      <c r="M19" s="12" cm="1">
        <f t="array" ref="M19">1+(E19-MIN(E$4:E$103))*(100-1)/(MAX(E$4:E$103-MIN(E$4:E$103)))</f>
        <v>63.224115255256677</v>
      </c>
      <c r="N19" s="12" cm="1">
        <f t="array" ref="N19">1+(F19-MIN(F$4:F$103))*(100-1)/(MAX(F$4:F$103-MIN(F$4:F$103)))</f>
        <v>54.552863227439147</v>
      </c>
      <c r="O19" s="12" cm="1">
        <f t="array" ref="O19">1+(G19-MIN(G$4:G$103))*(100-1)/(MAX(G$4:G$103-MIN(G$4:G$103)))</f>
        <v>72.980035365020782</v>
      </c>
      <c r="P19" s="12" cm="1">
        <f t="array" ref="P19">1+(H19-MIN(H$4:H$103))*(100-1)/(MAX(H$4:H$103-MIN(H$4:H$103)))</f>
        <v>67.206470693236469</v>
      </c>
      <c r="Q19" s="12" cm="1">
        <f t="array" ref="Q19">1+(I19-MIN(I$4:I$103))*(100-1)/(MAX(I$4:I$103-MIN(I$4:I$103)))</f>
        <v>8.7646355042900552</v>
      </c>
      <c r="R19" s="12" cm="1">
        <f t="array" ref="R19">1+(J19-MIN(J$4:J$103))*(100-1)/(MAX(J$4:J$103-MIN(J$4:J$103)))</f>
        <v>7.3920679864356611</v>
      </c>
      <c r="S19" s="12" cm="1">
        <f t="array" ref="S19">1+(K19-MIN(K$4:K$103))*(100-1)/(MAX(K$4:K$103-MIN(K$4:K$103)))</f>
        <v>24.818001133888007</v>
      </c>
      <c r="T19" s="12" cm="1">
        <f t="array" ref="T19">1+(L19-MIN(L$4:L$103))*(100-1)/(MAX(L$4:L$103-MIN(L$4:L$103)))</f>
        <v>42.991407445424578</v>
      </c>
      <c r="U19" s="11" t="s">
        <v>1</v>
      </c>
      <c r="V19" s="10"/>
      <c r="AI19" s="17" t="e">
        <f t="shared" si="2"/>
        <v>#N/A</v>
      </c>
      <c r="AJ19" s="16" t="e">
        <f t="shared" si="2"/>
        <v>#N/A</v>
      </c>
      <c r="AL19" s="17">
        <f t="shared" si="3"/>
        <v>24.818001133888007</v>
      </c>
      <c r="AM19" s="16">
        <f t="shared" si="3"/>
        <v>72.980035365020782</v>
      </c>
      <c r="AO19" s="17" t="e">
        <f t="shared" si="4"/>
        <v>#N/A</v>
      </c>
      <c r="AP19" s="16" t="e">
        <f t="shared" si="4"/>
        <v>#N/A</v>
      </c>
      <c r="AR19" s="7">
        <f t="shared" si="5"/>
        <v>54.110951177738031</v>
      </c>
      <c r="AS19" s="6">
        <f t="shared" si="6"/>
        <v>67</v>
      </c>
      <c r="AU19" s="5">
        <f t="shared" si="7"/>
        <v>67</v>
      </c>
      <c r="AV19" s="3">
        <f t="shared" si="8"/>
        <v>24.818001133888007</v>
      </c>
      <c r="AW19" s="3">
        <f t="shared" si="8"/>
        <v>72.980035365020782</v>
      </c>
      <c r="AX19" s="2" t="str">
        <f t="shared" si="9"/>
        <v>Listened</v>
      </c>
      <c r="AZ19" s="5">
        <v>78</v>
      </c>
      <c r="BA19" s="3">
        <v>24.076482646140906</v>
      </c>
      <c r="BB19" s="3">
        <v>9.9885752514230788</v>
      </c>
      <c r="BC19" s="5">
        <v>21</v>
      </c>
      <c r="BD19" s="3">
        <v>51.615193308858039</v>
      </c>
      <c r="BE19" s="3">
        <v>72.979961935305397</v>
      </c>
      <c r="BF19" s="5">
        <v>70</v>
      </c>
      <c r="BG19" s="3">
        <v>86.598528195771678</v>
      </c>
      <c r="BH19" s="3">
        <v>99.981830832964107</v>
      </c>
      <c r="BJ19" s="4" t="s">
        <v>0</v>
      </c>
      <c r="BK19" s="3">
        <f t="shared" si="0"/>
        <v>71.715814712097313</v>
      </c>
      <c r="BL19" s="3">
        <f t="shared" si="1"/>
        <v>45.987626822190158</v>
      </c>
    </row>
    <row r="20" spans="1:64" x14ac:dyDescent="0.3">
      <c r="A20" s="15"/>
      <c r="B20" s="14" t="s">
        <v>160</v>
      </c>
      <c r="C20" s="14" t="s">
        <v>75</v>
      </c>
      <c r="D20" s="14" t="s">
        <v>2</v>
      </c>
      <c r="E20" s="13">
        <v>70.009204789015001</v>
      </c>
      <c r="F20" s="13">
        <v>71.004789630197138</v>
      </c>
      <c r="G20" s="13">
        <v>9.0096416191472386</v>
      </c>
      <c r="H20" s="13">
        <v>-5.4996219996419331</v>
      </c>
      <c r="I20" s="13">
        <v>6.0078899188428592</v>
      </c>
      <c r="J20" s="13">
        <v>4.0090475660384843</v>
      </c>
      <c r="K20" s="13">
        <v>122.00417748529033</v>
      </c>
      <c r="L20" s="13">
        <v>206.00643110135107</v>
      </c>
      <c r="M20" s="12" cm="1">
        <f t="array" ref="M20">1+(E20-MIN(E$4:E$103))*(100-1)/(MAX(E$4:E$103-MIN(E$4:E$103)))</f>
        <v>63.232849475793451</v>
      </c>
      <c r="N20" s="12" cm="1">
        <f t="array" ref="N20">1+(F20-MIN(F$4:F$103))*(100-1)/(MAX(F$4:F$103-MIN(F$4:F$103)))</f>
        <v>67.543648184306264</v>
      </c>
      <c r="O20" s="12" cm="1">
        <f t="array" ref="O20">1+(G20-MIN(G$4:G$103))*(100-1)/(MAX(G$4:G$103-MIN(G$4:G$103)))</f>
        <v>82.011077836303372</v>
      </c>
      <c r="P20" s="12" cm="1">
        <f t="array" ref="P20">1+(H20-MIN(H$4:H$103))*(100-1)/(MAX(H$4:H$103-MIN(H$4:H$103)))</f>
        <v>60.003594693229701</v>
      </c>
      <c r="Q20" s="12" cm="1">
        <f t="array" ref="Q20">1+(I20-MIN(I$4:I$103))*(100-1)/(MAX(I$4:I$103-MIN(I$4:I$103)))</f>
        <v>8.7688527447402294</v>
      </c>
      <c r="R20" s="12" cm="1">
        <f t="array" ref="R20">1+(J20-MIN(J$4:J$103))*(100-1)/(MAX(J$4:J$103-MIN(J$4:J$103)))</f>
        <v>5.267027682974561</v>
      </c>
      <c r="S20" s="12" cm="1">
        <f t="array" ref="S20">1+(K20-MIN(K$4:K$103))*(100-1)/(MAX(K$4:K$103-MIN(K$4:K$103)))</f>
        <v>43.426421383044548</v>
      </c>
      <c r="T20" s="12" cm="1">
        <f t="array" ref="T20">1+(L20-MIN(L$4:L$103))*(100-1)/(MAX(L$4:L$103-MIN(L$4:L$103)))</f>
        <v>35.022132010044622</v>
      </c>
      <c r="U20" s="11" t="s">
        <v>5</v>
      </c>
      <c r="V20" s="10"/>
      <c r="AI20" s="17" t="e">
        <f t="shared" si="2"/>
        <v>#N/A</v>
      </c>
      <c r="AJ20" s="16" t="e">
        <f t="shared" si="2"/>
        <v>#N/A</v>
      </c>
      <c r="AL20" s="17" t="e">
        <f t="shared" si="3"/>
        <v>#N/A</v>
      </c>
      <c r="AM20" s="16" t="e">
        <f t="shared" si="3"/>
        <v>#N/A</v>
      </c>
      <c r="AO20" s="17">
        <f t="shared" si="4"/>
        <v>43.426421383044548</v>
      </c>
      <c r="AP20" s="16">
        <f t="shared" si="4"/>
        <v>82.011077836303372</v>
      </c>
      <c r="AR20" s="7">
        <f t="shared" si="5"/>
        <v>45.803698517609575</v>
      </c>
      <c r="AS20" s="6">
        <f t="shared" si="6"/>
        <v>44</v>
      </c>
      <c r="AU20" s="5">
        <f t="shared" si="7"/>
        <v>44</v>
      </c>
      <c r="AV20" s="3">
        <f t="shared" si="8"/>
        <v>43.426421383044548</v>
      </c>
      <c r="AW20" s="3">
        <f t="shared" si="8"/>
        <v>82.011077836303372</v>
      </c>
      <c r="AX20" s="2" t="str">
        <f t="shared" si="9"/>
        <v>Favorited</v>
      </c>
      <c r="AZ20" s="5">
        <v>79</v>
      </c>
      <c r="BA20" s="3">
        <v>24.074063885687547</v>
      </c>
      <c r="BB20" s="3">
        <v>9.98881187058225</v>
      </c>
      <c r="BC20" s="5">
        <v>22</v>
      </c>
      <c r="BD20" s="3">
        <v>38.213398865799476</v>
      </c>
      <c r="BE20" s="3">
        <v>37.031258792789814</v>
      </c>
      <c r="BF20" s="5">
        <v>80</v>
      </c>
      <c r="BG20" s="3">
        <v>45.663637475357284</v>
      </c>
      <c r="BH20" s="3">
        <v>99.965592617081654</v>
      </c>
      <c r="BJ20" s="1">
        <v>9</v>
      </c>
      <c r="BK20" s="3">
        <f t="shared" si="0"/>
        <v>53.848561378454427</v>
      </c>
      <c r="BL20" s="3">
        <f t="shared" si="1"/>
        <v>46.022517963430722</v>
      </c>
    </row>
    <row r="21" spans="1:64" x14ac:dyDescent="0.3">
      <c r="A21" s="15"/>
      <c r="B21" s="14" t="s">
        <v>159</v>
      </c>
      <c r="C21" s="14" t="s">
        <v>158</v>
      </c>
      <c r="D21" s="14" t="s">
        <v>27</v>
      </c>
      <c r="E21" s="13">
        <v>59.002761332819176</v>
      </c>
      <c r="F21" s="13">
        <v>75.002590328904816</v>
      </c>
      <c r="G21" s="13">
        <v>9.0039051526084499</v>
      </c>
      <c r="H21" s="13">
        <v>-4.7302922690124154</v>
      </c>
      <c r="I21" s="13">
        <v>6.0075588935920852</v>
      </c>
      <c r="J21" s="13">
        <v>3.0059668997492968</v>
      </c>
      <c r="K21" s="13">
        <v>180.00920444530075</v>
      </c>
      <c r="L21" s="13">
        <v>173.00362156204616</v>
      </c>
      <c r="M21" s="12" cm="1">
        <f t="array" ref="M21">1+(E21-MIN(E$4:E$103))*(100-1)/(MAX(E$4:E$103-MIN(E$4:E$103)))</f>
        <v>47.665778686009155</v>
      </c>
      <c r="N21" s="12" cm="1">
        <f t="array" ref="N21">1+(F21-MIN(F$4:F$103))*(100-1)/(MAX(F$4:F$103-MIN(F$4:F$103)))</f>
        <v>74.031936123102497</v>
      </c>
      <c r="O21" s="12" cm="1">
        <f t="array" ref="O21">1+(G21-MIN(G$4:G$103))*(100-1)/(MAX(G$4:G$103-MIN(G$4:G$103)))</f>
        <v>81.959486959632699</v>
      </c>
      <c r="P21" s="12" cm="1">
        <f t="array" ref="P21">1+(H21-MIN(H$4:H$103))*(100-1)/(MAX(H$4:H$103-MIN(H$4:H$103)))</f>
        <v>69.872180880086248</v>
      </c>
      <c r="Q21" s="12" cm="1">
        <f t="array" ref="Q21">1+(I21-MIN(I$4:I$103))*(100-1)/(MAX(I$4:I$103-MIN(I$4:I$103)))</f>
        <v>8.7682102133380493</v>
      </c>
      <c r="R21" s="12" cm="1">
        <f t="array" ref="R21">1+(J21-MIN(J$4:J$103))*(100-1)/(MAX(J$4:J$103-MIN(J$4:J$103)))</f>
        <v>4.1992613681163782</v>
      </c>
      <c r="S21" s="12" cm="1">
        <f t="array" ref="S21">1+(K21-MIN(K$4:K$103))*(100-1)/(MAX(K$4:K$103-MIN(K$4:K$103)))</f>
        <v>86.602106376524247</v>
      </c>
      <c r="T21" s="12" cm="1">
        <f t="array" ref="T21">1+(L21-MIN(L$4:L$103))*(100-1)/(MAX(L$4:L$103-MIN(L$4:L$103)))</f>
        <v>24.906961618946077</v>
      </c>
      <c r="U21" s="11" t="s">
        <v>5</v>
      </c>
      <c r="V21" s="10"/>
      <c r="AI21" s="17" t="e">
        <f t="shared" si="2"/>
        <v>#N/A</v>
      </c>
      <c r="AJ21" s="16" t="e">
        <f t="shared" si="2"/>
        <v>#N/A</v>
      </c>
      <c r="AL21" s="17" t="e">
        <f t="shared" si="3"/>
        <v>#N/A</v>
      </c>
      <c r="AM21" s="16" t="e">
        <f t="shared" si="3"/>
        <v>#N/A</v>
      </c>
      <c r="AO21" s="17">
        <f t="shared" si="4"/>
        <v>86.602106376524247</v>
      </c>
      <c r="AP21" s="16">
        <f t="shared" si="4"/>
        <v>81.959486959632699</v>
      </c>
      <c r="AR21" s="7">
        <f t="shared" si="5"/>
        <v>38.930404586468335</v>
      </c>
      <c r="AS21" s="6">
        <f t="shared" si="6"/>
        <v>29</v>
      </c>
      <c r="AU21" s="5">
        <f t="shared" si="7"/>
        <v>29</v>
      </c>
      <c r="AV21" s="3">
        <f t="shared" si="8"/>
        <v>86.602106376524247</v>
      </c>
      <c r="AW21" s="3">
        <f t="shared" si="8"/>
        <v>81.959486959632699</v>
      </c>
      <c r="AX21" s="2" t="str">
        <f t="shared" si="9"/>
        <v>Favorited</v>
      </c>
      <c r="AZ21" s="5">
        <v>82</v>
      </c>
      <c r="BA21" s="3">
        <v>23.329597585019112</v>
      </c>
      <c r="BB21" s="3">
        <v>10.046201439090231</v>
      </c>
      <c r="BC21" s="5">
        <v>23</v>
      </c>
      <c r="BD21" s="3">
        <v>41.941902376942316</v>
      </c>
      <c r="BE21" s="3">
        <v>63.976779712244102</v>
      </c>
      <c r="BF21" s="5">
        <v>85</v>
      </c>
      <c r="BG21" s="3">
        <v>44.174356873336841</v>
      </c>
      <c r="BH21" s="3">
        <v>99.997643457745056</v>
      </c>
      <c r="BJ21" s="4" t="s">
        <v>0</v>
      </c>
      <c r="BK21" s="3">
        <f t="shared" si="0"/>
        <v>71.715814712097313</v>
      </c>
      <c r="BL21" s="3">
        <f t="shared" si="1"/>
        <v>45.987626822190158</v>
      </c>
    </row>
    <row r="22" spans="1:64" x14ac:dyDescent="0.3">
      <c r="A22" s="15"/>
      <c r="B22" s="14" t="s">
        <v>157</v>
      </c>
      <c r="C22" s="14" t="s">
        <v>16</v>
      </c>
      <c r="D22" s="14" t="s">
        <v>8</v>
      </c>
      <c r="E22" s="13">
        <v>92.008150719367819</v>
      </c>
      <c r="F22" s="13">
        <v>54.008517448785007</v>
      </c>
      <c r="G22" s="13">
        <v>9.0061795362935477</v>
      </c>
      <c r="H22" s="13">
        <v>-5.7168631310640041</v>
      </c>
      <c r="I22" s="13">
        <v>8.0048064567849107</v>
      </c>
      <c r="J22" s="13">
        <v>56.009531257812682</v>
      </c>
      <c r="K22" s="13">
        <v>128.00807959716363</v>
      </c>
      <c r="L22" s="13">
        <v>135.00398867885121</v>
      </c>
      <c r="M22" s="12" cm="1">
        <f t="array" ref="M22">1+(E22-MIN(E$4:E$103))*(100-1)/(MAX(E$4:E$103-MIN(E$4:E$103)))</f>
        <v>94.347273491269576</v>
      </c>
      <c r="N22" s="12" cm="1">
        <f t="array" ref="N22">1+(F22-MIN(F$4:F$103))*(100-1)/(MAX(F$4:F$103-MIN(F$4:F$103)))</f>
        <v>39.959304663929686</v>
      </c>
      <c r="O22" s="12" cm="1">
        <f t="array" ref="O22">1+(G22-MIN(G$4:G$103))*(100-1)/(MAX(G$4:G$103-MIN(G$4:G$103)))</f>
        <v>81.979941615370038</v>
      </c>
      <c r="P22" s="12" cm="1">
        <f t="array" ref="P22">1+(H22-MIN(H$4:H$103))*(100-1)/(MAX(H$4:H$103-MIN(H$4:H$103)))</f>
        <v>57.216931519541241</v>
      </c>
      <c r="Q22" s="12" cm="1">
        <f t="array" ref="Q22">1+(I22-MIN(I$4:I$103))*(100-1)/(MAX(I$4:I$103-MIN(I$4:I$103)))</f>
        <v>12.644936457873408</v>
      </c>
      <c r="R22" s="12" cm="1">
        <f t="array" ref="R22">1+(J22-MIN(J$4:J$103))*(100-1)/(MAX(J$4:J$103-MIN(J$4:J$103)))</f>
        <v>60.620865822250536</v>
      </c>
      <c r="S22" s="12" cm="1">
        <f t="array" ref="S22">1+(K22-MIN(K$4:K$103))*(100-1)/(MAX(K$4:K$103-MIN(K$4:K$103)))</f>
        <v>47.895388986363507</v>
      </c>
      <c r="T22" s="12" cm="1">
        <f t="array" ref="T22">1+(L22-MIN(L$4:L$103))*(100-1)/(MAX(L$4:L$103-MIN(L$4:L$103)))</f>
        <v>13.260293751019953</v>
      </c>
      <c r="U22" s="11" t="s">
        <v>1</v>
      </c>
      <c r="V22" s="10"/>
      <c r="AI22" s="17" t="e">
        <f t="shared" si="2"/>
        <v>#N/A</v>
      </c>
      <c r="AJ22" s="16" t="e">
        <f t="shared" si="2"/>
        <v>#N/A</v>
      </c>
      <c r="AL22" s="17">
        <f t="shared" si="3"/>
        <v>47.895388986363507</v>
      </c>
      <c r="AM22" s="16">
        <f t="shared" si="3"/>
        <v>81.979941615370038</v>
      </c>
      <c r="AO22" s="17" t="e">
        <f t="shared" si="4"/>
        <v>#N/A</v>
      </c>
      <c r="AP22" s="16" t="e">
        <f t="shared" si="4"/>
        <v>#N/A</v>
      </c>
      <c r="AR22" s="7">
        <f t="shared" si="5"/>
        <v>43.160855018483545</v>
      </c>
      <c r="AS22" s="6">
        <f t="shared" si="6"/>
        <v>33</v>
      </c>
      <c r="AU22" s="5">
        <f t="shared" si="7"/>
        <v>33</v>
      </c>
      <c r="AV22" s="3">
        <f t="shared" si="8"/>
        <v>47.895388986363507</v>
      </c>
      <c r="AW22" s="3">
        <f t="shared" si="8"/>
        <v>81.979941615370038</v>
      </c>
      <c r="AX22" s="2" t="str">
        <f t="shared" si="9"/>
        <v>Listened</v>
      </c>
      <c r="AZ22" s="5">
        <v>86</v>
      </c>
      <c r="BA22" s="3">
        <v>21.099526906905997</v>
      </c>
      <c r="BB22" s="3">
        <v>81.989503217256683</v>
      </c>
      <c r="BC22" s="5">
        <v>24</v>
      </c>
      <c r="BD22" s="3">
        <v>95.529217615432344</v>
      </c>
      <c r="BE22" s="3">
        <v>19.038483928773744</v>
      </c>
      <c r="BF22" s="5">
        <v>94</v>
      </c>
      <c r="BG22" s="3">
        <v>30.77011156365236</v>
      </c>
      <c r="BH22" s="3">
        <v>99.978362520360648</v>
      </c>
      <c r="BJ22" s="1">
        <v>10</v>
      </c>
      <c r="BK22" s="3">
        <f t="shared" si="0"/>
        <v>67.989165105238357</v>
      </c>
      <c r="BL22" s="3">
        <f t="shared" si="1"/>
        <v>63.953741461410658</v>
      </c>
    </row>
    <row r="23" spans="1:64" x14ac:dyDescent="0.3">
      <c r="A23" s="15"/>
      <c r="B23" s="14" t="s">
        <v>156</v>
      </c>
      <c r="C23" s="14" t="s">
        <v>155</v>
      </c>
      <c r="D23" s="14" t="s">
        <v>8</v>
      </c>
      <c r="E23" s="13">
        <v>92.007155078308074</v>
      </c>
      <c r="F23" s="13">
        <v>58.006743600062464</v>
      </c>
      <c r="G23" s="13">
        <v>10.007320463256786</v>
      </c>
      <c r="H23" s="13">
        <v>-7.4877354885206477</v>
      </c>
      <c r="I23" s="13">
        <v>27.008446225009646</v>
      </c>
      <c r="J23" s="13">
        <v>4.3116401806477965E-3</v>
      </c>
      <c r="K23" s="13">
        <v>140.00605496433013</v>
      </c>
      <c r="L23" s="13">
        <v>181.00591317809784</v>
      </c>
      <c r="M23" s="12" cm="1">
        <f t="array" ref="M23">1+(E23-MIN(E$4:E$103))*(100-1)/(MAX(E$4:E$103-MIN(E$4:E$103)))</f>
        <v>94.345865296613425</v>
      </c>
      <c r="N23" s="12" cm="1">
        <f t="array" ref="N23">1+(F23-MIN(F$4:F$103))*(100-1)/(MAX(F$4:F$103-MIN(F$4:F$103)))</f>
        <v>46.448283097071446</v>
      </c>
      <c r="O23" s="12" cm="1">
        <f t="array" ref="O23">1+(G23-MIN(G$4:G$103))*(100-1)/(MAX(G$4:G$103-MIN(G$4:G$103)))</f>
        <v>90.983696408270461</v>
      </c>
      <c r="P23" s="12" cm="1">
        <f t="array" ref="P23">1+(H23-MIN(H$4:H$103))*(100-1)/(MAX(H$4:H$103-MIN(H$4:H$103)))</f>
        <v>34.501045483026488</v>
      </c>
      <c r="Q23" s="12" cm="1">
        <f t="array" ref="Q23">1+(I23-MIN(I$4:I$103))*(100-1)/(MAX(I$4:I$103-MIN(I$4:I$103)))</f>
        <v>49.531655154578075</v>
      </c>
      <c r="R23" s="12" cm="1">
        <f t="array" ref="R23">1+(J23-MIN(J$4:J$103))*(100-1)/(MAX(J$4:J$103-MIN(J$4:J$103)))</f>
        <v>1.0040384087893153</v>
      </c>
      <c r="S23" s="12" cm="1">
        <f t="array" ref="S23">1+(K23-MIN(K$4:K$103))*(100-1)/(MAX(K$4:K$103-MIN(K$4:K$103)))</f>
        <v>56.826008144069299</v>
      </c>
      <c r="T23" s="12" cm="1">
        <f t="array" ref="T23">1+(L23-MIN(L$4:L$103))*(100-1)/(MAX(L$4:L$103-MIN(L$4:L$103)))</f>
        <v>27.359617751728369</v>
      </c>
      <c r="U23" s="11" t="s">
        <v>5</v>
      </c>
      <c r="V23" s="10"/>
      <c r="AI23" s="17" t="e">
        <f t="shared" si="2"/>
        <v>#N/A</v>
      </c>
      <c r="AJ23" s="16" t="e">
        <f t="shared" si="2"/>
        <v>#N/A</v>
      </c>
      <c r="AL23" s="17" t="e">
        <f t="shared" si="3"/>
        <v>#N/A</v>
      </c>
      <c r="AM23" s="16" t="e">
        <f t="shared" si="3"/>
        <v>#N/A</v>
      </c>
      <c r="AO23" s="17">
        <f t="shared" si="4"/>
        <v>56.826008144069299</v>
      </c>
      <c r="AP23" s="16">
        <f t="shared" si="4"/>
        <v>90.983696408270461</v>
      </c>
      <c r="AR23" s="7">
        <f t="shared" si="5"/>
        <v>47.39570252489851</v>
      </c>
      <c r="AS23" s="6">
        <f t="shared" si="6"/>
        <v>46</v>
      </c>
      <c r="AU23" s="5">
        <f t="shared" si="7"/>
        <v>46</v>
      </c>
      <c r="AV23" s="3">
        <f t="shared" si="8"/>
        <v>56.826008144069299</v>
      </c>
      <c r="AW23" s="3">
        <f t="shared" si="8"/>
        <v>90.983696408270461</v>
      </c>
      <c r="AX23" s="2" t="str">
        <f t="shared" si="9"/>
        <v>Favorited</v>
      </c>
      <c r="AZ23" s="5">
        <v>87</v>
      </c>
      <c r="BA23" s="3">
        <v>20.349001053715533</v>
      </c>
      <c r="BB23" s="3">
        <v>10.007474846954352</v>
      </c>
      <c r="BC23" s="5">
        <v>25</v>
      </c>
      <c r="BD23" s="3">
        <v>79.157448585429407</v>
      </c>
      <c r="BE23" s="3">
        <v>10.057521753245092</v>
      </c>
      <c r="BF23" s="5"/>
      <c r="BG23" s="3"/>
      <c r="BH23" s="3"/>
      <c r="BJ23" s="4" t="s">
        <v>0</v>
      </c>
      <c r="BK23" s="3">
        <f t="shared" si="0"/>
        <v>71.715814712097313</v>
      </c>
      <c r="BL23" s="3">
        <f t="shared" si="1"/>
        <v>45.987626822190158</v>
      </c>
    </row>
    <row r="24" spans="1:64" x14ac:dyDescent="0.3">
      <c r="A24" s="15"/>
      <c r="B24" s="14" t="s">
        <v>154</v>
      </c>
      <c r="C24" s="14" t="s">
        <v>153</v>
      </c>
      <c r="D24" s="14" t="s">
        <v>24</v>
      </c>
      <c r="E24" s="13">
        <v>65.001225538682107</v>
      </c>
      <c r="F24" s="13">
        <v>81.00765598882208</v>
      </c>
      <c r="G24" s="13">
        <v>1.899024548938637E-3</v>
      </c>
      <c r="H24" s="13">
        <v>-4.055038268772984</v>
      </c>
      <c r="I24" s="13">
        <v>5.0019223234359362</v>
      </c>
      <c r="J24" s="13">
        <v>19.005480400173816</v>
      </c>
      <c r="K24" s="13">
        <v>92.001159820499467</v>
      </c>
      <c r="L24" s="13">
        <v>211.00398582468335</v>
      </c>
      <c r="M24" s="12" cm="1">
        <f t="array" ref="M24">1+(E24-MIN(E$4:E$103))*(100-1)/(MAX(E$4:E$103-MIN(E$4:E$103)))</f>
        <v>56.149765115802708</v>
      </c>
      <c r="N24" s="12" cm="1">
        <f t="array" ref="N24">1+(F24-MIN(F$4:F$103))*(100-1)/(MAX(F$4:F$103-MIN(F$4:F$103)))</f>
        <v>83.777943497986271</v>
      </c>
      <c r="O24" s="12" cm="1">
        <f t="array" ref="O24">1+(G24-MIN(G$4:G$103))*(100-1)/(MAX(G$4:G$103-MIN(G$4:G$103)))</f>
        <v>1</v>
      </c>
      <c r="P24" s="12" cm="1">
        <f t="array" ref="P24">1+(H24-MIN(H$4:H$103))*(100-1)/(MAX(H$4:H$103-MIN(H$4:H$103)))</f>
        <v>78.534009526601309</v>
      </c>
      <c r="Q24" s="12" cm="1">
        <f t="array" ref="Q24">1+(I24-MIN(I$4:I$103))*(100-1)/(MAX(I$4:I$103-MIN(I$4:I$103)))</f>
        <v>6.816235027169065</v>
      </c>
      <c r="R24" s="12" cm="1">
        <f t="array" ref="R24">1+(J24-MIN(J$4:J$103))*(100-1)/(MAX(J$4:J$103-MIN(J$4:J$103)))</f>
        <v>21.230535266627356</v>
      </c>
      <c r="S24" s="12" cm="1">
        <f t="array" ref="S24">1+(K24-MIN(K$4:K$103))*(100-1)/(MAX(K$4:K$103-MIN(K$4:K$103)))</f>
        <v>21.093859751069328</v>
      </c>
      <c r="T24" s="12" cm="1">
        <f t="array" ref="T24">1+(L24-MIN(L$4:L$103))*(100-1)/(MAX(L$4:L$103-MIN(L$4:L$103)))</f>
        <v>36.553853650444402</v>
      </c>
      <c r="U24" s="11" t="s">
        <v>11</v>
      </c>
      <c r="V24" s="10"/>
      <c r="AI24" s="17">
        <f t="shared" ref="AI24:AJ43" si="10">IF($U24=$AI$2,INDEX($M24:$T24,1,MATCH(AI$3,$M$3:$T$3,0)),NA())</f>
        <v>21.093859751069328</v>
      </c>
      <c r="AJ24" s="16">
        <f t="shared" si="10"/>
        <v>1</v>
      </c>
      <c r="AL24" s="17" t="e">
        <f t="shared" ref="AL24:AM43" si="11">IF($U24=$AL$2,INDEX($M24:$T24,1,MATCH(AL$3,$M$3:$T$3,0)),NA())</f>
        <v>#N/A</v>
      </c>
      <c r="AM24" s="16" t="e">
        <f t="shared" si="11"/>
        <v>#N/A</v>
      </c>
      <c r="AO24" s="17" t="e">
        <f t="shared" ref="AO24:AP43" si="12">IF($U24=$AO$2,INDEX($M24:$T24,1,MATCH(AO$3,$M$3:$T$3,0)),NA())</f>
        <v>#N/A</v>
      </c>
      <c r="AP24" s="16" t="e">
        <f t="shared" si="12"/>
        <v>#N/A</v>
      </c>
      <c r="AR24" s="7">
        <f t="shared" si="5"/>
        <v>67.723473708670525</v>
      </c>
      <c r="AS24" s="6">
        <f t="shared" si="6"/>
        <v>93</v>
      </c>
      <c r="AU24" s="5">
        <f t="shared" si="7"/>
        <v>93</v>
      </c>
      <c r="AV24" s="3">
        <f t="shared" ref="AV24:AW43" si="13">INDEX($M24:$T24,1,MATCH(AV$3,$M$3:$T$3,0))</f>
        <v>21.093859751069328</v>
      </c>
      <c r="AW24" s="3">
        <f t="shared" si="13"/>
        <v>1</v>
      </c>
      <c r="AX24" s="2" t="str">
        <f t="shared" si="9"/>
        <v>Skipped</v>
      </c>
      <c r="AZ24" s="5">
        <v>89</v>
      </c>
      <c r="BA24" s="3">
        <v>25.562202102872511</v>
      </c>
      <c r="BB24" s="3">
        <v>1.0558488401439048</v>
      </c>
      <c r="BC24" s="5">
        <v>26</v>
      </c>
      <c r="BD24" s="3">
        <v>64.270575715618151</v>
      </c>
      <c r="BE24" s="3">
        <v>10.054753813027997</v>
      </c>
      <c r="BF24" s="5"/>
      <c r="BG24" s="3"/>
      <c r="BH24" s="3"/>
      <c r="BJ24" s="1">
        <v>11</v>
      </c>
      <c r="BK24" s="3">
        <f t="shared" si="0"/>
        <v>46.403516320988842</v>
      </c>
      <c r="BL24" s="3">
        <f t="shared" si="1"/>
        <v>55.012361982996147</v>
      </c>
    </row>
    <row r="25" spans="1:64" x14ac:dyDescent="0.3">
      <c r="A25" s="15"/>
      <c r="B25" s="14" t="s">
        <v>152</v>
      </c>
      <c r="C25" s="14" t="s">
        <v>151</v>
      </c>
      <c r="D25" s="14" t="s">
        <v>27</v>
      </c>
      <c r="E25" s="13">
        <v>90.004678745611869</v>
      </c>
      <c r="F25" s="13">
        <v>68.004933802914266</v>
      </c>
      <c r="G25" s="13">
        <v>11.009856709881767</v>
      </c>
      <c r="H25" s="13">
        <v>-3.4383422953942255</v>
      </c>
      <c r="I25" s="13">
        <v>21.001086099919256</v>
      </c>
      <c r="J25" s="13">
        <v>54.006853338412292</v>
      </c>
      <c r="K25" s="13">
        <v>97.008126228915998</v>
      </c>
      <c r="L25" s="13">
        <v>418.00999788552843</v>
      </c>
      <c r="M25" s="12" cm="1">
        <f t="array" ref="M25">1+(E25-MIN(E$4:E$103))*(100-1)/(MAX(E$4:E$103-MIN(E$4:E$103)))</f>
        <v>91.513643339537765</v>
      </c>
      <c r="N25" s="12" cm="1">
        <f t="array" ref="N25">1+(F25-MIN(F$4:F$103))*(100-1)/(MAX(F$4:F$103-MIN(F$4:F$103)))</f>
        <v>62.674989176722697</v>
      </c>
      <c r="O25" s="12" cm="1">
        <f t="array" ref="O25">1+(G25-MIN(G$4:G$103))*(100-1)/(MAX(G$4:G$103-MIN(G$4:G$103)))</f>
        <v>100</v>
      </c>
      <c r="P25" s="12" cm="1">
        <f t="array" ref="P25">1+(H25-MIN(H$4:H$103))*(100-1)/(MAX(H$4:H$103-MIN(H$4:H$103)))</f>
        <v>86.44468439340487</v>
      </c>
      <c r="Q25" s="12" cm="1">
        <f t="array" ref="Q25">1+(I25-MIN(I$4:I$103))*(100-1)/(MAX(I$4:I$103-MIN(I$4:I$103)))</f>
        <v>37.871162441254548</v>
      </c>
      <c r="R25" s="12" cm="1">
        <f t="array" ref="R25">1+(J25-MIN(J$4:J$103))*(100-1)/(MAX(J$4:J$103-MIN(J$4:J$103)))</f>
        <v>58.489041240527904</v>
      </c>
      <c r="S25" s="12" cm="1">
        <f t="array" ref="S25">1+(K25-MIN(K$4:K$103))*(100-1)/(MAX(K$4:K$103-MIN(K$4:K$103)))</f>
        <v>24.820764396278165</v>
      </c>
      <c r="T25" s="12" cm="1">
        <f t="array" ref="T25">1+(L25-MIN(L$4:L$103))*(100-1)/(MAX(L$4:L$103-MIN(L$4:L$103)))</f>
        <v>100</v>
      </c>
      <c r="U25" s="11" t="s">
        <v>1</v>
      </c>
      <c r="V25" s="10"/>
      <c r="AI25" s="17" t="e">
        <f t="shared" si="10"/>
        <v>#N/A</v>
      </c>
      <c r="AJ25" s="16" t="e">
        <f t="shared" si="10"/>
        <v>#N/A</v>
      </c>
      <c r="AL25" s="17">
        <f t="shared" si="11"/>
        <v>24.820764396278165</v>
      </c>
      <c r="AM25" s="16">
        <f t="shared" si="11"/>
        <v>100</v>
      </c>
      <c r="AO25" s="17" t="e">
        <f t="shared" si="12"/>
        <v>#N/A</v>
      </c>
      <c r="AP25" s="16" t="e">
        <f t="shared" si="12"/>
        <v>#N/A</v>
      </c>
      <c r="AR25" s="7">
        <f t="shared" si="5"/>
        <v>71.529589684425019</v>
      </c>
      <c r="AS25" s="6">
        <f t="shared" si="6"/>
        <v>97</v>
      </c>
      <c r="AU25" s="5">
        <f t="shared" si="7"/>
        <v>97</v>
      </c>
      <c r="AV25" s="3">
        <f t="shared" si="13"/>
        <v>24.820764396278165</v>
      </c>
      <c r="AW25" s="3">
        <f t="shared" si="13"/>
        <v>100</v>
      </c>
      <c r="AX25" s="2" t="str">
        <f t="shared" si="9"/>
        <v>Listened</v>
      </c>
      <c r="AZ25" s="5">
        <v>90</v>
      </c>
      <c r="BA25" s="3">
        <v>12.166432596761835</v>
      </c>
      <c r="BB25" s="3">
        <v>19.034441226885608</v>
      </c>
      <c r="BC25" s="5">
        <v>27</v>
      </c>
      <c r="BD25" s="3">
        <v>34.49701163604842</v>
      </c>
      <c r="BE25" s="3">
        <v>46.025167867252691</v>
      </c>
      <c r="BF25" s="5"/>
      <c r="BG25" s="3"/>
      <c r="BH25" s="3"/>
      <c r="BJ25" s="4" t="s">
        <v>0</v>
      </c>
      <c r="BK25" s="3">
        <f t="shared" si="0"/>
        <v>71.715814712097313</v>
      </c>
      <c r="BL25" s="3">
        <f t="shared" si="1"/>
        <v>45.987626822190158</v>
      </c>
    </row>
    <row r="26" spans="1:64" x14ac:dyDescent="0.3">
      <c r="A26" s="15"/>
      <c r="B26" s="14" t="s">
        <v>150</v>
      </c>
      <c r="C26" s="14" t="s">
        <v>149</v>
      </c>
      <c r="D26" s="14" t="s">
        <v>2</v>
      </c>
      <c r="E26" s="13">
        <v>71.005362073993382</v>
      </c>
      <c r="F26" s="13">
        <v>79.003765254203401</v>
      </c>
      <c r="G26" s="13">
        <v>4.0078501738303016</v>
      </c>
      <c r="H26" s="13">
        <v>-3.8724140355526453</v>
      </c>
      <c r="I26" s="13">
        <v>7.0022426706011265</v>
      </c>
      <c r="J26" s="13">
        <v>2.0061857279740489</v>
      </c>
      <c r="K26" s="13">
        <v>143.00337063432005</v>
      </c>
      <c r="L26" s="13">
        <v>131.00274199753221</v>
      </c>
      <c r="M26" s="12" cm="1">
        <f t="array" ref="M26">1+(E26-MIN(E$4:E$103))*(100-1)/(MAX(E$4:E$103-MIN(E$4:E$103)))</f>
        <v>64.641774260146775</v>
      </c>
      <c r="N26" s="12" cm="1">
        <f t="array" ref="N26">1+(F26-MIN(F$4:F$103))*(100-1)/(MAX(F$4:F$103-MIN(F$4:F$103)))</f>
        <v>80.525700311302444</v>
      </c>
      <c r="O26" s="12" cm="1">
        <f t="array" ref="O26">1+(G26-MIN(G$4:G$103))*(100-1)/(MAX(G$4:G$103-MIN(G$4:G$103)))</f>
        <v>37.027497117587615</v>
      </c>
      <c r="P26" s="12" cm="1">
        <f t="array" ref="P26">1+(H26-MIN(H$4:H$103))*(100-1)/(MAX(H$4:H$103-MIN(H$4:H$103)))</f>
        <v>80.876624030617407</v>
      </c>
      <c r="Q26" s="12" cm="1">
        <f t="array" ref="Q26">1+(I26-MIN(I$4:I$103))*(100-1)/(MAX(I$4:I$103-MIN(I$4:I$103)))</f>
        <v>10.698925651127876</v>
      </c>
      <c r="R26" s="12" cm="1">
        <f t="array" ref="R26">1+(J26-MIN(J$4:J$103))*(100-1)/(MAX(J$4:J$103-MIN(J$4:J$103)))</f>
        <v>3.1350073222276262</v>
      </c>
      <c r="S26" s="12" cm="1">
        <f t="array" ref="S26">1+(K26-MIN(K$4:K$103))*(100-1)/(MAX(K$4:K$103-MIN(K$4:K$103)))</f>
        <v>59.057041624714401</v>
      </c>
      <c r="T26" s="12" cm="1">
        <f t="array" ref="T26">1+(L26-MIN(L$4:L$103))*(100-1)/(MAX(L$4:L$103-MIN(L$4:L$103)))</f>
        <v>12.033934767547429</v>
      </c>
      <c r="U26" s="11" t="s">
        <v>1</v>
      </c>
      <c r="V26" s="10"/>
      <c r="AI26" s="17" t="e">
        <f t="shared" si="10"/>
        <v>#N/A</v>
      </c>
      <c r="AJ26" s="16" t="e">
        <f t="shared" si="10"/>
        <v>#N/A</v>
      </c>
      <c r="AL26" s="17">
        <f t="shared" si="11"/>
        <v>59.057041624714401</v>
      </c>
      <c r="AM26" s="16">
        <f t="shared" si="11"/>
        <v>37.027497117587615</v>
      </c>
      <c r="AO26" s="17" t="e">
        <f t="shared" si="12"/>
        <v>#N/A</v>
      </c>
      <c r="AP26" s="16" t="e">
        <f t="shared" si="12"/>
        <v>#N/A</v>
      </c>
      <c r="AR26" s="7">
        <f t="shared" si="5"/>
        <v>15.508979992286752</v>
      </c>
      <c r="AS26" s="6">
        <f t="shared" si="6"/>
        <v>6</v>
      </c>
      <c r="AU26" s="5">
        <f t="shared" si="7"/>
        <v>6</v>
      </c>
      <c r="AV26" s="3">
        <f t="shared" si="13"/>
        <v>59.057041624714401</v>
      </c>
      <c r="AW26" s="3">
        <f t="shared" si="13"/>
        <v>37.027497117587615</v>
      </c>
      <c r="AX26" s="2" t="str">
        <f t="shared" si="9"/>
        <v>Listened</v>
      </c>
      <c r="AZ26" s="5">
        <v>91</v>
      </c>
      <c r="BA26" s="3">
        <v>24.07612848449175</v>
      </c>
      <c r="BB26" s="3">
        <v>1.0138829076891467</v>
      </c>
      <c r="BC26" s="5">
        <v>28</v>
      </c>
      <c r="BD26" s="3">
        <v>60.544361151952316</v>
      </c>
      <c r="BE26" s="3">
        <v>10.014146727065031</v>
      </c>
      <c r="BF26" s="5"/>
      <c r="BG26" s="3"/>
      <c r="BH26" s="3"/>
      <c r="BJ26" s="1">
        <v>12</v>
      </c>
      <c r="BK26" s="3">
        <f t="shared" si="0"/>
        <v>67.993765944241957</v>
      </c>
      <c r="BL26" s="3">
        <f t="shared" si="1"/>
        <v>73.011645709974886</v>
      </c>
    </row>
    <row r="27" spans="1:64" x14ac:dyDescent="0.3">
      <c r="A27" s="15"/>
      <c r="B27" s="14" t="s">
        <v>148</v>
      </c>
      <c r="C27" s="14" t="s">
        <v>147</v>
      </c>
      <c r="D27" s="14" t="s">
        <v>2</v>
      </c>
      <c r="E27" s="13">
        <v>60.003579284773259</v>
      </c>
      <c r="F27" s="13">
        <v>85.009605757762202</v>
      </c>
      <c r="G27" s="13">
        <v>7.0043811076894444</v>
      </c>
      <c r="H27" s="13">
        <v>-5.1096708108627125</v>
      </c>
      <c r="I27" s="13">
        <v>46.005072840332538</v>
      </c>
      <c r="J27" s="13">
        <v>2.0009097482602014</v>
      </c>
      <c r="K27" s="13">
        <v>120.00977797583003</v>
      </c>
      <c r="L27" s="13">
        <v>203.00379341951114</v>
      </c>
      <c r="M27" s="12" cm="1">
        <f t="array" ref="M27">1+(E27-MIN(E$4:E$103))*(100-1)/(MAX(E$4:E$103-MIN(E$4:E$103)))</f>
        <v>49.081295330215035</v>
      </c>
      <c r="N27" s="12" cm="1">
        <f t="array" ref="N27">1+(F27-MIN(F$4:F$103))*(100-1)/(MAX(F$4:F$103-MIN(F$4:F$103)))</f>
        <v>90.272965229779004</v>
      </c>
      <c r="O27" s="12" cm="1">
        <f t="array" ref="O27">1+(G27-MIN(G$4:G$103))*(100-1)/(MAX(G$4:G$103-MIN(G$4:G$103)))</f>
        <v>63.976779712244102</v>
      </c>
      <c r="P27" s="12" cm="1">
        <f t="array" ref="P27">1+(H27-MIN(H$4:H$103))*(100-1)/(MAX(H$4:H$103-MIN(H$4:H$103)))</f>
        <v>65.005698163202183</v>
      </c>
      <c r="Q27" s="12" cm="1">
        <f t="array" ref="Q27">1+(I27-MIN(I$4:I$103))*(100-1)/(MAX(I$4:I$103-MIN(I$4:I$103)))</f>
        <v>86.404761080180876</v>
      </c>
      <c r="R27" s="12" cm="1">
        <f t="array" ref="R27">1+(J27-MIN(J$4:J$103))*(100-1)/(MAX(J$4:J$103-MIN(J$4:J$103)))</f>
        <v>3.1293911104854919</v>
      </c>
      <c r="S27" s="12" cm="1">
        <f t="array" ref="S27">1+(K27-MIN(K$4:K$103))*(100-1)/(MAX(K$4:K$103-MIN(K$4:K$103)))</f>
        <v>41.941902376942316</v>
      </c>
      <c r="T27" s="12" cm="1">
        <f t="array" ref="T27">1+(L27-MIN(L$4:L$103))*(100-1)/(MAX(L$4:L$103-MIN(L$4:L$103)))</f>
        <v>34.101840913664724</v>
      </c>
      <c r="U27" s="11" t="s">
        <v>1</v>
      </c>
      <c r="V27" s="10"/>
      <c r="AI27" s="17" t="e">
        <f t="shared" si="10"/>
        <v>#N/A</v>
      </c>
      <c r="AJ27" s="16" t="e">
        <f t="shared" si="10"/>
        <v>#N/A</v>
      </c>
      <c r="AL27" s="17">
        <f t="shared" si="11"/>
        <v>41.941902376942316</v>
      </c>
      <c r="AM27" s="16">
        <f t="shared" si="11"/>
        <v>63.976779712244102</v>
      </c>
      <c r="AO27" s="17" t="e">
        <f t="shared" si="12"/>
        <v>#N/A</v>
      </c>
      <c r="AP27" s="16" t="e">
        <f t="shared" si="12"/>
        <v>#N/A</v>
      </c>
      <c r="AR27" s="7">
        <f t="shared" si="5"/>
        <v>34.786426626533967</v>
      </c>
      <c r="AS27" s="6">
        <f t="shared" si="6"/>
        <v>23</v>
      </c>
      <c r="AU27" s="5">
        <f t="shared" si="7"/>
        <v>23</v>
      </c>
      <c r="AV27" s="3">
        <f t="shared" si="13"/>
        <v>41.941902376942316</v>
      </c>
      <c r="AW27" s="3">
        <f t="shared" si="13"/>
        <v>63.976779712244102</v>
      </c>
      <c r="AX27" s="2" t="str">
        <f t="shared" si="9"/>
        <v>Listened</v>
      </c>
      <c r="AZ27" s="5">
        <v>92</v>
      </c>
      <c r="BA27" s="3">
        <v>22.587990328385484</v>
      </c>
      <c r="BB27" s="3">
        <v>1.0324906559487259</v>
      </c>
      <c r="BC27" s="5">
        <v>30</v>
      </c>
      <c r="BD27" s="3">
        <v>54.588891446367583</v>
      </c>
      <c r="BE27" s="3">
        <v>10.017525223728516</v>
      </c>
      <c r="BF27" s="5"/>
      <c r="BG27" s="3"/>
      <c r="BH27" s="3"/>
      <c r="BJ27" s="4" t="s">
        <v>0</v>
      </c>
      <c r="BK27" s="3">
        <f t="shared" si="0"/>
        <v>71.715814712097313</v>
      </c>
      <c r="BL27" s="3">
        <f t="shared" si="1"/>
        <v>45.987626822190158</v>
      </c>
    </row>
    <row r="28" spans="1:64" x14ac:dyDescent="0.3">
      <c r="A28" s="15"/>
      <c r="B28" s="14" t="s">
        <v>146</v>
      </c>
      <c r="C28" s="14" t="s">
        <v>145</v>
      </c>
      <c r="D28" s="14" t="s">
        <v>2</v>
      </c>
      <c r="E28" s="13">
        <v>76.00329292195525</v>
      </c>
      <c r="F28" s="13">
        <v>70.003093079835949</v>
      </c>
      <c r="G28" s="13">
        <v>9.0089041379297381</v>
      </c>
      <c r="H28" s="13">
        <v>-6.0186373974517116</v>
      </c>
      <c r="I28" s="13">
        <v>7.0011821881380225</v>
      </c>
      <c r="J28" s="13">
        <v>8.4666728490068593E-3</v>
      </c>
      <c r="K28" s="13">
        <v>116.00444005449118</v>
      </c>
      <c r="L28" s="13">
        <v>209.00013964664356</v>
      </c>
      <c r="M28" s="12" cm="1">
        <f t="array" ref="M28">1+(E28-MIN(E$4:E$103))*(100-1)/(MAX(E$4:E$103-MIN(E$4:E$103)))</f>
        <v>71.71064656411265</v>
      </c>
      <c r="N28" s="12" cm="1">
        <f t="array" ref="N28">1+(F28-MIN(F$4:F$103))*(100-1)/(MAX(F$4:F$103-MIN(F$4:F$103)))</f>
        <v>65.917930411996295</v>
      </c>
      <c r="O28" s="12" cm="1">
        <f t="array" ref="O28">1+(G28-MIN(G$4:G$103))*(100-1)/(MAX(G$4:G$103-MIN(G$4:G$103)))</f>
        <v>82.004445303492147</v>
      </c>
      <c r="P28" s="12" cm="1">
        <f t="array" ref="P28">1+(H28-MIN(H$4:H$103))*(100-1)/(MAX(H$4:H$103-MIN(H$4:H$103)))</f>
        <v>53.34591856078606</v>
      </c>
      <c r="Q28" s="12" cm="1">
        <f t="array" ref="Q28">1+(I28-MIN(I$4:I$103))*(100-1)/(MAX(I$4:I$103-MIN(I$4:I$103)))</f>
        <v>10.696867218176276</v>
      </c>
      <c r="R28" s="12" cm="1">
        <f t="array" ref="R28">1+(J28-MIN(J$4:J$103))*(100-1)/(MAX(J$4:J$103-MIN(J$4:J$103)))</f>
        <v>1.0084613869898842</v>
      </c>
      <c r="S28" s="12" cm="1">
        <f t="array" ref="S28">1+(K28-MIN(K$4:K$103))*(100-1)/(MAX(K$4:K$103-MIN(K$4:K$103)))</f>
        <v>38.960553734463659</v>
      </c>
      <c r="T28" s="12" cm="1">
        <f t="array" ref="T28">1+(L28-MIN(L$4:L$103))*(100-1)/(MAX(L$4:L$103-MIN(L$4:L$103)))</f>
        <v>35.939686377676779</v>
      </c>
      <c r="U28" s="11" t="s">
        <v>1</v>
      </c>
      <c r="V28" s="10"/>
      <c r="AI28" s="17" t="e">
        <f t="shared" si="10"/>
        <v>#N/A</v>
      </c>
      <c r="AJ28" s="16" t="e">
        <f t="shared" si="10"/>
        <v>#N/A</v>
      </c>
      <c r="AL28" s="17">
        <f t="shared" si="11"/>
        <v>38.960553734463659</v>
      </c>
      <c r="AM28" s="16">
        <f t="shared" si="11"/>
        <v>82.004445303492147</v>
      </c>
      <c r="AO28" s="17" t="e">
        <f t="shared" si="12"/>
        <v>#N/A</v>
      </c>
      <c r="AP28" s="16" t="e">
        <f t="shared" si="12"/>
        <v>#N/A</v>
      </c>
      <c r="AR28" s="7">
        <f t="shared" si="5"/>
        <v>48.683861137218223</v>
      </c>
      <c r="AS28" s="6">
        <f t="shared" si="6"/>
        <v>49</v>
      </c>
      <c r="AU28" s="5">
        <f t="shared" si="7"/>
        <v>49</v>
      </c>
      <c r="AV28" s="3">
        <f t="shared" si="13"/>
        <v>38.960553734463659</v>
      </c>
      <c r="AW28" s="3">
        <f t="shared" si="13"/>
        <v>82.004445303492147</v>
      </c>
      <c r="AX28" s="2" t="str">
        <f t="shared" si="9"/>
        <v>Listened</v>
      </c>
      <c r="AZ28" s="5">
        <v>93</v>
      </c>
      <c r="BA28" s="3">
        <v>21.093859751069328</v>
      </c>
      <c r="BB28" s="3">
        <v>1</v>
      </c>
      <c r="BC28" s="5">
        <v>31</v>
      </c>
      <c r="BD28" s="3">
        <v>52.356761880051643</v>
      </c>
      <c r="BE28" s="3">
        <v>10.060568125590226</v>
      </c>
      <c r="BF28" s="5"/>
      <c r="BG28" s="3"/>
      <c r="BH28" s="3"/>
      <c r="BJ28" s="1">
        <v>13</v>
      </c>
      <c r="BK28" s="3">
        <f t="shared" si="0"/>
        <v>49.379745475704908</v>
      </c>
      <c r="BL28" s="3">
        <f t="shared" si="1"/>
        <v>63.960331262056634</v>
      </c>
    </row>
    <row r="29" spans="1:64" x14ac:dyDescent="0.3">
      <c r="A29" s="15"/>
      <c r="B29" s="14" t="s">
        <v>144</v>
      </c>
      <c r="C29" s="14" t="s">
        <v>39</v>
      </c>
      <c r="D29" s="14" t="s">
        <v>2</v>
      </c>
      <c r="E29" s="13">
        <v>83.002849496801517</v>
      </c>
      <c r="F29" s="13">
        <v>65.007151525186558</v>
      </c>
      <c r="G29" s="13">
        <v>1.0013784256881997</v>
      </c>
      <c r="H29" s="13">
        <v>-3.182285952360016</v>
      </c>
      <c r="I29" s="13">
        <v>8.0053765397654377</v>
      </c>
      <c r="J29" s="13">
        <v>58.001547930564406</v>
      </c>
      <c r="K29" s="13">
        <v>96.004960135444563</v>
      </c>
      <c r="L29" s="13">
        <v>234.00754208838771</v>
      </c>
      <c r="M29" s="12" cm="1">
        <f t="array" ref="M29">1+(E29-MIN(E$4:E$103))*(100-1)/(MAX(E$4:E$103-MIN(E$4:E$103)))</f>
        <v>81.610537762517339</v>
      </c>
      <c r="N29" s="12" cm="1">
        <f t="array" ref="N29">1+(F29-MIN(F$4:F$103))*(100-1)/(MAX(F$4:F$103-MIN(F$4:F$103)))</f>
        <v>57.809695466106938</v>
      </c>
      <c r="O29" s="12" cm="1">
        <f t="array" ref="O29">1+(G29-MIN(G$4:G$103))*(100-1)/(MAX(G$4:G$103-MIN(G$4:G$103)))</f>
        <v>9.98881187058225</v>
      </c>
      <c r="P29" s="12" cm="1">
        <f t="array" ref="P29">1+(H29-MIN(H$4:H$103))*(100-1)/(MAX(H$4:H$103-MIN(H$4:H$103)))</f>
        <v>89.729250151518372</v>
      </c>
      <c r="Q29" s="12" cm="1">
        <f t="array" ref="Q29">1+(I29-MIN(I$4:I$103))*(100-1)/(MAX(I$4:I$103-MIN(I$4:I$103)))</f>
        <v>12.646043008554905</v>
      </c>
      <c r="R29" s="12" cm="1">
        <f t="array" ref="R29">1+(J29-MIN(J$4:J$103))*(100-1)/(MAX(J$4:J$103-MIN(J$4:J$103)))</f>
        <v>62.741341645664484</v>
      </c>
      <c r="S29" s="12" cm="1">
        <f t="array" ref="S29">1+(K29-MIN(K$4:K$103))*(100-1)/(MAX(K$4:K$103-MIN(K$4:K$103)))</f>
        <v>24.074063885687547</v>
      </c>
      <c r="T29" s="12" cm="1">
        <f t="array" ref="T29">1+(L29-MIN(L$4:L$103))*(100-1)/(MAX(L$4:L$103-MIN(L$4:L$103)))</f>
        <v>43.604310701122891</v>
      </c>
      <c r="U29" s="11" t="s">
        <v>11</v>
      </c>
      <c r="V29" s="10"/>
      <c r="AI29" s="17">
        <f t="shared" si="10"/>
        <v>24.074063885687547</v>
      </c>
      <c r="AJ29" s="16">
        <f t="shared" si="10"/>
        <v>9.98881187058225</v>
      </c>
      <c r="AL29" s="17" t="e">
        <f t="shared" si="11"/>
        <v>#N/A</v>
      </c>
      <c r="AM29" s="16" t="e">
        <f t="shared" si="11"/>
        <v>#N/A</v>
      </c>
      <c r="AO29" s="17" t="e">
        <f t="shared" si="12"/>
        <v>#N/A</v>
      </c>
      <c r="AP29" s="16" t="e">
        <f t="shared" si="12"/>
        <v>#N/A</v>
      </c>
      <c r="AR29" s="7">
        <f t="shared" si="5"/>
        <v>59.713073105692899</v>
      </c>
      <c r="AS29" s="6">
        <f t="shared" si="6"/>
        <v>79</v>
      </c>
      <c r="AU29" s="5">
        <f t="shared" si="7"/>
        <v>79</v>
      </c>
      <c r="AV29" s="3">
        <f t="shared" si="13"/>
        <v>24.074063885687547</v>
      </c>
      <c r="AW29" s="3">
        <f t="shared" si="13"/>
        <v>9.98881187058225</v>
      </c>
      <c r="AX29" s="2" t="str">
        <f t="shared" si="9"/>
        <v>Skipped</v>
      </c>
      <c r="AZ29" s="5">
        <v>96</v>
      </c>
      <c r="BA29" s="3">
        <v>11.421939536428511</v>
      </c>
      <c r="BB29" s="3">
        <v>10.005982595351517</v>
      </c>
      <c r="BC29" s="5">
        <v>33</v>
      </c>
      <c r="BD29" s="3">
        <v>47.895388986363507</v>
      </c>
      <c r="BE29" s="3">
        <v>81.979941615370038</v>
      </c>
      <c r="BF29" s="5"/>
      <c r="BG29" s="3"/>
      <c r="BH29" s="3"/>
      <c r="BJ29" s="4" t="s">
        <v>0</v>
      </c>
      <c r="BK29" s="3">
        <f t="shared" si="0"/>
        <v>71.715814712097313</v>
      </c>
      <c r="BL29" s="3">
        <f t="shared" si="1"/>
        <v>45.987626822190158</v>
      </c>
    </row>
    <row r="30" spans="1:64" x14ac:dyDescent="0.3">
      <c r="A30" s="15"/>
      <c r="B30" s="14" t="s">
        <v>143</v>
      </c>
      <c r="C30" s="14" t="s">
        <v>35</v>
      </c>
      <c r="D30" s="14" t="s">
        <v>34</v>
      </c>
      <c r="E30" s="13">
        <v>71.00509608254859</v>
      </c>
      <c r="F30" s="13">
        <v>65.00784462701229</v>
      </c>
      <c r="G30" s="13">
        <v>6.0074673399916625</v>
      </c>
      <c r="H30" s="13">
        <v>-5.6255321679817332</v>
      </c>
      <c r="I30" s="13">
        <v>4.005808720109151</v>
      </c>
      <c r="J30" s="13">
        <v>10.000391139971331</v>
      </c>
      <c r="K30" s="13">
        <v>144.00249045035525</v>
      </c>
      <c r="L30" s="13">
        <v>202.00828295938598</v>
      </c>
      <c r="M30" s="12" cm="1">
        <f t="array" ref="M30">1+(E30-MIN(E$4:E$103))*(100-1)/(MAX(E$4:E$103-MIN(E$4:E$103)))</f>
        <v>64.641398052549192</v>
      </c>
      <c r="N30" s="12" cm="1">
        <f t="array" ref="N30">1+(F30-MIN(F$4:F$103))*(100-1)/(MAX(F$4:F$103-MIN(F$4:F$103)))</f>
        <v>57.81082034564826</v>
      </c>
      <c r="O30" s="12" cm="1">
        <f t="array" ref="O30">1+(G30-MIN(G$4:G$103))*(100-1)/(MAX(G$4:G$103-MIN(G$4:G$103)))</f>
        <v>55.011041850298795</v>
      </c>
      <c r="P30" s="12" cm="1">
        <f t="array" ref="P30">1+(H30-MIN(H$4:H$103))*(100-1)/(MAX(H$4:H$103-MIN(H$4:H$103)))</f>
        <v>58.388480524892294</v>
      </c>
      <c r="Q30" s="12" cm="1">
        <f t="array" ref="Q30">1+(I30-MIN(I$4:I$103))*(100-1)/(MAX(I$4:I$103-MIN(I$4:I$103)))</f>
        <v>4.8827442472968237</v>
      </c>
      <c r="R30" s="12" cm="1">
        <f t="array" ref="R30">1+(J30-MIN(J$4:J$103))*(100-1)/(MAX(J$4:J$103-MIN(J$4:J$103)))</f>
        <v>11.644734944200131</v>
      </c>
      <c r="S30" s="12" cm="1">
        <f t="array" ref="S30">1+(K30-MIN(K$4:K$103))*(100-1)/(MAX(K$4:K$103-MIN(K$4:K$103)))</f>
        <v>59.800730313586477</v>
      </c>
      <c r="T30" s="12" cm="1">
        <f t="array" ref="T30">1+(L30-MIN(L$4:L$103))*(100-1)/(MAX(L$4:L$103-MIN(L$4:L$103)))</f>
        <v>33.796722710976731</v>
      </c>
      <c r="U30" s="11" t="s">
        <v>1</v>
      </c>
      <c r="V30" s="10"/>
      <c r="AI30" s="17" t="e">
        <f t="shared" si="10"/>
        <v>#N/A</v>
      </c>
      <c r="AJ30" s="16" t="e">
        <f t="shared" si="10"/>
        <v>#N/A</v>
      </c>
      <c r="AL30" s="17">
        <f t="shared" si="11"/>
        <v>59.800730313586477</v>
      </c>
      <c r="AM30" s="16">
        <f t="shared" si="11"/>
        <v>55.011041850298795</v>
      </c>
      <c r="AO30" s="17" t="e">
        <f t="shared" si="12"/>
        <v>#N/A</v>
      </c>
      <c r="AP30" s="16" t="e">
        <f t="shared" si="12"/>
        <v>#N/A</v>
      </c>
      <c r="AR30" s="7">
        <f t="shared" si="5"/>
        <v>14.946278968128926</v>
      </c>
      <c r="AS30" s="6">
        <f t="shared" si="6"/>
        <v>5</v>
      </c>
      <c r="AU30" s="5">
        <f t="shared" si="7"/>
        <v>5</v>
      </c>
      <c r="AV30" s="3">
        <f t="shared" si="13"/>
        <v>59.800730313586477</v>
      </c>
      <c r="AW30" s="3">
        <f t="shared" si="13"/>
        <v>55.011041850298795</v>
      </c>
      <c r="AX30" s="2" t="str">
        <f t="shared" si="9"/>
        <v>Listened</v>
      </c>
      <c r="AZ30" s="5">
        <v>99</v>
      </c>
      <c r="BA30" s="3">
        <v>22.585565989127506</v>
      </c>
      <c r="BB30" s="3">
        <v>99.977499986326791</v>
      </c>
      <c r="BC30" s="5">
        <v>34</v>
      </c>
      <c r="BD30" s="3">
        <v>32.260584021069164</v>
      </c>
      <c r="BE30" s="3">
        <v>63.988723652204648</v>
      </c>
      <c r="BF30" s="5"/>
      <c r="BG30" s="3"/>
      <c r="BH30" s="3"/>
      <c r="BJ30" s="1">
        <v>14</v>
      </c>
      <c r="BK30" s="3">
        <f t="shared" si="0"/>
        <v>61.29145222326332</v>
      </c>
      <c r="BL30" s="3">
        <f t="shared" si="1"/>
        <v>19.030426016451226</v>
      </c>
    </row>
    <row r="31" spans="1:64" x14ac:dyDescent="0.3">
      <c r="A31" s="15"/>
      <c r="B31" s="14" t="s">
        <v>142</v>
      </c>
      <c r="C31" s="14" t="s">
        <v>141</v>
      </c>
      <c r="D31" s="14" t="s">
        <v>2</v>
      </c>
      <c r="E31" s="13">
        <v>64.001082013947496</v>
      </c>
      <c r="F31" s="13">
        <v>77.002450233340156</v>
      </c>
      <c r="G31" s="13">
        <v>10.00992535944116</v>
      </c>
      <c r="H31" s="13">
        <v>-6.6070868768722359</v>
      </c>
      <c r="I31" s="13">
        <v>8.007063152185685</v>
      </c>
      <c r="J31" s="13">
        <v>5.0087757278690166</v>
      </c>
      <c r="K31" s="13">
        <v>154.00665071528445</v>
      </c>
      <c r="L31" s="13">
        <v>164.0058324555782</v>
      </c>
      <c r="M31" s="12" cm="1">
        <f t="array" ref="M31">1+(E31-MIN(E$4:E$103))*(100-1)/(MAX(E$4:E$103-MIN(E$4:E$103)))</f>
        <v>54.735202354321054</v>
      </c>
      <c r="N31" s="12" cm="1">
        <f t="array" ref="N31">1+(F31-MIN(F$4:F$103))*(100-1)/(MAX(F$4:F$103-MIN(F$4:F$103)))</f>
        <v>77.27763741617207</v>
      </c>
      <c r="O31" s="12" cm="1">
        <f t="array" ref="O31">1+(G31-MIN(G$4:G$103))*(100-1)/(MAX(G$4:G$103-MIN(G$4:G$103)))</f>
        <v>91.007123526145079</v>
      </c>
      <c r="P31" s="12" cm="1">
        <f t="array" ref="P31">1+(H31-MIN(H$4:H$103))*(100-1)/(MAX(H$4:H$103-MIN(H$4:H$103)))</f>
        <v>45.797575928140759</v>
      </c>
      <c r="Q31" s="12" cm="1">
        <f t="array" ref="Q31">1+(I31-MIN(I$4:I$103))*(100-1)/(MAX(I$4:I$103-MIN(I$4:I$103)))</f>
        <v>12.64931678129817</v>
      </c>
      <c r="R31" s="12" cm="1">
        <f t="array" ref="R31">1+(J31-MIN(J$4:J$103))*(100-1)/(MAX(J$4:J$103-MIN(J$4:J$103)))</f>
        <v>6.3312253004670511</v>
      </c>
      <c r="S31" s="12" cm="1">
        <f t="array" ref="S31">1+(K31-MIN(K$4:K$103))*(100-1)/(MAX(K$4:K$103-MIN(K$4:K$103)))</f>
        <v>67.247265465111411</v>
      </c>
      <c r="T31" s="12" cm="1">
        <f t="array" ref="T31">1+(L31-MIN(L$4:L$103))*(100-1)/(MAX(L$4:L$103-MIN(L$4:L$103)))</f>
        <v>22.149191258616607</v>
      </c>
      <c r="U31" s="11" t="s">
        <v>5</v>
      </c>
      <c r="V31" s="10"/>
      <c r="AI31" s="17" t="e">
        <f t="shared" si="10"/>
        <v>#N/A</v>
      </c>
      <c r="AJ31" s="16" t="e">
        <f t="shared" si="10"/>
        <v>#N/A</v>
      </c>
      <c r="AL31" s="17" t="e">
        <f t="shared" si="11"/>
        <v>#N/A</v>
      </c>
      <c r="AM31" s="16" t="e">
        <f t="shared" si="11"/>
        <v>#N/A</v>
      </c>
      <c r="AO31" s="17">
        <f t="shared" si="12"/>
        <v>67.247265465111411</v>
      </c>
      <c r="AP31" s="16">
        <f t="shared" si="12"/>
        <v>91.007123526145079</v>
      </c>
      <c r="AR31" s="7">
        <f t="shared" si="5"/>
        <v>45.240722981072551</v>
      </c>
      <c r="AS31" s="6">
        <f t="shared" si="6"/>
        <v>40</v>
      </c>
      <c r="AU31" s="5">
        <f t="shared" si="7"/>
        <v>40</v>
      </c>
      <c r="AV31" s="3">
        <f t="shared" si="13"/>
        <v>67.247265465111411</v>
      </c>
      <c r="AW31" s="3">
        <f t="shared" si="13"/>
        <v>91.007123526145079</v>
      </c>
      <c r="AX31" s="2" t="str">
        <f t="shared" si="9"/>
        <v>Favorited</v>
      </c>
      <c r="AZ31" s="5"/>
      <c r="BA31" s="3"/>
      <c r="BB31" s="3"/>
      <c r="BC31" s="5">
        <v>35</v>
      </c>
      <c r="BD31" s="3">
        <v>46.403323930856033</v>
      </c>
      <c r="BE31" s="3">
        <v>10.03896976660655</v>
      </c>
      <c r="BF31" s="5"/>
      <c r="BG31" s="3"/>
      <c r="BH31" s="3"/>
      <c r="BJ31" s="4" t="s">
        <v>0</v>
      </c>
      <c r="BK31" s="3">
        <f t="shared" si="0"/>
        <v>71.715814712097313</v>
      </c>
      <c r="BL31" s="3">
        <f t="shared" si="1"/>
        <v>45.987626822190158</v>
      </c>
    </row>
    <row r="32" spans="1:64" x14ac:dyDescent="0.3">
      <c r="A32" s="15"/>
      <c r="B32" s="14" t="s">
        <v>140</v>
      </c>
      <c r="C32" s="14" t="s">
        <v>16</v>
      </c>
      <c r="D32" s="14" t="s">
        <v>8</v>
      </c>
      <c r="E32" s="13">
        <v>87.008948174220336</v>
      </c>
      <c r="F32" s="13">
        <v>39.006170218656074</v>
      </c>
      <c r="G32" s="13">
        <v>5.5221628185337969E-3</v>
      </c>
      <c r="H32" s="13">
        <v>-9.142063216815707</v>
      </c>
      <c r="I32" s="13">
        <v>24.006749558390606</v>
      </c>
      <c r="J32" s="13">
        <v>47.005277892355821</v>
      </c>
      <c r="K32" s="13">
        <v>134.00444394292796</v>
      </c>
      <c r="L32" s="13">
        <v>119.00956171497536</v>
      </c>
      <c r="M32" s="12" cm="1">
        <f t="array" ref="M32">1+(E32-MIN(E$4:E$103))*(100-1)/(MAX(E$4:E$103-MIN(E$4:E$103)))</f>
        <v>87.276602549969994</v>
      </c>
      <c r="N32" s="12" cm="1">
        <f t="array" ref="N32">1+(F32-MIN(F$4:F$103))*(100-1)/(MAX(F$4:F$103-MIN(F$4:F$103)))</f>
        <v>15.611030219347121</v>
      </c>
      <c r="O32" s="12" cm="1">
        <f t="array" ref="O32">1+(G32-MIN(G$4:G$103))*(100-1)/(MAX(G$4:G$103-MIN(G$4:G$103)))</f>
        <v>1.0325846718295297</v>
      </c>
      <c r="P32" s="12" cm="1">
        <f t="array" ref="P32">1+(H32-MIN(H$4:H$103))*(100-1)/(MAX(H$4:H$103-MIN(H$4:H$103)))</f>
        <v>13.280137050659718</v>
      </c>
      <c r="Q32" s="12" cm="1">
        <f t="array" ref="Q32">1+(I32-MIN(I$4:I$103))*(100-1)/(MAX(I$4:I$103-MIN(I$4:I$103)))</f>
        <v>43.705258637656726</v>
      </c>
      <c r="R32" s="12" cm="1">
        <f t="array" ref="R32">1+(J32-MIN(J$4:J$103))*(100-1)/(MAX(J$4:J$103-MIN(J$4:J$103)))</f>
        <v>51.035955298901435</v>
      </c>
      <c r="S32" s="12" cm="1">
        <f t="array" ref="S32">1+(K32-MIN(K$4:K$103))*(100-1)/(MAX(K$4:K$103-MIN(K$4:K$103)))</f>
        <v>52.358745899848635</v>
      </c>
      <c r="T32" s="12" cm="1">
        <f t="array" ref="T32">1+(L32-MIN(L$4:L$103))*(100-1)/(MAX(L$4:L$103-MIN(L$4:L$103)))</f>
        <v>8.358094322971116</v>
      </c>
      <c r="U32" s="11" t="s">
        <v>1</v>
      </c>
      <c r="V32" s="10"/>
      <c r="AI32" s="17" t="e">
        <f t="shared" si="10"/>
        <v>#N/A</v>
      </c>
      <c r="AJ32" s="16" t="e">
        <f t="shared" si="10"/>
        <v>#N/A</v>
      </c>
      <c r="AL32" s="17">
        <f t="shared" si="11"/>
        <v>52.358745899848635</v>
      </c>
      <c r="AM32" s="16">
        <f t="shared" si="11"/>
        <v>1.0325846718295297</v>
      </c>
      <c r="AO32" s="17" t="e">
        <f t="shared" si="12"/>
        <v>#N/A</v>
      </c>
      <c r="AP32" s="16" t="e">
        <f t="shared" si="12"/>
        <v>#N/A</v>
      </c>
      <c r="AR32" s="7">
        <f t="shared" si="5"/>
        <v>48.945397411225819</v>
      </c>
      <c r="AS32" s="6">
        <f t="shared" si="6"/>
        <v>50</v>
      </c>
      <c r="AU32" s="5">
        <f t="shared" si="7"/>
        <v>50</v>
      </c>
      <c r="AV32" s="3">
        <f t="shared" si="13"/>
        <v>52.358745899848635</v>
      </c>
      <c r="AW32" s="3">
        <f t="shared" si="13"/>
        <v>1.0325846718295297</v>
      </c>
      <c r="AX32" s="2" t="str">
        <f t="shared" si="9"/>
        <v>Listened</v>
      </c>
      <c r="AZ32" s="5"/>
      <c r="BA32" s="3"/>
      <c r="BB32" s="3"/>
      <c r="BC32" s="5">
        <v>36</v>
      </c>
      <c r="BD32" s="3">
        <v>28.53790179342084</v>
      </c>
      <c r="BE32" s="3">
        <v>54.965889296046164</v>
      </c>
      <c r="BF32" s="5"/>
      <c r="BG32" s="3"/>
      <c r="BH32" s="3"/>
      <c r="BJ32" s="1">
        <v>15</v>
      </c>
      <c r="BK32" s="3">
        <f t="shared" si="0"/>
        <v>44.171701844270899</v>
      </c>
      <c r="BL32" s="3">
        <f t="shared" si="1"/>
        <v>55.00479406496688</v>
      </c>
    </row>
    <row r="33" spans="1:64" x14ac:dyDescent="0.3">
      <c r="A33" s="15"/>
      <c r="B33" s="14" t="s">
        <v>139</v>
      </c>
      <c r="C33" s="14" t="s">
        <v>39</v>
      </c>
      <c r="D33" s="14" t="s">
        <v>2</v>
      </c>
      <c r="E33" s="13">
        <v>60.001755901234191</v>
      </c>
      <c r="F33" s="13">
        <v>45.003676001318148</v>
      </c>
      <c r="G33" s="13">
        <v>8.0067828870702495</v>
      </c>
      <c r="H33" s="13">
        <v>-6.3107923826380299</v>
      </c>
      <c r="I33" s="13">
        <v>2.0054607467783723</v>
      </c>
      <c r="J33" s="13">
        <v>16.003179201733442</v>
      </c>
      <c r="K33" s="13">
        <v>95.005608981507308</v>
      </c>
      <c r="L33" s="13">
        <v>263.00688654774063</v>
      </c>
      <c r="M33" s="12" cm="1">
        <f t="array" ref="M33">1+(E33-MIN(E$4:E$103))*(100-1)/(MAX(E$4:E$103-MIN(E$4:E$103)))</f>
        <v>49.078716409899627</v>
      </c>
      <c r="N33" s="12" cm="1">
        <f t="array" ref="N33">1+(F33-MIN(F$4:F$103))*(100-1)/(MAX(F$4:F$103-MIN(F$4:F$103)))</f>
        <v>25.344768183094555</v>
      </c>
      <c r="O33" s="12" cm="1">
        <f t="array" ref="O33">1+(G33-MIN(G$4:G$103))*(100-1)/(MAX(G$4:G$103-MIN(G$4:G$103)))</f>
        <v>72.991873973636999</v>
      </c>
      <c r="P33" s="12" cm="1">
        <f t="array" ref="P33">1+(H33-MIN(H$4:H$103))*(100-1)/(MAX(H$4:H$103-MIN(H$4:H$103)))</f>
        <v>49.598297045013126</v>
      </c>
      <c r="Q33" s="12" cm="1">
        <f t="array" ref="Q33">1+(I33-MIN(I$4:I$103))*(100-1)/(MAX(I$4:I$103-MIN(I$4:I$103)))</f>
        <v>1</v>
      </c>
      <c r="R33" s="12" cm="1">
        <f t="array" ref="R33">1+(J33-MIN(J$4:J$103))*(100-1)/(MAX(J$4:J$103-MIN(J$4:J$103)))</f>
        <v>18.034624713777792</v>
      </c>
      <c r="S33" s="12" cm="1">
        <f t="array" ref="S33">1+(K33-MIN(K$4:K$103))*(100-1)/(MAX(K$4:K$103-MIN(K$4:K$103)))</f>
        <v>23.330203001871183</v>
      </c>
      <c r="T33" s="12" cm="1">
        <f t="array" ref="T33">1+(L33-MIN(L$4:L$103))*(100-1)/(MAX(L$4:L$103-MIN(L$4:L$103)))</f>
        <v>52.492442182388665</v>
      </c>
      <c r="U33" s="11" t="s">
        <v>5</v>
      </c>
      <c r="V33" s="10"/>
      <c r="AI33" s="17" t="e">
        <f t="shared" si="10"/>
        <v>#N/A</v>
      </c>
      <c r="AJ33" s="16" t="e">
        <f t="shared" si="10"/>
        <v>#N/A</v>
      </c>
      <c r="AL33" s="17" t="e">
        <f t="shared" si="11"/>
        <v>#N/A</v>
      </c>
      <c r="AM33" s="16" t="e">
        <f t="shared" si="11"/>
        <v>#N/A</v>
      </c>
      <c r="AO33" s="17">
        <f t="shared" si="12"/>
        <v>23.330203001871183</v>
      </c>
      <c r="AP33" s="16">
        <f t="shared" si="12"/>
        <v>72.991873973636999</v>
      </c>
      <c r="AR33" s="7">
        <f t="shared" si="5"/>
        <v>55.411161193293871</v>
      </c>
      <c r="AS33" s="6">
        <f t="shared" si="6"/>
        <v>69</v>
      </c>
      <c r="AU33" s="5">
        <f t="shared" si="7"/>
        <v>69</v>
      </c>
      <c r="AV33" s="3">
        <f t="shared" si="13"/>
        <v>23.330203001871183</v>
      </c>
      <c r="AW33" s="3">
        <f t="shared" si="13"/>
        <v>72.991873973636999</v>
      </c>
      <c r="AX33" s="2" t="str">
        <f t="shared" si="9"/>
        <v>Favorited</v>
      </c>
      <c r="AZ33" s="5"/>
      <c r="BA33" s="3"/>
      <c r="BB33" s="3"/>
      <c r="BC33" s="5">
        <v>41</v>
      </c>
      <c r="BD33" s="3">
        <v>77.667930238735806</v>
      </c>
      <c r="BE33" s="3">
        <v>1.0289506949616209</v>
      </c>
      <c r="BF33" s="5"/>
      <c r="BG33" s="3"/>
      <c r="BH33" s="3"/>
      <c r="BJ33" s="4" t="s">
        <v>0</v>
      </c>
      <c r="BK33" s="3">
        <f t="shared" si="0"/>
        <v>71.715814712097313</v>
      </c>
      <c r="BL33" s="3">
        <f t="shared" si="1"/>
        <v>45.987626822190158</v>
      </c>
    </row>
    <row r="34" spans="1:64" x14ac:dyDescent="0.3">
      <c r="A34" s="15"/>
      <c r="B34" s="14" t="s">
        <v>138</v>
      </c>
      <c r="C34" s="14" t="s">
        <v>137</v>
      </c>
      <c r="D34" s="14" t="s">
        <v>8</v>
      </c>
      <c r="E34" s="13">
        <v>88.005134471973051</v>
      </c>
      <c r="F34" s="13">
        <v>56.009661601252084</v>
      </c>
      <c r="G34" s="13">
        <v>8.1089403982216833E-3</v>
      </c>
      <c r="H34" s="13">
        <v>-7.4348947319743068</v>
      </c>
      <c r="I34" s="13">
        <v>12.00127709878179</v>
      </c>
      <c r="J34" s="13">
        <v>2.0059275615443521</v>
      </c>
      <c r="K34" s="13">
        <v>98.004221928768089</v>
      </c>
      <c r="L34" s="13">
        <v>233.00725862136764</v>
      </c>
      <c r="M34" s="12" cm="1">
        <f t="array" ref="M34">1+(E34-MIN(E$4:E$103))*(100-1)/(MAX(E$4:E$103-MIN(E$4:E$103)))</f>
        <v>88.685568368824036</v>
      </c>
      <c r="N34" s="12" cm="1">
        <f t="array" ref="N34">1+(F34-MIN(F$4:F$103))*(100-1)/(MAX(F$4:F$103-MIN(F$4:F$103)))</f>
        <v>43.207090245747686</v>
      </c>
      <c r="O34" s="12" cm="1">
        <f t="array" ref="O34">1+(G34-MIN(G$4:G$103))*(100-1)/(MAX(G$4:G$103-MIN(G$4:G$103)))</f>
        <v>1.0558488401439048</v>
      </c>
      <c r="P34" s="12" cm="1">
        <f t="array" ref="P34">1+(H34-MIN(H$4:H$103))*(100-1)/(MAX(H$4:H$103-MIN(H$4:H$103)))</f>
        <v>35.178860910398022</v>
      </c>
      <c r="Q34" s="12" cm="1">
        <f t="array" ref="Q34">1+(I34-MIN(I$4:I$103))*(100-1)/(MAX(I$4:I$103-MIN(I$4:I$103)))</f>
        <v>20.402223490722104</v>
      </c>
      <c r="R34" s="12" cm="1">
        <f t="array" ref="R34">1+(J34-MIN(J$4:J$103))*(100-1)/(MAX(J$4:J$103-MIN(J$4:J$103)))</f>
        <v>3.134732507423073</v>
      </c>
      <c r="S34" s="12" cm="1">
        <f t="array" ref="S34">1+(K34-MIN(K$4:K$103))*(100-1)/(MAX(K$4:K$103-MIN(K$4:K$103)))</f>
        <v>25.562202102872511</v>
      </c>
      <c r="T34" s="12" cm="1">
        <f t="array" ref="T34">1+(L34-MIN(L$4:L$103))*(100-1)/(MAX(L$4:L$103-MIN(L$4:L$103)))</f>
        <v>43.297729599406189</v>
      </c>
      <c r="U34" s="11" t="s">
        <v>11</v>
      </c>
      <c r="V34" s="10"/>
      <c r="AI34" s="17">
        <f t="shared" si="10"/>
        <v>25.562202102872511</v>
      </c>
      <c r="AJ34" s="16">
        <f t="shared" si="10"/>
        <v>1.0558488401439048</v>
      </c>
      <c r="AL34" s="17" t="e">
        <f t="shared" si="11"/>
        <v>#N/A</v>
      </c>
      <c r="AM34" s="16" t="e">
        <f t="shared" si="11"/>
        <v>#N/A</v>
      </c>
      <c r="AO34" s="17" t="e">
        <f t="shared" si="12"/>
        <v>#N/A</v>
      </c>
      <c r="AP34" s="16" t="e">
        <f t="shared" si="12"/>
        <v>#N/A</v>
      </c>
      <c r="AR34" s="7">
        <f t="shared" si="5"/>
        <v>64.412891795899768</v>
      </c>
      <c r="AS34" s="6">
        <f t="shared" si="6"/>
        <v>89</v>
      </c>
      <c r="AU34" s="5">
        <f t="shared" si="7"/>
        <v>89</v>
      </c>
      <c r="AV34" s="3">
        <f t="shared" si="13"/>
        <v>25.562202102872511</v>
      </c>
      <c r="AW34" s="3">
        <f t="shared" si="13"/>
        <v>1.0558488401439048</v>
      </c>
      <c r="AX34" s="2" t="str">
        <f t="shared" si="9"/>
        <v>Skipped</v>
      </c>
      <c r="AZ34" s="5"/>
      <c r="BA34" s="3"/>
      <c r="BB34" s="3"/>
      <c r="BC34" s="5">
        <v>43</v>
      </c>
      <c r="BD34" s="3">
        <v>43.42355440744776</v>
      </c>
      <c r="BE34" s="3">
        <v>10.019709493525339</v>
      </c>
      <c r="BF34" s="5"/>
      <c r="BG34" s="3"/>
      <c r="BH34" s="3"/>
      <c r="BJ34" s="1">
        <v>16</v>
      </c>
      <c r="BK34" s="3">
        <f t="shared" si="0"/>
        <v>59.805368914751512</v>
      </c>
      <c r="BL34" s="3">
        <f t="shared" si="1"/>
        <v>72.943388096493692</v>
      </c>
    </row>
    <row r="35" spans="1:64" x14ac:dyDescent="0.3">
      <c r="A35" s="15"/>
      <c r="B35" s="14" t="s">
        <v>136</v>
      </c>
      <c r="C35" s="14" t="s">
        <v>12</v>
      </c>
      <c r="D35" s="14" t="s">
        <v>24</v>
      </c>
      <c r="E35" s="13">
        <v>74.004171050248289</v>
      </c>
      <c r="F35" s="13">
        <v>64.004135614997438</v>
      </c>
      <c r="G35" s="13">
        <v>11.007450806242502</v>
      </c>
      <c r="H35" s="13">
        <v>-4.5370764285506242</v>
      </c>
      <c r="I35" s="13">
        <v>4.0019805300696047</v>
      </c>
      <c r="J35" s="13">
        <v>4.0019680895642598</v>
      </c>
      <c r="K35" s="13">
        <v>105.00086665422985</v>
      </c>
      <c r="L35" s="13">
        <v>223.00517861736819</v>
      </c>
      <c r="M35" s="12" cm="1">
        <f t="array" ref="M35">1+(E35-MIN(E$4:E$103))*(100-1)/(MAX(E$4:E$103-MIN(E$4:E$103)))</f>
        <v>68.883169021696361</v>
      </c>
      <c r="N35" s="12" cm="1">
        <f t="array" ref="N35">1+(F35-MIN(F$4:F$103))*(100-1)/(MAX(F$4:F$103-MIN(F$4:F$103)))</f>
        <v>56.181836419855706</v>
      </c>
      <c r="O35" s="12" cm="1">
        <f t="array" ref="O35">1+(G35-MIN(G$4:G$103))*(100-1)/(MAX(G$4:G$103-MIN(G$4:G$103)))</f>
        <v>99.978362520360648</v>
      </c>
      <c r="P35" s="12" cm="1">
        <f t="array" ref="P35">1+(H35-MIN(H$4:H$103))*(100-1)/(MAX(H$4:H$103-MIN(H$4:H$103)))</f>
        <v>72.350659350823193</v>
      </c>
      <c r="Q35" s="12" cm="1">
        <f t="array" ref="Q35">1+(I35-MIN(I$4:I$103))*(100-1)/(MAX(I$4:I$103-MIN(I$4:I$103)))</f>
        <v>4.8753135987037908</v>
      </c>
      <c r="R35" s="12" cm="1">
        <f t="array" ref="R35">1+(J35-MIN(J$4:J$103))*(100-1)/(MAX(J$4:J$103-MIN(J$4:J$103)))</f>
        <v>5.2594916724022784</v>
      </c>
      <c r="S35" s="12" cm="1">
        <f t="array" ref="S35">1+(K35-MIN(K$4:K$103))*(100-1)/(MAX(K$4:K$103-MIN(K$4:K$103)))</f>
        <v>30.77011156365236</v>
      </c>
      <c r="T35" s="12" cm="1">
        <f t="array" ref="T35">1+(L35-MIN(L$4:L$103))*(100-1)/(MAX(L$4:L$103-MIN(L$4:L$103)))</f>
        <v>40.232149883068345</v>
      </c>
      <c r="U35" s="11" t="s">
        <v>5</v>
      </c>
      <c r="V35" s="10"/>
      <c r="AI35" s="17" t="e">
        <f t="shared" si="10"/>
        <v>#N/A</v>
      </c>
      <c r="AJ35" s="16" t="e">
        <f t="shared" si="10"/>
        <v>#N/A</v>
      </c>
      <c r="AL35" s="17" t="e">
        <f t="shared" si="11"/>
        <v>#N/A</v>
      </c>
      <c r="AM35" s="16" t="e">
        <f t="shared" si="11"/>
        <v>#N/A</v>
      </c>
      <c r="AO35" s="17">
        <f t="shared" si="12"/>
        <v>30.77011156365236</v>
      </c>
      <c r="AP35" s="16">
        <f t="shared" si="12"/>
        <v>99.978362520360648</v>
      </c>
      <c r="AR35" s="7">
        <f t="shared" si="5"/>
        <v>67.760978059280376</v>
      </c>
      <c r="AS35" s="6">
        <f t="shared" si="6"/>
        <v>94</v>
      </c>
      <c r="AU35" s="5">
        <f t="shared" si="7"/>
        <v>94</v>
      </c>
      <c r="AV35" s="3">
        <f t="shared" si="13"/>
        <v>30.77011156365236</v>
      </c>
      <c r="AW35" s="3">
        <f t="shared" si="13"/>
        <v>99.978362520360648</v>
      </c>
      <c r="AX35" s="2" t="str">
        <f t="shared" si="9"/>
        <v>Favorited</v>
      </c>
      <c r="AZ35" s="5"/>
      <c r="BA35" s="3"/>
      <c r="BB35" s="3"/>
      <c r="BC35" s="5">
        <v>48</v>
      </c>
      <c r="BD35" s="3">
        <v>53.850215505972734</v>
      </c>
      <c r="BE35" s="3">
        <v>1.0525963744393827</v>
      </c>
      <c r="BF35" s="5"/>
      <c r="BG35" s="3"/>
      <c r="BH35" s="3"/>
      <c r="BJ35" s="4" t="s">
        <v>0</v>
      </c>
      <c r="BK35" s="3">
        <f t="shared" si="0"/>
        <v>71.715814712097313</v>
      </c>
      <c r="BL35" s="3">
        <f t="shared" si="1"/>
        <v>45.987626822190158</v>
      </c>
    </row>
    <row r="36" spans="1:64" x14ac:dyDescent="0.3">
      <c r="A36" s="15"/>
      <c r="B36" s="14" t="s">
        <v>135</v>
      </c>
      <c r="C36" s="14" t="s">
        <v>55</v>
      </c>
      <c r="D36" s="14" t="s">
        <v>34</v>
      </c>
      <c r="E36" s="13">
        <v>56.004775965559844</v>
      </c>
      <c r="F36" s="13">
        <v>54.003648871660204</v>
      </c>
      <c r="G36" s="13">
        <v>8.0013916700608583</v>
      </c>
      <c r="H36" s="13">
        <v>-5.4032474908495915</v>
      </c>
      <c r="I36" s="13">
        <v>4.0027369988165766</v>
      </c>
      <c r="J36" s="13">
        <v>7.0027703392095821</v>
      </c>
      <c r="K36" s="13">
        <v>144.00872224924103</v>
      </c>
      <c r="L36" s="13">
        <v>223.00797385234742</v>
      </c>
      <c r="M36" s="12" cm="1">
        <f t="array" ref="M36">1+(E36-MIN(E$4:E$103))*(100-1)/(MAX(E$4:E$103-MIN(E$4:E$103)))</f>
        <v>43.425548803885711</v>
      </c>
      <c r="N36" s="12" cm="1">
        <f t="array" ref="N36">1+(F36-MIN(F$4:F$103))*(100-1)/(MAX(F$4:F$103-MIN(F$4:F$103)))</f>
        <v>39.95140313691055</v>
      </c>
      <c r="O36" s="12" cm="1">
        <f t="array" ref="O36">1+(G36-MIN(G$4:G$103))*(100-1)/(MAX(G$4:G$103-MIN(G$4:G$103)))</f>
        <v>72.943388096493692</v>
      </c>
      <c r="P36" s="12" cm="1">
        <f t="array" ref="P36">1+(H36-MIN(H$4:H$103))*(100-1)/(MAX(H$4:H$103-MIN(H$4:H$103)))</f>
        <v>61.239839840619169</v>
      </c>
      <c r="Q36" s="12" cm="1">
        <f t="array" ref="Q36">1+(I36-MIN(I$4:I$103))*(100-1)/(MAX(I$4:I$103-MIN(I$4:I$103)))</f>
        <v>4.8767819305714077</v>
      </c>
      <c r="R36" s="12" cm="1">
        <f t="array" ref="R36">1+(J36-MIN(J$4:J$103))*(100-1)/(MAX(J$4:J$103-MIN(J$4:J$103)))</f>
        <v>8.4538066137672985</v>
      </c>
      <c r="S36" s="12" cm="1">
        <f t="array" ref="S36">1+(K36-MIN(K$4:K$103))*(100-1)/(MAX(K$4:K$103-MIN(K$4:K$103)))</f>
        <v>59.805368914751512</v>
      </c>
      <c r="T36" s="12" cm="1">
        <f t="array" ref="T36">1+(L36-MIN(L$4:L$103))*(100-1)/(MAX(L$4:L$103-MIN(L$4:L$103)))</f>
        <v>40.233006606435012</v>
      </c>
      <c r="U36" s="11" t="s">
        <v>5</v>
      </c>
      <c r="V36" s="10"/>
      <c r="AI36" s="17" t="e">
        <f t="shared" si="10"/>
        <v>#N/A</v>
      </c>
      <c r="AJ36" s="16" t="e">
        <f t="shared" si="10"/>
        <v>#N/A</v>
      </c>
      <c r="AL36" s="17" t="e">
        <f t="shared" si="11"/>
        <v>#N/A</v>
      </c>
      <c r="AM36" s="16" t="e">
        <f t="shared" si="11"/>
        <v>#N/A</v>
      </c>
      <c r="AO36" s="17">
        <f t="shared" si="12"/>
        <v>59.805368914751512</v>
      </c>
      <c r="AP36" s="16">
        <f t="shared" si="12"/>
        <v>72.943388096493692</v>
      </c>
      <c r="AR36" s="7">
        <f t="shared" ref="AR36:AR67" si="14">SQRT(($X$4-INDEX($M36:$T36,1,MATCH($X$3,$M$3:$T$3,0)))^2+($Y$4-INDEX($M36:$T36,1,MATCH($Y$3,$M$3:$T$3,0)))^2)</f>
        <v>29.469845350268709</v>
      </c>
      <c r="AS36" s="6">
        <f t="shared" ref="AS36:AS67" si="15">RANK(AR36,$AR$4:$AR$103,1)</f>
        <v>16</v>
      </c>
      <c r="AU36" s="5">
        <f t="shared" ref="AU36:AU67" si="16">AS36</f>
        <v>16</v>
      </c>
      <c r="AV36" s="3">
        <f t="shared" si="13"/>
        <v>59.805368914751512</v>
      </c>
      <c r="AW36" s="3">
        <f t="shared" si="13"/>
        <v>72.943388096493692</v>
      </c>
      <c r="AX36" s="2" t="str">
        <f t="shared" ref="AX36:AX67" si="17">U36</f>
        <v>Favorited</v>
      </c>
      <c r="AZ36" s="5"/>
      <c r="BA36" s="3"/>
      <c r="BB36" s="3"/>
      <c r="BC36" s="5">
        <v>49</v>
      </c>
      <c r="BD36" s="3">
        <v>38.960553734463659</v>
      </c>
      <c r="BE36" s="3">
        <v>82.004445303492147</v>
      </c>
      <c r="BF36" s="5"/>
      <c r="BG36" s="3"/>
      <c r="BH36" s="3"/>
      <c r="BJ36" s="1">
        <v>17</v>
      </c>
      <c r="BK36" s="3">
        <f t="shared" si="0"/>
        <v>41.937965530203783</v>
      </c>
      <c r="BL36" s="3">
        <f t="shared" si="1"/>
        <v>45.96228237086396</v>
      </c>
    </row>
    <row r="37" spans="1:64" x14ac:dyDescent="0.3">
      <c r="A37" s="15"/>
      <c r="B37" s="14" t="s">
        <v>134</v>
      </c>
      <c r="C37" s="14" t="s">
        <v>133</v>
      </c>
      <c r="D37" s="14" t="s">
        <v>2</v>
      </c>
      <c r="E37" s="13">
        <v>60.005728778744412</v>
      </c>
      <c r="F37" s="13">
        <v>69.002754810777191</v>
      </c>
      <c r="G37" s="13">
        <v>3.0065551839811882</v>
      </c>
      <c r="H37" s="13">
        <v>-8.3467885688402923</v>
      </c>
      <c r="I37" s="13">
        <v>20.00613088490875</v>
      </c>
      <c r="J37" s="13">
        <v>16.008965586896071</v>
      </c>
      <c r="K37" s="13">
        <v>100.00913036102939</v>
      </c>
      <c r="L37" s="13">
        <v>157.00021810974798</v>
      </c>
      <c r="M37" s="12" cm="1">
        <f t="array" ref="M37">1+(E37-MIN(E$4:E$103))*(100-1)/(MAX(E$4:E$103-MIN(E$4:E$103)))</f>
        <v>49.084335488004818</v>
      </c>
      <c r="N37" s="12" cm="1">
        <f t="array" ref="N37">1+(F37-MIN(F$4:F$103))*(100-1)/(MAX(F$4:F$103-MIN(F$4:F$103)))</f>
        <v>64.294417081792432</v>
      </c>
      <c r="O37" s="12" cm="1">
        <f t="array" ref="O37">1+(G37-MIN(G$4:G$103))*(100-1)/(MAX(G$4:G$103-MIN(G$4:G$103)))</f>
        <v>28.022356761066973</v>
      </c>
      <c r="P37" s="12" cm="1">
        <f t="array" ref="P37">1+(H37-MIN(H$4:H$103))*(100-1)/(MAX(H$4:H$103-MIN(H$4:H$103)))</f>
        <v>23.481531970553714</v>
      </c>
      <c r="Q37" s="12" cm="1">
        <f t="array" ref="Q37">1+(I37-MIN(I$4:I$103))*(100-1)/(MAX(I$4:I$103-MIN(I$4:I$103)))</f>
        <v>35.939920132963813</v>
      </c>
      <c r="R37" s="12" cm="1">
        <f t="array" ref="R37">1+(J37-MIN(J$4:J$103))*(100-1)/(MAX(J$4:J$103-MIN(J$4:J$103)))</f>
        <v>18.040784245477578</v>
      </c>
      <c r="S37" s="12" cm="1">
        <f t="array" ref="S37">1+(K37-MIN(K$4:K$103))*(100-1)/(MAX(K$4:K$103-MIN(K$4:K$103)))</f>
        <v>27.054543361014904</v>
      </c>
      <c r="T37" s="12" cm="1">
        <f t="array" ref="T37">1+(L37-MIN(L$4:L$103))*(100-1)/(MAX(L$4:L$103-MIN(L$4:L$103)))</f>
        <v>20.002010949073494</v>
      </c>
      <c r="U37" s="11" t="s">
        <v>11</v>
      </c>
      <c r="V37" s="10"/>
      <c r="AI37" s="17">
        <f t="shared" si="10"/>
        <v>27.054543361014904</v>
      </c>
      <c r="AJ37" s="16">
        <f t="shared" si="10"/>
        <v>28.022356761066973</v>
      </c>
      <c r="AL37" s="17" t="e">
        <f t="shared" si="11"/>
        <v>#N/A</v>
      </c>
      <c r="AM37" s="16" t="e">
        <f t="shared" si="11"/>
        <v>#N/A</v>
      </c>
      <c r="AO37" s="17" t="e">
        <f t="shared" si="12"/>
        <v>#N/A</v>
      </c>
      <c r="AP37" s="16" t="e">
        <f t="shared" si="12"/>
        <v>#N/A</v>
      </c>
      <c r="AR37" s="7">
        <f t="shared" si="14"/>
        <v>48.139174141899268</v>
      </c>
      <c r="AS37" s="6">
        <f t="shared" si="15"/>
        <v>47</v>
      </c>
      <c r="AU37" s="5">
        <f t="shared" si="16"/>
        <v>47</v>
      </c>
      <c r="AV37" s="3">
        <f t="shared" si="13"/>
        <v>27.054543361014904</v>
      </c>
      <c r="AW37" s="3">
        <f t="shared" si="13"/>
        <v>28.022356761066973</v>
      </c>
      <c r="AX37" s="2" t="str">
        <f t="shared" si="17"/>
        <v>Skipped</v>
      </c>
      <c r="AZ37" s="5"/>
      <c r="BA37" s="3"/>
      <c r="BB37" s="3"/>
      <c r="BC37" s="5">
        <v>50</v>
      </c>
      <c r="BD37" s="3">
        <v>52.358745899848635</v>
      </c>
      <c r="BE37" s="3">
        <v>1.0325846718295297</v>
      </c>
      <c r="BF37" s="5"/>
      <c r="BG37" s="3"/>
      <c r="BH37" s="3"/>
      <c r="BJ37" s="4" t="s">
        <v>0</v>
      </c>
      <c r="BK37" s="3">
        <f t="shared" si="0"/>
        <v>71.715814712097313</v>
      </c>
      <c r="BL37" s="3">
        <f t="shared" si="1"/>
        <v>45.987626822190158</v>
      </c>
    </row>
    <row r="38" spans="1:64" x14ac:dyDescent="0.3">
      <c r="A38" s="15"/>
      <c r="B38" s="14" t="s">
        <v>132</v>
      </c>
      <c r="C38" s="14" t="s">
        <v>131</v>
      </c>
      <c r="D38" s="14" t="s">
        <v>27</v>
      </c>
      <c r="E38" s="13">
        <v>73.009995182204506</v>
      </c>
      <c r="F38" s="13">
        <v>89.008660765312669</v>
      </c>
      <c r="G38" s="13">
        <v>3.442685765014468E-3</v>
      </c>
      <c r="H38" s="13">
        <v>-3.6531496563827832</v>
      </c>
      <c r="I38" s="13">
        <v>4.006824293338842</v>
      </c>
      <c r="J38" s="13">
        <v>4.0033245540986613</v>
      </c>
      <c r="K38" s="13">
        <v>96.007733851931462</v>
      </c>
      <c r="L38" s="13">
        <v>174.00841378956113</v>
      </c>
      <c r="M38" s="12" cm="1">
        <f t="array" ref="M38">1+(E38-MIN(E$4:E$103))*(100-1)/(MAX(E$4:E$103-MIN(E$4:E$103)))</f>
        <v>67.477046673734748</v>
      </c>
      <c r="N38" s="12" cm="1">
        <f t="array" ref="N38">1+(F38-MIN(F$4:F$103))*(100-1)/(MAX(F$4:F$103-MIN(F$4:F$103)))</f>
        <v>96.763288867087866</v>
      </c>
      <c r="O38" s="12" cm="1">
        <f t="array" ref="O38">1+(G38-MIN(G$4:G$103))*(100-1)/(MAX(G$4:G$103-MIN(G$4:G$103)))</f>
        <v>1.0138829076891467</v>
      </c>
      <c r="P38" s="12" cm="1">
        <f t="array" ref="P38">1+(H38-MIN(H$4:H$103))*(100-1)/(MAX(H$4:H$103-MIN(H$4:H$103)))</f>
        <v>83.689240438636361</v>
      </c>
      <c r="Q38" s="12" cm="1">
        <f t="array" ref="Q38">1+(I38-MIN(I$4:I$103))*(100-1)/(MAX(I$4:I$103-MIN(I$4:I$103)))</f>
        <v>4.8847155098810662</v>
      </c>
      <c r="R38" s="12" cm="1">
        <f t="array" ref="R38">1+(J38-MIN(J$4:J$103))*(100-1)/(MAX(J$4:J$103-MIN(J$4:J$103)))</f>
        <v>5.2609356112456931</v>
      </c>
      <c r="S38" s="12" cm="1">
        <f t="array" ref="S38">1+(K38-MIN(K$4:K$103))*(100-1)/(MAX(K$4:K$103-MIN(K$4:K$103)))</f>
        <v>24.07612848449175</v>
      </c>
      <c r="T38" s="12" cm="1">
        <f t="array" ref="T38">1+(L38-MIN(L$4:L$103))*(100-1)/(MAX(L$4:L$103-MIN(L$4:L$103)))</f>
        <v>25.214924629697052</v>
      </c>
      <c r="U38" s="11" t="s">
        <v>11</v>
      </c>
      <c r="V38" s="10"/>
      <c r="AI38" s="17">
        <f t="shared" si="10"/>
        <v>24.07612848449175</v>
      </c>
      <c r="AJ38" s="16">
        <f t="shared" si="10"/>
        <v>1.0138829076891467</v>
      </c>
      <c r="AL38" s="17" t="e">
        <f t="shared" si="11"/>
        <v>#N/A</v>
      </c>
      <c r="AM38" s="16" t="e">
        <f t="shared" si="11"/>
        <v>#N/A</v>
      </c>
      <c r="AO38" s="17" t="e">
        <f t="shared" si="12"/>
        <v>#N/A</v>
      </c>
      <c r="AP38" s="16" t="e">
        <f t="shared" si="12"/>
        <v>#N/A</v>
      </c>
      <c r="AR38" s="7">
        <f t="shared" si="14"/>
        <v>65.514710909473067</v>
      </c>
      <c r="AS38" s="6">
        <f t="shared" si="15"/>
        <v>91</v>
      </c>
      <c r="AU38" s="5">
        <f t="shared" si="16"/>
        <v>91</v>
      </c>
      <c r="AV38" s="3">
        <f t="shared" si="13"/>
        <v>24.07612848449175</v>
      </c>
      <c r="AW38" s="3">
        <f t="shared" si="13"/>
        <v>1.0138829076891467</v>
      </c>
      <c r="AX38" s="2" t="str">
        <f t="shared" si="17"/>
        <v>Skipped</v>
      </c>
      <c r="AZ38" s="5"/>
      <c r="BA38" s="3"/>
      <c r="BB38" s="3"/>
      <c r="BC38" s="5">
        <v>56</v>
      </c>
      <c r="BD38" s="3">
        <v>24.815577737712999</v>
      </c>
      <c r="BE38" s="3">
        <v>63.976110474050486</v>
      </c>
      <c r="BF38" s="5"/>
      <c r="BG38" s="3"/>
      <c r="BH38" s="3"/>
      <c r="BJ38" s="1">
        <v>18</v>
      </c>
      <c r="BK38" s="3">
        <f t="shared" si="0"/>
        <v>47.896776019243944</v>
      </c>
      <c r="BL38" s="3">
        <f t="shared" si="1"/>
        <v>28.026005967865981</v>
      </c>
    </row>
    <row r="39" spans="1:64" x14ac:dyDescent="0.3">
      <c r="A39" s="15"/>
      <c r="B39" s="14" t="s">
        <v>130</v>
      </c>
      <c r="C39" s="14" t="s">
        <v>129</v>
      </c>
      <c r="D39" s="14" t="s">
        <v>2</v>
      </c>
      <c r="E39" s="13">
        <v>56.004396080744243</v>
      </c>
      <c r="F39" s="13">
        <v>68.001054699114022</v>
      </c>
      <c r="G39" s="13">
        <v>6.0002717173713949</v>
      </c>
      <c r="H39" s="13">
        <v>-7.6419854784652914</v>
      </c>
      <c r="I39" s="13">
        <v>32.002019622340953</v>
      </c>
      <c r="J39" s="13">
        <v>56.005974160451636</v>
      </c>
      <c r="K39" s="13">
        <v>89.009957664751383</v>
      </c>
      <c r="L39" s="13">
        <v>174.00587970126887</v>
      </c>
      <c r="M39" s="12" cm="1">
        <f t="array" ref="M39">1+(E39-MIN(E$4:E$103))*(100-1)/(MAX(E$4:E$103-MIN(E$4:E$103)))</f>
        <v>43.425011510086861</v>
      </c>
      <c r="N39" s="12" cm="1">
        <f t="array" ref="N39">1+(F39-MIN(F$4:F$103))*(100-1)/(MAX(F$4:F$103-MIN(F$4:F$103)))</f>
        <v>62.668693529616377</v>
      </c>
      <c r="O39" s="12" cm="1">
        <f t="array" ref="O39">1+(G39-MIN(G$4:G$103))*(100-1)/(MAX(G$4:G$103-MIN(G$4:G$103)))</f>
        <v>54.946328062349224</v>
      </c>
      <c r="P39" s="12" cm="1">
        <f t="array" ref="P39">1+(H39-MIN(H$4:H$103))*(100-1)/(MAX(H$4:H$103-MIN(H$4:H$103)))</f>
        <v>32.522401919044007</v>
      </c>
      <c r="Q39" s="12" cm="1">
        <f t="array" ref="Q39">1+(I39-MIN(I$4:I$103))*(100-1)/(MAX(I$4:I$103-MIN(I$4:I$103)))</f>
        <v>59.224352945382122</v>
      </c>
      <c r="R39" s="12" cm="1">
        <f t="array" ref="R39">1+(J39-MIN(J$4:J$103))*(100-1)/(MAX(J$4:J$103-MIN(J$4:J$103)))</f>
        <v>60.617079338402881</v>
      </c>
      <c r="S39" s="12" cm="1">
        <f t="array" ref="S39">1+(K39-MIN(K$4:K$103))*(100-1)/(MAX(K$4:K$103-MIN(K$4:K$103)))</f>
        <v>18.867376827142184</v>
      </c>
      <c r="T39" s="12" cm="1">
        <f t="array" ref="T39">1+(L39-MIN(L$4:L$103))*(100-1)/(MAX(L$4:L$103-MIN(L$4:L$103)))</f>
        <v>25.214147946280697</v>
      </c>
      <c r="U39" s="11" t="s">
        <v>1</v>
      </c>
      <c r="V39" s="10"/>
      <c r="AI39" s="17" t="e">
        <f t="shared" si="10"/>
        <v>#N/A</v>
      </c>
      <c r="AJ39" s="16" t="e">
        <f t="shared" si="10"/>
        <v>#N/A</v>
      </c>
      <c r="AL39" s="17">
        <f t="shared" si="11"/>
        <v>18.867376827142184</v>
      </c>
      <c r="AM39" s="16">
        <f t="shared" si="11"/>
        <v>54.946328062349224</v>
      </c>
      <c r="AO39" s="17" t="e">
        <f t="shared" si="12"/>
        <v>#N/A</v>
      </c>
      <c r="AP39" s="16" t="e">
        <f t="shared" si="12"/>
        <v>#N/A</v>
      </c>
      <c r="AR39" s="7">
        <f t="shared" si="14"/>
        <v>53.602385346086869</v>
      </c>
      <c r="AS39" s="6">
        <f t="shared" si="15"/>
        <v>64</v>
      </c>
      <c r="AU39" s="5">
        <f t="shared" si="16"/>
        <v>64</v>
      </c>
      <c r="AV39" s="3">
        <f t="shared" si="13"/>
        <v>18.867376827142184</v>
      </c>
      <c r="AW39" s="3">
        <f t="shared" si="13"/>
        <v>54.946328062349224</v>
      </c>
      <c r="AX39" s="2" t="str">
        <f t="shared" si="17"/>
        <v>Listened</v>
      </c>
      <c r="AZ39" s="5"/>
      <c r="BA39" s="3"/>
      <c r="BB39" s="3"/>
      <c r="BC39" s="5">
        <v>57</v>
      </c>
      <c r="BD39" s="3">
        <v>29.284847943023117</v>
      </c>
      <c r="BE39" s="3">
        <v>72.933030209832751</v>
      </c>
      <c r="BF39" s="5"/>
      <c r="BG39" s="3"/>
      <c r="BH39" s="3"/>
      <c r="BJ39" s="4" t="s">
        <v>0</v>
      </c>
      <c r="BK39" s="3">
        <f t="shared" si="0"/>
        <v>71.715814712097313</v>
      </c>
      <c r="BL39" s="3">
        <f t="shared" si="1"/>
        <v>45.987626822190158</v>
      </c>
    </row>
    <row r="40" spans="1:64" x14ac:dyDescent="0.3">
      <c r="A40" s="15"/>
      <c r="B40" s="14" t="s">
        <v>128</v>
      </c>
      <c r="C40" s="14" t="s">
        <v>127</v>
      </c>
      <c r="D40" s="14" t="s">
        <v>2</v>
      </c>
      <c r="E40" s="13">
        <v>64.002213904533704</v>
      </c>
      <c r="F40" s="13">
        <v>71.009693238670422</v>
      </c>
      <c r="G40" s="13">
        <v>9.6889942211571892E-3</v>
      </c>
      <c r="H40" s="13">
        <v>-4.3312225855596118</v>
      </c>
      <c r="I40" s="13">
        <v>7.0017206448603888</v>
      </c>
      <c r="J40" s="13">
        <v>18.003582995558325</v>
      </c>
      <c r="K40" s="13">
        <v>130.00445608234108</v>
      </c>
      <c r="L40" s="13">
        <v>227.00864547645583</v>
      </c>
      <c r="M40" s="12" cm="1">
        <f t="array" ref="M40">1+(E40-MIN(E$4:E$103))*(100-1)/(MAX(E$4:E$103-MIN(E$4:E$103)))</f>
        <v>54.736803254825553</v>
      </c>
      <c r="N40" s="12" cm="1">
        <f t="array" ref="N40">1+(F40-MIN(F$4:F$103))*(100-1)/(MAX(F$4:F$103-MIN(F$4:F$103)))</f>
        <v>67.551606565954472</v>
      </c>
      <c r="O40" s="12" cm="1">
        <f t="array" ref="O40">1+(G40-MIN(G$4:G$103))*(100-1)/(MAX(G$4:G$103-MIN(G$4:G$103)))</f>
        <v>1.0700590445198754</v>
      </c>
      <c r="P40" s="12" cm="1">
        <f t="array" ref="P40">1+(H40-MIN(H$4:H$103))*(100-1)/(MAX(H$4:H$103-MIN(H$4:H$103)))</f>
        <v>74.991251947953344</v>
      </c>
      <c r="Q40" s="12" cm="1">
        <f t="array" ref="Q40">1+(I40-MIN(I$4:I$103))*(100-1)/(MAX(I$4:I$103-MIN(I$4:I$103)))</f>
        <v>10.697912381202437</v>
      </c>
      <c r="R40" s="12" cm="1">
        <f t="array" ref="R40">1+(J40-MIN(J$4:J$103))*(100-1)/(MAX(J$4:J$103-MIN(J$4:J$103)))</f>
        <v>20.164028518421485</v>
      </c>
      <c r="S40" s="12" cm="1">
        <f t="array" ref="S40">1+(K40-MIN(K$4:K$103))*(100-1)/(MAX(K$4:K$103-MIN(K$4:K$103)))</f>
        <v>49.381379542179232</v>
      </c>
      <c r="T40" s="12" cm="1">
        <f t="array" ref="T40">1+(L40-MIN(L$4:L$103))*(100-1)/(MAX(L$4:L$103-MIN(L$4:L$103)))</f>
        <v>41.459189338195912</v>
      </c>
      <c r="U40" s="11" t="s">
        <v>11</v>
      </c>
      <c r="V40" s="10"/>
      <c r="AI40" s="17">
        <f t="shared" si="10"/>
        <v>49.381379542179232</v>
      </c>
      <c r="AJ40" s="16">
        <f t="shared" si="10"/>
        <v>1.0700590445198754</v>
      </c>
      <c r="AL40" s="17" t="e">
        <f t="shared" si="11"/>
        <v>#N/A</v>
      </c>
      <c r="AM40" s="16" t="e">
        <f t="shared" si="11"/>
        <v>#N/A</v>
      </c>
      <c r="AO40" s="17" t="e">
        <f t="shared" si="12"/>
        <v>#N/A</v>
      </c>
      <c r="AP40" s="16" t="e">
        <f t="shared" si="12"/>
        <v>#N/A</v>
      </c>
      <c r="AR40" s="7">
        <f t="shared" si="14"/>
        <v>50.163880326594331</v>
      </c>
      <c r="AS40" s="6">
        <f t="shared" si="15"/>
        <v>55</v>
      </c>
      <c r="AU40" s="5">
        <f t="shared" si="16"/>
        <v>55</v>
      </c>
      <c r="AV40" s="3">
        <f t="shared" si="13"/>
        <v>49.381379542179232</v>
      </c>
      <c r="AW40" s="3">
        <f t="shared" si="13"/>
        <v>1.0700590445198754</v>
      </c>
      <c r="AX40" s="2" t="str">
        <f t="shared" si="17"/>
        <v>Skipped</v>
      </c>
      <c r="AZ40" s="5"/>
      <c r="BA40" s="3"/>
      <c r="BB40" s="3"/>
      <c r="BC40" s="5">
        <v>60</v>
      </c>
      <c r="BD40" s="3">
        <v>45.660200585415318</v>
      </c>
      <c r="BE40" s="3">
        <v>1.0454821901595786</v>
      </c>
      <c r="BF40" s="5"/>
      <c r="BG40" s="3"/>
      <c r="BH40" s="3"/>
      <c r="BJ40" s="1">
        <v>19</v>
      </c>
      <c r="BK40" s="3">
        <f t="shared" si="0"/>
        <v>56.825468508499803</v>
      </c>
      <c r="BL40" s="3">
        <f t="shared" si="1"/>
        <v>72.9434500072622</v>
      </c>
    </row>
    <row r="41" spans="1:64" x14ac:dyDescent="0.3">
      <c r="A41" s="15"/>
      <c r="B41" s="14" t="s">
        <v>126</v>
      </c>
      <c r="C41" s="14" t="s">
        <v>108</v>
      </c>
      <c r="D41" s="14" t="s">
        <v>24</v>
      </c>
      <c r="E41" s="13">
        <v>72.003921862694625</v>
      </c>
      <c r="F41" s="13">
        <v>80.004383589496896</v>
      </c>
      <c r="G41" s="13">
        <v>11.00603090164714</v>
      </c>
      <c r="H41" s="13">
        <v>-4.5808079693048604</v>
      </c>
      <c r="I41" s="13">
        <v>4.0028122634647669</v>
      </c>
      <c r="J41" s="13">
        <v>12.006012763704854</v>
      </c>
      <c r="K41" s="13">
        <v>125.00979927842613</v>
      </c>
      <c r="L41" s="13">
        <v>198.00046376628876</v>
      </c>
      <c r="M41" s="12" cm="1">
        <f t="array" ref="M41">1+(E41-MIN(E$4:E$103))*(100-1)/(MAX(E$4:E$103-MIN(E$4:E$103)))</f>
        <v>66.054097049103078</v>
      </c>
      <c r="N41" s="12" cm="1">
        <f t="array" ref="N41">1+(F41-MIN(F$4:F$103))*(100-1)/(MAX(F$4:F$103-MIN(F$4:F$103)))</f>
        <v>82.149668179015762</v>
      </c>
      <c r="O41" s="12" cm="1">
        <f t="array" ref="O41">1+(G41-MIN(G$4:G$103))*(100-1)/(MAX(G$4:G$103-MIN(G$4:G$103)))</f>
        <v>99.965592617081654</v>
      </c>
      <c r="P41" s="12" cm="1">
        <f t="array" ref="P41">1+(H41-MIN(H$4:H$103))*(100-1)/(MAX(H$4:H$103-MIN(H$4:H$103)))</f>
        <v>71.789692496384745</v>
      </c>
      <c r="Q41" s="12" cm="1">
        <f t="array" ref="Q41">1+(I41-MIN(I$4:I$103))*(100-1)/(MAX(I$4:I$103-MIN(I$4:I$103)))</f>
        <v>4.8769280218433675</v>
      </c>
      <c r="R41" s="12" cm="1">
        <f t="array" ref="R41">1+(J41-MIN(J$4:J$103))*(100-1)/(MAX(J$4:J$103-MIN(J$4:J$103)))</f>
        <v>13.779693060875093</v>
      </c>
      <c r="S41" s="12" cm="1">
        <f t="array" ref="S41">1+(K41-MIN(K$4:K$103))*(100-1)/(MAX(K$4:K$103-MIN(K$4:K$103)))</f>
        <v>45.663637475357284</v>
      </c>
      <c r="T41" s="12" cm="1">
        <f t="array" ref="T41">1+(L41-MIN(L$4:L$103))*(100-1)/(MAX(L$4:L$103-MIN(L$4:L$103)))</f>
        <v>32.568349290628611</v>
      </c>
      <c r="U41" s="11" t="s">
        <v>5</v>
      </c>
      <c r="V41" s="10"/>
      <c r="AI41" s="17" t="e">
        <f t="shared" si="10"/>
        <v>#N/A</v>
      </c>
      <c r="AJ41" s="16" t="e">
        <f t="shared" si="10"/>
        <v>#N/A</v>
      </c>
      <c r="AL41" s="17" t="e">
        <f t="shared" si="11"/>
        <v>#N/A</v>
      </c>
      <c r="AM41" s="16" t="e">
        <f t="shared" si="11"/>
        <v>#N/A</v>
      </c>
      <c r="AO41" s="17">
        <f t="shared" si="12"/>
        <v>45.663637475357284</v>
      </c>
      <c r="AP41" s="16">
        <f t="shared" si="12"/>
        <v>99.965592617081654</v>
      </c>
      <c r="AR41" s="7">
        <f t="shared" si="14"/>
        <v>59.936105396738881</v>
      </c>
      <c r="AS41" s="6">
        <f t="shared" si="15"/>
        <v>80</v>
      </c>
      <c r="AU41" s="5">
        <f t="shared" si="16"/>
        <v>80</v>
      </c>
      <c r="AV41" s="3">
        <f t="shared" si="13"/>
        <v>45.663637475357284</v>
      </c>
      <c r="AW41" s="3">
        <f t="shared" si="13"/>
        <v>99.965592617081654</v>
      </c>
      <c r="AX41" s="2" t="str">
        <f t="shared" si="17"/>
        <v>Favorited</v>
      </c>
      <c r="AZ41" s="5"/>
      <c r="BA41" s="3"/>
      <c r="BB41" s="3"/>
      <c r="BC41" s="5">
        <v>62</v>
      </c>
      <c r="BD41" s="3">
        <v>45.661419860209833</v>
      </c>
      <c r="BE41" s="3">
        <v>90.955925283671206</v>
      </c>
      <c r="BF41" s="5"/>
      <c r="BG41" s="3"/>
      <c r="BH41" s="3"/>
      <c r="BJ41" s="4" t="s">
        <v>0</v>
      </c>
      <c r="BK41" s="3">
        <f t="shared" si="0"/>
        <v>71.715814712097313</v>
      </c>
      <c r="BL41" s="3">
        <f t="shared" si="1"/>
        <v>45.987626822190158</v>
      </c>
    </row>
    <row r="42" spans="1:64" x14ac:dyDescent="0.3">
      <c r="A42" s="15"/>
      <c r="B42" s="14" t="s">
        <v>125</v>
      </c>
      <c r="C42" s="14" t="s">
        <v>16</v>
      </c>
      <c r="D42" s="14" t="s">
        <v>34</v>
      </c>
      <c r="E42" s="13">
        <v>67.008092031901512</v>
      </c>
      <c r="F42" s="13">
        <v>31.008219912850752</v>
      </c>
      <c r="G42" s="13">
        <v>11.005367036764701</v>
      </c>
      <c r="H42" s="13">
        <v>-10.059671944096765</v>
      </c>
      <c r="I42" s="13">
        <v>3.0029580414069978</v>
      </c>
      <c r="J42" s="13">
        <v>88.004146618261842</v>
      </c>
      <c r="K42" s="13">
        <v>65.005760053999808</v>
      </c>
      <c r="L42" s="13">
        <v>122.0074484606765</v>
      </c>
      <c r="M42" s="12" cm="1">
        <f t="array" ref="M42">1+(E42-MIN(E$4:E$103))*(100-1)/(MAX(E$4:E$103-MIN(E$4:E$103)))</f>
        <v>58.988196339288095</v>
      </c>
      <c r="N42" s="12" cm="1">
        <f t="array" ref="N42">1+(F42-MIN(F$4:F$103))*(100-1)/(MAX(F$4:F$103-MIN(F$4:F$103)))</f>
        <v>2.6306421472195947</v>
      </c>
      <c r="O42" s="12" cm="1">
        <f t="array" ref="O42">1+(G42-MIN(G$4:G$103))*(100-1)/(MAX(G$4:G$103-MIN(G$4:G$103)))</f>
        <v>99.959622152328791</v>
      </c>
      <c r="P42" s="12" cm="1">
        <f t="array" ref="P42">1+(H42-MIN(H$4:H$103))*(100-1)/(MAX(H$4:H$103-MIN(H$4:H$103)))</f>
        <v>1.5095002866612193</v>
      </c>
      <c r="Q42" s="12" cm="1">
        <f t="array" ref="Q42">1+(I42-MIN(I$4:I$103))*(100-1)/(MAX(I$4:I$103-MIN(I$4:I$103)))</f>
        <v>2.9361765723013007</v>
      </c>
      <c r="R42" s="12" cm="1">
        <f t="array" ref="R42">1+(J42-MIN(J$4:J$103))*(100-1)/(MAX(J$4:J$103-MIN(J$4:J$103)))</f>
        <v>94.678717485481286</v>
      </c>
      <c r="S42" s="12" cm="1">
        <f t="array" ref="S42">1+(K42-MIN(K$4:K$103))*(100-1)/(MAX(K$4:K$103-MIN(K$4:K$103)))</f>
        <v>1</v>
      </c>
      <c r="T42" s="12" cm="1">
        <f t="array" ref="T42">1+(L42-MIN(L$4:L$103))*(100-1)/(MAX(L$4:L$103-MIN(L$4:L$103)))</f>
        <v>9.2769292848815006</v>
      </c>
      <c r="U42" s="11" t="s">
        <v>1</v>
      </c>
      <c r="V42" s="10"/>
      <c r="AI42" s="17" t="e">
        <f t="shared" si="10"/>
        <v>#N/A</v>
      </c>
      <c r="AJ42" s="16" t="e">
        <f t="shared" si="10"/>
        <v>#N/A</v>
      </c>
      <c r="AL42" s="17">
        <f t="shared" si="11"/>
        <v>1</v>
      </c>
      <c r="AM42" s="16">
        <f t="shared" si="11"/>
        <v>99.959622152328791</v>
      </c>
      <c r="AO42" s="17" t="e">
        <f t="shared" si="12"/>
        <v>#N/A</v>
      </c>
      <c r="AP42" s="16" t="e">
        <f t="shared" si="12"/>
        <v>#N/A</v>
      </c>
      <c r="AR42" s="7">
        <f t="shared" si="14"/>
        <v>88.958994656595493</v>
      </c>
      <c r="AS42" s="6">
        <f t="shared" si="15"/>
        <v>100</v>
      </c>
      <c r="AU42" s="5">
        <f t="shared" si="16"/>
        <v>100</v>
      </c>
      <c r="AV42" s="3">
        <f t="shared" si="13"/>
        <v>1</v>
      </c>
      <c r="AW42" s="3">
        <f t="shared" si="13"/>
        <v>99.959622152328791</v>
      </c>
      <c r="AX42" s="2" t="str">
        <f t="shared" si="17"/>
        <v>Listened</v>
      </c>
      <c r="AZ42" s="5"/>
      <c r="BA42" s="3"/>
      <c r="BB42" s="3"/>
      <c r="BC42" s="5">
        <v>64</v>
      </c>
      <c r="BD42" s="3">
        <v>18.867376827142184</v>
      </c>
      <c r="BE42" s="3">
        <v>54.946328062349224</v>
      </c>
      <c r="BF42" s="5"/>
      <c r="BG42" s="3"/>
      <c r="BH42" s="3"/>
      <c r="BJ42" s="1">
        <v>20</v>
      </c>
      <c r="BK42" s="3">
        <f t="shared" si="0"/>
        <v>88.08399023720915</v>
      </c>
      <c r="BL42" s="3">
        <f t="shared" si="1"/>
        <v>19.000603850364971</v>
      </c>
    </row>
    <row r="43" spans="1:64" x14ac:dyDescent="0.3">
      <c r="A43" s="15"/>
      <c r="B43" s="14" t="s">
        <v>124</v>
      </c>
      <c r="C43" s="14" t="s">
        <v>123</v>
      </c>
      <c r="D43" s="14" t="s">
        <v>24</v>
      </c>
      <c r="E43" s="13">
        <v>68.006685164756391</v>
      </c>
      <c r="F43" s="13">
        <v>75.000719454068957</v>
      </c>
      <c r="G43" s="13">
        <v>6.007614127515617</v>
      </c>
      <c r="H43" s="13">
        <v>-5.332163644831585</v>
      </c>
      <c r="I43" s="13">
        <v>16.005643045345323</v>
      </c>
      <c r="J43" s="13">
        <v>26.005604965582297</v>
      </c>
      <c r="K43" s="13">
        <v>126.00380070294275</v>
      </c>
      <c r="L43" s="13">
        <v>183.00275395159645</v>
      </c>
      <c r="M43" s="12" cm="1">
        <f t="array" ref="M43">1+(E43-MIN(E$4:E$103))*(100-1)/(MAX(E$4:E$103-MIN(E$4:E$103)))</f>
        <v>60.400566288873726</v>
      </c>
      <c r="N43" s="12" cm="1">
        <f t="array" ref="N43">1+(F43-MIN(F$4:F$103))*(100-1)/(MAX(F$4:F$103-MIN(F$4:F$103)))</f>
        <v>74.028899759975033</v>
      </c>
      <c r="O43" s="12" cm="1">
        <f t="array" ref="O43">1+(G43-MIN(G$4:G$103))*(100-1)/(MAX(G$4:G$103-MIN(G$4:G$103)))</f>
        <v>55.012361982996147</v>
      </c>
      <c r="P43" s="12" cm="1">
        <f t="array" ref="P43">1+(H43-MIN(H$4:H$103))*(100-1)/(MAX(H$4:H$103-MIN(H$4:H$103)))</f>
        <v>62.151668713198838</v>
      </c>
      <c r="Q43" s="12" cm="1">
        <f t="array" ref="Q43">1+(I43-MIN(I$4:I$103))*(100-1)/(MAX(I$4:I$103-MIN(I$4:I$103)))</f>
        <v>28.174835581408512</v>
      </c>
      <c r="R43" s="12" cm="1">
        <f t="array" ref="R43">1+(J43-MIN(J$4:J$103))*(100-1)/(MAX(J$4:J$103-MIN(J$4:J$103)))</f>
        <v>28.682076764686261</v>
      </c>
      <c r="S43" s="12" cm="1">
        <f t="array" ref="S43">1+(K43-MIN(K$4:K$103))*(100-1)/(MAX(K$4:K$103-MIN(K$4:K$103)))</f>
        <v>46.403516320988842</v>
      </c>
      <c r="T43" s="12" cm="1">
        <f t="array" ref="T43">1+(L43-MIN(L$4:L$103))*(100-1)/(MAX(L$4:L$103-MIN(L$4:L$103)))</f>
        <v>27.971637908490354</v>
      </c>
      <c r="U43" s="11" t="s">
        <v>1</v>
      </c>
      <c r="V43" s="10"/>
      <c r="AI43" s="17" t="e">
        <f t="shared" si="10"/>
        <v>#N/A</v>
      </c>
      <c r="AJ43" s="16" t="e">
        <f t="shared" si="10"/>
        <v>#N/A</v>
      </c>
      <c r="AL43" s="17">
        <f t="shared" si="11"/>
        <v>46.403516320988842</v>
      </c>
      <c r="AM43" s="16">
        <f t="shared" si="11"/>
        <v>55.012361982996147</v>
      </c>
      <c r="AO43" s="17" t="e">
        <f t="shared" si="12"/>
        <v>#N/A</v>
      </c>
      <c r="AP43" s="16" t="e">
        <f t="shared" si="12"/>
        <v>#N/A</v>
      </c>
      <c r="AR43" s="7">
        <f t="shared" si="14"/>
        <v>26.873003080474657</v>
      </c>
      <c r="AS43" s="6">
        <f t="shared" si="15"/>
        <v>11</v>
      </c>
      <c r="AU43" s="5">
        <f t="shared" si="16"/>
        <v>11</v>
      </c>
      <c r="AV43" s="3">
        <f t="shared" si="13"/>
        <v>46.403516320988842</v>
      </c>
      <c r="AW43" s="3">
        <f t="shared" si="13"/>
        <v>55.012361982996147</v>
      </c>
      <c r="AX43" s="2" t="str">
        <f t="shared" si="17"/>
        <v>Listened</v>
      </c>
      <c r="AZ43" s="5"/>
      <c r="BA43" s="3"/>
      <c r="BB43" s="3"/>
      <c r="BC43" s="5">
        <v>67</v>
      </c>
      <c r="BD43" s="3">
        <v>24.818001133888007</v>
      </c>
      <c r="BE43" s="3">
        <v>72.980035365020782</v>
      </c>
      <c r="BF43" s="5"/>
      <c r="BG43" s="3"/>
      <c r="BH43" s="3"/>
      <c r="BJ43" s="4" t="s">
        <v>0</v>
      </c>
      <c r="BK43" s="3">
        <f t="shared" si="0"/>
        <v>71.715814712097313</v>
      </c>
      <c r="BL43" s="3">
        <f t="shared" si="1"/>
        <v>45.987626822190158</v>
      </c>
    </row>
    <row r="44" spans="1:64" x14ac:dyDescent="0.3">
      <c r="A44" s="15"/>
      <c r="B44" s="14" t="s">
        <v>122</v>
      </c>
      <c r="C44" s="14" t="s">
        <v>121</v>
      </c>
      <c r="D44" s="14" t="s">
        <v>8</v>
      </c>
      <c r="E44" s="13">
        <v>75.003793131405615</v>
      </c>
      <c r="F44" s="13">
        <v>75.00320546226051</v>
      </c>
      <c r="G44" s="13">
        <v>8.008992604544158</v>
      </c>
      <c r="H44" s="13">
        <v>-5.9122498817518885</v>
      </c>
      <c r="I44" s="13">
        <v>52.000403984679991</v>
      </c>
      <c r="J44" s="13">
        <v>14.008431024522116</v>
      </c>
      <c r="K44" s="13">
        <v>90.007472456459709</v>
      </c>
      <c r="L44" s="13">
        <v>221.00054578977816</v>
      </c>
      <c r="M44" s="12" cm="1">
        <f t="array" ref="M44">1+(E44-MIN(E$4:E$103))*(100-1)/(MAX(E$4:E$103-MIN(E$4:E$103)))</f>
        <v>70.296994274362135</v>
      </c>
      <c r="N44" s="12" cm="1">
        <f t="array" ref="N44">1+(F44-MIN(F$4:F$103))*(100-1)/(MAX(F$4:F$103-MIN(F$4:F$103)))</f>
        <v>74.03293446259795</v>
      </c>
      <c r="O44" s="12" cm="1">
        <f t="array" ref="O44">1+(G44-MIN(G$4:G$103))*(100-1)/(MAX(G$4:G$103-MIN(G$4:G$103)))</f>
        <v>73.0117470542002</v>
      </c>
      <c r="P44" s="12" cm="1">
        <f t="array" ref="P44">1+(H44-MIN(H$4:H$103))*(100-1)/(MAX(H$4:H$103-MIN(H$4:H$103)))</f>
        <v>54.71060567229307</v>
      </c>
      <c r="Q44" s="12" cm="1">
        <f t="array" ref="Q44">1+(I44-MIN(I$4:I$103))*(100-1)/(MAX(I$4:I$103-MIN(I$4:I$103)))</f>
        <v>98.041905127970622</v>
      </c>
      <c r="R44" s="12" cm="1">
        <f t="array" ref="R44">1+(J44-MIN(J$4:J$103))*(100-1)/(MAX(J$4:J$103-MIN(J$4:J$103)))</f>
        <v>15.911241239415265</v>
      </c>
      <c r="S44" s="12" cm="1">
        <f t="array" ref="S44">1+(K44-MIN(K$4:K$103))*(100-1)/(MAX(K$4:K$103-MIN(K$4:K$103)))</f>
        <v>19.609870826030029</v>
      </c>
      <c r="T44" s="12" cm="1">
        <f t="array" ref="T44">1+(L44-MIN(L$4:L$103))*(100-1)/(MAX(L$4:L$103-MIN(L$4:L$103)))</f>
        <v>39.617741506759849</v>
      </c>
      <c r="U44" s="11" t="s">
        <v>1</v>
      </c>
      <c r="V44" s="10"/>
      <c r="AI44" s="17" t="e">
        <f t="shared" ref="AI44:AJ63" si="18">IF($U44=$AI$2,INDEX($M44:$T44,1,MATCH(AI$3,$M$3:$T$3,0)),NA())</f>
        <v>#N/A</v>
      </c>
      <c r="AJ44" s="16" t="e">
        <f t="shared" si="18"/>
        <v>#N/A</v>
      </c>
      <c r="AL44" s="17">
        <f t="shared" ref="AL44:AM63" si="19">IF($U44=$AL$2,INDEX($M44:$T44,1,MATCH(AL$3,$M$3:$T$3,0)),NA())</f>
        <v>19.609870826030029</v>
      </c>
      <c r="AM44" s="16">
        <f t="shared" si="19"/>
        <v>73.0117470542002</v>
      </c>
      <c r="AO44" s="17" t="e">
        <f t="shared" ref="AO44:AP63" si="20">IF($U44=$AO$2,INDEX($M44:$T44,1,MATCH(AO$3,$M$3:$T$3,0)),NA())</f>
        <v>#N/A</v>
      </c>
      <c r="AP44" s="16" t="e">
        <f t="shared" si="20"/>
        <v>#N/A</v>
      </c>
      <c r="AR44" s="7">
        <f t="shared" si="14"/>
        <v>58.696954457383278</v>
      </c>
      <c r="AS44" s="6">
        <f t="shared" si="15"/>
        <v>75</v>
      </c>
      <c r="AU44" s="5">
        <f t="shared" si="16"/>
        <v>75</v>
      </c>
      <c r="AV44" s="3">
        <f t="shared" ref="AV44:AW63" si="21">INDEX($M44:$T44,1,MATCH(AV$3,$M$3:$T$3,0))</f>
        <v>19.609870826030029</v>
      </c>
      <c r="AW44" s="3">
        <f t="shared" si="21"/>
        <v>73.0117470542002</v>
      </c>
      <c r="AX44" s="2" t="str">
        <f t="shared" si="17"/>
        <v>Listened</v>
      </c>
      <c r="AZ44" s="5"/>
      <c r="BA44" s="3"/>
      <c r="BB44" s="3"/>
      <c r="BC44" s="5">
        <v>68</v>
      </c>
      <c r="BD44" s="3">
        <v>23.330725683464262</v>
      </c>
      <c r="BE44" s="3">
        <v>72.943811197186477</v>
      </c>
      <c r="BF44" s="5"/>
      <c r="BG44" s="3"/>
      <c r="BH44" s="3"/>
      <c r="BJ44" s="1">
        <v>21</v>
      </c>
      <c r="BK44" s="3">
        <f t="shared" si="0"/>
        <v>51.615193308858039</v>
      </c>
      <c r="BL44" s="3">
        <f t="shared" si="1"/>
        <v>72.979961935305397</v>
      </c>
    </row>
    <row r="45" spans="1:64" x14ac:dyDescent="0.3">
      <c r="A45" s="15"/>
      <c r="B45" s="14" t="s">
        <v>120</v>
      </c>
      <c r="C45" s="14" t="s">
        <v>119</v>
      </c>
      <c r="D45" s="14" t="s">
        <v>27</v>
      </c>
      <c r="E45" s="13">
        <v>78.009505517330112</v>
      </c>
      <c r="F45" s="13">
        <v>84.00411527684237</v>
      </c>
      <c r="G45" s="13">
        <v>1.0077596574226981</v>
      </c>
      <c r="H45" s="13">
        <v>-3.4477228596399283</v>
      </c>
      <c r="I45" s="13">
        <v>5.0087270091112313</v>
      </c>
      <c r="J45" s="13">
        <v>17.003797173067859</v>
      </c>
      <c r="K45" s="13">
        <v>95.004795625081542</v>
      </c>
      <c r="L45" s="13">
        <v>200.00708907574349</v>
      </c>
      <c r="M45" s="12" cm="1">
        <f t="array" ref="M45">1+(E45-MIN(E$4:E$103))*(100-1)/(MAX(E$4:E$103-MIN(E$4:E$103)))</f>
        <v>74.548152940795717</v>
      </c>
      <c r="N45" s="12" cm="1">
        <f t="array" ref="N45">1+(F45-MIN(F$4:F$103))*(100-1)/(MAX(F$4:F$103-MIN(F$4:F$103)))</f>
        <v>88.641090043495836</v>
      </c>
      <c r="O45" s="12" cm="1">
        <f t="array" ref="O45">1+(G45-MIN(G$4:G$103))*(100-1)/(MAX(G$4:G$103-MIN(G$4:G$103)))</f>
        <v>10.046201439090231</v>
      </c>
      <c r="P45" s="12" cm="1">
        <f t="array" ref="P45">1+(H45-MIN(H$4:H$103))*(100-1)/(MAX(H$4:H$103-MIN(H$4:H$103)))</f>
        <v>86.324355094985179</v>
      </c>
      <c r="Q45" s="12" cm="1">
        <f t="array" ref="Q45">1+(I45-MIN(I$4:I$103))*(100-1)/(MAX(I$4:I$103-MIN(I$4:I$103)))</f>
        <v>6.829443156210945</v>
      </c>
      <c r="R45" s="12" cm="1">
        <f t="array" ref="R45">1+(J45-MIN(J$4:J$103))*(100-1)/(MAX(J$4:J$103-MIN(J$4:J$103)))</f>
        <v>19.099769521906911</v>
      </c>
      <c r="S45" s="12" cm="1">
        <f t="array" ref="S45">1+(K45-MIN(K$4:K$103))*(100-1)/(MAX(K$4:K$103-MIN(K$4:K$103)))</f>
        <v>23.329597585019112</v>
      </c>
      <c r="T45" s="12" cm="1">
        <f t="array" ref="T45">1+(L45-MIN(L$4:L$103))*(100-1)/(MAX(L$4:L$103-MIN(L$4:L$103)))</f>
        <v>33.183368351113508</v>
      </c>
      <c r="U45" s="11" t="s">
        <v>11</v>
      </c>
      <c r="V45" s="10"/>
      <c r="AI45" s="17">
        <f t="shared" si="18"/>
        <v>23.329597585019112</v>
      </c>
      <c r="AJ45" s="16">
        <f t="shared" si="18"/>
        <v>10.046201439090231</v>
      </c>
      <c r="AL45" s="17" t="e">
        <f t="shared" si="19"/>
        <v>#N/A</v>
      </c>
      <c r="AM45" s="16" t="e">
        <f t="shared" si="19"/>
        <v>#N/A</v>
      </c>
      <c r="AO45" s="17" t="e">
        <f t="shared" si="20"/>
        <v>#N/A</v>
      </c>
      <c r="AP45" s="16" t="e">
        <f t="shared" si="20"/>
        <v>#N/A</v>
      </c>
      <c r="AR45" s="7">
        <f t="shared" si="14"/>
        <v>60.274472759516485</v>
      </c>
      <c r="AS45" s="6">
        <f t="shared" si="15"/>
        <v>82</v>
      </c>
      <c r="AU45" s="5">
        <f t="shared" si="16"/>
        <v>82</v>
      </c>
      <c r="AV45" s="3">
        <f t="shared" si="21"/>
        <v>23.329597585019112</v>
      </c>
      <c r="AW45" s="3">
        <f t="shared" si="21"/>
        <v>10.046201439090231</v>
      </c>
      <c r="AX45" s="2" t="str">
        <f t="shared" si="17"/>
        <v>Skipped</v>
      </c>
      <c r="AZ45" s="5"/>
      <c r="BA45" s="3"/>
      <c r="BB45" s="3"/>
      <c r="BC45" s="5">
        <v>71</v>
      </c>
      <c r="BD45" s="3">
        <v>21.843871688752024</v>
      </c>
      <c r="BE45" s="3">
        <v>73.017775090462891</v>
      </c>
      <c r="BF45" s="5"/>
      <c r="BG45" s="3"/>
      <c r="BH45" s="3"/>
      <c r="BJ45" s="4" t="s">
        <v>0</v>
      </c>
      <c r="BK45" s="3">
        <f t="shared" si="0"/>
        <v>71.715814712097313</v>
      </c>
      <c r="BL45" s="3">
        <f t="shared" si="1"/>
        <v>45.987626822190158</v>
      </c>
    </row>
    <row r="46" spans="1:64" x14ac:dyDescent="0.3">
      <c r="A46" s="15"/>
      <c r="B46" s="14" t="s">
        <v>118</v>
      </c>
      <c r="C46" s="14" t="s">
        <v>117</v>
      </c>
      <c r="D46" s="14" t="s">
        <v>8</v>
      </c>
      <c r="E46" s="13">
        <v>83.004681859781314</v>
      </c>
      <c r="F46" s="13">
        <v>73.000451814395134</v>
      </c>
      <c r="G46" s="13">
        <v>8.0089813359285635</v>
      </c>
      <c r="H46" s="13">
        <v>-3.7094617173139541</v>
      </c>
      <c r="I46" s="13">
        <v>22.009476922007266</v>
      </c>
      <c r="J46" s="13">
        <v>1.0038412137500066</v>
      </c>
      <c r="K46" s="13">
        <v>155.00954807346574</v>
      </c>
      <c r="L46" s="13">
        <v>313.00934828260966</v>
      </c>
      <c r="M46" s="12" cm="1">
        <f t="array" ref="M46">1+(E46-MIN(E$4:E$103))*(100-1)/(MAX(E$4:E$103-MIN(E$4:E$103)))</f>
        <v>81.613129382992426</v>
      </c>
      <c r="N46" s="12" cm="1">
        <f t="array" ref="N46">1+(F46-MIN(F$4:F$103))*(100-1)/(MAX(F$4:F$103-MIN(F$4:F$103)))</f>
        <v>70.782536727156668</v>
      </c>
      <c r="O46" s="12" cm="1">
        <f t="array" ref="O46">1+(G46-MIN(G$4:G$103))*(100-1)/(MAX(G$4:G$103-MIN(G$4:G$103)))</f>
        <v>73.011645709974886</v>
      </c>
      <c r="P46" s="12" cm="1">
        <f t="array" ref="P46">1+(H46-MIN(H$4:H$103))*(100-1)/(MAX(H$4:H$103-MIN(H$4:H$103)))</f>
        <v>82.966896813356129</v>
      </c>
      <c r="Q46" s="12" cm="1">
        <f t="array" ref="Q46">1+(I46-MIN(I$4:I$103))*(100-1)/(MAX(I$4:I$103-MIN(I$4:I$103)))</f>
        <v>39.828483725195831</v>
      </c>
      <c r="R46" s="12" cm="1">
        <f t="array" ref="R46">1+(J46-MIN(J$4:J$103))*(100-1)/(MAX(J$4:J$103-MIN(J$4:J$103)))</f>
        <v>2.0680246316622761</v>
      </c>
      <c r="S46" s="12" cm="1">
        <f t="array" ref="S46">1+(K46-MIN(K$4:K$103))*(100-1)/(MAX(K$4:K$103-MIN(K$4:K$103)))</f>
        <v>67.993765944241957</v>
      </c>
      <c r="T46" s="12" cm="1">
        <f t="array" ref="T46">1+(L46-MIN(L$4:L$103))*(100-1)/(MAX(L$4:L$103-MIN(L$4:L$103)))</f>
        <v>67.817907725563686</v>
      </c>
      <c r="U46" s="11" t="s">
        <v>5</v>
      </c>
      <c r="V46" s="10"/>
      <c r="AI46" s="17" t="e">
        <f t="shared" si="18"/>
        <v>#N/A</v>
      </c>
      <c r="AJ46" s="16" t="e">
        <f t="shared" si="18"/>
        <v>#N/A</v>
      </c>
      <c r="AL46" s="17" t="e">
        <f t="shared" si="19"/>
        <v>#N/A</v>
      </c>
      <c r="AM46" s="16" t="e">
        <f t="shared" si="19"/>
        <v>#N/A</v>
      </c>
      <c r="AO46" s="17">
        <f t="shared" si="20"/>
        <v>67.993765944241957</v>
      </c>
      <c r="AP46" s="16">
        <f t="shared" si="20"/>
        <v>73.011645709974886</v>
      </c>
      <c r="AR46" s="7">
        <f t="shared" si="14"/>
        <v>27.279135687877638</v>
      </c>
      <c r="AS46" s="6">
        <f t="shared" si="15"/>
        <v>12</v>
      </c>
      <c r="AU46" s="5">
        <f t="shared" si="16"/>
        <v>12</v>
      </c>
      <c r="AV46" s="3">
        <f t="shared" si="21"/>
        <v>67.993765944241957</v>
      </c>
      <c r="AW46" s="3">
        <f t="shared" si="21"/>
        <v>73.011645709974886</v>
      </c>
      <c r="AX46" s="2" t="str">
        <f t="shared" si="17"/>
        <v>Favorited</v>
      </c>
      <c r="AZ46" s="5"/>
      <c r="BA46" s="3"/>
      <c r="BB46" s="3"/>
      <c r="BC46" s="5">
        <v>73</v>
      </c>
      <c r="BD46" s="3">
        <v>27.05394128912565</v>
      </c>
      <c r="BE46" s="3">
        <v>81.982326727108784</v>
      </c>
      <c r="BF46" s="5"/>
      <c r="BG46" s="3"/>
      <c r="BH46" s="3"/>
      <c r="BJ46" s="1">
        <v>22</v>
      </c>
      <c r="BK46" s="3">
        <f t="shared" si="0"/>
        <v>38.213398865799476</v>
      </c>
      <c r="BL46" s="3">
        <f t="shared" si="1"/>
        <v>37.031258792789814</v>
      </c>
    </row>
    <row r="47" spans="1:64" x14ac:dyDescent="0.3">
      <c r="A47" s="15"/>
      <c r="B47" s="14" t="s">
        <v>116</v>
      </c>
      <c r="C47" s="14" t="s">
        <v>96</v>
      </c>
      <c r="D47" s="14" t="s">
        <v>2</v>
      </c>
      <c r="E47" s="13">
        <v>61.000167566282563</v>
      </c>
      <c r="F47" s="13">
        <v>82.009988255420154</v>
      </c>
      <c r="G47" s="13">
        <v>5.1180955095295588E-3</v>
      </c>
      <c r="H47" s="13">
        <v>-4.8280881998114955</v>
      </c>
      <c r="I47" s="13">
        <v>4.0035648144992528</v>
      </c>
      <c r="J47" s="13">
        <v>1.0087956555995932</v>
      </c>
      <c r="K47" s="13">
        <v>168.00645039944919</v>
      </c>
      <c r="L47" s="13">
        <v>187.00489117075665</v>
      </c>
      <c r="M47" s="12" cm="1">
        <f t="array" ref="M47">1+(E47-MIN(E$4:E$103))*(100-1)/(MAX(E$4:E$103-MIN(E$4:E$103)))</f>
        <v>50.490829698720923</v>
      </c>
      <c r="N47" s="12" cm="1">
        <f t="array" ref="N47">1+(F47-MIN(F$4:F$103))*(100-1)/(MAX(F$4:F$103-MIN(F$4:F$103)))</f>
        <v>85.404693015073718</v>
      </c>
      <c r="O47" s="12" cm="1">
        <f t="array" ref="O47">1+(G47-MIN(G$4:G$103))*(100-1)/(MAX(G$4:G$103-MIN(G$4:G$103)))</f>
        <v>1.0289506949616209</v>
      </c>
      <c r="P47" s="12" cm="1">
        <f t="array" ref="P47">1+(H47-MIN(H$4:H$103))*(100-1)/(MAX(H$4:H$103-MIN(H$4:H$103)))</f>
        <v>68.617702425152672</v>
      </c>
      <c r="Q47" s="12" cm="1">
        <f t="array" ref="Q47">1+(I47-MIN(I$4:I$103))*(100-1)/(MAX(I$4:I$103-MIN(I$4:I$103)))</f>
        <v>4.8783887492962421</v>
      </c>
      <c r="R47" s="12" cm="1">
        <f t="array" ref="R47">1+(J47-MIN(J$4:J$103))*(100-1)/(MAX(J$4:J$103-MIN(J$4:J$103)))</f>
        <v>2.0732985705324998</v>
      </c>
      <c r="S47" s="12" cm="1">
        <f t="array" ref="S47">1+(K47-MIN(K$4:K$103))*(100-1)/(MAX(K$4:K$103-MIN(K$4:K$103)))</f>
        <v>77.667930238735806</v>
      </c>
      <c r="T47" s="12" cm="1">
        <f t="array" ref="T47">1+(L47-MIN(L$4:L$103))*(100-1)/(MAX(L$4:L$103-MIN(L$4:L$103)))</f>
        <v>29.198269836664537</v>
      </c>
      <c r="U47" s="11" t="s">
        <v>1</v>
      </c>
      <c r="V47" s="10"/>
      <c r="AI47" s="17" t="e">
        <f t="shared" si="18"/>
        <v>#N/A</v>
      </c>
      <c r="AJ47" s="16" t="e">
        <f t="shared" si="18"/>
        <v>#N/A</v>
      </c>
      <c r="AL47" s="17">
        <f t="shared" si="19"/>
        <v>77.667930238735806</v>
      </c>
      <c r="AM47" s="16">
        <f t="shared" si="19"/>
        <v>1.0289506949616209</v>
      </c>
      <c r="AO47" s="17" t="e">
        <f t="shared" si="20"/>
        <v>#N/A</v>
      </c>
      <c r="AP47" s="16" t="e">
        <f t="shared" si="20"/>
        <v>#N/A</v>
      </c>
      <c r="AR47" s="7">
        <f t="shared" si="14"/>
        <v>45.350967336491074</v>
      </c>
      <c r="AS47" s="6">
        <f t="shared" si="15"/>
        <v>41</v>
      </c>
      <c r="AU47" s="5">
        <f t="shared" si="16"/>
        <v>41</v>
      </c>
      <c r="AV47" s="3">
        <f t="shared" si="21"/>
        <v>77.667930238735806</v>
      </c>
      <c r="AW47" s="3">
        <f t="shared" si="21"/>
        <v>1.0289506949616209</v>
      </c>
      <c r="AX47" s="2" t="str">
        <f t="shared" si="17"/>
        <v>Listened</v>
      </c>
      <c r="AZ47" s="5"/>
      <c r="BA47" s="3"/>
      <c r="BB47" s="3"/>
      <c r="BC47" s="5">
        <v>74</v>
      </c>
      <c r="BD47" s="3">
        <v>25.565149297329302</v>
      </c>
      <c r="BE47" s="3">
        <v>81.987053236032011</v>
      </c>
      <c r="BF47" s="5"/>
      <c r="BG47" s="3"/>
      <c r="BH47" s="3"/>
      <c r="BJ47" s="4" t="s">
        <v>0</v>
      </c>
      <c r="BK47" s="3">
        <f t="shared" si="0"/>
        <v>71.715814712097313</v>
      </c>
      <c r="BL47" s="3">
        <f t="shared" si="1"/>
        <v>45.987626822190158</v>
      </c>
    </row>
    <row r="48" spans="1:64" x14ac:dyDescent="0.3">
      <c r="A48" s="15"/>
      <c r="B48" s="14" t="s">
        <v>115</v>
      </c>
      <c r="C48" s="14" t="s">
        <v>114</v>
      </c>
      <c r="D48" s="14" t="s">
        <v>27</v>
      </c>
      <c r="E48" s="13">
        <v>78.004391463161923</v>
      </c>
      <c r="F48" s="13">
        <v>78.005047400753639</v>
      </c>
      <c r="G48" s="13">
        <v>5.5117090524970484E-3</v>
      </c>
      <c r="H48" s="13">
        <v>-4.4483841191690532</v>
      </c>
      <c r="I48" s="13">
        <v>9.0026370663082655</v>
      </c>
      <c r="J48" s="13">
        <v>5.0070558898281723</v>
      </c>
      <c r="K48" s="13">
        <v>94.008472140665035</v>
      </c>
      <c r="L48" s="13">
        <v>222.00180644911541</v>
      </c>
      <c r="M48" s="12" cm="1">
        <f t="array" ref="M48">1+(E48-MIN(E$4:E$103))*(100-1)/(MAX(E$4:E$103-MIN(E$4:E$103)))</f>
        <v>74.540919828339739</v>
      </c>
      <c r="N48" s="12" cm="1">
        <f t="array" ref="N48">1+(F48-MIN(F$4:F$103))*(100-1)/(MAX(F$4:F$103-MIN(F$4:F$103)))</f>
        <v>78.904816857834334</v>
      </c>
      <c r="O48" s="12" cm="1">
        <f t="array" ref="O48">1+(G48-MIN(G$4:G$103))*(100-1)/(MAX(G$4:G$103-MIN(G$4:G$103)))</f>
        <v>1.0324906559487259</v>
      </c>
      <c r="P48" s="12" cm="1">
        <f t="array" ref="P48">1+(H48-MIN(H$4:H$103))*(100-1)/(MAX(H$4:H$103-MIN(H$4:H$103)))</f>
        <v>73.488360994729732</v>
      </c>
      <c r="Q48" s="12" cm="1">
        <f t="array" ref="Q48">1+(I48-MIN(I$4:I$103))*(100-1)/(MAX(I$4:I$103-MIN(I$4:I$103)))</f>
        <v>14.581760005854589</v>
      </c>
      <c r="R48" s="12" cm="1">
        <f t="array" ref="R48">1+(J48-MIN(J$4:J$103))*(100-1)/(MAX(J$4:J$103-MIN(J$4:J$103)))</f>
        <v>6.3293945552550843</v>
      </c>
      <c r="S48" s="12" cm="1">
        <f t="array" ref="S48">1+(K48-MIN(K$4:K$103))*(100-1)/(MAX(K$4:K$103-MIN(K$4:K$103)))</f>
        <v>22.587990328385484</v>
      </c>
      <c r="T48" s="12" cm="1">
        <f t="array" ref="T48">1+(L48-MIN(L$4:L$103))*(100-1)/(MAX(L$4:L$103-MIN(L$4:L$103)))</f>
        <v>39.924622112274299</v>
      </c>
      <c r="U48" s="11" t="s">
        <v>11</v>
      </c>
      <c r="V48" s="10"/>
      <c r="AI48" s="17">
        <f t="shared" si="18"/>
        <v>22.587990328385484</v>
      </c>
      <c r="AJ48" s="16">
        <f t="shared" si="18"/>
        <v>1.0324906559487259</v>
      </c>
      <c r="AL48" s="17" t="e">
        <f t="shared" si="19"/>
        <v>#N/A</v>
      </c>
      <c r="AM48" s="16" t="e">
        <f t="shared" si="19"/>
        <v>#N/A</v>
      </c>
      <c r="AO48" s="17" t="e">
        <f t="shared" si="20"/>
        <v>#N/A</v>
      </c>
      <c r="AP48" s="16" t="e">
        <f t="shared" si="20"/>
        <v>#N/A</v>
      </c>
      <c r="AR48" s="7">
        <f t="shared" si="14"/>
        <v>66.592097101699224</v>
      </c>
      <c r="AS48" s="6">
        <f t="shared" si="15"/>
        <v>92</v>
      </c>
      <c r="AU48" s="5">
        <f t="shared" si="16"/>
        <v>92</v>
      </c>
      <c r="AV48" s="3">
        <f t="shared" si="21"/>
        <v>22.587990328385484</v>
      </c>
      <c r="AW48" s="3">
        <f t="shared" si="21"/>
        <v>1.0324906559487259</v>
      </c>
      <c r="AX48" s="2" t="str">
        <f t="shared" si="17"/>
        <v>Skipped</v>
      </c>
      <c r="AZ48" s="5"/>
      <c r="BA48" s="3"/>
      <c r="BB48" s="3"/>
      <c r="BC48" s="5">
        <v>75</v>
      </c>
      <c r="BD48" s="3">
        <v>19.609870826030029</v>
      </c>
      <c r="BE48" s="3">
        <v>73.0117470542002</v>
      </c>
      <c r="BF48" s="5"/>
      <c r="BG48" s="3"/>
      <c r="BH48" s="3"/>
      <c r="BJ48" s="1">
        <v>23</v>
      </c>
      <c r="BK48" s="3">
        <f t="shared" si="0"/>
        <v>41.941902376942316</v>
      </c>
      <c r="BL48" s="3">
        <f t="shared" si="1"/>
        <v>63.976779712244102</v>
      </c>
    </row>
    <row r="49" spans="1:64" x14ac:dyDescent="0.3">
      <c r="A49" s="15"/>
      <c r="B49" s="14" t="s">
        <v>113</v>
      </c>
      <c r="C49" s="14" t="s">
        <v>112</v>
      </c>
      <c r="D49" s="14" t="s">
        <v>24</v>
      </c>
      <c r="E49" s="13">
        <v>75.009476347787668</v>
      </c>
      <c r="F49" s="13">
        <v>83.005187915970765</v>
      </c>
      <c r="G49" s="13">
        <v>3.0069609447289509</v>
      </c>
      <c r="H49" s="13">
        <v>-2.8604647252751301</v>
      </c>
      <c r="I49" s="13">
        <v>5.0026838625706898</v>
      </c>
      <c r="J49" s="13">
        <v>37.002253117221706</v>
      </c>
      <c r="K49" s="13">
        <v>128.00994302746327</v>
      </c>
      <c r="L49" s="13">
        <v>216.0029447560222</v>
      </c>
      <c r="M49" s="12" cm="1">
        <f t="array" ref="M49">1+(E49-MIN(E$4:E$103))*(100-1)/(MAX(E$4:E$103-MIN(E$4:E$103)))</f>
        <v>70.305032386953656</v>
      </c>
      <c r="N49" s="12" cm="1">
        <f t="array" ref="N49">1+(F49-MIN(F$4:F$103))*(100-1)/(MAX(F$4:F$103-MIN(F$4:F$103)))</f>
        <v>87.019866566954875</v>
      </c>
      <c r="O49" s="12" cm="1">
        <f t="array" ref="O49">1+(G49-MIN(G$4:G$103))*(100-1)/(MAX(G$4:G$103-MIN(G$4:G$103)))</f>
        <v>28.026005967865981</v>
      </c>
      <c r="P49" s="12" cm="1">
        <f t="array" ref="P49">1+(H49-MIN(H$4:H$103))*(100-1)/(MAX(H$4:H$103-MIN(H$4:H$103)))</f>
        <v>93.857415734887113</v>
      </c>
      <c r="Q49" s="12" cm="1">
        <f t="array" ref="Q49">1+(I49-MIN(I$4:I$103))*(100-1)/(MAX(I$4:I$103-MIN(I$4:I$103)))</f>
        <v>6.8177132008338361</v>
      </c>
      <c r="R49" s="12" cm="1">
        <f t="array" ref="R49">1+(J49-MIN(J$4:J$103))*(100-1)/(MAX(J$4:J$103-MIN(J$4:J$103)))</f>
        <v>40.387865608275526</v>
      </c>
      <c r="S49" s="12" cm="1">
        <f t="array" ref="S49">1+(K49-MIN(K$4:K$103))*(100-1)/(MAX(K$4:K$103-MIN(K$4:K$103)))</f>
        <v>47.896776019243944</v>
      </c>
      <c r="T49" s="12" cm="1">
        <f t="array" ref="T49">1+(L49-MIN(L$4:L$103))*(100-1)/(MAX(L$4:L$103-MIN(L$4:L$103)))</f>
        <v>38.086005672482862</v>
      </c>
      <c r="U49" s="11" t="s">
        <v>1</v>
      </c>
      <c r="V49" s="10"/>
      <c r="AI49" s="17" t="e">
        <f t="shared" si="18"/>
        <v>#N/A</v>
      </c>
      <c r="AJ49" s="16" t="e">
        <f t="shared" si="18"/>
        <v>#N/A</v>
      </c>
      <c r="AL49" s="17">
        <f t="shared" si="19"/>
        <v>47.896776019243944</v>
      </c>
      <c r="AM49" s="16">
        <f t="shared" si="19"/>
        <v>28.026005967865981</v>
      </c>
      <c r="AO49" s="17" t="e">
        <f t="shared" si="20"/>
        <v>#N/A</v>
      </c>
      <c r="AP49" s="16" t="e">
        <f t="shared" si="20"/>
        <v>#N/A</v>
      </c>
      <c r="AR49" s="7">
        <f t="shared" si="14"/>
        <v>29.83230510648044</v>
      </c>
      <c r="AS49" s="6">
        <f t="shared" si="15"/>
        <v>18</v>
      </c>
      <c r="AU49" s="5">
        <f t="shared" si="16"/>
        <v>18</v>
      </c>
      <c r="AV49" s="3">
        <f t="shared" si="21"/>
        <v>47.896776019243944</v>
      </c>
      <c r="AW49" s="3">
        <f t="shared" si="21"/>
        <v>28.026005967865981</v>
      </c>
      <c r="AX49" s="2" t="str">
        <f t="shared" si="17"/>
        <v>Listened</v>
      </c>
      <c r="AZ49" s="5"/>
      <c r="BA49" s="3"/>
      <c r="BB49" s="3"/>
      <c r="BC49" s="5">
        <v>76</v>
      </c>
      <c r="BD49" s="3">
        <v>47.151803668266986</v>
      </c>
      <c r="BE49" s="3">
        <v>99.916674353985854</v>
      </c>
      <c r="BF49" s="5"/>
      <c r="BG49" s="3"/>
      <c r="BH49" s="3"/>
      <c r="BJ49" s="4" t="s">
        <v>0</v>
      </c>
      <c r="BK49" s="3">
        <f t="shared" si="0"/>
        <v>71.715814712097313</v>
      </c>
      <c r="BL49" s="3">
        <f t="shared" si="1"/>
        <v>45.987626822190158</v>
      </c>
    </row>
    <row r="50" spans="1:64" x14ac:dyDescent="0.3">
      <c r="A50" s="15"/>
      <c r="B50" s="14" t="s">
        <v>111</v>
      </c>
      <c r="C50" s="14" t="s">
        <v>110</v>
      </c>
      <c r="D50" s="14" t="s">
        <v>34</v>
      </c>
      <c r="E50" s="13">
        <v>70.000714437296907</v>
      </c>
      <c r="F50" s="13">
        <v>86.000034731545938</v>
      </c>
      <c r="G50" s="13">
        <v>5.0080437036090739</v>
      </c>
      <c r="H50" s="13">
        <v>-4.8725050678389419</v>
      </c>
      <c r="I50" s="13">
        <v>10.004489077991179</v>
      </c>
      <c r="J50" s="13">
        <v>2.0066094147857401</v>
      </c>
      <c r="K50" s="13">
        <v>105.00647196828005</v>
      </c>
      <c r="L50" s="13">
        <v>217.00309076556547</v>
      </c>
      <c r="M50" s="12" cm="1">
        <f t="array" ref="M50">1+(E50-MIN(E$4:E$103))*(100-1)/(MAX(E$4:E$103-MIN(E$4:E$103)))</f>
        <v>63.220841063925285</v>
      </c>
      <c r="N50" s="12" cm="1">
        <f t="array" ref="N50">1+(F50-MIN(F$4:F$103))*(100-1)/(MAX(F$4:F$103-MIN(F$4:F$103)))</f>
        <v>91.880396127200342</v>
      </c>
      <c r="O50" s="12" cm="1">
        <f t="array" ref="O50">1+(G50-MIN(G$4:G$103))*(100-1)/(MAX(G$4:G$103-MIN(G$4:G$103)))</f>
        <v>46.02273149971402</v>
      </c>
      <c r="P50" s="12" cm="1">
        <f t="array" ref="P50">1+(H50-MIN(H$4:H$103))*(100-1)/(MAX(H$4:H$103-MIN(H$4:H$103)))</f>
        <v>68.047944527039974</v>
      </c>
      <c r="Q50" s="12" cm="1">
        <f t="array" ref="Q50">1+(I50-MIN(I$4:I$103))*(100-1)/(MAX(I$4:I$103-MIN(I$4:I$103)))</f>
        <v>16.526389233802092</v>
      </c>
      <c r="R50" s="12" cm="1">
        <f t="array" ref="R50">1+(J50-MIN(J$4:J$103))*(100-1)/(MAX(J$4:J$103-MIN(J$4:J$103)))</f>
        <v>3.1354583313246782</v>
      </c>
      <c r="S50" s="12" cm="1">
        <f t="array" ref="S50">1+(K50-MIN(K$4:K$103))*(100-1)/(MAX(K$4:K$103-MIN(K$4:K$103)))</f>
        <v>30.774283844683932</v>
      </c>
      <c r="T50" s="12" cm="1">
        <f t="array" ref="T50">1+(L50-MIN(L$4:L$103))*(100-1)/(MAX(L$4:L$103-MIN(L$4:L$103)))</f>
        <v>38.392544644277343</v>
      </c>
      <c r="U50" s="11" t="s">
        <v>11</v>
      </c>
      <c r="V50" s="10"/>
      <c r="AI50" s="17">
        <f t="shared" si="18"/>
        <v>30.774283844683932</v>
      </c>
      <c r="AJ50" s="16">
        <f t="shared" si="18"/>
        <v>46.02273149971402</v>
      </c>
      <c r="AL50" s="17" t="e">
        <f t="shared" si="19"/>
        <v>#N/A</v>
      </c>
      <c r="AM50" s="16" t="e">
        <f t="shared" si="19"/>
        <v>#N/A</v>
      </c>
      <c r="AO50" s="17" t="e">
        <f t="shared" si="20"/>
        <v>#N/A</v>
      </c>
      <c r="AP50" s="16" t="e">
        <f t="shared" si="20"/>
        <v>#N/A</v>
      </c>
      <c r="AR50" s="7">
        <f t="shared" si="14"/>
        <v>40.941545917389909</v>
      </c>
      <c r="AS50" s="6">
        <f t="shared" si="15"/>
        <v>32</v>
      </c>
      <c r="AU50" s="5">
        <f t="shared" si="16"/>
        <v>32</v>
      </c>
      <c r="AV50" s="3">
        <f t="shared" si="21"/>
        <v>30.774283844683932</v>
      </c>
      <c r="AW50" s="3">
        <f t="shared" si="21"/>
        <v>46.02273149971402</v>
      </c>
      <c r="AX50" s="2" t="str">
        <f t="shared" si="17"/>
        <v>Skipped</v>
      </c>
      <c r="AZ50" s="5"/>
      <c r="BA50" s="3"/>
      <c r="BB50" s="3"/>
      <c r="BC50" s="5">
        <v>81</v>
      </c>
      <c r="BD50" s="3">
        <v>18.122565144867977</v>
      </c>
      <c r="BE50" s="3">
        <v>19.012335979426755</v>
      </c>
      <c r="BF50" s="5"/>
      <c r="BG50" s="3"/>
      <c r="BH50" s="3"/>
      <c r="BJ50" s="1">
        <v>24</v>
      </c>
      <c r="BK50" s="3">
        <f t="shared" si="0"/>
        <v>95.529217615432344</v>
      </c>
      <c r="BL50" s="3">
        <f t="shared" si="1"/>
        <v>19.038483928773744</v>
      </c>
    </row>
    <row r="51" spans="1:64" x14ac:dyDescent="0.3">
      <c r="A51" s="15"/>
      <c r="B51" s="14" t="s">
        <v>109</v>
      </c>
      <c r="C51" s="14" t="s">
        <v>108</v>
      </c>
      <c r="D51" s="14" t="s">
        <v>2</v>
      </c>
      <c r="E51" s="13">
        <v>60.003897811850152</v>
      </c>
      <c r="F51" s="13">
        <v>72.005131385232261</v>
      </c>
      <c r="G51" s="13">
        <v>6.0024467601270395</v>
      </c>
      <c r="H51" s="13">
        <v>-4.8549808296521038</v>
      </c>
      <c r="I51" s="13">
        <v>5.0021938071783687</v>
      </c>
      <c r="J51" s="13">
        <v>9.0065111837532381</v>
      </c>
      <c r="K51" s="13">
        <v>102.00197068020577</v>
      </c>
      <c r="L51" s="13">
        <v>208.00742748582329</v>
      </c>
      <c r="M51" s="12" cm="1">
        <f t="array" ref="M51">1+(E51-MIN(E$4:E$103))*(100-1)/(MAX(E$4:E$103-MIN(E$4:E$103)))</f>
        <v>49.081745842096936</v>
      </c>
      <c r="N51" s="12" cm="1">
        <f t="array" ref="N51">1+(F51-MIN(F$4:F$103))*(100-1)/(MAX(F$4:F$103-MIN(F$4:F$103)))</f>
        <v>69.167167172125431</v>
      </c>
      <c r="O51" s="12" cm="1">
        <f t="array" ref="O51">1+(G51-MIN(G$4:G$103))*(100-1)/(MAX(G$4:G$103-MIN(G$4:G$103)))</f>
        <v>54.965889296046164</v>
      </c>
      <c r="P51" s="12" cm="1">
        <f t="array" ref="P51">1+(H51-MIN(H$4:H$103))*(100-1)/(MAX(H$4:H$103-MIN(H$4:H$103)))</f>
        <v>68.272736898919717</v>
      </c>
      <c r="Q51" s="12" cm="1">
        <f t="array" ref="Q51">1+(I51-MIN(I$4:I$103))*(100-1)/(MAX(I$4:I$103-MIN(I$4:I$103)))</f>
        <v>6.8167619864547584</v>
      </c>
      <c r="R51" s="12" cm="1">
        <f t="array" ref="R51">1+(J51-MIN(J$4:J$103))*(100-1)/(MAX(J$4:J$103-MIN(J$4:J$103)))</f>
        <v>10.586762665471698</v>
      </c>
      <c r="S51" s="12" cm="1">
        <f t="array" ref="S51">1+(K51-MIN(K$4:K$103))*(100-1)/(MAX(K$4:K$103-MIN(K$4:K$103)))</f>
        <v>28.53790179342084</v>
      </c>
      <c r="T51" s="12" cm="1">
        <f t="array" ref="T51">1+(L51-MIN(L$4:L$103))*(100-1)/(MAX(L$4:L$103-MIN(L$4:L$103)))</f>
        <v>35.635425837553555</v>
      </c>
      <c r="U51" s="11" t="s">
        <v>1</v>
      </c>
      <c r="V51" s="10"/>
      <c r="AI51" s="17" t="e">
        <f t="shared" si="18"/>
        <v>#N/A</v>
      </c>
      <c r="AJ51" s="16" t="e">
        <f t="shared" si="18"/>
        <v>#N/A</v>
      </c>
      <c r="AL51" s="17">
        <f t="shared" si="19"/>
        <v>28.53790179342084</v>
      </c>
      <c r="AM51" s="16">
        <f t="shared" si="19"/>
        <v>54.965889296046164</v>
      </c>
      <c r="AO51" s="17" t="e">
        <f t="shared" si="20"/>
        <v>#N/A</v>
      </c>
      <c r="AP51" s="16" t="e">
        <f t="shared" si="20"/>
        <v>#N/A</v>
      </c>
      <c r="AR51" s="7">
        <f t="shared" si="14"/>
        <v>44.101489329298836</v>
      </c>
      <c r="AS51" s="6">
        <f t="shared" si="15"/>
        <v>36</v>
      </c>
      <c r="AU51" s="5">
        <f t="shared" si="16"/>
        <v>36</v>
      </c>
      <c r="AV51" s="3">
        <f t="shared" si="21"/>
        <v>28.53790179342084</v>
      </c>
      <c r="AW51" s="3">
        <f t="shared" si="21"/>
        <v>54.965889296046164</v>
      </c>
      <c r="AX51" s="2" t="str">
        <f t="shared" si="17"/>
        <v>Listened</v>
      </c>
      <c r="AZ51" s="5"/>
      <c r="BA51" s="3"/>
      <c r="BB51" s="3"/>
      <c r="BC51" s="5">
        <v>83</v>
      </c>
      <c r="BD51" s="3">
        <v>23.332297264411256</v>
      </c>
      <c r="BE51" s="3">
        <v>9.9953147740387926</v>
      </c>
      <c r="BF51" s="5"/>
      <c r="BG51" s="3"/>
      <c r="BH51" s="3"/>
      <c r="BJ51" s="4" t="s">
        <v>0</v>
      </c>
      <c r="BK51" s="3">
        <f t="shared" si="0"/>
        <v>71.715814712097313</v>
      </c>
      <c r="BL51" s="3">
        <f t="shared" si="1"/>
        <v>45.987626822190158</v>
      </c>
    </row>
    <row r="52" spans="1:64" x14ac:dyDescent="0.3">
      <c r="A52" s="15"/>
      <c r="B52" s="14" t="s">
        <v>107</v>
      </c>
      <c r="C52" s="14" t="s">
        <v>106</v>
      </c>
      <c r="D52" s="14" t="s">
        <v>8</v>
      </c>
      <c r="E52" s="13">
        <v>66.006070255907346</v>
      </c>
      <c r="F52" s="13">
        <v>71.004884178471826</v>
      </c>
      <c r="G52" s="13">
        <v>5.0092198082219754</v>
      </c>
      <c r="H52" s="13">
        <v>-5.6565081133117614</v>
      </c>
      <c r="I52" s="13">
        <v>12.002186635905268</v>
      </c>
      <c r="J52" s="13">
        <v>31.000213326088499</v>
      </c>
      <c r="K52" s="13">
        <v>148.00067205241621</v>
      </c>
      <c r="L52" s="13">
        <v>212.00998751643439</v>
      </c>
      <c r="M52" s="12" cm="1">
        <f t="array" ref="M52">1+(E52-MIN(E$4:E$103))*(100-1)/(MAX(E$4:E$103-MIN(E$4:E$103)))</f>
        <v>57.570977054794731</v>
      </c>
      <c r="N52" s="12" cm="1">
        <f t="array" ref="N52">1+(F52-MIN(F$4:F$103))*(100-1)/(MAX(F$4:F$103-MIN(F$4:F$103)))</f>
        <v>67.543801632783698</v>
      </c>
      <c r="O52" s="12" cm="1">
        <f t="array" ref="O52">1+(G52-MIN(G$4:G$103))*(100-1)/(MAX(G$4:G$103-MIN(G$4:G$103)))</f>
        <v>46.033308789344446</v>
      </c>
      <c r="P52" s="12" cm="1">
        <f t="array" ref="P52">1+(H52-MIN(H$4:H$103))*(100-1)/(MAX(H$4:H$103-MIN(H$4:H$103)))</f>
        <v>57.991136221093448</v>
      </c>
      <c r="Q52" s="12" cm="1">
        <f t="array" ref="Q52">1+(I52-MIN(I$4:I$103))*(100-1)/(MAX(I$4:I$103-MIN(I$4:I$103)))</f>
        <v>20.403988933575533</v>
      </c>
      <c r="R52" s="12" cm="1">
        <f t="array" ref="R52">1+(J52-MIN(J$4:J$103))*(100-1)/(MAX(J$4:J$103-MIN(J$4:J$103)))</f>
        <v>33.998772363044104</v>
      </c>
      <c r="S52" s="12" cm="1">
        <f t="array" ref="S52">1+(K52-MIN(K$4:K$103))*(100-1)/(MAX(K$4:K$103-MIN(K$4:K$103)))</f>
        <v>62.776752193833502</v>
      </c>
      <c r="T52" s="12" cm="1">
        <f t="array" ref="T52">1+(L52-MIN(L$4:L$103))*(100-1)/(MAX(L$4:L$103-MIN(L$4:L$103)))</f>
        <v>36.862187354993885</v>
      </c>
      <c r="U52" s="11" t="s">
        <v>1</v>
      </c>
      <c r="V52" s="10"/>
      <c r="AI52" s="17" t="e">
        <f t="shared" si="18"/>
        <v>#N/A</v>
      </c>
      <c r="AJ52" s="16" t="e">
        <f t="shared" si="18"/>
        <v>#N/A</v>
      </c>
      <c r="AL52" s="17">
        <f t="shared" si="19"/>
        <v>62.776752193833502</v>
      </c>
      <c r="AM52" s="16">
        <f t="shared" si="19"/>
        <v>46.033308789344446</v>
      </c>
      <c r="AO52" s="17" t="e">
        <f t="shared" si="20"/>
        <v>#N/A</v>
      </c>
      <c r="AP52" s="16" t="e">
        <f t="shared" si="20"/>
        <v>#N/A</v>
      </c>
      <c r="AR52" s="7">
        <f t="shared" si="14"/>
        <v>8.9391792435073167</v>
      </c>
      <c r="AS52" s="6">
        <f t="shared" si="15"/>
        <v>2</v>
      </c>
      <c r="AU52" s="5">
        <f t="shared" si="16"/>
        <v>2</v>
      </c>
      <c r="AV52" s="3">
        <f t="shared" si="21"/>
        <v>62.776752193833502</v>
      </c>
      <c r="AW52" s="3">
        <f t="shared" si="21"/>
        <v>46.033308789344446</v>
      </c>
      <c r="AX52" s="2" t="str">
        <f t="shared" si="17"/>
        <v>Listened</v>
      </c>
      <c r="AZ52" s="5"/>
      <c r="BA52" s="3"/>
      <c r="BB52" s="3"/>
      <c r="BC52" s="5">
        <v>84</v>
      </c>
      <c r="BD52" s="3">
        <v>23.328361907108967</v>
      </c>
      <c r="BE52" s="3">
        <v>81.985986661598432</v>
      </c>
      <c r="BF52" s="5"/>
      <c r="BG52" s="3"/>
      <c r="BH52" s="3"/>
      <c r="BJ52" s="1">
        <v>25</v>
      </c>
      <c r="BK52" s="3">
        <f t="shared" si="0"/>
        <v>79.157448585429407</v>
      </c>
      <c r="BL52" s="3">
        <f t="shared" si="1"/>
        <v>10.057521753245092</v>
      </c>
    </row>
    <row r="53" spans="1:64" x14ac:dyDescent="0.3">
      <c r="A53" s="15"/>
      <c r="B53" s="14" t="s">
        <v>105</v>
      </c>
      <c r="C53" s="14" t="s">
        <v>61</v>
      </c>
      <c r="D53" s="14" t="s">
        <v>34</v>
      </c>
      <c r="E53" s="13">
        <v>46.000769054834535</v>
      </c>
      <c r="F53" s="13">
        <v>59.00472445430092</v>
      </c>
      <c r="G53" s="13">
        <v>1.0093571107264394</v>
      </c>
      <c r="H53" s="13">
        <v>-4.9201840406119928</v>
      </c>
      <c r="I53" s="13">
        <v>4.0099944054487349</v>
      </c>
      <c r="J53" s="13">
        <v>17.007280612252316</v>
      </c>
      <c r="K53" s="13">
        <v>134.00177848152691</v>
      </c>
      <c r="L53" s="13">
        <v>228.00191322122336</v>
      </c>
      <c r="M53" s="12" cm="1">
        <f t="array" ref="M53">1+(E53-MIN(E$4:E$103))*(100-1)/(MAX(E$4:E$103-MIN(E$4:E$103)))</f>
        <v>29.276283931854245</v>
      </c>
      <c r="N53" s="12" cm="1">
        <f t="array" ref="N53">1+(F53-MIN(F$4:F$103))*(100-1)/(MAX(F$4:F$103-MIN(F$4:F$103)))</f>
        <v>48.067970427107198</v>
      </c>
      <c r="O53" s="12" cm="1">
        <f t="array" ref="O53">1+(G53-MIN(G$4:G$103))*(100-1)/(MAX(G$4:G$103-MIN(G$4:G$103)))</f>
        <v>10.060568125590226</v>
      </c>
      <c r="P53" s="12" cm="1">
        <f t="array" ref="P53">1+(H53-MIN(H$4:H$103))*(100-1)/(MAX(H$4:H$103-MIN(H$4:H$103)))</f>
        <v>67.436341941856341</v>
      </c>
      <c r="Q53" s="12" cm="1">
        <f t="array" ref="Q53">1+(I53-MIN(I$4:I$103))*(100-1)/(MAX(I$4:I$103-MIN(I$4:I$103)))</f>
        <v>4.8908688065684807</v>
      </c>
      <c r="R53" s="12" cm="1">
        <f t="array" ref="R53">1+(J53-MIN(J$4:J$103))*(100-1)/(MAX(J$4:J$103-MIN(J$4:J$103)))</f>
        <v>19.103477597584192</v>
      </c>
      <c r="S53" s="12" cm="1">
        <f t="array" ref="S53">1+(K53-MIN(K$4:K$103))*(100-1)/(MAX(K$4:K$103-MIN(K$4:K$103)))</f>
        <v>52.356761880051643</v>
      </c>
      <c r="T53" s="12" cm="1">
        <f t="array" ref="T53">1+(L53-MIN(L$4:L$103))*(100-1)/(MAX(L$4:L$103-MIN(L$4:L$103)))</f>
        <v>41.763620161588086</v>
      </c>
      <c r="U53" s="11" t="s">
        <v>1</v>
      </c>
      <c r="V53" s="10"/>
      <c r="AI53" s="17" t="e">
        <f t="shared" si="18"/>
        <v>#N/A</v>
      </c>
      <c r="AJ53" s="16" t="e">
        <f t="shared" si="18"/>
        <v>#N/A</v>
      </c>
      <c r="AL53" s="17">
        <f t="shared" si="19"/>
        <v>52.356761880051643</v>
      </c>
      <c r="AM53" s="16">
        <f t="shared" si="19"/>
        <v>10.060568125590226</v>
      </c>
      <c r="AO53" s="17" t="e">
        <f t="shared" si="20"/>
        <v>#N/A</v>
      </c>
      <c r="AP53" s="16" t="e">
        <f t="shared" si="20"/>
        <v>#N/A</v>
      </c>
      <c r="AR53" s="7">
        <f t="shared" si="14"/>
        <v>40.810862195534071</v>
      </c>
      <c r="AS53" s="6">
        <f t="shared" si="15"/>
        <v>31</v>
      </c>
      <c r="AU53" s="5">
        <f t="shared" si="16"/>
        <v>31</v>
      </c>
      <c r="AV53" s="3">
        <f t="shared" si="21"/>
        <v>52.356761880051643</v>
      </c>
      <c r="AW53" s="3">
        <f t="shared" si="21"/>
        <v>10.060568125590226</v>
      </c>
      <c r="AX53" s="2" t="str">
        <f t="shared" si="17"/>
        <v>Listened</v>
      </c>
      <c r="AZ53" s="5"/>
      <c r="BA53" s="3"/>
      <c r="BB53" s="3"/>
      <c r="BC53" s="5">
        <v>88</v>
      </c>
      <c r="BD53" s="3">
        <v>9.9349133806140539</v>
      </c>
      <c r="BE53" s="3">
        <v>63.954262859960131</v>
      </c>
      <c r="BF53" s="5"/>
      <c r="BG53" s="3"/>
      <c r="BH53" s="3"/>
      <c r="BJ53" s="4" t="s">
        <v>0</v>
      </c>
      <c r="BK53" s="3">
        <f t="shared" si="0"/>
        <v>71.715814712097313</v>
      </c>
      <c r="BL53" s="3">
        <f t="shared" si="1"/>
        <v>45.987626822190158</v>
      </c>
    </row>
    <row r="54" spans="1:64" x14ac:dyDescent="0.3">
      <c r="A54" s="15"/>
      <c r="B54" s="14" t="s">
        <v>104</v>
      </c>
      <c r="C54" s="14" t="s">
        <v>103</v>
      </c>
      <c r="D54" s="14" t="s">
        <v>8</v>
      </c>
      <c r="E54" s="13">
        <v>88.004568927352992</v>
      </c>
      <c r="F54" s="13">
        <v>43.004084474629884</v>
      </c>
      <c r="G54" s="13">
        <v>9.0064447404258203</v>
      </c>
      <c r="H54" s="13">
        <v>-8.2709348971966872</v>
      </c>
      <c r="I54" s="13">
        <v>21.001930057503223</v>
      </c>
      <c r="J54" s="13">
        <v>15.004533504783433</v>
      </c>
      <c r="K54" s="13">
        <v>100.0083214984445</v>
      </c>
      <c r="L54" s="13">
        <v>173.00467321063971</v>
      </c>
      <c r="M54" s="12" cm="1">
        <f t="array" ref="M54">1+(E54-MIN(E$4:E$103))*(100-1)/(MAX(E$4:E$103-MIN(E$4:E$103)))</f>
        <v>88.684768485267625</v>
      </c>
      <c r="N54" s="12" cm="1">
        <f t="array" ref="N54">1+(F54-MIN(F$4:F$103))*(100-1)/(MAX(F$4:F$103-MIN(F$4:F$103)))</f>
        <v>22.09950245753587</v>
      </c>
      <c r="O54" s="12" cm="1">
        <f t="array" ref="O54">1+(G54-MIN(G$4:G$103))*(100-1)/(MAX(G$4:G$103-MIN(G$4:G$103)))</f>
        <v>81.982326727108784</v>
      </c>
      <c r="P54" s="12" cm="1">
        <f t="array" ref="P54">1+(H54-MIN(H$4:H$103))*(100-1)/(MAX(H$4:H$103-MIN(H$4:H$103)))</f>
        <v>24.454545837562215</v>
      </c>
      <c r="Q54" s="12" cm="1">
        <f t="array" ref="Q54">1+(I54-MIN(I$4:I$103))*(100-1)/(MAX(I$4:I$103-MIN(I$4:I$103)))</f>
        <v>37.872800591965223</v>
      </c>
      <c r="R54" s="12" cm="1">
        <f t="array" ref="R54">1+(J54-MIN(J$4:J$103))*(100-1)/(MAX(J$4:J$103-MIN(J$4:J$103)))</f>
        <v>16.971579366063082</v>
      </c>
      <c r="S54" s="12" cm="1">
        <f t="array" ref="S54">1+(K54-MIN(K$4:K$103))*(100-1)/(MAX(K$4:K$103-MIN(K$4:K$103)))</f>
        <v>27.05394128912565</v>
      </c>
      <c r="T54" s="12" cm="1">
        <f t="array" ref="T54">1+(L54-MIN(L$4:L$103))*(100-1)/(MAX(L$4:L$103-MIN(L$4:L$103)))</f>
        <v>24.90728394316222</v>
      </c>
      <c r="U54" s="11" t="s">
        <v>1</v>
      </c>
      <c r="V54" s="10"/>
      <c r="AI54" s="17" t="e">
        <f t="shared" si="18"/>
        <v>#N/A</v>
      </c>
      <c r="AJ54" s="16" t="e">
        <f t="shared" si="18"/>
        <v>#N/A</v>
      </c>
      <c r="AL54" s="17">
        <f t="shared" si="19"/>
        <v>27.05394128912565</v>
      </c>
      <c r="AM54" s="16">
        <f t="shared" si="19"/>
        <v>81.982326727108784</v>
      </c>
      <c r="AO54" s="17" t="e">
        <f t="shared" si="20"/>
        <v>#N/A</v>
      </c>
      <c r="AP54" s="16" t="e">
        <f t="shared" si="20"/>
        <v>#N/A</v>
      </c>
      <c r="AR54" s="7">
        <f t="shared" si="14"/>
        <v>57.361148514431719</v>
      </c>
      <c r="AS54" s="6">
        <f t="shared" si="15"/>
        <v>73</v>
      </c>
      <c r="AU54" s="5">
        <f t="shared" si="16"/>
        <v>73</v>
      </c>
      <c r="AV54" s="3">
        <f t="shared" si="21"/>
        <v>27.05394128912565</v>
      </c>
      <c r="AW54" s="3">
        <f t="shared" si="21"/>
        <v>81.982326727108784</v>
      </c>
      <c r="AX54" s="2" t="str">
        <f t="shared" si="17"/>
        <v>Listened</v>
      </c>
      <c r="AZ54" s="5"/>
      <c r="BA54" s="3"/>
      <c r="BB54" s="3"/>
      <c r="BC54" s="5">
        <v>95</v>
      </c>
      <c r="BD54" s="3">
        <v>8.4397700623405747</v>
      </c>
      <c r="BE54" s="3">
        <v>73.00500407314739</v>
      </c>
      <c r="BF54" s="5"/>
      <c r="BG54" s="3"/>
      <c r="BH54" s="3"/>
      <c r="BJ54" s="1">
        <v>26</v>
      </c>
      <c r="BK54" s="3">
        <f t="shared" si="0"/>
        <v>64.270575715618151</v>
      </c>
      <c r="BL54" s="3">
        <f t="shared" si="1"/>
        <v>10.054753813027997</v>
      </c>
    </row>
    <row r="55" spans="1:64" x14ac:dyDescent="0.3">
      <c r="A55" s="15"/>
      <c r="B55" s="14" t="s">
        <v>102</v>
      </c>
      <c r="C55" s="14" t="s">
        <v>77</v>
      </c>
      <c r="D55" s="14" t="s">
        <v>24</v>
      </c>
      <c r="E55" s="13">
        <v>69.009164648594506</v>
      </c>
      <c r="F55" s="13">
        <v>79.007455926860047</v>
      </c>
      <c r="G55" s="13">
        <v>5.0095238104260078</v>
      </c>
      <c r="H55" s="13">
        <v>-2.7406730337821501</v>
      </c>
      <c r="I55" s="13">
        <v>5.0096334050992271</v>
      </c>
      <c r="J55" s="13">
        <v>19.005786235703592</v>
      </c>
      <c r="K55" s="13">
        <v>100.00952236146411</v>
      </c>
      <c r="L55" s="13">
        <v>214.0058690954487</v>
      </c>
      <c r="M55" s="12" cm="1">
        <f t="array" ref="M55">1+(E55-MIN(E$4:E$103))*(100-1)/(MAX(E$4:E$103-MIN(E$4:E$103)))</f>
        <v>61.818432936926101</v>
      </c>
      <c r="N55" s="12" cm="1">
        <f t="array" ref="N55">1+(F55-MIN(F$4:F$103))*(100-1)/(MAX(F$4:F$103-MIN(F$4:F$103)))</f>
        <v>80.531690141383748</v>
      </c>
      <c r="O55" s="12" cm="1">
        <f t="array" ref="O55">1+(G55-MIN(G$4:G$103))*(100-1)/(MAX(G$4:G$103-MIN(G$4:G$103)))</f>
        <v>46.036042831303867</v>
      </c>
      <c r="P55" s="12" cm="1">
        <f t="array" ref="P55">1+(H55-MIN(H$4:H$103))*(100-1)/(MAX(H$4:H$103-MIN(H$4:H$103)))</f>
        <v>95.394045069360487</v>
      </c>
      <c r="Q55" s="12" cm="1">
        <f t="array" ref="Q55">1+(I55-MIN(I$4:I$103))*(100-1)/(MAX(I$4:I$103-MIN(I$4:I$103)))</f>
        <v>6.8312025020123182</v>
      </c>
      <c r="R55" s="12" cm="1">
        <f t="array" ref="R55">1+(J55-MIN(J$4:J$103))*(100-1)/(MAX(J$4:J$103-MIN(J$4:J$103)))</f>
        <v>21.230860824568563</v>
      </c>
      <c r="S55" s="12" cm="1">
        <f t="array" ref="S55">1+(K55-MIN(K$4:K$103))*(100-1)/(MAX(K$4:K$103-MIN(K$4:K$103)))</f>
        <v>27.054835144127054</v>
      </c>
      <c r="T55" s="12" cm="1">
        <f t="array" ref="T55">1+(L55-MIN(L$4:L$103))*(100-1)/(MAX(L$4:L$103-MIN(L$4:L$103)))</f>
        <v>37.473913524189896</v>
      </c>
      <c r="U55" s="11" t="s">
        <v>11</v>
      </c>
      <c r="V55" s="10"/>
      <c r="AI55" s="17">
        <f t="shared" si="18"/>
        <v>27.054835144127054</v>
      </c>
      <c r="AJ55" s="16">
        <f t="shared" si="18"/>
        <v>46.036042831303867</v>
      </c>
      <c r="AL55" s="17" t="e">
        <f t="shared" si="19"/>
        <v>#N/A</v>
      </c>
      <c r="AM55" s="16" t="e">
        <f t="shared" si="19"/>
        <v>#N/A</v>
      </c>
      <c r="AO55" s="17" t="e">
        <f t="shared" si="20"/>
        <v>#N/A</v>
      </c>
      <c r="AP55" s="16" t="e">
        <f t="shared" si="20"/>
        <v>#N/A</v>
      </c>
      <c r="AR55" s="7">
        <f t="shared" si="14"/>
        <v>44.661005811340559</v>
      </c>
      <c r="AS55" s="6">
        <f t="shared" si="15"/>
        <v>37</v>
      </c>
      <c r="AU55" s="5">
        <f t="shared" si="16"/>
        <v>37</v>
      </c>
      <c r="AV55" s="3">
        <f t="shared" si="21"/>
        <v>27.054835144127054</v>
      </c>
      <c r="AW55" s="3">
        <f t="shared" si="21"/>
        <v>46.036042831303867</v>
      </c>
      <c r="AX55" s="2" t="str">
        <f t="shared" si="17"/>
        <v>Skipped</v>
      </c>
      <c r="AZ55" s="5"/>
      <c r="BA55" s="3"/>
      <c r="BB55" s="3"/>
      <c r="BC55" s="5">
        <v>97</v>
      </c>
      <c r="BD55" s="3">
        <v>24.820764396278165</v>
      </c>
      <c r="BE55" s="3">
        <v>100</v>
      </c>
      <c r="BF55" s="5"/>
      <c r="BG55" s="3"/>
      <c r="BH55" s="3"/>
      <c r="BJ55" s="4" t="s">
        <v>0</v>
      </c>
      <c r="BK55" s="3">
        <f t="shared" si="0"/>
        <v>71.715814712097313</v>
      </c>
      <c r="BL55" s="3">
        <f t="shared" si="1"/>
        <v>45.987626822190158</v>
      </c>
    </row>
    <row r="56" spans="1:64" x14ac:dyDescent="0.3">
      <c r="A56" s="15"/>
      <c r="B56" s="14" t="s">
        <v>101</v>
      </c>
      <c r="C56" s="14" t="s">
        <v>100</v>
      </c>
      <c r="D56" s="14" t="s">
        <v>34</v>
      </c>
      <c r="E56" s="13">
        <v>68.00414609827655</v>
      </c>
      <c r="F56" s="13">
        <v>37.009031825038058</v>
      </c>
      <c r="G56" s="13">
        <v>5.0091523656751527</v>
      </c>
      <c r="H56" s="13">
        <v>-8.2775317407907849</v>
      </c>
      <c r="I56" s="13">
        <v>4.003307769278476</v>
      </c>
      <c r="J56" s="13">
        <v>64.003557407749838</v>
      </c>
      <c r="K56" s="13">
        <v>92.007930007519846</v>
      </c>
      <c r="L56" s="13">
        <v>201.00399063563026</v>
      </c>
      <c r="M56" s="12" cm="1">
        <f t="array" ref="M56">1+(E56-MIN(E$4:E$103))*(100-1)/(MAX(E$4:E$103-MIN(E$4:E$103)))</f>
        <v>60.39697513540176</v>
      </c>
      <c r="N56" s="12" cm="1">
        <f t="array" ref="N56">1+(F56-MIN(F$4:F$103))*(100-1)/(MAX(F$4:F$103-MIN(F$4:F$103)))</f>
        <v>12.369745841262086</v>
      </c>
      <c r="O56" s="12" cm="1">
        <f t="array" ref="O56">1+(G56-MIN(G$4:G$103))*(100-1)/(MAX(G$4:G$103-MIN(G$4:G$103)))</f>
        <v>46.032702245212803</v>
      </c>
      <c r="P56" s="12" cm="1">
        <f t="array" ref="P56">1+(H56-MIN(H$4:H$103))*(100-1)/(MAX(H$4:H$103-MIN(H$4:H$103)))</f>
        <v>24.369924748609503</v>
      </c>
      <c r="Q56" s="12" cm="1">
        <f t="array" ref="Q56">1+(I56-MIN(I$4:I$103))*(100-1)/(MAX(I$4:I$103-MIN(I$4:I$103)))</f>
        <v>4.8778898156779054</v>
      </c>
      <c r="R56" s="12" cm="1">
        <f t="array" ref="R56">1+(J56-MIN(J$4:J$103))*(100-1)/(MAX(J$4:J$103-MIN(J$4:J$103)))</f>
        <v>69.130402622093015</v>
      </c>
      <c r="S56" s="12" cm="1">
        <f t="array" ref="S56">1+(K56-MIN(K$4:K$103))*(100-1)/(MAX(K$4:K$103-MIN(K$4:K$103)))</f>
        <v>21.09889909813041</v>
      </c>
      <c r="T56" s="12" cm="1">
        <f t="array" ref="T56">1+(L56-MIN(L$4:L$103))*(100-1)/(MAX(L$4:L$103-MIN(L$4:L$103)))</f>
        <v>33.488912917838874</v>
      </c>
      <c r="U56" s="11" t="s">
        <v>11</v>
      </c>
      <c r="V56" s="10"/>
      <c r="AI56" s="17">
        <f t="shared" si="18"/>
        <v>21.09889909813041</v>
      </c>
      <c r="AJ56" s="16">
        <f t="shared" si="18"/>
        <v>46.032702245212803</v>
      </c>
      <c r="AL56" s="17" t="e">
        <f t="shared" si="19"/>
        <v>#N/A</v>
      </c>
      <c r="AM56" s="16" t="e">
        <f t="shared" si="19"/>
        <v>#N/A</v>
      </c>
      <c r="AO56" s="17" t="e">
        <f t="shared" si="20"/>
        <v>#N/A</v>
      </c>
      <c r="AP56" s="16" t="e">
        <f t="shared" si="20"/>
        <v>#N/A</v>
      </c>
      <c r="AR56" s="7">
        <f t="shared" si="14"/>
        <v>50.616935684266849</v>
      </c>
      <c r="AS56" s="6">
        <f t="shared" si="15"/>
        <v>58</v>
      </c>
      <c r="AU56" s="5">
        <f t="shared" si="16"/>
        <v>58</v>
      </c>
      <c r="AV56" s="3">
        <f t="shared" si="21"/>
        <v>21.09889909813041</v>
      </c>
      <c r="AW56" s="3">
        <f t="shared" si="21"/>
        <v>46.032702245212803</v>
      </c>
      <c r="AX56" s="2" t="str">
        <f t="shared" si="17"/>
        <v>Skipped</v>
      </c>
      <c r="AZ56" s="5"/>
      <c r="BA56" s="3"/>
      <c r="BB56" s="3"/>
      <c r="BC56" s="5">
        <v>98</v>
      </c>
      <c r="BD56" s="3">
        <v>23.330385675615656</v>
      </c>
      <c r="BE56" s="3">
        <v>99.91782789937244</v>
      </c>
      <c r="BF56" s="5"/>
      <c r="BG56" s="3"/>
      <c r="BH56" s="3"/>
      <c r="BJ56" s="1">
        <v>27</v>
      </c>
      <c r="BK56" s="3">
        <f t="shared" si="0"/>
        <v>34.49701163604842</v>
      </c>
      <c r="BL56" s="3">
        <f t="shared" si="1"/>
        <v>46.025167867252691</v>
      </c>
    </row>
    <row r="57" spans="1:64" x14ac:dyDescent="0.3">
      <c r="A57" s="15"/>
      <c r="B57" s="14" t="s">
        <v>99</v>
      </c>
      <c r="C57" s="14" t="s">
        <v>98</v>
      </c>
      <c r="D57" s="14" t="s">
        <v>8</v>
      </c>
      <c r="E57" s="13">
        <v>76.007603000407343</v>
      </c>
      <c r="F57" s="13">
        <v>60.001310588251812</v>
      </c>
      <c r="G57" s="13">
        <v>8.0054583697581254</v>
      </c>
      <c r="H57" s="13">
        <v>-5.0416697838676559</v>
      </c>
      <c r="I57" s="13">
        <v>22.00911084819159</v>
      </c>
      <c r="J57" s="13">
        <v>15.001365054714242</v>
      </c>
      <c r="K57" s="13">
        <v>133.00550696964987</v>
      </c>
      <c r="L57" s="13">
        <v>217.00522056750003</v>
      </c>
      <c r="M57" s="12" cm="1">
        <f t="array" ref="M57">1+(E57-MIN(E$4:E$103))*(100-1)/(MAX(E$4:E$103-MIN(E$4:E$103)))</f>
        <v>71.716742565663026</v>
      </c>
      <c r="N57" s="12" cm="1">
        <f t="array" ref="N57">1+(F57-MIN(F$4:F$103))*(100-1)/(MAX(F$4:F$103-MIN(F$4:F$103)))</f>
        <v>49.685394175863699</v>
      </c>
      <c r="O57" s="12" cm="1">
        <f t="array" ref="O57">1+(G57-MIN(G$4:G$103))*(100-1)/(MAX(G$4:G$103-MIN(G$4:G$103)))</f>
        <v>72.979961935305397</v>
      </c>
      <c r="P57" s="12" cm="1">
        <f t="array" ref="P57">1+(H57-MIN(H$4:H$103))*(100-1)/(MAX(H$4:H$103-MIN(H$4:H$103)))</f>
        <v>65.877982138431321</v>
      </c>
      <c r="Q57" s="12" cm="1">
        <f t="array" ref="Q57">1+(I57-MIN(I$4:I$103))*(100-1)/(MAX(I$4:I$103-MIN(I$4:I$103)))</f>
        <v>39.827773163323165</v>
      </c>
      <c r="R57" s="12" cm="1">
        <f t="array" ref="R57">1+(J57-MIN(J$4:J$103))*(100-1)/(MAX(J$4:J$103-MIN(J$4:J$103)))</f>
        <v>16.968206592199632</v>
      </c>
      <c r="S57" s="12" cm="1">
        <f t="array" ref="S57">1+(K57-MIN(K$4:K$103))*(100-1)/(MAX(K$4:K$103-MIN(K$4:K$103)))</f>
        <v>51.615193308858039</v>
      </c>
      <c r="T57" s="12" cm="1">
        <f t="array" ref="T57">1+(L57-MIN(L$4:L$103))*(100-1)/(MAX(L$4:L$103-MIN(L$4:L$103)))</f>
        <v>38.393197416261543</v>
      </c>
      <c r="U57" s="11" t="s">
        <v>1</v>
      </c>
      <c r="V57" s="10"/>
      <c r="AI57" s="17" t="e">
        <f t="shared" si="18"/>
        <v>#N/A</v>
      </c>
      <c r="AJ57" s="16" t="e">
        <f t="shared" si="18"/>
        <v>#N/A</v>
      </c>
      <c r="AL57" s="17">
        <f t="shared" si="19"/>
        <v>51.615193308858039</v>
      </c>
      <c r="AM57" s="16">
        <f t="shared" si="19"/>
        <v>72.979961935305397</v>
      </c>
      <c r="AO57" s="17" t="e">
        <f t="shared" si="20"/>
        <v>#N/A</v>
      </c>
      <c r="AP57" s="16" t="e">
        <f t="shared" si="20"/>
        <v>#N/A</v>
      </c>
      <c r="AR57" s="7">
        <f t="shared" si="14"/>
        <v>33.654437087181755</v>
      </c>
      <c r="AS57" s="6">
        <f t="shared" si="15"/>
        <v>21</v>
      </c>
      <c r="AU57" s="5">
        <f t="shared" si="16"/>
        <v>21</v>
      </c>
      <c r="AV57" s="3">
        <f t="shared" si="21"/>
        <v>51.615193308858039</v>
      </c>
      <c r="AW57" s="3">
        <f t="shared" si="21"/>
        <v>72.979961935305397</v>
      </c>
      <c r="AX57" s="2" t="str">
        <f t="shared" si="17"/>
        <v>Listened</v>
      </c>
      <c r="AZ57" s="5"/>
      <c r="BA57" s="3"/>
      <c r="BB57" s="3"/>
      <c r="BC57" s="5">
        <v>100</v>
      </c>
      <c r="BD57" s="3">
        <v>1</v>
      </c>
      <c r="BE57" s="3">
        <v>99.959622152328791</v>
      </c>
      <c r="BF57" s="5"/>
      <c r="BG57" s="3"/>
      <c r="BH57" s="3"/>
      <c r="BJ57" s="4" t="s">
        <v>0</v>
      </c>
      <c r="BK57" s="3">
        <f t="shared" si="0"/>
        <v>71.715814712097313</v>
      </c>
      <c r="BL57" s="3">
        <f t="shared" si="1"/>
        <v>45.987626822190158</v>
      </c>
    </row>
    <row r="58" spans="1:64" x14ac:dyDescent="0.3">
      <c r="A58" s="15"/>
      <c r="B58" s="14" t="s">
        <v>97</v>
      </c>
      <c r="C58" s="14" t="s">
        <v>96</v>
      </c>
      <c r="D58" s="14" t="s">
        <v>2</v>
      </c>
      <c r="E58" s="13">
        <v>78.006057080683277</v>
      </c>
      <c r="F58" s="13">
        <v>78.00649939951623</v>
      </c>
      <c r="G58" s="13">
        <v>10.004232550484435</v>
      </c>
      <c r="H58" s="13">
        <v>-4.3736156605294498</v>
      </c>
      <c r="I58" s="13">
        <v>13.006442127799692</v>
      </c>
      <c r="J58" s="13">
        <v>6.0019493588994424</v>
      </c>
      <c r="K58" s="13">
        <v>125.00681998981879</v>
      </c>
      <c r="L58" s="13">
        <v>204.00987994911407</v>
      </c>
      <c r="M58" s="12" cm="1">
        <f t="array" ref="M58">1+(E58-MIN(E$4:E$103))*(100-1)/(MAX(E$4:E$103-MIN(E$4:E$103)))</f>
        <v>74.543275610747287</v>
      </c>
      <c r="N58" s="12" cm="1">
        <f t="array" ref="N58">1+(F58-MIN(F$4:F$103))*(100-1)/(MAX(F$4:F$103-MIN(F$4:F$103)))</f>
        <v>78.907173400035518</v>
      </c>
      <c r="O58" s="12" cm="1">
        <f t="array" ref="O58">1+(G58-MIN(G$4:G$103))*(100-1)/(MAX(G$4:G$103-MIN(G$4:G$103)))</f>
        <v>90.955925283671206</v>
      </c>
      <c r="P58" s="12" cm="1">
        <f t="array" ref="P58">1+(H58-MIN(H$4:H$103))*(100-1)/(MAX(H$4:H$103-MIN(H$4:H$103)))</f>
        <v>74.447454279139237</v>
      </c>
      <c r="Q58" s="12" cm="1">
        <f t="array" ref="Q58">1+(I58-MIN(I$4:I$103))*(100-1)/(MAX(I$4:I$103-MIN(I$4:I$103)))</f>
        <v>22.353283399316236</v>
      </c>
      <c r="R58" s="12" cm="1">
        <f t="array" ref="R58">1+(J58-MIN(J$4:J$103))*(100-1)/(MAX(J$4:J$103-MIN(J$4:J$103)))</f>
        <v>7.388445705225549</v>
      </c>
      <c r="S58" s="12" cm="1">
        <f t="array" ref="S58">1+(K58-MIN(K$4:K$103))*(100-1)/(MAX(K$4:K$103-MIN(K$4:K$103)))</f>
        <v>45.661419860209833</v>
      </c>
      <c r="T58" s="12" cm="1">
        <f t="array" ref="T58">1+(L58-MIN(L$4:L$103))*(100-1)/(MAX(L$4:L$103-MIN(L$4:L$103)))</f>
        <v>34.410200620525515</v>
      </c>
      <c r="U58" s="11" t="s">
        <v>1</v>
      </c>
      <c r="V58" s="10"/>
      <c r="AI58" s="17" t="e">
        <f t="shared" si="18"/>
        <v>#N/A</v>
      </c>
      <c r="AJ58" s="16" t="e">
        <f t="shared" si="18"/>
        <v>#N/A</v>
      </c>
      <c r="AL58" s="17">
        <f t="shared" si="19"/>
        <v>45.661419860209833</v>
      </c>
      <c r="AM58" s="16">
        <f t="shared" si="19"/>
        <v>90.955925283671206</v>
      </c>
      <c r="AO58" s="17" t="e">
        <f t="shared" si="20"/>
        <v>#N/A</v>
      </c>
      <c r="AP58" s="16" t="e">
        <f t="shared" si="20"/>
        <v>#N/A</v>
      </c>
      <c r="AR58" s="7">
        <f t="shared" si="14"/>
        <v>51.970947245734315</v>
      </c>
      <c r="AS58" s="6">
        <f t="shared" si="15"/>
        <v>62</v>
      </c>
      <c r="AU58" s="5">
        <f t="shared" si="16"/>
        <v>62</v>
      </c>
      <c r="AV58" s="3">
        <f t="shared" si="21"/>
        <v>45.661419860209833</v>
      </c>
      <c r="AW58" s="3">
        <f t="shared" si="21"/>
        <v>90.955925283671206</v>
      </c>
      <c r="AX58" s="2" t="str">
        <f t="shared" si="17"/>
        <v>Listened</v>
      </c>
      <c r="AZ58" s="5"/>
      <c r="BA58" s="3"/>
      <c r="BB58" s="3"/>
      <c r="BC58" s="5"/>
      <c r="BD58" s="3"/>
      <c r="BE58" s="3"/>
      <c r="BF58" s="5"/>
      <c r="BG58" s="3"/>
      <c r="BH58" s="3"/>
      <c r="BJ58" s="1">
        <v>28</v>
      </c>
      <c r="BK58" s="3">
        <f t="shared" si="0"/>
        <v>60.544361151952316</v>
      </c>
      <c r="BL58" s="3">
        <f t="shared" si="1"/>
        <v>10.014146727065031</v>
      </c>
    </row>
    <row r="59" spans="1:64" x14ac:dyDescent="0.3">
      <c r="A59" s="15"/>
      <c r="B59" s="14" t="s">
        <v>95</v>
      </c>
      <c r="C59" s="14" t="s">
        <v>94</v>
      </c>
      <c r="D59" s="14" t="s">
        <v>8</v>
      </c>
      <c r="E59" s="13">
        <v>93.009330195319706</v>
      </c>
      <c r="F59" s="13">
        <v>39.009749227237968</v>
      </c>
      <c r="G59" s="13">
        <v>1.0069555569712381</v>
      </c>
      <c r="H59" s="13">
        <v>-9.1203475602492681</v>
      </c>
      <c r="I59" s="13">
        <v>41.007465914821765</v>
      </c>
      <c r="J59" s="13">
        <v>9.0021878106123285</v>
      </c>
      <c r="K59" s="13">
        <v>126.00354223350928</v>
      </c>
      <c r="L59" s="13">
        <v>179.00956128322503</v>
      </c>
      <c r="M59" s="12" cm="1">
        <f t="array" ref="M59">1+(E59-MIN(E$4:E$103))*(100-1)/(MAX(E$4:E$103-MIN(E$4:E$103)))</f>
        <v>95.763301460472363</v>
      </c>
      <c r="N59" s="12" cm="1">
        <f t="array" ref="N59">1+(F59-MIN(F$4:F$103))*(100-1)/(MAX(F$4:F$103-MIN(F$4:F$103)))</f>
        <v>15.61683882261798</v>
      </c>
      <c r="O59" s="12" cm="1">
        <f t="array" ref="O59">1+(G59-MIN(G$4:G$103))*(100-1)/(MAX(G$4:G$103-MIN(G$4:G$103)))</f>
        <v>10.03896976660655</v>
      </c>
      <c r="P59" s="12" cm="1">
        <f t="array" ref="P59">1+(H59-MIN(H$4:H$103))*(100-1)/(MAX(H$4:H$103-MIN(H$4:H$103)))</f>
        <v>13.558694891203231</v>
      </c>
      <c r="Q59" s="12" cm="1">
        <f t="array" ref="Q59">1+(I59-MIN(I$4:I$103))*(100-1)/(MAX(I$4:I$103-MIN(I$4:I$103)))</f>
        <v>76.704234072388616</v>
      </c>
      <c r="R59" s="12" cm="1">
        <f t="array" ref="R59">1+(J59-MIN(J$4:J$103))*(100-1)/(MAX(J$4:J$103-MIN(J$4:J$103)))</f>
        <v>10.582160491028935</v>
      </c>
      <c r="S59" s="12" cm="1">
        <f t="array" ref="S59">1+(K59-MIN(K$4:K$103))*(100-1)/(MAX(K$4:K$103-MIN(K$4:K$103)))</f>
        <v>46.403323930856033</v>
      </c>
      <c r="T59" s="12" cm="1">
        <f t="array" ref="T59">1+(L59-MIN(L$4:L$103))*(100-1)/(MAX(L$4:L$103-MIN(L$4:L$103)))</f>
        <v>26.747747433439816</v>
      </c>
      <c r="U59" s="11" t="s">
        <v>1</v>
      </c>
      <c r="V59" s="10"/>
      <c r="AI59" s="17" t="e">
        <f t="shared" si="18"/>
        <v>#N/A</v>
      </c>
      <c r="AJ59" s="16" t="e">
        <f t="shared" si="18"/>
        <v>#N/A</v>
      </c>
      <c r="AL59" s="17">
        <f t="shared" si="19"/>
        <v>46.403323930856033</v>
      </c>
      <c r="AM59" s="16">
        <f t="shared" si="19"/>
        <v>10.03896976660655</v>
      </c>
      <c r="AO59" s="17" t="e">
        <f t="shared" si="20"/>
        <v>#N/A</v>
      </c>
      <c r="AP59" s="16" t="e">
        <f t="shared" si="20"/>
        <v>#N/A</v>
      </c>
      <c r="AR59" s="7">
        <f t="shared" si="14"/>
        <v>43.966215821359768</v>
      </c>
      <c r="AS59" s="6">
        <f t="shared" si="15"/>
        <v>35</v>
      </c>
      <c r="AU59" s="5">
        <f t="shared" si="16"/>
        <v>35</v>
      </c>
      <c r="AV59" s="3">
        <f t="shared" si="21"/>
        <v>46.403323930856033</v>
      </c>
      <c r="AW59" s="3">
        <f t="shared" si="21"/>
        <v>10.03896976660655</v>
      </c>
      <c r="AX59" s="2" t="str">
        <f t="shared" si="17"/>
        <v>Listened</v>
      </c>
      <c r="AZ59" s="5"/>
      <c r="BA59" s="3"/>
      <c r="BB59" s="3"/>
      <c r="BC59" s="5"/>
      <c r="BD59" s="3"/>
      <c r="BE59" s="3"/>
      <c r="BF59" s="5"/>
      <c r="BG59" s="3"/>
      <c r="BH59" s="3"/>
      <c r="BJ59" s="4" t="s">
        <v>0</v>
      </c>
      <c r="BK59" s="3">
        <f t="shared" si="0"/>
        <v>71.715814712097313</v>
      </c>
      <c r="BL59" s="3">
        <f t="shared" si="1"/>
        <v>45.987626822190158</v>
      </c>
    </row>
    <row r="60" spans="1:64" x14ac:dyDescent="0.3">
      <c r="A60" s="15"/>
      <c r="B60" s="14" t="s">
        <v>93</v>
      </c>
      <c r="C60" s="14" t="s">
        <v>92</v>
      </c>
      <c r="D60" s="14" t="s">
        <v>24</v>
      </c>
      <c r="E60" s="13">
        <v>69.005749250425168</v>
      </c>
      <c r="F60" s="13">
        <v>79.009297669502558</v>
      </c>
      <c r="G60" s="13">
        <v>1.0082185341270569</v>
      </c>
      <c r="H60" s="13">
        <v>-4.6478218044602873</v>
      </c>
      <c r="I60" s="13">
        <v>3.0023476541485365</v>
      </c>
      <c r="J60" s="13">
        <v>33.008856239244118</v>
      </c>
      <c r="K60" s="13">
        <v>106.00817062185713</v>
      </c>
      <c r="L60" s="13">
        <v>194.00300270607886</v>
      </c>
      <c r="M60" s="12" cm="1">
        <f t="array" ref="M60">1+(E60-MIN(E$4:E$103))*(100-1)/(MAX(E$4:E$103-MIN(E$4:E$103)))</f>
        <v>61.813602335170962</v>
      </c>
      <c r="N60" s="12" cm="1">
        <f t="array" ref="N60">1+(F60-MIN(F$4:F$103))*(100-1)/(MAX(F$4:F$103-MIN(F$4:F$103)))</f>
        <v>80.534679224000513</v>
      </c>
      <c r="O60" s="12" cm="1">
        <f t="array" ref="O60">1+(G60-MIN(G$4:G$103))*(100-1)/(MAX(G$4:G$103-MIN(G$4:G$103)))</f>
        <v>10.050328343919457</v>
      </c>
      <c r="P60" s="12" cm="1">
        <f t="array" ref="P60">1+(H60-MIN(H$4:H$103))*(100-1)/(MAX(H$4:H$103-MIN(H$4:H$103)))</f>
        <v>70.930071736113376</v>
      </c>
      <c r="Q60" s="12" cm="1">
        <f t="array" ref="Q60">1+(I60-MIN(I$4:I$103))*(100-1)/(MAX(I$4:I$103-MIN(I$4:I$103)))</f>
        <v>2.9349917896294802</v>
      </c>
      <c r="R60" s="12" cm="1">
        <f t="array" ref="R60">1+(J60-MIN(J$4:J$103))*(100-1)/(MAX(J$4:J$103-MIN(J$4:J$103)))</f>
        <v>36.136946602988871</v>
      </c>
      <c r="S60" s="12" cm="1">
        <f t="array" ref="S60">1+(K60-MIN(K$4:K$103))*(100-1)/(MAX(K$4:K$103-MIN(K$4:K$103)))</f>
        <v>31.519892075416301</v>
      </c>
      <c r="T60" s="12" cm="1">
        <f t="array" ref="T60">1+(L60-MIN(L$4:L$103))*(100-1)/(MAX(L$4:L$103-MIN(L$4:L$103)))</f>
        <v>31.343150578147835</v>
      </c>
      <c r="U60" s="11" t="s">
        <v>11</v>
      </c>
      <c r="V60" s="10"/>
      <c r="AI60" s="17">
        <f t="shared" si="18"/>
        <v>31.519892075416301</v>
      </c>
      <c r="AJ60" s="16">
        <f t="shared" si="18"/>
        <v>10.050328343919457</v>
      </c>
      <c r="AL60" s="17" t="e">
        <f t="shared" si="19"/>
        <v>#N/A</v>
      </c>
      <c r="AM60" s="16" t="e">
        <f t="shared" si="19"/>
        <v>#N/A</v>
      </c>
      <c r="AO60" s="17" t="e">
        <f t="shared" si="20"/>
        <v>#N/A</v>
      </c>
      <c r="AP60" s="16" t="e">
        <f t="shared" si="20"/>
        <v>#N/A</v>
      </c>
      <c r="AR60" s="7">
        <f t="shared" si="14"/>
        <v>53.91847196026945</v>
      </c>
      <c r="AS60" s="6">
        <f t="shared" si="15"/>
        <v>65</v>
      </c>
      <c r="AU60" s="5">
        <f t="shared" si="16"/>
        <v>65</v>
      </c>
      <c r="AV60" s="3">
        <f t="shared" si="21"/>
        <v>31.519892075416301</v>
      </c>
      <c r="AW60" s="3">
        <f t="shared" si="21"/>
        <v>10.050328343919457</v>
      </c>
      <c r="AX60" s="2" t="str">
        <f t="shared" si="17"/>
        <v>Skipped</v>
      </c>
      <c r="AZ60" s="5"/>
      <c r="BA60" s="3"/>
      <c r="BB60" s="3"/>
      <c r="BC60" s="5"/>
      <c r="BD60" s="3"/>
      <c r="BE60" s="3"/>
      <c r="BF60" s="5"/>
      <c r="BG60" s="3"/>
      <c r="BH60" s="3"/>
      <c r="BJ60" s="1">
        <v>29</v>
      </c>
      <c r="BK60" s="3">
        <f t="shared" si="0"/>
        <v>86.602106376524247</v>
      </c>
      <c r="BL60" s="3">
        <f t="shared" si="1"/>
        <v>81.959486959632699</v>
      </c>
    </row>
    <row r="61" spans="1:64" x14ac:dyDescent="0.3">
      <c r="A61" s="15"/>
      <c r="B61" s="14" t="s">
        <v>91</v>
      </c>
      <c r="C61" s="14" t="s">
        <v>90</v>
      </c>
      <c r="D61" s="14" t="s">
        <v>24</v>
      </c>
      <c r="E61" s="13">
        <v>75.001936115400341</v>
      </c>
      <c r="F61" s="13">
        <v>76.007006578044766</v>
      </c>
      <c r="G61" s="13">
        <v>1.0048139784754206</v>
      </c>
      <c r="H61" s="13">
        <v>-4.3980360423712561</v>
      </c>
      <c r="I61" s="13">
        <v>4.0083758534071618</v>
      </c>
      <c r="J61" s="13">
        <v>5.0048135749178906</v>
      </c>
      <c r="K61" s="13">
        <v>122.00032580356691</v>
      </c>
      <c r="L61" s="13">
        <v>163.00030706360698</v>
      </c>
      <c r="M61" s="12" cm="1">
        <f t="array" ref="M61">1+(E61-MIN(E$4:E$103))*(100-1)/(MAX(E$4:E$103-MIN(E$4:E$103)))</f>
        <v>70.294367785639693</v>
      </c>
      <c r="N61" s="12" cm="1">
        <f t="array" ref="N61">1+(F61-MIN(F$4:F$103))*(100-1)/(MAX(F$4:F$103-MIN(F$4:F$103)))</f>
        <v>75.662067869523042</v>
      </c>
      <c r="O61" s="12" cm="1">
        <f t="array" ref="O61">1+(G61-MIN(G$4:G$103))*(100-1)/(MAX(G$4:G$103-MIN(G$4:G$103)))</f>
        <v>10.019709493525339</v>
      </c>
      <c r="P61" s="12" cm="1">
        <f t="array" ref="P61">1+(H61-MIN(H$4:H$103))*(100-1)/(MAX(H$4:H$103-MIN(H$4:H$103)))</f>
        <v>74.134201543248466</v>
      </c>
      <c r="Q61" s="12" cm="1">
        <f t="array" ref="Q61">1+(I61-MIN(I$4:I$103))*(100-1)/(MAX(I$4:I$103-MIN(I$4:I$103)))</f>
        <v>4.8877271413621486</v>
      </c>
      <c r="R61" s="12" cm="1">
        <f t="array" ref="R61">1+(J61-MIN(J$4:J$103))*(100-1)/(MAX(J$4:J$103-MIN(J$4:J$103)))</f>
        <v>6.3270076402152799</v>
      </c>
      <c r="S61" s="12" cm="1">
        <f t="array" ref="S61">1+(K61-MIN(K$4:K$103))*(100-1)/(MAX(K$4:K$103-MIN(K$4:K$103)))</f>
        <v>43.42355440744776</v>
      </c>
      <c r="T61" s="12" cm="1">
        <f t="array" ref="T61">1+(L61-MIN(L$4:L$103))*(100-1)/(MAX(L$4:L$103-MIN(L$4:L$103)))</f>
        <v>21.841003537196958</v>
      </c>
      <c r="U61" s="11" t="s">
        <v>1</v>
      </c>
      <c r="V61" s="10"/>
      <c r="AI61" s="17" t="e">
        <f t="shared" si="18"/>
        <v>#N/A</v>
      </c>
      <c r="AJ61" s="16" t="e">
        <f t="shared" si="18"/>
        <v>#N/A</v>
      </c>
      <c r="AL61" s="17">
        <f t="shared" si="19"/>
        <v>43.42355440744776</v>
      </c>
      <c r="AM61" s="16">
        <f t="shared" si="19"/>
        <v>10.019709493525339</v>
      </c>
      <c r="AO61" s="17" t="e">
        <f t="shared" si="20"/>
        <v>#N/A</v>
      </c>
      <c r="AP61" s="16" t="e">
        <f t="shared" si="20"/>
        <v>#N/A</v>
      </c>
      <c r="AR61" s="7">
        <f t="shared" si="14"/>
        <v>45.761807985564943</v>
      </c>
      <c r="AS61" s="6">
        <f t="shared" si="15"/>
        <v>43</v>
      </c>
      <c r="AU61" s="5">
        <f t="shared" si="16"/>
        <v>43</v>
      </c>
      <c r="AV61" s="3">
        <f t="shared" si="21"/>
        <v>43.42355440744776</v>
      </c>
      <c r="AW61" s="3">
        <f t="shared" si="21"/>
        <v>10.019709493525339</v>
      </c>
      <c r="AX61" s="2" t="str">
        <f t="shared" si="17"/>
        <v>Listened</v>
      </c>
      <c r="AZ61" s="5"/>
      <c r="BA61" s="3"/>
      <c r="BB61" s="3"/>
      <c r="BC61" s="5"/>
      <c r="BD61" s="3"/>
      <c r="BE61" s="3"/>
      <c r="BF61" s="5"/>
      <c r="BG61" s="3"/>
      <c r="BH61" s="3"/>
      <c r="BJ61" s="4" t="s">
        <v>0</v>
      </c>
      <c r="BK61" s="3">
        <f t="shared" si="0"/>
        <v>71.715814712097313</v>
      </c>
      <c r="BL61" s="3">
        <f t="shared" si="1"/>
        <v>45.987626822190158</v>
      </c>
    </row>
    <row r="62" spans="1:64" x14ac:dyDescent="0.3">
      <c r="A62" s="15"/>
      <c r="B62" s="14" t="s">
        <v>89</v>
      </c>
      <c r="C62" s="14" t="s">
        <v>88</v>
      </c>
      <c r="D62" s="14" t="s">
        <v>8</v>
      </c>
      <c r="E62" s="13">
        <v>73.008523507359172</v>
      </c>
      <c r="F62" s="13">
        <v>75.000764935684245</v>
      </c>
      <c r="G62" s="13">
        <v>11.002905964311092</v>
      </c>
      <c r="H62" s="13">
        <v>-6.3606653992489006</v>
      </c>
      <c r="I62" s="13">
        <v>23.006732948553996</v>
      </c>
      <c r="J62" s="13">
        <v>7.2150768413465037E-3</v>
      </c>
      <c r="K62" s="13">
        <v>155.00306349815986</v>
      </c>
      <c r="L62" s="13">
        <v>183.00361227111549</v>
      </c>
      <c r="M62" s="12" cm="1">
        <f t="array" ref="M62">1+(E62-MIN(E$4:E$103))*(100-1)/(MAX(E$4:E$103-MIN(E$4:E$103)))</f>
        <v>67.474965196045062</v>
      </c>
      <c r="N62" s="12" cm="1">
        <f t="array" ref="N62">1+(F62-MIN(F$4:F$103))*(100-1)/(MAX(F$4:F$103-MIN(F$4:F$103)))</f>
        <v>74.02897357501439</v>
      </c>
      <c r="O62" s="12" cm="1">
        <f t="array" ref="O62">1+(G62-MIN(G$4:G$103))*(100-1)/(MAX(G$4:G$103-MIN(G$4:G$103)))</f>
        <v>99.93748851229563</v>
      </c>
      <c r="P62" s="12" cm="1">
        <f t="array" ref="P62">1+(H62-MIN(H$4:H$103))*(100-1)/(MAX(H$4:H$103-MIN(H$4:H$103)))</f>
        <v>48.958550336641181</v>
      </c>
      <c r="Q62" s="12" cm="1">
        <f t="array" ref="Q62">1+(I62-MIN(I$4:I$103))*(100-1)/(MAX(I$4:I$103-MIN(I$4:I$103)))</f>
        <v>41.764191987848243</v>
      </c>
      <c r="R62" s="12" cm="1">
        <f t="array" ref="R62">1+(J62-MIN(J$4:J$103))*(100-1)/(MAX(J$4:J$103-MIN(J$4:J$103)))</f>
        <v>1.0071290793283929</v>
      </c>
      <c r="S62" s="12" cm="1">
        <f t="array" ref="S62">1+(K62-MIN(K$4:K$103))*(100-1)/(MAX(K$4:K$103-MIN(K$4:K$103)))</f>
        <v>67.988939190503601</v>
      </c>
      <c r="T62" s="12" cm="1">
        <f t="array" ref="T62">1+(L62-MIN(L$4:L$103))*(100-1)/(MAX(L$4:L$103-MIN(L$4:L$103)))</f>
        <v>27.971900978462468</v>
      </c>
      <c r="U62" s="11" t="s">
        <v>5</v>
      </c>
      <c r="V62" s="10"/>
      <c r="AI62" s="17" t="e">
        <f t="shared" si="18"/>
        <v>#N/A</v>
      </c>
      <c r="AJ62" s="16" t="e">
        <f t="shared" si="18"/>
        <v>#N/A</v>
      </c>
      <c r="AL62" s="17" t="e">
        <f t="shared" si="19"/>
        <v>#N/A</v>
      </c>
      <c r="AM62" s="16" t="e">
        <f t="shared" si="19"/>
        <v>#N/A</v>
      </c>
      <c r="AO62" s="17">
        <f t="shared" si="20"/>
        <v>67.988939190503601</v>
      </c>
      <c r="AP62" s="16">
        <f t="shared" si="20"/>
        <v>99.93748851229563</v>
      </c>
      <c r="AR62" s="7">
        <f t="shared" si="14"/>
        <v>54.078435420553397</v>
      </c>
      <c r="AS62" s="6">
        <f t="shared" si="15"/>
        <v>66</v>
      </c>
      <c r="AU62" s="5">
        <f t="shared" si="16"/>
        <v>66</v>
      </c>
      <c r="AV62" s="3">
        <f t="shared" si="21"/>
        <v>67.988939190503601</v>
      </c>
      <c r="AW62" s="3">
        <f t="shared" si="21"/>
        <v>99.93748851229563</v>
      </c>
      <c r="AX62" s="2" t="str">
        <f t="shared" si="17"/>
        <v>Favorited</v>
      </c>
      <c r="AZ62" s="5"/>
      <c r="BA62" s="3"/>
      <c r="BB62" s="3"/>
      <c r="BC62" s="5"/>
      <c r="BD62" s="3"/>
      <c r="BE62" s="3"/>
      <c r="BF62" s="5"/>
      <c r="BG62" s="3"/>
      <c r="BH62" s="3"/>
      <c r="BJ62" s="1">
        <v>30</v>
      </c>
      <c r="BK62" s="3">
        <f t="shared" si="0"/>
        <v>54.588891446367583</v>
      </c>
      <c r="BL62" s="3">
        <f t="shared" si="1"/>
        <v>10.017525223728516</v>
      </c>
    </row>
    <row r="63" spans="1:64" x14ac:dyDescent="0.3">
      <c r="A63" s="15"/>
      <c r="B63" s="14" t="s">
        <v>87</v>
      </c>
      <c r="C63" s="14" t="s">
        <v>86</v>
      </c>
      <c r="D63" s="14" t="s">
        <v>27</v>
      </c>
      <c r="E63" s="13">
        <v>79.000247626360476</v>
      </c>
      <c r="F63" s="13">
        <v>75.005567624245614</v>
      </c>
      <c r="G63" s="13">
        <v>11.007354899796573</v>
      </c>
      <c r="H63" s="13">
        <v>-3.6885513264252285</v>
      </c>
      <c r="I63" s="13">
        <v>5.0009924804845971</v>
      </c>
      <c r="J63" s="13">
        <v>35.003915337125711</v>
      </c>
      <c r="K63" s="13">
        <v>94.005215125425082</v>
      </c>
      <c r="L63" s="13">
        <v>189.00654322920232</v>
      </c>
      <c r="M63" s="12" cm="1">
        <f t="array" ref="M63">1+(E63-MIN(E$4:E$103))*(100-1)/(MAX(E$4:E$103-MIN(E$4:E$103)))</f>
        <v>75.949418718163045</v>
      </c>
      <c r="N63" s="12" cm="1">
        <f t="array" ref="N63">1+(F63-MIN(F$4:F$103))*(100-1)/(MAX(F$4:F$103-MIN(F$4:F$103)))</f>
        <v>74.036768167245199</v>
      </c>
      <c r="O63" s="12" cm="1">
        <f t="array" ref="O63">1+(G63-MIN(G$4:G$103))*(100-1)/(MAX(G$4:G$103-MIN(G$4:G$103)))</f>
        <v>99.977499986326791</v>
      </c>
      <c r="P63" s="12" cm="1">
        <f t="array" ref="P63">1+(H63-MIN(H$4:H$103))*(100-1)/(MAX(H$4:H$103-MIN(H$4:H$103)))</f>
        <v>83.235125098928037</v>
      </c>
      <c r="Q63" s="12" cm="1">
        <f t="array" ref="Q63">1+(I63-MIN(I$4:I$103))*(100-1)/(MAX(I$4:I$103-MIN(I$4:I$103)))</f>
        <v>6.8144301700050436</v>
      </c>
      <c r="R63" s="12" cm="1">
        <f t="array" ref="R63">1+(J63-MIN(J$4:J$103))*(100-1)/(MAX(J$4:J$103-MIN(J$4:J$103)))</f>
        <v>38.260661048358486</v>
      </c>
      <c r="S63" s="12" cm="1">
        <f t="array" ref="S63">1+(K63-MIN(K$4:K$103))*(100-1)/(MAX(K$4:K$103-MIN(K$4:K$103)))</f>
        <v>22.585565989127506</v>
      </c>
      <c r="T63" s="12" cm="1">
        <f t="array" ref="T63">1+(L63-MIN(L$4:L$103))*(100-1)/(MAX(L$4:L$103-MIN(L$4:L$103)))</f>
        <v>29.811764624457005</v>
      </c>
      <c r="U63" s="11" t="s">
        <v>11</v>
      </c>
      <c r="V63" s="10"/>
      <c r="AI63" s="17">
        <f t="shared" si="18"/>
        <v>22.585565989127506</v>
      </c>
      <c r="AJ63" s="16">
        <f t="shared" si="18"/>
        <v>99.977499986326791</v>
      </c>
      <c r="AL63" s="17" t="e">
        <f t="shared" si="19"/>
        <v>#N/A</v>
      </c>
      <c r="AM63" s="16" t="e">
        <f t="shared" si="19"/>
        <v>#N/A</v>
      </c>
      <c r="AO63" s="17" t="e">
        <f t="shared" si="20"/>
        <v>#N/A</v>
      </c>
      <c r="AP63" s="16" t="e">
        <f t="shared" si="20"/>
        <v>#N/A</v>
      </c>
      <c r="AR63" s="7">
        <f t="shared" si="14"/>
        <v>72.997861227986931</v>
      </c>
      <c r="AS63" s="6">
        <f t="shared" si="15"/>
        <v>99</v>
      </c>
      <c r="AU63" s="5">
        <f t="shared" si="16"/>
        <v>99</v>
      </c>
      <c r="AV63" s="3">
        <f t="shared" si="21"/>
        <v>22.585565989127506</v>
      </c>
      <c r="AW63" s="3">
        <f t="shared" si="21"/>
        <v>99.977499986326791</v>
      </c>
      <c r="AX63" s="2" t="str">
        <f t="shared" si="17"/>
        <v>Skipped</v>
      </c>
      <c r="AZ63" s="5"/>
      <c r="BA63" s="3"/>
      <c r="BB63" s="3"/>
      <c r="BC63" s="5"/>
      <c r="BD63" s="3"/>
      <c r="BE63" s="3"/>
      <c r="BF63" s="5"/>
      <c r="BG63" s="3"/>
      <c r="BH63" s="3"/>
      <c r="BJ63" s="4" t="s">
        <v>0</v>
      </c>
      <c r="BK63" s="3">
        <f t="shared" si="0"/>
        <v>71.715814712097313</v>
      </c>
      <c r="BL63" s="3">
        <f t="shared" si="1"/>
        <v>45.987626822190158</v>
      </c>
    </row>
    <row r="64" spans="1:64" x14ac:dyDescent="0.3">
      <c r="A64" s="15"/>
      <c r="B64" s="18" t="s">
        <v>85</v>
      </c>
      <c r="C64" s="14" t="s">
        <v>84</v>
      </c>
      <c r="D64" s="14" t="s">
        <v>2</v>
      </c>
      <c r="E64" s="13">
        <v>70.003408731507079</v>
      </c>
      <c r="F64" s="13">
        <v>68.002055798419946</v>
      </c>
      <c r="G64" s="13">
        <v>1.0073964869104319</v>
      </c>
      <c r="H64" s="13">
        <v>-2.8795946162607335</v>
      </c>
      <c r="I64" s="13">
        <v>12.006945184020914</v>
      </c>
      <c r="J64" s="13">
        <v>4.0024116876604081</v>
      </c>
      <c r="K64" s="13">
        <v>96.000912981477796</v>
      </c>
      <c r="L64" s="13">
        <v>187.00106723135067</v>
      </c>
      <c r="M64" s="12" cm="1">
        <f t="array" ref="M64">1+(E64-MIN(E$4:E$103))*(100-1)/(MAX(E$4:E$103-MIN(E$4:E$103)))</f>
        <v>63.224651765253562</v>
      </c>
      <c r="N64" s="12" cm="1">
        <f t="array" ref="N64">1+(F64-MIN(F$4:F$103))*(100-1)/(MAX(F$4:F$103-MIN(F$4:F$103)))</f>
        <v>62.67031827808227</v>
      </c>
      <c r="O64" s="12" cm="1">
        <f t="array" ref="O64">1+(G64-MIN(G$4:G$103))*(100-1)/(MAX(G$4:G$103-MIN(G$4:G$103)))</f>
        <v>10.04293526731322</v>
      </c>
      <c r="P64" s="12" cm="1">
        <f t="array" ref="P64">1+(H64-MIN(H$4:H$103))*(100-1)/(MAX(H$4:H$103-MIN(H$4:H$103)))</f>
        <v>93.612026832807217</v>
      </c>
      <c r="Q64" s="12" cm="1">
        <f t="array" ref="Q64">1+(I64-MIN(I$4:I$103))*(100-1)/(MAX(I$4:I$103-MIN(I$4:I$103)))</f>
        <v>20.413225439207476</v>
      </c>
      <c r="R64" s="12" cm="1">
        <f t="array" ref="R64">1+(J64-MIN(J$4:J$103))*(100-1)/(MAX(J$4:J$103-MIN(J$4:J$103)))</f>
        <v>5.2599638768025025</v>
      </c>
      <c r="S64" s="12" cm="1">
        <f t="array" ref="S64">1+(K64-MIN(K$4:K$103))*(100-1)/(MAX(K$4:K$103-MIN(K$4:K$103)))</f>
        <v>24.071051411528888</v>
      </c>
      <c r="T64" s="12" cm="1">
        <f t="array" ref="T64">1+(L64-MIN(L$4:L$103))*(100-1)/(MAX(L$4:L$103-MIN(L$4:L$103)))</f>
        <v>29.197097821336243</v>
      </c>
      <c r="U64" s="11" t="s">
        <v>11</v>
      </c>
      <c r="V64" s="10"/>
      <c r="AI64" s="17">
        <f t="shared" ref="AI64:AJ83" si="22">IF($U64=$AI$2,INDEX($M64:$T64,1,MATCH(AI$3,$M$3:$T$3,0)),NA())</f>
        <v>24.071051411528888</v>
      </c>
      <c r="AJ64" s="16">
        <f t="shared" si="22"/>
        <v>10.04293526731322</v>
      </c>
      <c r="AL64" s="17" t="e">
        <f t="shared" ref="AL64:AM83" si="23">IF($U64=$AL$2,INDEX($M64:$T64,1,MATCH(AL$3,$M$3:$T$3,0)),NA())</f>
        <v>#N/A</v>
      </c>
      <c r="AM64" s="16" t="e">
        <f t="shared" si="23"/>
        <v>#N/A</v>
      </c>
      <c r="AO64" s="17" t="e">
        <f t="shared" ref="AO64:AP83" si="24">IF($U64=$AO$2,INDEX($M64:$T64,1,MATCH(AO$3,$M$3:$T$3,0)),NA())</f>
        <v>#N/A</v>
      </c>
      <c r="AP64" s="16" t="e">
        <f t="shared" si="24"/>
        <v>#N/A</v>
      </c>
      <c r="AR64" s="7">
        <f t="shared" si="14"/>
        <v>59.682864550408716</v>
      </c>
      <c r="AS64" s="6">
        <f t="shared" si="15"/>
        <v>77</v>
      </c>
      <c r="AU64" s="5">
        <f t="shared" si="16"/>
        <v>77</v>
      </c>
      <c r="AV64" s="3">
        <f t="shared" ref="AV64:AW83" si="25">INDEX($M64:$T64,1,MATCH(AV$3,$M$3:$T$3,0))</f>
        <v>24.071051411528888</v>
      </c>
      <c r="AW64" s="3">
        <f t="shared" si="25"/>
        <v>10.04293526731322</v>
      </c>
      <c r="AX64" s="2" t="str">
        <f t="shared" si="17"/>
        <v>Skipped</v>
      </c>
      <c r="AZ64" s="5"/>
      <c r="BA64" s="3"/>
      <c r="BB64" s="3"/>
      <c r="BC64" s="5"/>
      <c r="BD64" s="3"/>
      <c r="BE64" s="3"/>
      <c r="BF64" s="5"/>
      <c r="BG64" s="3"/>
      <c r="BH64" s="3"/>
      <c r="BJ64" s="1">
        <v>31</v>
      </c>
      <c r="BK64" s="3">
        <f t="shared" si="0"/>
        <v>52.356761880051643</v>
      </c>
      <c r="BL64" s="3">
        <f t="shared" si="1"/>
        <v>10.060568125590226</v>
      </c>
    </row>
    <row r="65" spans="1:64" x14ac:dyDescent="0.3">
      <c r="A65" s="15"/>
      <c r="B65" s="14" t="s">
        <v>83</v>
      </c>
      <c r="C65" s="14" t="s">
        <v>82</v>
      </c>
      <c r="D65" s="14" t="s">
        <v>8</v>
      </c>
      <c r="E65" s="13">
        <v>91.009932495182369</v>
      </c>
      <c r="F65" s="13">
        <v>41.004876221230759</v>
      </c>
      <c r="G65" s="13">
        <v>7.0018194502114781</v>
      </c>
      <c r="H65" s="13">
        <v>-8.0714157401105275</v>
      </c>
      <c r="I65" s="13">
        <v>12.004314098728408</v>
      </c>
      <c r="J65" s="13">
        <v>2.0043793395442573</v>
      </c>
      <c r="K65" s="13">
        <v>155.00336700672682</v>
      </c>
      <c r="L65" s="13">
        <v>239.00448235177521</v>
      </c>
      <c r="M65" s="12" cm="1">
        <f t="array" ref="M65">1+(E65-MIN(E$4:E$103))*(100-1)/(MAX(E$4:E$103-MIN(E$4:E$103)))</f>
        <v>92.935433797421865</v>
      </c>
      <c r="N65" s="12" cm="1">
        <f t="array" ref="N65">1+(F65-MIN(F$4:F$103))*(100-1)/(MAX(F$4:F$103-MIN(F$4:F$103)))</f>
        <v>18.854858770854708</v>
      </c>
      <c r="O65" s="12" cm="1">
        <f t="array" ref="O65">1+(G65-MIN(G$4:G$103))*(100-1)/(MAX(G$4:G$103-MIN(G$4:G$103)))</f>
        <v>63.953741461410658</v>
      </c>
      <c r="P65" s="12" cm="1">
        <f t="array" ref="P65">1+(H65-MIN(H$4:H$103))*(100-1)/(MAX(H$4:H$103-MIN(H$4:H$103)))</f>
        <v>27.013880176588202</v>
      </c>
      <c r="Q65" s="12" cm="1">
        <f t="array" ref="Q65">1+(I65-MIN(I$4:I$103))*(100-1)/(MAX(I$4:I$103-MIN(I$4:I$103)))</f>
        <v>20.408118412120274</v>
      </c>
      <c r="R65" s="12" cm="1">
        <f t="array" ref="R65">1+(J65-MIN(J$4:J$103))*(100-1)/(MAX(J$4:J$103-MIN(J$4:J$103)))</f>
        <v>3.1330844452530191</v>
      </c>
      <c r="S65" s="12" cm="1">
        <f t="array" ref="S65">1+(K65-MIN(K$4:K$103))*(100-1)/(MAX(K$4:K$103-MIN(K$4:K$103)))</f>
        <v>67.989165105238357</v>
      </c>
      <c r="T65" s="12" cm="1">
        <f t="array" ref="T65">1+(L65-MIN(L$4:L$103))*(100-1)/(MAX(L$4:L$103-MIN(L$4:L$103)))</f>
        <v>45.13584401310073</v>
      </c>
      <c r="U65" s="11" t="s">
        <v>5</v>
      </c>
      <c r="V65" s="10"/>
      <c r="AI65" s="17" t="e">
        <f t="shared" si="22"/>
        <v>#N/A</v>
      </c>
      <c r="AJ65" s="16" t="e">
        <f t="shared" si="22"/>
        <v>#N/A</v>
      </c>
      <c r="AL65" s="17" t="e">
        <f t="shared" si="23"/>
        <v>#N/A</v>
      </c>
      <c r="AM65" s="16" t="e">
        <f t="shared" si="23"/>
        <v>#N/A</v>
      </c>
      <c r="AO65" s="17">
        <f t="shared" si="24"/>
        <v>67.989165105238357</v>
      </c>
      <c r="AP65" s="16">
        <f t="shared" si="24"/>
        <v>63.953741461410658</v>
      </c>
      <c r="AR65" s="7">
        <f t="shared" si="14"/>
        <v>18.348547422668506</v>
      </c>
      <c r="AS65" s="6">
        <f t="shared" si="15"/>
        <v>10</v>
      </c>
      <c r="AU65" s="5">
        <f t="shared" si="16"/>
        <v>10</v>
      </c>
      <c r="AV65" s="3">
        <f t="shared" si="25"/>
        <v>67.989165105238357</v>
      </c>
      <c r="AW65" s="3">
        <f t="shared" si="25"/>
        <v>63.953741461410658</v>
      </c>
      <c r="AX65" s="2" t="str">
        <f t="shared" si="17"/>
        <v>Favorited</v>
      </c>
      <c r="AZ65" s="5"/>
      <c r="BA65" s="3"/>
      <c r="BB65" s="3"/>
      <c r="BC65" s="5"/>
      <c r="BD65" s="3"/>
      <c r="BE65" s="3"/>
      <c r="BF65" s="5"/>
      <c r="BG65" s="3"/>
      <c r="BH65" s="3"/>
      <c r="BJ65" s="4" t="s">
        <v>0</v>
      </c>
      <c r="BK65" s="3">
        <f t="shared" si="0"/>
        <v>71.715814712097313</v>
      </c>
      <c r="BL65" s="3">
        <f t="shared" si="1"/>
        <v>45.987626822190158</v>
      </c>
    </row>
    <row r="66" spans="1:64" x14ac:dyDescent="0.3">
      <c r="A66" s="15"/>
      <c r="B66" s="14" t="s">
        <v>81</v>
      </c>
      <c r="C66" s="14" t="s">
        <v>16</v>
      </c>
      <c r="D66" s="14" t="s">
        <v>8</v>
      </c>
      <c r="E66" s="13">
        <v>80.00815983183611</v>
      </c>
      <c r="F66" s="13">
        <v>53.004846527584732</v>
      </c>
      <c r="G66" s="13">
        <v>7.385714712884058E-3</v>
      </c>
      <c r="H66" s="13">
        <v>-9.7322873667456946</v>
      </c>
      <c r="I66" s="13">
        <v>4.0069819125446582</v>
      </c>
      <c r="J66" s="13">
        <v>2.0092284403538421</v>
      </c>
      <c r="K66" s="13">
        <v>131.0080330984479</v>
      </c>
      <c r="L66" s="13">
        <v>147.00457341679729</v>
      </c>
      <c r="M66" s="12" cm="1">
        <f t="array" ref="M66">1+(E66-MIN(E$4:E$103))*(100-1)/(MAX(E$4:E$103-MIN(E$4:E$103)))</f>
        <v>77.374969189118715</v>
      </c>
      <c r="N66" s="12" cm="1">
        <f t="array" ref="N66">1+(F66-MIN(F$4:F$103))*(100-1)/(MAX(F$4:F$103-MIN(F$4:F$103)))</f>
        <v>38.330382558170555</v>
      </c>
      <c r="O66" s="12" cm="1">
        <f t="array" ref="O66">1+(G66-MIN(G$4:G$103))*(100-1)/(MAX(G$4:G$103-MIN(G$4:G$103)))</f>
        <v>1.0493445143738462</v>
      </c>
      <c r="P66" s="12" cm="1">
        <f t="array" ref="P66">1+(H66-MIN(H$4:H$103))*(100-1)/(MAX(H$4:H$103-MIN(H$4:H$103)))</f>
        <v>5.7090298111382767</v>
      </c>
      <c r="Q66" s="12" cm="1">
        <f t="array" ref="Q66">1+(I66-MIN(I$4:I$103))*(100-1)/(MAX(I$4:I$103-MIN(I$4:I$103)))</f>
        <v>4.8850214541831605</v>
      </c>
      <c r="R66" s="12" cm="1">
        <f t="array" ref="R66">1+(J66-MIN(J$4:J$103))*(100-1)/(MAX(J$4:J$103-MIN(J$4:J$103)))</f>
        <v>3.1382462499571018</v>
      </c>
      <c r="S66" s="12" cm="1">
        <f t="array" ref="S66">1+(K66-MIN(K$4:K$103))*(100-1)/(MAX(K$4:K$103-MIN(K$4:K$103)))</f>
        <v>50.128385920505657</v>
      </c>
      <c r="T66" s="12" cm="1">
        <f t="array" ref="T66">1+(L66-MIN(L$4:L$103))*(100-1)/(MAX(L$4:L$103-MIN(L$4:L$103)))</f>
        <v>16.938403618380594</v>
      </c>
      <c r="U66" s="11" t="s">
        <v>11</v>
      </c>
      <c r="V66" s="10"/>
      <c r="AI66" s="17">
        <f t="shared" si="22"/>
        <v>50.128385920505657</v>
      </c>
      <c r="AJ66" s="16">
        <f t="shared" si="22"/>
        <v>1.0493445143738462</v>
      </c>
      <c r="AL66" s="17" t="e">
        <f t="shared" si="23"/>
        <v>#N/A</v>
      </c>
      <c r="AM66" s="16" t="e">
        <f t="shared" si="23"/>
        <v>#N/A</v>
      </c>
      <c r="AO66" s="17" t="e">
        <f t="shared" si="24"/>
        <v>#N/A</v>
      </c>
      <c r="AP66" s="16" t="e">
        <f t="shared" si="24"/>
        <v>#N/A</v>
      </c>
      <c r="AR66" s="7">
        <f t="shared" si="14"/>
        <v>49.854451141387933</v>
      </c>
      <c r="AS66" s="6">
        <f t="shared" si="15"/>
        <v>53</v>
      </c>
      <c r="AU66" s="5">
        <f t="shared" si="16"/>
        <v>53</v>
      </c>
      <c r="AV66" s="3">
        <f t="shared" si="25"/>
        <v>50.128385920505657</v>
      </c>
      <c r="AW66" s="3">
        <f t="shared" si="25"/>
        <v>1.0493445143738462</v>
      </c>
      <c r="AX66" s="2" t="str">
        <f t="shared" si="17"/>
        <v>Skipped</v>
      </c>
      <c r="AZ66" s="5"/>
      <c r="BA66" s="3"/>
      <c r="BB66" s="3"/>
      <c r="BC66" s="5"/>
      <c r="BD66" s="3"/>
      <c r="BE66" s="3"/>
      <c r="BF66" s="5"/>
      <c r="BG66" s="3"/>
      <c r="BH66" s="3"/>
      <c r="BJ66" s="1">
        <v>32</v>
      </c>
      <c r="BK66" s="3">
        <f t="shared" si="0"/>
        <v>30.774283844683932</v>
      </c>
      <c r="BL66" s="3">
        <f t="shared" si="1"/>
        <v>46.02273149971402</v>
      </c>
    </row>
    <row r="67" spans="1:64" x14ac:dyDescent="0.3">
      <c r="A67" s="15"/>
      <c r="B67" s="14" t="s">
        <v>80</v>
      </c>
      <c r="C67" s="14" t="s">
        <v>79</v>
      </c>
      <c r="D67" s="14" t="s">
        <v>2</v>
      </c>
      <c r="E67" s="13">
        <v>62.004483992445479</v>
      </c>
      <c r="F67" s="13">
        <v>71.008723089398941</v>
      </c>
      <c r="G67" s="13">
        <v>5.009172803387921</v>
      </c>
      <c r="H67" s="13">
        <v>-7.311737331784717</v>
      </c>
      <c r="I67" s="13">
        <v>7.0004452651562508</v>
      </c>
      <c r="J67" s="13">
        <v>6.0013957106921634</v>
      </c>
      <c r="K67" s="13">
        <v>140.0084238757303</v>
      </c>
      <c r="L67" s="13">
        <v>211.00230941759659</v>
      </c>
      <c r="M67" s="12" cm="1">
        <f t="array" ref="M67">1+(E67-MIN(E$4:E$103))*(100-1)/(MAX(E$4:E$103-MIN(E$4:E$103)))</f>
        <v>51.911294444089727</v>
      </c>
      <c r="N67" s="12" cm="1">
        <f t="array" ref="N67">1+(F67-MIN(F$4:F$103))*(100-1)/(MAX(F$4:F$103-MIN(F$4:F$103)))</f>
        <v>67.550032048290547</v>
      </c>
      <c r="O67" s="12" cm="1">
        <f t="array" ref="O67">1+(G67-MIN(G$4:G$103))*(100-1)/(MAX(G$4:G$103-MIN(G$4:G$103)))</f>
        <v>46.032886051657371</v>
      </c>
      <c r="P67" s="12" cm="1">
        <f t="array" ref="P67">1+(H67-MIN(H$4:H$103))*(100-1)/(MAX(H$4:H$103-MIN(H$4:H$103)))</f>
        <v>36.758663912844888</v>
      </c>
      <c r="Q67" s="12" cm="1">
        <f t="array" ref="Q67">1+(I67-MIN(I$4:I$103))*(100-1)/(MAX(I$4:I$103-MIN(I$4:I$103)))</f>
        <v>10.695436825311472</v>
      </c>
      <c r="R67" s="12" cm="1">
        <f t="array" ref="R67">1+(J67-MIN(J$4:J$103))*(100-1)/(MAX(J$4:J$103-MIN(J$4:J$103)))</f>
        <v>7.3878563539142519</v>
      </c>
      <c r="S67" s="12" cm="1">
        <f t="array" ref="S67">1+(K67-MIN(K$4:K$103))*(100-1)/(MAX(K$4:K$103-MIN(K$4:K$103)))</f>
        <v>56.827771428697396</v>
      </c>
      <c r="T67" s="12" cm="1">
        <f t="array" ref="T67">1+(L67-MIN(L$4:L$103))*(100-1)/(MAX(L$4:L$103-MIN(L$4:L$103)))</f>
        <v>36.553339841360739</v>
      </c>
      <c r="U67" s="11" t="s">
        <v>1</v>
      </c>
      <c r="V67" s="10"/>
      <c r="AI67" s="17" t="e">
        <f t="shared" si="22"/>
        <v>#N/A</v>
      </c>
      <c r="AJ67" s="16" t="e">
        <f t="shared" si="22"/>
        <v>#N/A</v>
      </c>
      <c r="AL67" s="17">
        <f t="shared" si="23"/>
        <v>56.827771428697396</v>
      </c>
      <c r="AM67" s="16">
        <f t="shared" si="23"/>
        <v>46.032886051657371</v>
      </c>
      <c r="AO67" s="17" t="e">
        <f t="shared" si="24"/>
        <v>#N/A</v>
      </c>
      <c r="AP67" s="16" t="e">
        <f t="shared" si="24"/>
        <v>#N/A</v>
      </c>
      <c r="AR67" s="7">
        <f t="shared" si="14"/>
        <v>14.888112076628163</v>
      </c>
      <c r="AS67" s="6">
        <f t="shared" si="15"/>
        <v>4</v>
      </c>
      <c r="AU67" s="5">
        <f t="shared" si="16"/>
        <v>4</v>
      </c>
      <c r="AV67" s="3">
        <f t="shared" si="25"/>
        <v>56.827771428697396</v>
      </c>
      <c r="AW67" s="3">
        <f t="shared" si="25"/>
        <v>46.032886051657371</v>
      </c>
      <c r="AX67" s="2" t="str">
        <f t="shared" si="17"/>
        <v>Listened</v>
      </c>
      <c r="AZ67" s="5"/>
      <c r="BA67" s="3"/>
      <c r="BB67" s="3"/>
      <c r="BC67" s="5"/>
      <c r="BD67" s="3"/>
      <c r="BE67" s="3"/>
      <c r="BF67" s="5"/>
      <c r="BG67" s="3"/>
      <c r="BH67" s="3"/>
      <c r="BJ67" s="4" t="s">
        <v>0</v>
      </c>
      <c r="BK67" s="3">
        <f t="shared" ref="BK67:BK130" si="26">IF(BJ67="Test",$X$4,VLOOKUP($BJ67,$AU$4:$AW$103,2,0))</f>
        <v>71.715814712097313</v>
      </c>
      <c r="BL67" s="3">
        <f t="shared" ref="BL67:BL130" si="27">IF(BJ67="Test",$Y$4,VLOOKUP($BJ67,$AU$4:$AW$103,3,0))</f>
        <v>45.987626822190158</v>
      </c>
    </row>
    <row r="68" spans="1:64" x14ac:dyDescent="0.3">
      <c r="A68" s="15"/>
      <c r="B68" s="14" t="s">
        <v>78</v>
      </c>
      <c r="C68" s="14" t="s">
        <v>77</v>
      </c>
      <c r="D68" s="14" t="s">
        <v>24</v>
      </c>
      <c r="E68" s="13">
        <v>52.008441141117814</v>
      </c>
      <c r="F68" s="13">
        <v>76.005475889908425</v>
      </c>
      <c r="G68" s="13">
        <v>4.0025176426331806</v>
      </c>
      <c r="H68" s="13">
        <v>-3.0900686196320537</v>
      </c>
      <c r="I68" s="13">
        <v>9.0069773265514481</v>
      </c>
      <c r="J68" s="13">
        <v>26.008388444281159</v>
      </c>
      <c r="K68" s="13">
        <v>142.00161654458194</v>
      </c>
      <c r="L68" s="13">
        <v>181.00766909291235</v>
      </c>
      <c r="M68" s="12" cm="1">
        <f t="array" ref="M68">1+(E68-MIN(E$4:E$103))*(100-1)/(MAX(E$4:E$103-MIN(E$4:E$103)))</f>
        <v>37.773293617243297</v>
      </c>
      <c r="N68" s="12" cm="1">
        <f t="array" ref="N68">1+(F68-MIN(F$4:F$103))*(100-1)/(MAX(F$4:F$103-MIN(F$4:F$103)))</f>
        <v>75.65958361727499</v>
      </c>
      <c r="O68" s="12" cm="1">
        <f t="array" ref="O68">1+(G68-MIN(G$4:G$103))*(100-1)/(MAX(G$4:G$103-MIN(G$4:G$103)))</f>
        <v>36.97953903093741</v>
      </c>
      <c r="P68" s="12" cm="1">
        <f t="array" ref="P68">1+(H68-MIN(H$4:H$103))*(100-1)/(MAX(H$4:H$103-MIN(H$4:H$103)))</f>
        <v>90.912169073946146</v>
      </c>
      <c r="Q68" s="12" cm="1">
        <f t="array" ref="Q68">1+(I68-MIN(I$4:I$103))*(100-1)/(MAX(I$4:I$103-MIN(I$4:I$103)))</f>
        <v>14.590184600332984</v>
      </c>
      <c r="R68" s="12" cm="1">
        <f t="array" ref="R68">1+(J68-MIN(J$4:J$103))*(100-1)/(MAX(J$4:J$103-MIN(J$4:J$103)))</f>
        <v>28.685039741536134</v>
      </c>
      <c r="S68" s="12" cm="1">
        <f t="array" ref="S68">1+(K68-MIN(K$4:K$103))*(100-1)/(MAX(K$4:K$103-MIN(K$4:K$103)))</f>
        <v>58.311392130416593</v>
      </c>
      <c r="T68" s="12" cm="1">
        <f t="array" ref="T68">1+(L68-MIN(L$4:L$103))*(100-1)/(MAX(L$4:L$103-MIN(L$4:L$103)))</f>
        <v>27.36015592947108</v>
      </c>
      <c r="U68" s="11" t="s">
        <v>1</v>
      </c>
      <c r="V68" s="10"/>
      <c r="AI68" s="17" t="e">
        <f t="shared" si="22"/>
        <v>#N/A</v>
      </c>
      <c r="AJ68" s="16" t="e">
        <f t="shared" si="22"/>
        <v>#N/A</v>
      </c>
      <c r="AL68" s="17">
        <f t="shared" si="23"/>
        <v>58.311392130416593</v>
      </c>
      <c r="AM68" s="16">
        <f t="shared" si="23"/>
        <v>36.97953903093741</v>
      </c>
      <c r="AO68" s="17" t="e">
        <f t="shared" si="24"/>
        <v>#N/A</v>
      </c>
      <c r="AP68" s="16" t="e">
        <f t="shared" si="24"/>
        <v>#N/A</v>
      </c>
      <c r="AR68" s="7">
        <f t="shared" ref="AR68:AR103" si="28">SQRT(($X$4-INDEX($M68:$T68,1,MATCH($X$3,$M$3:$T$3,0)))^2+($Y$4-INDEX($M68:$T68,1,MATCH($Y$3,$M$3:$T$3,0)))^2)</f>
        <v>16.150052334379254</v>
      </c>
      <c r="AS68" s="6">
        <f t="shared" ref="AS68:AS99" si="29">RANK(AR68,$AR$4:$AR$103,1)</f>
        <v>7</v>
      </c>
      <c r="AU68" s="5">
        <f t="shared" ref="AU68:AU103" si="30">AS68</f>
        <v>7</v>
      </c>
      <c r="AV68" s="3">
        <f t="shared" si="25"/>
        <v>58.311392130416593</v>
      </c>
      <c r="AW68" s="3">
        <f t="shared" si="25"/>
        <v>36.97953903093741</v>
      </c>
      <c r="AX68" s="2" t="str">
        <f t="shared" ref="AX68:AX103" si="31">U68</f>
        <v>Listened</v>
      </c>
      <c r="AZ68" s="5"/>
      <c r="BA68" s="3"/>
      <c r="BB68" s="3"/>
      <c r="BC68" s="5"/>
      <c r="BD68" s="3"/>
      <c r="BE68" s="3"/>
      <c r="BF68" s="5"/>
      <c r="BG68" s="3"/>
      <c r="BH68" s="3"/>
      <c r="BJ68" s="1">
        <v>33</v>
      </c>
      <c r="BK68" s="3">
        <f t="shared" si="26"/>
        <v>47.895388986363507</v>
      </c>
      <c r="BL68" s="3">
        <f t="shared" si="27"/>
        <v>81.979941615370038</v>
      </c>
    </row>
    <row r="69" spans="1:64" x14ac:dyDescent="0.3">
      <c r="A69" s="15"/>
      <c r="B69" s="14" t="s">
        <v>76</v>
      </c>
      <c r="C69" s="14" t="s">
        <v>75</v>
      </c>
      <c r="D69" s="14" t="s">
        <v>2</v>
      </c>
      <c r="E69" s="13">
        <v>60.004636623321417</v>
      </c>
      <c r="F69" s="13">
        <v>66.00926662557103</v>
      </c>
      <c r="G69" s="13">
        <v>1.004195446174325</v>
      </c>
      <c r="H69" s="13">
        <v>-5.9307692061404431</v>
      </c>
      <c r="I69" s="13">
        <v>6.0004087009282641</v>
      </c>
      <c r="J69" s="13">
        <v>2.0074270224141579</v>
      </c>
      <c r="K69" s="13">
        <v>145.00153254625297</v>
      </c>
      <c r="L69" s="13">
        <v>198.00471716797821</v>
      </c>
      <c r="M69" s="12" cm="1">
        <f t="array" ref="M69">1+(E69-MIN(E$4:E$103))*(100-1)/(MAX(E$4:E$103-MIN(E$4:E$103)))</f>
        <v>49.082790787316462</v>
      </c>
      <c r="N69" s="12" cm="1">
        <f t="array" ref="N69">1+(F69-MIN(F$4:F$103))*(100-1)/(MAX(F$4:F$103-MIN(F$4:F$103)))</f>
        <v>59.436092530175678</v>
      </c>
      <c r="O69" s="12" cm="1">
        <f t="array" ref="O69">1+(G69-MIN(G$4:G$103))*(100-1)/(MAX(G$4:G$103-MIN(G$4:G$103)))</f>
        <v>10.014146727065031</v>
      </c>
      <c r="P69" s="12" cm="1">
        <f t="array" ref="P69">1+(H69-MIN(H$4:H$103))*(100-1)/(MAX(H$4:H$103-MIN(H$4:H$103)))</f>
        <v>54.473048820432865</v>
      </c>
      <c r="Q69" s="12" cm="1">
        <f t="array" ref="Q69">1+(I69-MIN(I$4:I$103))*(100-1)/(MAX(I$4:I$103-MIN(I$4:I$103)))</f>
        <v>8.7543314433427035</v>
      </c>
      <c r="R69" s="12" cm="1">
        <f t="array" ref="R69">1+(J69-MIN(J$4:J$103))*(100-1)/(MAX(J$4:J$103-MIN(J$4:J$103)))</f>
        <v>3.1363286640045267</v>
      </c>
      <c r="S69" s="12" cm="1">
        <f t="array" ref="S69">1+(K69-MIN(K$4:K$103))*(100-1)/(MAX(K$4:K$103-MIN(K$4:K$103)))</f>
        <v>60.544361151952316</v>
      </c>
      <c r="T69" s="12" cm="1">
        <f t="array" ref="T69">1+(L69-MIN(L$4:L$103))*(100-1)/(MAX(L$4:L$103-MIN(L$4:L$103)))</f>
        <v>32.569652933664798</v>
      </c>
      <c r="U69" s="11" t="s">
        <v>1</v>
      </c>
      <c r="V69" s="10"/>
      <c r="AI69" s="17" t="e">
        <f t="shared" si="22"/>
        <v>#N/A</v>
      </c>
      <c r="AJ69" s="16" t="e">
        <f t="shared" si="22"/>
        <v>#N/A</v>
      </c>
      <c r="AL69" s="17">
        <f t="shared" si="23"/>
        <v>60.544361151952316</v>
      </c>
      <c r="AM69" s="16">
        <f t="shared" si="23"/>
        <v>10.014146727065031</v>
      </c>
      <c r="AO69" s="17" t="e">
        <f t="shared" si="24"/>
        <v>#N/A</v>
      </c>
      <c r="AP69" s="16" t="e">
        <f t="shared" si="24"/>
        <v>#N/A</v>
      </c>
      <c r="AR69" s="7">
        <f t="shared" si="28"/>
        <v>37.668191419297528</v>
      </c>
      <c r="AS69" s="6">
        <f t="shared" si="29"/>
        <v>28</v>
      </c>
      <c r="AU69" s="5">
        <f t="shared" si="30"/>
        <v>28</v>
      </c>
      <c r="AV69" s="3">
        <f t="shared" si="25"/>
        <v>60.544361151952316</v>
      </c>
      <c r="AW69" s="3">
        <f t="shared" si="25"/>
        <v>10.014146727065031</v>
      </c>
      <c r="AX69" s="2" t="str">
        <f t="shared" si="31"/>
        <v>Listened</v>
      </c>
      <c r="AZ69" s="5"/>
      <c r="BA69" s="3"/>
      <c r="BB69" s="3"/>
      <c r="BC69" s="5"/>
      <c r="BD69" s="3"/>
      <c r="BE69" s="3"/>
      <c r="BF69" s="5"/>
      <c r="BG69" s="3"/>
      <c r="BH69" s="3"/>
      <c r="BJ69" s="4" t="s">
        <v>0</v>
      </c>
      <c r="BK69" s="3">
        <f t="shared" si="26"/>
        <v>71.715814712097313</v>
      </c>
      <c r="BL69" s="3">
        <f t="shared" si="27"/>
        <v>45.987626822190158</v>
      </c>
    </row>
    <row r="70" spans="1:64" x14ac:dyDescent="0.3">
      <c r="A70" s="15"/>
      <c r="B70" s="14" t="s">
        <v>74</v>
      </c>
      <c r="C70" s="14" t="s">
        <v>73</v>
      </c>
      <c r="D70" s="14" t="s">
        <v>2</v>
      </c>
      <c r="E70" s="13">
        <v>68.000455085204052</v>
      </c>
      <c r="F70" s="13">
        <v>79.00341294645682</v>
      </c>
      <c r="G70" s="13">
        <v>1.0090183800408938</v>
      </c>
      <c r="H70" s="13">
        <v>-4.3182653658414294</v>
      </c>
      <c r="I70" s="13">
        <v>8.0080649338134986</v>
      </c>
      <c r="J70" s="13">
        <v>5.0021490232638444</v>
      </c>
      <c r="K70" s="13">
        <v>170.00756634863311</v>
      </c>
      <c r="L70" s="13">
        <v>220.00287071875141</v>
      </c>
      <c r="M70" s="12" cm="1">
        <f t="array" ref="M70">1+(E70-MIN(E$4:E$103))*(100-1)/(MAX(E$4:E$103-MIN(E$4:E$103)))</f>
        <v>60.391754715016717</v>
      </c>
      <c r="N70" s="12" cm="1">
        <f t="array" ref="N70">1+(F70-MIN(F$4:F$103))*(100-1)/(MAX(F$4:F$103-MIN(F$4:F$103)))</f>
        <v>80.52512852839601</v>
      </c>
      <c r="O70" s="12" cm="1">
        <f t="array" ref="O70">1+(G70-MIN(G$4:G$103))*(100-1)/(MAX(G$4:G$103-MIN(G$4:G$103)))</f>
        <v>10.057521753245092</v>
      </c>
      <c r="P70" s="12" cm="1">
        <f t="array" ref="P70">1+(H70-MIN(H$4:H$103))*(100-1)/(MAX(H$4:H$103-MIN(H$4:H$103)))</f>
        <v>75.157460836600208</v>
      </c>
      <c r="Q70" s="12" cm="1">
        <f t="array" ref="Q70">1+(I70-MIN(I$4:I$103))*(100-1)/(MAX(I$4:I$103-MIN(I$4:I$103)))</f>
        <v>12.651261273908604</v>
      </c>
      <c r="R70" s="12" cm="1">
        <f t="array" ref="R70">1+(J70-MIN(J$4:J$103))*(100-1)/(MAX(J$4:J$103-MIN(J$4:J$103)))</f>
        <v>6.3241712596568593</v>
      </c>
      <c r="S70" s="12" cm="1">
        <f t="array" ref="S70">1+(K70-MIN(K$4:K$103))*(100-1)/(MAX(K$4:K$103-MIN(K$4:K$103)))</f>
        <v>79.157448585429407</v>
      </c>
      <c r="T70" s="12" cm="1">
        <f t="array" ref="T70">1+(L70-MIN(L$4:L$103))*(100-1)/(MAX(L$4:L$103-MIN(L$4:L$103)))</f>
        <v>39.311959863340427</v>
      </c>
      <c r="U70" s="11" t="s">
        <v>1</v>
      </c>
      <c r="V70" s="10"/>
      <c r="AI70" s="17" t="e">
        <f t="shared" si="22"/>
        <v>#N/A</v>
      </c>
      <c r="AJ70" s="16" t="e">
        <f t="shared" si="22"/>
        <v>#N/A</v>
      </c>
      <c r="AL70" s="17">
        <f t="shared" si="23"/>
        <v>79.157448585429407</v>
      </c>
      <c r="AM70" s="16">
        <f t="shared" si="23"/>
        <v>10.057521753245092</v>
      </c>
      <c r="AO70" s="17" t="e">
        <f t="shared" si="24"/>
        <v>#N/A</v>
      </c>
      <c r="AP70" s="16" t="e">
        <f t="shared" si="24"/>
        <v>#N/A</v>
      </c>
      <c r="AR70" s="7">
        <f t="shared" si="28"/>
        <v>36.69264728757188</v>
      </c>
      <c r="AS70" s="6">
        <f t="shared" si="29"/>
        <v>25</v>
      </c>
      <c r="AU70" s="5">
        <f t="shared" si="30"/>
        <v>25</v>
      </c>
      <c r="AV70" s="3">
        <f t="shared" si="25"/>
        <v>79.157448585429407</v>
      </c>
      <c r="AW70" s="3">
        <f t="shared" si="25"/>
        <v>10.057521753245092</v>
      </c>
      <c r="AX70" s="2" t="str">
        <f t="shared" si="31"/>
        <v>Listened</v>
      </c>
      <c r="AZ70" s="5"/>
      <c r="BA70" s="3"/>
      <c r="BB70" s="3"/>
      <c r="BC70" s="5"/>
      <c r="BD70" s="3"/>
      <c r="BE70" s="3"/>
      <c r="BF70" s="5"/>
      <c r="BG70" s="3"/>
      <c r="BH70" s="3"/>
      <c r="BJ70" s="1">
        <v>34</v>
      </c>
      <c r="BK70" s="3">
        <f t="shared" si="26"/>
        <v>32.260584021069164</v>
      </c>
      <c r="BL70" s="3">
        <f t="shared" si="27"/>
        <v>63.988723652204648</v>
      </c>
    </row>
    <row r="71" spans="1:64" x14ac:dyDescent="0.3">
      <c r="A71" s="15"/>
      <c r="B71" s="14" t="s">
        <v>72</v>
      </c>
      <c r="C71" s="14" t="s">
        <v>71</v>
      </c>
      <c r="D71" s="14" t="s">
        <v>2</v>
      </c>
      <c r="E71" s="13">
        <v>63.006926527933878</v>
      </c>
      <c r="F71" s="13">
        <v>65.003012719676121</v>
      </c>
      <c r="G71" s="13">
        <v>5.001632354821794</v>
      </c>
      <c r="H71" s="13">
        <v>-5.8854184254528601</v>
      </c>
      <c r="I71" s="13">
        <v>4.0086484610637703</v>
      </c>
      <c r="J71" s="13">
        <v>8.0073205479363985</v>
      </c>
      <c r="K71" s="13">
        <v>94.009597926916911</v>
      </c>
      <c r="L71" s="13">
        <v>195.00159713743005</v>
      </c>
      <c r="M71" s="12" cm="1">
        <f t="array" ref="M71">1+(E71-MIN(E$4:E$103))*(100-1)/(MAX(E$4:E$103-MIN(E$4:E$103)))</f>
        <v>53.329108833882842</v>
      </c>
      <c r="N71" s="12" cm="1">
        <f t="array" ref="N71">1+(F71-MIN(F$4:F$103))*(100-1)/(MAX(F$4:F$103-MIN(F$4:F$103)))</f>
        <v>57.802978332388122</v>
      </c>
      <c r="O71" s="12" cm="1">
        <f t="array" ref="O71">1+(G71-MIN(G$4:G$103))*(100-1)/(MAX(G$4:G$103-MIN(G$4:G$103)))</f>
        <v>45.965071073676377</v>
      </c>
      <c r="P71" s="12" cm="1">
        <f t="array" ref="P71">1+(H71-MIN(H$4:H$103))*(100-1)/(MAX(H$4:H$103-MIN(H$4:H$103)))</f>
        <v>55.054786494200428</v>
      </c>
      <c r="Q71" s="12" cm="1">
        <f t="array" ref="Q71">1+(I71-MIN(I$4:I$103))*(100-1)/(MAX(I$4:I$103-MIN(I$4:I$103)))</f>
        <v>4.8882562822039315</v>
      </c>
      <c r="R71" s="12" cm="1">
        <f t="array" ref="R71">1+(J71-MIN(J$4:J$103))*(100-1)/(MAX(J$4:J$103-MIN(J$4:J$103)))</f>
        <v>9.523137237425253</v>
      </c>
      <c r="S71" s="12" cm="1">
        <f t="array" ref="S71">1+(K71-MIN(K$4:K$103))*(100-1)/(MAX(K$4:K$103-MIN(K$4:K$103)))</f>
        <v>22.588828300456672</v>
      </c>
      <c r="T71" s="12" cm="1">
        <f t="array" ref="T71">1+(L71-MIN(L$4:L$103))*(100-1)/(MAX(L$4:L$103-MIN(L$4:L$103)))</f>
        <v>31.649214000193457</v>
      </c>
      <c r="U71" s="11" t="s">
        <v>11</v>
      </c>
      <c r="V71" s="10"/>
      <c r="AI71" s="17">
        <f t="shared" si="22"/>
        <v>22.588828300456672</v>
      </c>
      <c r="AJ71" s="16">
        <f t="shared" si="22"/>
        <v>45.965071073676377</v>
      </c>
      <c r="AL71" s="17" t="e">
        <f t="shared" si="23"/>
        <v>#N/A</v>
      </c>
      <c r="AM71" s="16" t="e">
        <f t="shared" si="23"/>
        <v>#N/A</v>
      </c>
      <c r="AO71" s="17" t="e">
        <f t="shared" si="24"/>
        <v>#N/A</v>
      </c>
      <c r="AP71" s="16" t="e">
        <f t="shared" si="24"/>
        <v>#N/A</v>
      </c>
      <c r="AR71" s="7">
        <f t="shared" si="28"/>
        <v>49.126991589668052</v>
      </c>
      <c r="AS71" s="6">
        <f t="shared" si="29"/>
        <v>52</v>
      </c>
      <c r="AU71" s="5">
        <f t="shared" si="30"/>
        <v>52</v>
      </c>
      <c r="AV71" s="3">
        <f t="shared" si="25"/>
        <v>22.588828300456672</v>
      </c>
      <c r="AW71" s="3">
        <f t="shared" si="25"/>
        <v>45.965071073676377</v>
      </c>
      <c r="AX71" s="2" t="str">
        <f t="shared" si="31"/>
        <v>Skipped</v>
      </c>
      <c r="AZ71" s="5"/>
      <c r="BA71" s="3"/>
      <c r="BB71" s="3"/>
      <c r="BC71" s="5"/>
      <c r="BD71" s="3"/>
      <c r="BE71" s="3"/>
      <c r="BF71" s="5"/>
      <c r="BG71" s="3"/>
      <c r="BH71" s="3"/>
      <c r="BJ71" s="4" t="s">
        <v>0</v>
      </c>
      <c r="BK71" s="3">
        <f t="shared" si="26"/>
        <v>71.715814712097313</v>
      </c>
      <c r="BL71" s="3">
        <f t="shared" si="27"/>
        <v>45.987626822190158</v>
      </c>
    </row>
    <row r="72" spans="1:64" x14ac:dyDescent="0.3">
      <c r="A72" s="15"/>
      <c r="B72" s="14" t="s">
        <v>70</v>
      </c>
      <c r="C72" s="14" t="s">
        <v>69</v>
      </c>
      <c r="D72" s="14" t="s">
        <v>2</v>
      </c>
      <c r="E72" s="13">
        <v>80.006521732334406</v>
      </c>
      <c r="F72" s="13">
        <v>60.005416679277353</v>
      </c>
      <c r="G72" s="13">
        <v>5.0083146069502007</v>
      </c>
      <c r="H72" s="13">
        <v>-5.1275514925832164</v>
      </c>
      <c r="I72" s="13">
        <v>6.0064976793556752</v>
      </c>
      <c r="J72" s="13">
        <v>8.0004838632263571</v>
      </c>
      <c r="K72" s="13">
        <v>110.0078269192319</v>
      </c>
      <c r="L72" s="13">
        <v>200.0096540784312</v>
      </c>
      <c r="M72" s="12" cm="1">
        <f t="array" ref="M72">1+(E72-MIN(E$4:E$103))*(100-1)/(MAX(E$4:E$103-MIN(E$4:E$103)))</f>
        <v>77.372652327091018</v>
      </c>
      <c r="N72" s="12" cm="1">
        <f t="array" ref="N72">1+(F72-MIN(F$4:F$103))*(100-1)/(MAX(F$4:F$103-MIN(F$4:F$103)))</f>
        <v>49.692058215140406</v>
      </c>
      <c r="O72" s="12" cm="1">
        <f t="array" ref="O72">1+(G72-MIN(G$4:G$103))*(100-1)/(MAX(G$4:G$103-MIN(G$4:G$103)))</f>
        <v>46.025167867252691</v>
      </c>
      <c r="P72" s="12" cm="1">
        <f t="array" ref="P72">1+(H72-MIN(H$4:H$103))*(100-1)/(MAX(H$4:H$103-MIN(H$4:H$103)))</f>
        <v>64.776333507693352</v>
      </c>
      <c r="Q72" s="12" cm="1">
        <f t="array" ref="Q72">1+(I72-MIN(I$4:I$103))*(100-1)/(MAX(I$4:I$103-MIN(I$4:I$103)))</f>
        <v>8.7661503599892789</v>
      </c>
      <c r="R72" s="12" cm="1">
        <f t="array" ref="R72">1+(J72-MIN(J$4:J$103))*(100-1)/(MAX(J$4:J$103-MIN(J$4:J$103)))</f>
        <v>9.5158596755261726</v>
      </c>
      <c r="S72" s="12" cm="1">
        <f t="array" ref="S72">1+(K72-MIN(K$4:K$103))*(100-1)/(MAX(K$4:K$103-MIN(K$4:K$103)))</f>
        <v>34.49701163604842</v>
      </c>
      <c r="T72" s="12" cm="1">
        <f t="array" ref="T72">1+(L72-MIN(L$4:L$103))*(100-1)/(MAX(L$4:L$103-MIN(L$4:L$103)))</f>
        <v>33.184154509613407</v>
      </c>
      <c r="U72" s="11" t="s">
        <v>1</v>
      </c>
      <c r="V72" s="10"/>
      <c r="AI72" s="17" t="e">
        <f t="shared" si="22"/>
        <v>#N/A</v>
      </c>
      <c r="AJ72" s="16" t="e">
        <f t="shared" si="22"/>
        <v>#N/A</v>
      </c>
      <c r="AL72" s="17">
        <f t="shared" si="23"/>
        <v>34.49701163604842</v>
      </c>
      <c r="AM72" s="16">
        <f t="shared" si="23"/>
        <v>46.025167867252691</v>
      </c>
      <c r="AO72" s="17" t="e">
        <f t="shared" si="24"/>
        <v>#N/A</v>
      </c>
      <c r="AP72" s="16" t="e">
        <f t="shared" si="24"/>
        <v>#N/A</v>
      </c>
      <c r="AR72" s="7">
        <f t="shared" si="28"/>
        <v>37.218822009082594</v>
      </c>
      <c r="AS72" s="6">
        <f t="shared" si="29"/>
        <v>27</v>
      </c>
      <c r="AU72" s="5">
        <f t="shared" si="30"/>
        <v>27</v>
      </c>
      <c r="AV72" s="3">
        <f t="shared" si="25"/>
        <v>34.49701163604842</v>
      </c>
      <c r="AW72" s="3">
        <f t="shared" si="25"/>
        <v>46.025167867252691</v>
      </c>
      <c r="AX72" s="2" t="str">
        <f t="shared" si="31"/>
        <v>Listened</v>
      </c>
      <c r="AZ72" s="5"/>
      <c r="BA72" s="3"/>
      <c r="BB72" s="3"/>
      <c r="BC72" s="5"/>
      <c r="BD72" s="3"/>
      <c r="BE72" s="3"/>
      <c r="BF72" s="5"/>
      <c r="BG72" s="3"/>
      <c r="BH72" s="3"/>
      <c r="BJ72" s="1">
        <v>35</v>
      </c>
      <c r="BK72" s="3">
        <f t="shared" si="26"/>
        <v>46.403323930856033</v>
      </c>
      <c r="BL72" s="3">
        <f t="shared" si="27"/>
        <v>10.03896976660655</v>
      </c>
    </row>
    <row r="73" spans="1:64" x14ac:dyDescent="0.3">
      <c r="A73" s="15"/>
      <c r="B73" s="14" t="s">
        <v>68</v>
      </c>
      <c r="C73" s="14" t="s">
        <v>67</v>
      </c>
      <c r="D73" s="14" t="s">
        <v>24</v>
      </c>
      <c r="E73" s="13">
        <v>84.003115455145718</v>
      </c>
      <c r="F73" s="13">
        <v>80.001017288163737</v>
      </c>
      <c r="G73" s="13">
        <v>1.0013521156509098</v>
      </c>
      <c r="H73" s="13">
        <v>-4.1984977664196776</v>
      </c>
      <c r="I73" s="13">
        <v>23.002765625546921</v>
      </c>
      <c r="J73" s="13">
        <v>16.001258583996847</v>
      </c>
      <c r="K73" s="13">
        <v>96.008209655755081</v>
      </c>
      <c r="L73" s="13">
        <v>213.0042229805002</v>
      </c>
      <c r="M73" s="12" cm="1">
        <f t="array" ref="M73">1+(E73-MIN(E$4:E$103))*(100-1)/(MAX(E$4:E$103-MIN(E$4:E$103)))</f>
        <v>83.02527368917039</v>
      </c>
      <c r="N73" s="12" cm="1">
        <f t="array" ref="N73">1+(F73-MIN(F$4:F$103))*(100-1)/(MAX(F$4:F$103-MIN(F$4:F$103)))</f>
        <v>82.144204792022677</v>
      </c>
      <c r="O73" s="12" cm="1">
        <f t="array" ref="O73">1+(G73-MIN(G$4:G$103))*(100-1)/(MAX(G$4:G$103-MIN(G$4:G$103)))</f>
        <v>9.9885752514230788</v>
      </c>
      <c r="P73" s="12" cm="1">
        <f t="array" ref="P73">1+(H73-MIN(H$4:H$103))*(100-1)/(MAX(H$4:H$103-MIN(H$4:H$103)))</f>
        <v>76.693781129745929</v>
      </c>
      <c r="Q73" s="12" cm="1">
        <f t="array" ref="Q73">1+(I73-MIN(I$4:I$103))*(100-1)/(MAX(I$4:I$103-MIN(I$4:I$103)))</f>
        <v>41.756491277377734</v>
      </c>
      <c r="R73" s="12" cm="1">
        <f t="array" ref="R73">1+(J73-MIN(J$4:J$103))*(100-1)/(MAX(J$4:J$103-MIN(J$4:J$103)))</f>
        <v>18.032580241192711</v>
      </c>
      <c r="S73" s="12" cm="1">
        <f t="array" ref="S73">1+(K73-MIN(K$4:K$103))*(100-1)/(MAX(K$4:K$103-MIN(K$4:K$103)))</f>
        <v>24.076482646140906</v>
      </c>
      <c r="T73" s="12" cm="1">
        <f t="array" ref="T73">1+(L73-MIN(L$4:L$103))*(100-1)/(MAX(L$4:L$103-MIN(L$4:L$103)))</f>
        <v>37.166914778758262</v>
      </c>
      <c r="U73" s="11" t="s">
        <v>11</v>
      </c>
      <c r="V73" s="10"/>
      <c r="AI73" s="17">
        <f t="shared" si="22"/>
        <v>24.076482646140906</v>
      </c>
      <c r="AJ73" s="16">
        <f t="shared" si="22"/>
        <v>9.9885752514230788</v>
      </c>
      <c r="AL73" s="17" t="e">
        <f t="shared" si="23"/>
        <v>#N/A</v>
      </c>
      <c r="AM73" s="16" t="e">
        <f t="shared" si="23"/>
        <v>#N/A</v>
      </c>
      <c r="AO73" s="17" t="e">
        <f t="shared" si="24"/>
        <v>#N/A</v>
      </c>
      <c r="AP73" s="16" t="e">
        <f t="shared" si="24"/>
        <v>#N/A</v>
      </c>
      <c r="AR73" s="7">
        <f t="shared" si="28"/>
        <v>59.711285982510958</v>
      </c>
      <c r="AS73" s="6">
        <f t="shared" si="29"/>
        <v>78</v>
      </c>
      <c r="AU73" s="5">
        <f t="shared" si="30"/>
        <v>78</v>
      </c>
      <c r="AV73" s="3">
        <f t="shared" si="25"/>
        <v>24.076482646140906</v>
      </c>
      <c r="AW73" s="3">
        <f t="shared" si="25"/>
        <v>9.9885752514230788</v>
      </c>
      <c r="AX73" s="2" t="str">
        <f t="shared" si="31"/>
        <v>Skipped</v>
      </c>
      <c r="AZ73" s="5"/>
      <c r="BA73" s="3"/>
      <c r="BB73" s="3"/>
      <c r="BC73" s="5"/>
      <c r="BD73" s="3"/>
      <c r="BE73" s="3"/>
      <c r="BF73" s="5"/>
      <c r="BG73" s="3"/>
      <c r="BH73" s="3"/>
      <c r="BJ73" s="4" t="s">
        <v>0</v>
      </c>
      <c r="BK73" s="3">
        <f t="shared" si="26"/>
        <v>71.715814712097313</v>
      </c>
      <c r="BL73" s="3">
        <f t="shared" si="27"/>
        <v>45.987626822190158</v>
      </c>
    </row>
    <row r="74" spans="1:64" x14ac:dyDescent="0.3">
      <c r="A74" s="15"/>
      <c r="B74" s="14" t="s">
        <v>66</v>
      </c>
      <c r="C74" s="14" t="s">
        <v>65</v>
      </c>
      <c r="D74" s="14" t="s">
        <v>2</v>
      </c>
      <c r="E74" s="13">
        <v>66.005864736612949</v>
      </c>
      <c r="F74" s="13">
        <v>71.009089232548106</v>
      </c>
      <c r="G74" s="13">
        <v>8.0002399611914328</v>
      </c>
      <c r="H74" s="13">
        <v>-4.148597776857545</v>
      </c>
      <c r="I74" s="13">
        <v>5.0040362279181538</v>
      </c>
      <c r="J74" s="13">
        <v>3.0025903467592787</v>
      </c>
      <c r="K74" s="13">
        <v>103.00546678112228</v>
      </c>
      <c r="L74" s="13">
        <v>175.00065610863825</v>
      </c>
      <c r="M74" s="12" cm="1">
        <f t="array" ref="M74">1+(E74-MIN(E$4:E$103))*(100-1)/(MAX(E$4:E$103-MIN(E$4:E$103)))</f>
        <v>57.570686376573619</v>
      </c>
      <c r="N74" s="12" cm="1">
        <f t="array" ref="N74">1+(F74-MIN(F$4:F$103))*(100-1)/(MAX(F$4:F$103-MIN(F$4:F$103)))</f>
        <v>67.550626285561904</v>
      </c>
      <c r="O74" s="12" cm="1">
        <f t="array" ref="O74">1+(G74-MIN(G$4:G$103))*(100-1)/(MAX(G$4:G$103-MIN(G$4:G$103)))</f>
        <v>72.933030209832751</v>
      </c>
      <c r="P74" s="12" cm="1">
        <f t="array" ref="P74">1+(H74-MIN(H$4:H$103))*(100-1)/(MAX(H$4:H$103-MIN(H$4:H$103)))</f>
        <v>77.333873833968084</v>
      </c>
      <c r="Q74" s="12" cm="1">
        <f t="array" ref="Q74">1+(I74-MIN(I$4:I$103))*(100-1)/(MAX(I$4:I$103-MIN(I$4:I$103)))</f>
        <v>6.8203381885075398</v>
      </c>
      <c r="R74" s="12" cm="1">
        <f t="array" ref="R74">1+(J74-MIN(J$4:J$103))*(100-1)/(MAX(J$4:J$103-MIN(J$4:J$103)))</f>
        <v>4.1956670714020241</v>
      </c>
      <c r="S74" s="12" cm="1">
        <f t="array" ref="S74">1+(K74-MIN(K$4:K$103))*(100-1)/(MAX(K$4:K$103-MIN(K$4:K$103)))</f>
        <v>29.284847943023117</v>
      </c>
      <c r="T74" s="12" cm="1">
        <f t="array" ref="T74">1+(L74-MIN(L$4:L$103))*(100-1)/(MAX(L$4:L$103-MIN(L$4:L$103)))</f>
        <v>25.519041166041347</v>
      </c>
      <c r="U74" s="11" t="s">
        <v>1</v>
      </c>
      <c r="V74" s="10"/>
      <c r="AI74" s="17" t="e">
        <f t="shared" si="22"/>
        <v>#N/A</v>
      </c>
      <c r="AJ74" s="16" t="e">
        <f t="shared" si="22"/>
        <v>#N/A</v>
      </c>
      <c r="AL74" s="17">
        <f t="shared" si="23"/>
        <v>29.284847943023117</v>
      </c>
      <c r="AM74" s="16">
        <f t="shared" si="23"/>
        <v>72.933030209832751</v>
      </c>
      <c r="AO74" s="17" t="e">
        <f t="shared" si="24"/>
        <v>#N/A</v>
      </c>
      <c r="AP74" s="16" t="e">
        <f t="shared" si="24"/>
        <v>#N/A</v>
      </c>
      <c r="AR74" s="7">
        <f t="shared" si="28"/>
        <v>50.263721556218449</v>
      </c>
      <c r="AS74" s="6">
        <f t="shared" si="29"/>
        <v>57</v>
      </c>
      <c r="AU74" s="5">
        <f t="shared" si="30"/>
        <v>57</v>
      </c>
      <c r="AV74" s="3">
        <f t="shared" si="25"/>
        <v>29.284847943023117</v>
      </c>
      <c r="AW74" s="3">
        <f t="shared" si="25"/>
        <v>72.933030209832751</v>
      </c>
      <c r="AX74" s="2" t="str">
        <f t="shared" si="31"/>
        <v>Listened</v>
      </c>
      <c r="AZ74" s="5"/>
      <c r="BA74" s="3"/>
      <c r="BB74" s="3"/>
      <c r="BC74" s="5"/>
      <c r="BD74" s="3"/>
      <c r="BE74" s="3"/>
      <c r="BF74" s="5"/>
      <c r="BG74" s="3"/>
      <c r="BH74" s="3"/>
      <c r="BJ74" s="1">
        <v>36</v>
      </c>
      <c r="BK74" s="3">
        <f t="shared" si="26"/>
        <v>28.53790179342084</v>
      </c>
      <c r="BL74" s="3">
        <f t="shared" si="27"/>
        <v>54.965889296046164</v>
      </c>
    </row>
    <row r="75" spans="1:64" x14ac:dyDescent="0.3">
      <c r="A75" s="15"/>
      <c r="B75" s="14" t="s">
        <v>64</v>
      </c>
      <c r="C75" s="14" t="s">
        <v>63</v>
      </c>
      <c r="D75" s="14" t="s">
        <v>46</v>
      </c>
      <c r="E75" s="13">
        <v>80.004784152373261</v>
      </c>
      <c r="F75" s="13">
        <v>80.00214879937198</v>
      </c>
      <c r="G75" s="13">
        <v>1.0032876641900843</v>
      </c>
      <c r="H75" s="13">
        <v>-5.1145399181993367</v>
      </c>
      <c r="I75" s="13">
        <v>5.0077611711506087</v>
      </c>
      <c r="J75" s="13">
        <v>4.0069570612781673</v>
      </c>
      <c r="K75" s="13">
        <v>79.007272337532271</v>
      </c>
      <c r="L75" s="13">
        <v>163.00017304594184</v>
      </c>
      <c r="M75" s="12" cm="1">
        <f t="array" ref="M75">1+(E75-MIN(E$4:E$103))*(100-1)/(MAX(E$4:E$103-MIN(E$4:E$103)))</f>
        <v>77.370194763903982</v>
      </c>
      <c r="N75" s="12" cm="1">
        <f t="array" ref="N75">1+(F75-MIN(F$4:F$103))*(100-1)/(MAX(F$4:F$103-MIN(F$4:F$103)))</f>
        <v>82.146041194354453</v>
      </c>
      <c r="O75" s="12" cm="1">
        <f t="array" ref="O75">1+(G75-MIN(G$4:G$103))*(100-1)/(MAX(G$4:G$103-MIN(G$4:G$103)))</f>
        <v>10.005982595351517</v>
      </c>
      <c r="P75" s="12" cm="1">
        <f t="array" ref="P75">1+(H75-MIN(H$4:H$103))*(100-1)/(MAX(H$4:H$103-MIN(H$4:H$103)))</f>
        <v>64.943239631455057</v>
      </c>
      <c r="Q75" s="12" cm="1">
        <f t="array" ref="Q75">1+(I75-MIN(I$4:I$103))*(100-1)/(MAX(I$4:I$103-MIN(I$4:I$103)))</f>
        <v>6.8275684314953331</v>
      </c>
      <c r="R75" s="12" cm="1">
        <f t="array" ref="R75">1+(J75-MIN(J$4:J$103))*(100-1)/(MAX(J$4:J$103-MIN(J$4:J$103)))</f>
        <v>5.2648023678636884</v>
      </c>
      <c r="S75" s="12" cm="1">
        <f t="array" ref="S75">1+(K75-MIN(K$4:K$103))*(100-1)/(MAX(K$4:K$103-MIN(K$4:K$103)))</f>
        <v>11.421939536428511</v>
      </c>
      <c r="T75" s="12" cm="1">
        <f t="array" ref="T75">1+(L75-MIN(L$4:L$103))*(100-1)/(MAX(L$4:L$103-MIN(L$4:L$103)))</f>
        <v>21.840962461557115</v>
      </c>
      <c r="U75" s="11" t="s">
        <v>11</v>
      </c>
      <c r="V75" s="10"/>
      <c r="AI75" s="17">
        <f t="shared" si="22"/>
        <v>11.421939536428511</v>
      </c>
      <c r="AJ75" s="16">
        <f t="shared" si="22"/>
        <v>10.005982595351517</v>
      </c>
      <c r="AL75" s="17" t="e">
        <f t="shared" si="23"/>
        <v>#N/A</v>
      </c>
      <c r="AM75" s="16" t="e">
        <f t="shared" si="23"/>
        <v>#N/A</v>
      </c>
      <c r="AO75" s="17" t="e">
        <f t="shared" si="24"/>
        <v>#N/A</v>
      </c>
      <c r="AP75" s="16" t="e">
        <f t="shared" si="24"/>
        <v>#N/A</v>
      </c>
      <c r="AR75" s="7">
        <f t="shared" si="28"/>
        <v>70.214173106046914</v>
      </c>
      <c r="AS75" s="6">
        <f t="shared" si="29"/>
        <v>96</v>
      </c>
      <c r="AU75" s="5">
        <f t="shared" si="30"/>
        <v>96</v>
      </c>
      <c r="AV75" s="3">
        <f t="shared" si="25"/>
        <v>11.421939536428511</v>
      </c>
      <c r="AW75" s="3">
        <f t="shared" si="25"/>
        <v>10.005982595351517</v>
      </c>
      <c r="AX75" s="2" t="str">
        <f t="shared" si="31"/>
        <v>Skipped</v>
      </c>
      <c r="AZ75" s="5"/>
      <c r="BA75" s="3"/>
      <c r="BB75" s="3"/>
      <c r="BC75" s="5"/>
      <c r="BD75" s="3"/>
      <c r="BE75" s="3"/>
      <c r="BF75" s="5"/>
      <c r="BG75" s="3"/>
      <c r="BH75" s="3"/>
      <c r="BJ75" s="4" t="s">
        <v>0</v>
      </c>
      <c r="BK75" s="3">
        <f t="shared" si="26"/>
        <v>71.715814712097313</v>
      </c>
      <c r="BL75" s="3">
        <f t="shared" si="27"/>
        <v>45.987626822190158</v>
      </c>
    </row>
    <row r="76" spans="1:64" x14ac:dyDescent="0.3">
      <c r="A76" s="15"/>
      <c r="B76" s="14" t="s">
        <v>62</v>
      </c>
      <c r="C76" s="14" t="s">
        <v>61</v>
      </c>
      <c r="D76" s="14" t="s">
        <v>8</v>
      </c>
      <c r="E76" s="13">
        <v>74.002507373285837</v>
      </c>
      <c r="F76" s="13">
        <v>68.006009070128286</v>
      </c>
      <c r="G76" s="13">
        <v>2.00851119460029</v>
      </c>
      <c r="H76" s="13">
        <v>-4.9742057212098434</v>
      </c>
      <c r="I76" s="13">
        <v>9.001605495195383</v>
      </c>
      <c r="J76" s="13">
        <v>8.0066842521674992</v>
      </c>
      <c r="K76" s="13">
        <v>101.00203411470976</v>
      </c>
      <c r="L76" s="13">
        <v>211.0010581485794</v>
      </c>
      <c r="M76" s="12" cm="1">
        <f t="array" ref="M76">1+(E76-MIN(E$4:E$103))*(100-1)/(MAX(E$4:E$103-MIN(E$4:E$103)))</f>
        <v>68.880815983937268</v>
      </c>
      <c r="N76" s="12" cm="1">
        <f t="array" ref="N76">1+(F76-MIN(F$4:F$103))*(100-1)/(MAX(F$4:F$103-MIN(F$4:F$103)))</f>
        <v>62.676734297057976</v>
      </c>
      <c r="O76" s="12" cm="1">
        <f t="array" ref="O76">1+(G76-MIN(G$4:G$103))*(100-1)/(MAX(G$4:G$103-MIN(G$4:G$103)))</f>
        <v>19.046454257339146</v>
      </c>
      <c r="P76" s="12" cm="1">
        <f t="array" ref="P76">1+(H76-MIN(H$4:H$103))*(100-1)/(MAX(H$4:H$103-MIN(H$4:H$103)))</f>
        <v>66.743378197295868</v>
      </c>
      <c r="Q76" s="12" cm="1">
        <f t="array" ref="Q76">1+(I76-MIN(I$4:I$103))*(100-1)/(MAX(I$4:I$103-MIN(I$4:I$103)))</f>
        <v>14.579757690828595</v>
      </c>
      <c r="R76" s="12" cm="1">
        <f t="array" ref="R76">1+(J76-MIN(J$4:J$103))*(100-1)/(MAX(J$4:J$103-MIN(J$4:J$103)))</f>
        <v>9.5224599088602115</v>
      </c>
      <c r="S76" s="12" cm="1">
        <f t="array" ref="S76">1+(K76-MIN(K$4:K$103))*(100-1)/(MAX(K$4:K$103-MIN(K$4:K$103)))</f>
        <v>27.793605162111934</v>
      </c>
      <c r="T76" s="12" cm="1">
        <f t="array" ref="T76">1+(L76-MIN(L$4:L$103))*(100-1)/(MAX(L$4:L$103-MIN(L$4:L$103)))</f>
        <v>36.552956334638417</v>
      </c>
      <c r="U76" s="11" t="s">
        <v>11</v>
      </c>
      <c r="V76" s="10"/>
      <c r="AI76" s="17">
        <f t="shared" si="22"/>
        <v>27.793605162111934</v>
      </c>
      <c r="AJ76" s="16">
        <f t="shared" si="22"/>
        <v>19.046454257339146</v>
      </c>
      <c r="AL76" s="17" t="e">
        <f t="shared" si="23"/>
        <v>#N/A</v>
      </c>
      <c r="AM76" s="16" t="e">
        <f t="shared" si="23"/>
        <v>#N/A</v>
      </c>
      <c r="AO76" s="17" t="e">
        <f t="shared" si="24"/>
        <v>#N/A</v>
      </c>
      <c r="AP76" s="16" t="e">
        <f t="shared" si="24"/>
        <v>#N/A</v>
      </c>
      <c r="AR76" s="7">
        <f t="shared" si="28"/>
        <v>51.526568592541729</v>
      </c>
      <c r="AS76" s="6">
        <f t="shared" si="29"/>
        <v>59</v>
      </c>
      <c r="AU76" s="5">
        <f t="shared" si="30"/>
        <v>59</v>
      </c>
      <c r="AV76" s="3">
        <f t="shared" si="25"/>
        <v>27.793605162111934</v>
      </c>
      <c r="AW76" s="3">
        <f t="shared" si="25"/>
        <v>19.046454257339146</v>
      </c>
      <c r="AX76" s="2" t="str">
        <f t="shared" si="31"/>
        <v>Skipped</v>
      </c>
      <c r="AZ76" s="5"/>
      <c r="BA76" s="3"/>
      <c r="BB76" s="3"/>
      <c r="BC76" s="5"/>
      <c r="BD76" s="3"/>
      <c r="BE76" s="3"/>
      <c r="BF76" s="5"/>
      <c r="BG76" s="3"/>
      <c r="BH76" s="3"/>
      <c r="BJ76" s="1">
        <v>37</v>
      </c>
      <c r="BK76" s="3">
        <f t="shared" si="26"/>
        <v>27.054835144127054</v>
      </c>
      <c r="BL76" s="3">
        <f t="shared" si="27"/>
        <v>46.036042831303867</v>
      </c>
    </row>
    <row r="77" spans="1:64" x14ac:dyDescent="0.3">
      <c r="A77" s="15"/>
      <c r="B77" s="14" t="s">
        <v>60</v>
      </c>
      <c r="C77" s="14" t="s">
        <v>44</v>
      </c>
      <c r="D77" s="14" t="s">
        <v>8</v>
      </c>
      <c r="E77" s="13">
        <v>91.003062212454566</v>
      </c>
      <c r="F77" s="13">
        <v>63.007145671481766</v>
      </c>
      <c r="G77" s="13">
        <v>2.0067289905854966</v>
      </c>
      <c r="H77" s="13">
        <v>-5.4528035021684351</v>
      </c>
      <c r="I77" s="13">
        <v>18.002728884949089</v>
      </c>
      <c r="J77" s="13">
        <v>9.0080752690416208</v>
      </c>
      <c r="K77" s="13">
        <v>146.00522334443076</v>
      </c>
      <c r="L77" s="13">
        <v>276.00322570371634</v>
      </c>
      <c r="M77" s="12" cm="1">
        <f t="array" ref="M77">1+(E77-MIN(E$4:E$103))*(100-1)/(MAX(E$4:E$103-MIN(E$4:E$103)))</f>
        <v>92.92571674595149</v>
      </c>
      <c r="N77" s="12" cm="1">
        <f t="array" ref="N77">1+(F77-MIN(F$4:F$103))*(100-1)/(MAX(F$4:F$103-MIN(F$4:F$103)))</f>
        <v>54.563757302578814</v>
      </c>
      <c r="O77" s="12" cm="1">
        <f t="array" ref="O77">1+(G77-MIN(G$4:G$103))*(100-1)/(MAX(G$4:G$103-MIN(G$4:G$103)))</f>
        <v>19.030426016451226</v>
      </c>
      <c r="P77" s="12" cm="1">
        <f t="array" ref="P77">1+(H77-MIN(H$4:H$103))*(100-1)/(MAX(H$4:H$103-MIN(H$4:H$103)))</f>
        <v>60.604159521366881</v>
      </c>
      <c r="Q77" s="12" cm="1">
        <f t="array" ref="Q77">1+(I77-MIN(I$4:I$103))*(100-1)/(MAX(I$4:I$103-MIN(I$4:I$103)))</f>
        <v>32.05124791489267</v>
      </c>
      <c r="R77" s="12" cm="1">
        <f t="array" ref="R77">1+(J77-MIN(J$4:J$103))*(100-1)/(MAX(J$4:J$103-MIN(J$4:J$103)))</f>
        <v>10.588427613905685</v>
      </c>
      <c r="S77" s="12" cm="1">
        <f t="array" ref="S77">1+(K77-MIN(K$4:K$103))*(100-1)/(MAX(K$4:K$103-MIN(K$4:K$103)))</f>
        <v>61.29145222326332</v>
      </c>
      <c r="T77" s="12" cm="1">
        <f t="array" ref="T77">1+(L77-MIN(L$4:L$103))*(100-1)/(MAX(L$4:L$103-MIN(L$4:L$103)))</f>
        <v>56.475745024125125</v>
      </c>
      <c r="U77" s="11" t="s">
        <v>1</v>
      </c>
      <c r="V77" s="10"/>
      <c r="AI77" s="17" t="e">
        <f t="shared" si="22"/>
        <v>#N/A</v>
      </c>
      <c r="AJ77" s="16" t="e">
        <f t="shared" si="22"/>
        <v>#N/A</v>
      </c>
      <c r="AL77" s="17">
        <f t="shared" si="23"/>
        <v>61.29145222326332</v>
      </c>
      <c r="AM77" s="16">
        <f t="shared" si="23"/>
        <v>19.030426016451226</v>
      </c>
      <c r="AO77" s="17" t="e">
        <f t="shared" si="24"/>
        <v>#N/A</v>
      </c>
      <c r="AP77" s="16" t="e">
        <f t="shared" si="24"/>
        <v>#N/A</v>
      </c>
      <c r="AR77" s="7">
        <f t="shared" si="28"/>
        <v>28.902560588631953</v>
      </c>
      <c r="AS77" s="6">
        <f t="shared" si="29"/>
        <v>14</v>
      </c>
      <c r="AU77" s="5">
        <f t="shared" si="30"/>
        <v>14</v>
      </c>
      <c r="AV77" s="3">
        <f t="shared" si="25"/>
        <v>61.29145222326332</v>
      </c>
      <c r="AW77" s="3">
        <f t="shared" si="25"/>
        <v>19.030426016451226</v>
      </c>
      <c r="AX77" s="2" t="str">
        <f t="shared" si="31"/>
        <v>Listened</v>
      </c>
      <c r="AZ77" s="5"/>
      <c r="BA77" s="3"/>
      <c r="BB77" s="3"/>
      <c r="BC77" s="5"/>
      <c r="BD77" s="3"/>
      <c r="BE77" s="3"/>
      <c r="BF77" s="5"/>
      <c r="BG77" s="3"/>
      <c r="BH77" s="3"/>
      <c r="BJ77" s="4" t="s">
        <v>0</v>
      </c>
      <c r="BK77" s="3">
        <f t="shared" si="26"/>
        <v>71.715814712097313</v>
      </c>
      <c r="BL77" s="3">
        <f t="shared" si="27"/>
        <v>45.987626822190158</v>
      </c>
    </row>
    <row r="78" spans="1:64" x14ac:dyDescent="0.3">
      <c r="A78" s="15"/>
      <c r="B78" s="14" t="s">
        <v>59</v>
      </c>
      <c r="C78" s="14" t="s">
        <v>58</v>
      </c>
      <c r="D78" s="14" t="s">
        <v>8</v>
      </c>
      <c r="E78" s="13">
        <v>59.007043683940566</v>
      </c>
      <c r="F78" s="13">
        <v>73.003274828103585</v>
      </c>
      <c r="G78" s="13">
        <v>2.0047175323825526</v>
      </c>
      <c r="H78" s="13">
        <v>-6.33334482263502</v>
      </c>
      <c r="I78" s="13">
        <v>9.0019504047200058</v>
      </c>
      <c r="J78" s="13">
        <v>5.0002891856335321</v>
      </c>
      <c r="K78" s="13">
        <v>88.009329146246799</v>
      </c>
      <c r="L78" s="13">
        <v>269.00696364170955</v>
      </c>
      <c r="M78" s="12" cm="1">
        <f t="array" ref="M78">1+(E78-MIN(E$4:E$103))*(100-1)/(MAX(E$4:E$103-MIN(E$4:E$103)))</f>
        <v>47.671835471138586</v>
      </c>
      <c r="N78" s="12" cm="1">
        <f t="array" ref="N78">1+(F78-MIN(F$4:F$103))*(100-1)/(MAX(F$4:F$103-MIN(F$4:F$103)))</f>
        <v>70.787118377713057</v>
      </c>
      <c r="O78" s="12" cm="1">
        <f t="array" ref="O78">1+(G78-MIN(G$4:G$103))*(100-1)/(MAX(G$4:G$103-MIN(G$4:G$103)))</f>
        <v>19.012335979426755</v>
      </c>
      <c r="P78" s="12" cm="1">
        <f t="array" ref="P78">1+(H78-MIN(H$4:H$103))*(100-1)/(MAX(H$4:H$103-MIN(H$4:H$103)))</f>
        <v>49.309005355152017</v>
      </c>
      <c r="Q78" s="12" cm="1">
        <f t="array" ref="Q78">1+(I78-MIN(I$4:I$103))*(100-1)/(MAX(I$4:I$103-MIN(I$4:I$103)))</f>
        <v>14.580427172084066</v>
      </c>
      <c r="R78" s="12" cm="1">
        <f t="array" ref="R78">1+(J78-MIN(J$4:J$103))*(100-1)/(MAX(J$4:J$103-MIN(J$4:J$103)))</f>
        <v>6.3221914867039031</v>
      </c>
      <c r="S78" s="12" cm="1">
        <f t="array" ref="S78">1+(K78-MIN(K$4:K$103))*(100-1)/(MAX(K$4:K$103-MIN(K$4:K$103)))</f>
        <v>18.122565144867977</v>
      </c>
      <c r="T78" s="12" cm="1">
        <f t="array" ref="T78">1+(L78-MIN(L$4:L$103))*(100-1)/(MAX(L$4:L$103-MIN(L$4:L$103)))</f>
        <v>54.331431135524362</v>
      </c>
      <c r="U78" s="11" t="s">
        <v>1</v>
      </c>
      <c r="V78" s="10"/>
      <c r="AI78" s="17" t="e">
        <f t="shared" si="22"/>
        <v>#N/A</v>
      </c>
      <c r="AJ78" s="16" t="e">
        <f t="shared" si="22"/>
        <v>#N/A</v>
      </c>
      <c r="AL78" s="17">
        <f t="shared" si="23"/>
        <v>18.122565144867977</v>
      </c>
      <c r="AM78" s="16">
        <f t="shared" si="23"/>
        <v>19.012335979426755</v>
      </c>
      <c r="AO78" s="17" t="e">
        <f t="shared" si="24"/>
        <v>#N/A</v>
      </c>
      <c r="AP78" s="16" t="e">
        <f t="shared" si="24"/>
        <v>#N/A</v>
      </c>
      <c r="AR78" s="7">
        <f t="shared" si="28"/>
        <v>59.99918928808124</v>
      </c>
      <c r="AS78" s="6">
        <f t="shared" si="29"/>
        <v>81</v>
      </c>
      <c r="AU78" s="5">
        <f t="shared" si="30"/>
        <v>81</v>
      </c>
      <c r="AV78" s="3">
        <f t="shared" si="25"/>
        <v>18.122565144867977</v>
      </c>
      <c r="AW78" s="3">
        <f t="shared" si="25"/>
        <v>19.012335979426755</v>
      </c>
      <c r="AX78" s="2" t="str">
        <f t="shared" si="31"/>
        <v>Listened</v>
      </c>
      <c r="AZ78" s="5"/>
      <c r="BA78" s="3"/>
      <c r="BB78" s="3"/>
      <c r="BC78" s="5"/>
      <c r="BD78" s="3"/>
      <c r="BE78" s="3"/>
      <c r="BF78" s="5"/>
      <c r="BG78" s="3"/>
      <c r="BH78" s="3"/>
      <c r="BJ78" s="1">
        <v>38</v>
      </c>
      <c r="BK78" s="3">
        <f t="shared" si="26"/>
        <v>30.773804705026084</v>
      </c>
      <c r="BL78" s="3">
        <f t="shared" si="27"/>
        <v>28.028302412486898</v>
      </c>
    </row>
    <row r="79" spans="1:64" x14ac:dyDescent="0.3">
      <c r="A79" s="15"/>
      <c r="B79" s="14" t="s">
        <v>57</v>
      </c>
      <c r="C79" s="14" t="s">
        <v>55</v>
      </c>
      <c r="D79" s="14" t="s">
        <v>24</v>
      </c>
      <c r="E79" s="13">
        <v>66.00393934260309</v>
      </c>
      <c r="F79" s="13">
        <v>67.006755492095735</v>
      </c>
      <c r="G79" s="13">
        <v>4.0073550605296626</v>
      </c>
      <c r="H79" s="13">
        <v>-5.9430873737779191</v>
      </c>
      <c r="I79" s="13">
        <v>15.00722347550089</v>
      </c>
      <c r="J79" s="13">
        <v>64.007035817131282</v>
      </c>
      <c r="K79" s="13">
        <v>180.009596686029</v>
      </c>
      <c r="L79" s="13">
        <v>228.00333935508044</v>
      </c>
      <c r="M79" s="12" cm="1">
        <f t="array" ref="M79">1+(E79-MIN(E$4:E$103))*(100-1)/(MAX(E$4:E$103-MIN(E$4:E$103)))</f>
        <v>57.567963176752627</v>
      </c>
      <c r="N79" s="12" cm="1">
        <f t="array" ref="N79">1+(F79-MIN(F$4:F$103))*(100-1)/(MAX(F$4:F$103-MIN(F$4:F$103)))</f>
        <v>61.054981381700443</v>
      </c>
      <c r="O79" s="12" cm="1">
        <f t="array" ref="O79">1+(G79-MIN(G$4:G$103))*(100-1)/(MAX(G$4:G$103-MIN(G$4:G$103)))</f>
        <v>37.023044319151758</v>
      </c>
      <c r="P79" s="12" cm="1">
        <f t="array" ref="P79">1+(H79-MIN(H$4:H$103))*(100-1)/(MAX(H$4:H$103-MIN(H$4:H$103)))</f>
        <v>54.315037379883037</v>
      </c>
      <c r="Q79" s="12" cm="1">
        <f t="array" ref="Q79">1+(I79-MIN(I$4:I$103))*(100-1)/(MAX(I$4:I$103-MIN(I$4:I$103)))</f>
        <v>26.236868841178257</v>
      </c>
      <c r="R79" s="12" cm="1">
        <f t="array" ref="R79">1+(J79-MIN(J$4:J$103))*(100-1)/(MAX(J$4:J$103-MIN(J$4:J$103)))</f>
        <v>69.134105343610443</v>
      </c>
      <c r="S79" s="12" cm="1">
        <f t="array" ref="S79">1+(K79-MIN(K$4:K$103))*(100-1)/(MAX(K$4:K$103-MIN(K$4:K$103)))</f>
        <v>86.602398338497409</v>
      </c>
      <c r="T79" s="12" cm="1">
        <f t="array" ref="T79">1+(L79-MIN(L$4:L$103))*(100-1)/(MAX(L$4:L$103-MIN(L$4:L$103)))</f>
        <v>41.764057263373246</v>
      </c>
      <c r="U79" s="11" t="s">
        <v>1</v>
      </c>
      <c r="V79" s="10"/>
      <c r="AI79" s="17" t="e">
        <f t="shared" si="22"/>
        <v>#N/A</v>
      </c>
      <c r="AJ79" s="16" t="e">
        <f t="shared" si="22"/>
        <v>#N/A</v>
      </c>
      <c r="AL79" s="17">
        <f t="shared" si="23"/>
        <v>86.602398338497409</v>
      </c>
      <c r="AM79" s="16">
        <f t="shared" si="23"/>
        <v>37.023044319151758</v>
      </c>
      <c r="AO79" s="17" t="e">
        <f t="shared" si="24"/>
        <v>#N/A</v>
      </c>
      <c r="AP79" s="16" t="e">
        <f t="shared" si="24"/>
        <v>#N/A</v>
      </c>
      <c r="AR79" s="7">
        <f t="shared" si="28"/>
        <v>17.377402323695726</v>
      </c>
      <c r="AS79" s="6">
        <f t="shared" si="29"/>
        <v>8</v>
      </c>
      <c r="AU79" s="5">
        <f t="shared" si="30"/>
        <v>8</v>
      </c>
      <c r="AV79" s="3">
        <f t="shared" si="25"/>
        <v>86.602398338497409</v>
      </c>
      <c r="AW79" s="3">
        <f t="shared" si="25"/>
        <v>37.023044319151758</v>
      </c>
      <c r="AX79" s="2" t="str">
        <f t="shared" si="31"/>
        <v>Listened</v>
      </c>
      <c r="AZ79" s="5"/>
      <c r="BA79" s="3"/>
      <c r="BB79" s="3"/>
      <c r="BC79" s="5"/>
      <c r="BD79" s="3"/>
      <c r="BE79" s="3"/>
      <c r="BF79" s="5"/>
      <c r="BG79" s="3"/>
      <c r="BH79" s="3"/>
      <c r="BJ79" s="4" t="s">
        <v>0</v>
      </c>
      <c r="BK79" s="3">
        <f t="shared" si="26"/>
        <v>71.715814712097313</v>
      </c>
      <c r="BL79" s="3">
        <f t="shared" si="27"/>
        <v>45.987626822190158</v>
      </c>
    </row>
    <row r="80" spans="1:64" x14ac:dyDescent="0.3">
      <c r="A80" s="15"/>
      <c r="B80" s="14" t="s">
        <v>56</v>
      </c>
      <c r="C80" s="14" t="s">
        <v>55</v>
      </c>
      <c r="D80" s="14" t="s">
        <v>8</v>
      </c>
      <c r="E80" s="13">
        <v>63.00983256944955</v>
      </c>
      <c r="F80" s="13">
        <v>80.003202975942983</v>
      </c>
      <c r="G80" s="13">
        <v>6.0067726394203413</v>
      </c>
      <c r="H80" s="13">
        <v>-4.1788995023497941</v>
      </c>
      <c r="I80" s="13">
        <v>4.0053847079635654</v>
      </c>
      <c r="J80" s="13">
        <v>22.002650386319516</v>
      </c>
      <c r="K80" s="13">
        <v>123.00543579196761</v>
      </c>
      <c r="L80" s="13">
        <v>220.00894231652805</v>
      </c>
      <c r="M80" s="12" cm="1">
        <f t="array" ref="M80">1+(E80-MIN(E$4:E$103))*(100-1)/(MAX(E$4:E$103-MIN(E$4:E$103)))</f>
        <v>53.333219022080563</v>
      </c>
      <c r="N80" s="12" cm="1">
        <f t="array" ref="N80">1+(F80-MIN(F$4:F$103))*(100-1)/(MAX(F$4:F$103-MIN(F$4:F$103)))</f>
        <v>82.147752085328378</v>
      </c>
      <c r="O80" s="12" cm="1">
        <f t="array" ref="O80">1+(G80-MIN(G$4:G$103))*(100-1)/(MAX(G$4:G$103-MIN(G$4:G$103)))</f>
        <v>55.00479406496688</v>
      </c>
      <c r="P80" s="12" cm="1">
        <f t="array" ref="P80">1+(H80-MIN(H$4:H$103))*(100-1)/(MAX(H$4:H$103-MIN(H$4:H$103)))</f>
        <v>76.945178093084607</v>
      </c>
      <c r="Q80" s="12" cm="1">
        <f t="array" ref="Q80">1+(I80-MIN(I$4:I$103))*(100-1)/(MAX(I$4:I$103-MIN(I$4:I$103)))</f>
        <v>4.8819212251321771</v>
      </c>
      <c r="R80" s="12" cm="1">
        <f t="array" ref="R80">1+(J80-MIN(J$4:J$103))*(100-1)/(MAX(J$4:J$103-MIN(J$4:J$103)))</f>
        <v>24.42098371076845</v>
      </c>
      <c r="S80" s="12" cm="1">
        <f t="array" ref="S80">1+(K80-MIN(K$4:K$103))*(100-1)/(MAX(K$4:K$103-MIN(K$4:K$103)))</f>
        <v>44.171701844270899</v>
      </c>
      <c r="T80" s="12" cm="1">
        <f t="array" ref="T80">1+(L80-MIN(L$4:L$103))*(100-1)/(MAX(L$4:L$103-MIN(L$4:L$103)))</f>
        <v>39.313820772969464</v>
      </c>
      <c r="U80" s="11" t="s">
        <v>1</v>
      </c>
      <c r="V80" s="10"/>
      <c r="AI80" s="17" t="e">
        <f t="shared" si="22"/>
        <v>#N/A</v>
      </c>
      <c r="AJ80" s="16" t="e">
        <f t="shared" si="22"/>
        <v>#N/A</v>
      </c>
      <c r="AL80" s="17">
        <f t="shared" si="23"/>
        <v>44.171701844270899</v>
      </c>
      <c r="AM80" s="16">
        <f t="shared" si="23"/>
        <v>55.00479406496688</v>
      </c>
      <c r="AO80" s="17" t="e">
        <f t="shared" si="24"/>
        <v>#N/A</v>
      </c>
      <c r="AP80" s="16" t="e">
        <f t="shared" si="24"/>
        <v>#N/A</v>
      </c>
      <c r="AR80" s="7">
        <f t="shared" si="28"/>
        <v>28.982537134622394</v>
      </c>
      <c r="AS80" s="6">
        <f t="shared" si="29"/>
        <v>15</v>
      </c>
      <c r="AU80" s="5">
        <f t="shared" si="30"/>
        <v>15</v>
      </c>
      <c r="AV80" s="3">
        <f t="shared" si="25"/>
        <v>44.171701844270899</v>
      </c>
      <c r="AW80" s="3">
        <f t="shared" si="25"/>
        <v>55.00479406496688</v>
      </c>
      <c r="AX80" s="2" t="str">
        <f t="shared" si="31"/>
        <v>Listened</v>
      </c>
      <c r="AZ80" s="5"/>
      <c r="BA80" s="3"/>
      <c r="BB80" s="3"/>
      <c r="BC80" s="5"/>
      <c r="BD80" s="3"/>
      <c r="BE80" s="3"/>
      <c r="BF80" s="5"/>
      <c r="BG80" s="3"/>
      <c r="BH80" s="3"/>
      <c r="BJ80" s="1">
        <v>39</v>
      </c>
      <c r="BK80" s="3">
        <f t="shared" si="26"/>
        <v>44.918567517675925</v>
      </c>
      <c r="BL80" s="3">
        <f t="shared" si="27"/>
        <v>81.99279159442122</v>
      </c>
    </row>
    <row r="81" spans="1:64" x14ac:dyDescent="0.3">
      <c r="A81" s="15"/>
      <c r="B81" s="14" t="s">
        <v>54</v>
      </c>
      <c r="C81" s="14" t="s">
        <v>53</v>
      </c>
      <c r="D81" s="14" t="s">
        <v>2</v>
      </c>
      <c r="E81" s="13">
        <v>79.003357769871727</v>
      </c>
      <c r="F81" s="13">
        <v>90.00574574169913</v>
      </c>
      <c r="G81" s="13">
        <v>1.0021014932243755</v>
      </c>
      <c r="H81" s="13">
        <v>-3.1050780960481772</v>
      </c>
      <c r="I81" s="13">
        <v>6.0021835285293816</v>
      </c>
      <c r="J81" s="13">
        <v>17.008502688222819</v>
      </c>
      <c r="K81" s="13">
        <v>95.008422550188769</v>
      </c>
      <c r="L81" s="13">
        <v>202.00148538909144</v>
      </c>
      <c r="M81" s="12" cm="1">
        <f t="array" ref="M81">1+(E81-MIN(E$4:E$103))*(100-1)/(MAX(E$4:E$103-MIN(E$4:E$103)))</f>
        <v>75.95381758001146</v>
      </c>
      <c r="N81" s="12" cm="1">
        <f t="array" ref="N81">1+(F81-MIN(F$4:F$103))*(100-1)/(MAX(F$4:F$103-MIN(F$4:F$103)))</f>
        <v>98.381522219324381</v>
      </c>
      <c r="O81" s="12" cm="1">
        <f t="array" ref="O81">1+(G81-MIN(G$4:G$103))*(100-1)/(MAX(G$4:G$103-MIN(G$4:G$103)))</f>
        <v>9.9953147740387926</v>
      </c>
      <c r="P81" s="12" cm="1">
        <f t="array" ref="P81">1+(H81-MIN(H$4:H$103))*(100-1)/(MAX(H$4:H$103-MIN(H$4:H$103)))</f>
        <v>90.719634838318854</v>
      </c>
      <c r="Q81" s="12" cm="1">
        <f t="array" ref="Q81">1+(I81-MIN(I$4:I$103))*(100-1)/(MAX(I$4:I$103-MIN(I$4:I$103)))</f>
        <v>8.7577764447874813</v>
      </c>
      <c r="R81" s="12" cm="1">
        <f t="array" ref="R81">1+(J81-MIN(J$4:J$103))*(100-1)/(MAX(J$4:J$103-MIN(J$4:J$103)))</f>
        <v>19.104778481550312</v>
      </c>
      <c r="S81" s="12" cm="1">
        <f t="array" ref="S81">1+(K81-MIN(K$4:K$103))*(100-1)/(MAX(K$4:K$103-MIN(K$4:K$103)))</f>
        <v>23.332297264411256</v>
      </c>
      <c r="T81" s="12" cm="1">
        <f t="array" ref="T81">1+(L81-MIN(L$4:L$103))*(100-1)/(MAX(L$4:L$103-MIN(L$4:L$103)))</f>
        <v>33.794639294966558</v>
      </c>
      <c r="U81" s="11" t="s">
        <v>1</v>
      </c>
      <c r="V81" s="10"/>
      <c r="AI81" s="17" t="e">
        <f t="shared" si="22"/>
        <v>#N/A</v>
      </c>
      <c r="AJ81" s="16" t="e">
        <f t="shared" si="22"/>
        <v>#N/A</v>
      </c>
      <c r="AL81" s="17">
        <f t="shared" si="23"/>
        <v>23.332297264411256</v>
      </c>
      <c r="AM81" s="16">
        <f t="shared" si="23"/>
        <v>9.9953147740387926</v>
      </c>
      <c r="AO81" s="17" t="e">
        <f t="shared" si="24"/>
        <v>#N/A</v>
      </c>
      <c r="AP81" s="16" t="e">
        <f t="shared" si="24"/>
        <v>#N/A</v>
      </c>
      <c r="AR81" s="7">
        <f t="shared" si="28"/>
        <v>60.302664013972411</v>
      </c>
      <c r="AS81" s="6">
        <f t="shared" si="29"/>
        <v>83</v>
      </c>
      <c r="AU81" s="5">
        <f t="shared" si="30"/>
        <v>83</v>
      </c>
      <c r="AV81" s="3">
        <f t="shared" si="25"/>
        <v>23.332297264411256</v>
      </c>
      <c r="AW81" s="3">
        <f t="shared" si="25"/>
        <v>9.9953147740387926</v>
      </c>
      <c r="AX81" s="2" t="str">
        <f t="shared" si="31"/>
        <v>Listened</v>
      </c>
      <c r="AZ81" s="5"/>
      <c r="BA81" s="3"/>
      <c r="BB81" s="3"/>
      <c r="BC81" s="5"/>
      <c r="BD81" s="3"/>
      <c r="BE81" s="3"/>
      <c r="BF81" s="5"/>
      <c r="BG81" s="3"/>
      <c r="BH81" s="3"/>
      <c r="BJ81" s="4" t="s">
        <v>0</v>
      </c>
      <c r="BK81" s="3">
        <f t="shared" si="26"/>
        <v>71.715814712097313</v>
      </c>
      <c r="BL81" s="3">
        <f t="shared" si="27"/>
        <v>45.987626822190158</v>
      </c>
    </row>
    <row r="82" spans="1:64" x14ac:dyDescent="0.3">
      <c r="A82" s="15"/>
      <c r="B82" s="14" t="s">
        <v>52</v>
      </c>
      <c r="C82" s="14" t="s">
        <v>51</v>
      </c>
      <c r="D82" s="14" t="s">
        <v>27</v>
      </c>
      <c r="E82" s="13">
        <v>81.008819281673311</v>
      </c>
      <c r="F82" s="13">
        <v>81.000449432445492</v>
      </c>
      <c r="G82" s="13">
        <v>2.0071754478234705</v>
      </c>
      <c r="H82" s="13">
        <v>-3.0130648021340645</v>
      </c>
      <c r="I82" s="13">
        <v>6.0060474510959274</v>
      </c>
      <c r="J82" s="13">
        <v>3.0073144628235693</v>
      </c>
      <c r="K82" s="13">
        <v>80.007472798571783</v>
      </c>
      <c r="L82" s="13">
        <v>233.00637133286284</v>
      </c>
      <c r="M82" s="12" cm="1">
        <f t="array" ref="M82">1+(E82-MIN(E$4:E$103))*(100-1)/(MAX(E$4:E$103-MIN(E$4:E$103)))</f>
        <v>78.790261654307685</v>
      </c>
      <c r="N82" s="12" cm="1">
        <f t="array" ref="N82">1+(F82-MIN(F$4:F$103))*(100-1)/(MAX(F$4:F$103-MIN(F$4:F$103)))</f>
        <v>83.766247514033495</v>
      </c>
      <c r="O82" s="12" cm="1">
        <f t="array" ref="O82">1+(G82-MIN(G$4:G$103))*(100-1)/(MAX(G$4:G$103-MIN(G$4:G$103)))</f>
        <v>19.034441226885608</v>
      </c>
      <c r="P82" s="12" cm="1">
        <f t="array" ref="P82">1+(H82-MIN(H$4:H$103))*(100-1)/(MAX(H$4:H$103-MIN(H$4:H$103)))</f>
        <v>91.899936450457204</v>
      </c>
      <c r="Q82" s="12" cm="1">
        <f t="array" ref="Q82">1+(I82-MIN(I$4:I$103))*(100-1)/(MAX(I$4:I$103-MIN(I$4:I$103)))</f>
        <v>8.7652764514449597</v>
      </c>
      <c r="R82" s="12" cm="1">
        <f t="array" ref="R82">1+(J82-MIN(J$4:J$103))*(100-1)/(MAX(J$4:J$103-MIN(J$4:J$103)))</f>
        <v>4.2006958314713323</v>
      </c>
      <c r="S82" s="12" cm="1">
        <f t="array" ref="S82">1+(K82-MIN(K$4:K$103))*(100-1)/(MAX(K$4:K$103-MIN(K$4:K$103)))</f>
        <v>12.166432596761835</v>
      </c>
      <c r="T82" s="12" cm="1">
        <f t="array" ref="T82">1+(L82-MIN(L$4:L$103))*(100-1)/(MAX(L$4:L$103-MIN(L$4:L$103)))</f>
        <v>43.297457650607356</v>
      </c>
      <c r="U82" s="11" t="s">
        <v>11</v>
      </c>
      <c r="V82" s="10"/>
      <c r="AI82" s="17">
        <f t="shared" si="22"/>
        <v>12.166432596761835</v>
      </c>
      <c r="AJ82" s="16">
        <f t="shared" si="22"/>
        <v>19.034441226885608</v>
      </c>
      <c r="AL82" s="17" t="e">
        <f t="shared" si="23"/>
        <v>#N/A</v>
      </c>
      <c r="AM82" s="16" t="e">
        <f t="shared" si="23"/>
        <v>#N/A</v>
      </c>
      <c r="AO82" s="17" t="e">
        <f t="shared" si="24"/>
        <v>#N/A</v>
      </c>
      <c r="AP82" s="16" t="e">
        <f t="shared" si="24"/>
        <v>#N/A</v>
      </c>
      <c r="AR82" s="7">
        <f t="shared" si="28"/>
        <v>65.365152214717355</v>
      </c>
      <c r="AS82" s="6">
        <f t="shared" si="29"/>
        <v>90</v>
      </c>
      <c r="AU82" s="5">
        <f t="shared" si="30"/>
        <v>90</v>
      </c>
      <c r="AV82" s="3">
        <f t="shared" si="25"/>
        <v>12.166432596761835</v>
      </c>
      <c r="AW82" s="3">
        <f t="shared" si="25"/>
        <v>19.034441226885608</v>
      </c>
      <c r="AX82" s="2" t="str">
        <f t="shared" si="31"/>
        <v>Skipped</v>
      </c>
      <c r="AZ82" s="5"/>
      <c r="BA82" s="3"/>
      <c r="BB82" s="3"/>
      <c r="BC82" s="5"/>
      <c r="BD82" s="3"/>
      <c r="BE82" s="3"/>
      <c r="BF82" s="5"/>
      <c r="BG82" s="3"/>
      <c r="BH82" s="3"/>
      <c r="BJ82" s="4" t="s">
        <v>0</v>
      </c>
      <c r="BK82" s="3">
        <f t="shared" si="26"/>
        <v>71.715814712097313</v>
      </c>
      <c r="BL82" s="3">
        <f t="shared" si="27"/>
        <v>45.987626822190158</v>
      </c>
    </row>
    <row r="83" spans="1:64" x14ac:dyDescent="0.3">
      <c r="A83" s="15"/>
      <c r="B83" s="14" t="s">
        <v>50</v>
      </c>
      <c r="C83" s="14" t="s">
        <v>49</v>
      </c>
      <c r="D83" s="14" t="s">
        <v>8</v>
      </c>
      <c r="E83" s="13">
        <v>88.003504744430401</v>
      </c>
      <c r="F83" s="13">
        <v>52.005632123850241</v>
      </c>
      <c r="G83" s="13">
        <v>11.000719871431029</v>
      </c>
      <c r="H83" s="13">
        <v>-6.5243524861673849</v>
      </c>
      <c r="I83" s="13">
        <v>14.005734880998792</v>
      </c>
      <c r="J83" s="13">
        <v>20.003342329786427</v>
      </c>
      <c r="K83" s="13">
        <v>95.005854397311936</v>
      </c>
      <c r="L83" s="13">
        <v>175.0091657347057</v>
      </c>
      <c r="M83" s="12" cm="1">
        <f t="array" ref="M83">1+(E83-MIN(E$4:E$103))*(100-1)/(MAX(E$4:E$103-MIN(E$4:E$103)))</f>
        <v>88.683263347758384</v>
      </c>
      <c r="N83" s="12" cm="1">
        <f t="array" ref="N83">1+(F83-MIN(F$4:F$103))*(100-1)/(MAX(F$4:F$103-MIN(F$4:F$103)))</f>
        <v>36.70869322130148</v>
      </c>
      <c r="O83" s="12" cm="1">
        <f t="array" ref="O83">1+(G83-MIN(G$4:G$103))*(100-1)/(MAX(G$4:G$103-MIN(G$4:G$103)))</f>
        <v>99.91782789937244</v>
      </c>
      <c r="P83" s="12" cm="1">
        <f t="array" ref="P83">1+(H83-MIN(H$4:H$103))*(100-1)/(MAX(H$4:H$103-MIN(H$4:H$103)))</f>
        <v>46.858852300002532</v>
      </c>
      <c r="Q83" s="12" cm="1">
        <f t="array" ref="Q83">1+(I83-MIN(I$4:I$103))*(100-1)/(MAX(I$4:I$103-MIN(I$4:I$103)))</f>
        <v>24.292945018483742</v>
      </c>
      <c r="R83" s="12" cm="1">
        <f t="array" ref="R83">1+(J83-MIN(J$4:J$103))*(100-1)/(MAX(J$4:J$103-MIN(J$4:J$103)))</f>
        <v>22.292746304211605</v>
      </c>
      <c r="S83" s="12" cm="1">
        <f t="array" ref="S83">1+(K83-MIN(K$4:K$103))*(100-1)/(MAX(K$4:K$103-MIN(K$4:K$103)))</f>
        <v>23.330385675615656</v>
      </c>
      <c r="T83" s="12" cm="1">
        <f t="array" ref="T83">1+(L83-MIN(L$4:L$103))*(100-1)/(MAX(L$4:L$103-MIN(L$4:L$103)))</f>
        <v>25.521649317251452</v>
      </c>
      <c r="U83" s="11" t="s">
        <v>1</v>
      </c>
      <c r="V83" s="10"/>
      <c r="AI83" s="17" t="e">
        <f t="shared" si="22"/>
        <v>#N/A</v>
      </c>
      <c r="AJ83" s="16" t="e">
        <f t="shared" si="22"/>
        <v>#N/A</v>
      </c>
      <c r="AL83" s="17">
        <f t="shared" si="23"/>
        <v>23.330385675615656</v>
      </c>
      <c r="AM83" s="16">
        <f t="shared" si="23"/>
        <v>99.91782789937244</v>
      </c>
      <c r="AO83" s="17" t="e">
        <f t="shared" si="24"/>
        <v>#N/A</v>
      </c>
      <c r="AP83" s="16" t="e">
        <f t="shared" si="24"/>
        <v>#N/A</v>
      </c>
      <c r="AR83" s="7">
        <f t="shared" si="28"/>
        <v>72.454236116804893</v>
      </c>
      <c r="AS83" s="6">
        <f t="shared" si="29"/>
        <v>98</v>
      </c>
      <c r="AU83" s="5">
        <f t="shared" si="30"/>
        <v>98</v>
      </c>
      <c r="AV83" s="3">
        <f t="shared" si="25"/>
        <v>23.330385675615656</v>
      </c>
      <c r="AW83" s="3">
        <f t="shared" si="25"/>
        <v>99.91782789937244</v>
      </c>
      <c r="AX83" s="2" t="str">
        <f t="shared" si="31"/>
        <v>Listened</v>
      </c>
      <c r="AZ83" s="5"/>
      <c r="BA83" s="3"/>
      <c r="BB83" s="3"/>
      <c r="BC83" s="5"/>
      <c r="BD83" s="3"/>
      <c r="BE83" s="3"/>
      <c r="BF83" s="5"/>
      <c r="BG83" s="3"/>
      <c r="BH83" s="3"/>
      <c r="BJ83" s="1">
        <v>40</v>
      </c>
      <c r="BK83" s="3">
        <f t="shared" si="26"/>
        <v>67.247265465111411</v>
      </c>
      <c r="BL83" s="3">
        <f t="shared" si="27"/>
        <v>91.007123526145079</v>
      </c>
    </row>
    <row r="84" spans="1:64" x14ac:dyDescent="0.3">
      <c r="A84" s="15"/>
      <c r="B84" s="14" t="s">
        <v>48</v>
      </c>
      <c r="C84" s="14" t="s">
        <v>47</v>
      </c>
      <c r="D84" s="14" t="s">
        <v>46</v>
      </c>
      <c r="E84" s="13">
        <v>35.008009472397966</v>
      </c>
      <c r="F84" s="13">
        <v>30.006622319245224</v>
      </c>
      <c r="G84" s="13">
        <v>4.0082684401075914</v>
      </c>
      <c r="H84" s="13">
        <v>-10.099391282902843</v>
      </c>
      <c r="I84" s="13">
        <v>3.0049352655915116</v>
      </c>
      <c r="J84" s="13">
        <v>93.003064017978986</v>
      </c>
      <c r="K84" s="13">
        <v>115.00066354679446</v>
      </c>
      <c r="L84" s="13">
        <v>200.00560229903479</v>
      </c>
      <c r="M84" s="12" cm="1">
        <f t="array" ref="M84">1+(E84-MIN(E$4:E$103))*(100-1)/(MAX(E$4:E$103-MIN(E$4:E$103)))</f>
        <v>13.728567062556305</v>
      </c>
      <c r="N84" s="12" cm="1">
        <f t="array" ref="N84">1+(F84-MIN(F$4:F$103))*(100-1)/(MAX(F$4:F$103-MIN(F$4:F$103)))</f>
        <v>1.0050849781944331</v>
      </c>
      <c r="O84" s="12" cm="1">
        <f t="array" ref="O84">1+(G84-MIN(G$4:G$103))*(100-1)/(MAX(G$4:G$103-MIN(G$4:G$103)))</f>
        <v>37.031258792789814</v>
      </c>
      <c r="P84" s="12" cm="1">
        <f t="array" ref="P84">1+(H84-MIN(H$4:H$103))*(100-1)/(MAX(H$4:H$103-MIN(H$4:H$103)))</f>
        <v>1</v>
      </c>
      <c r="Q84" s="12" cm="1">
        <f t="array" ref="Q84">1+(I84-MIN(I$4:I$103))*(100-1)/(MAX(I$4:I$103-MIN(I$4:I$103)))</f>
        <v>2.9400144324788249</v>
      </c>
      <c r="R84" s="12" cm="1">
        <f t="array" ref="R84">1+(J84-MIN(J$4:J$103))*(100-1)/(MAX(J$4:J$103-MIN(J$4:J$103)))</f>
        <v>100</v>
      </c>
      <c r="S84" s="12" cm="1">
        <f t="array" ref="S84">1+(K84-MIN(K$4:K$103))*(100-1)/(MAX(K$4:K$103-MIN(K$4:K$103)))</f>
        <v>38.213398865799476</v>
      </c>
      <c r="T84" s="12" cm="1">
        <f t="array" ref="T84">1+(L84-MIN(L$4:L$103))*(100-1)/(MAX(L$4:L$103-MIN(L$4:L$103)))</f>
        <v>33.182912662644803</v>
      </c>
      <c r="U84" s="11" t="s">
        <v>1</v>
      </c>
      <c r="V84" s="10"/>
      <c r="AI84" s="17" t="e">
        <f t="shared" ref="AI84:AJ103" si="32">IF($U84=$AI$2,INDEX($M84:$T84,1,MATCH(AI$3,$M$3:$T$3,0)),NA())</f>
        <v>#N/A</v>
      </c>
      <c r="AJ84" s="16" t="e">
        <f t="shared" si="32"/>
        <v>#N/A</v>
      </c>
      <c r="AL84" s="17">
        <f t="shared" ref="AL84:AM103" si="33">IF($U84=$AL$2,INDEX($M84:$T84,1,MATCH(AL$3,$M$3:$T$3,0)),NA())</f>
        <v>38.213398865799476</v>
      </c>
      <c r="AM84" s="16">
        <f t="shared" si="33"/>
        <v>37.031258792789814</v>
      </c>
      <c r="AO84" s="17" t="e">
        <f t="shared" ref="AO84:AP103" si="34">IF($U84=$AO$2,INDEX($M84:$T84,1,MATCH(AO$3,$M$3:$T$3,0)),NA())</f>
        <v>#N/A</v>
      </c>
      <c r="AP84" s="16" t="e">
        <f t="shared" si="34"/>
        <v>#N/A</v>
      </c>
      <c r="AR84" s="7">
        <f t="shared" si="28"/>
        <v>34.678933025921268</v>
      </c>
      <c r="AS84" s="6">
        <f t="shared" si="29"/>
        <v>22</v>
      </c>
      <c r="AU84" s="5">
        <f t="shared" si="30"/>
        <v>22</v>
      </c>
      <c r="AV84" s="3">
        <f t="shared" ref="AV84:AW103" si="35">INDEX($M84:$T84,1,MATCH(AV$3,$M$3:$T$3,0))</f>
        <v>38.213398865799476</v>
      </c>
      <c r="AW84" s="3">
        <f t="shared" si="35"/>
        <v>37.031258792789814</v>
      </c>
      <c r="AX84" s="2" t="str">
        <f t="shared" si="31"/>
        <v>Listened</v>
      </c>
      <c r="AZ84" s="5"/>
      <c r="BA84" s="3"/>
      <c r="BB84" s="3"/>
      <c r="BC84" s="5"/>
      <c r="BD84" s="3"/>
      <c r="BE84" s="3"/>
      <c r="BF84" s="5"/>
      <c r="BG84" s="3"/>
      <c r="BH84" s="3"/>
      <c r="BJ84" s="4" t="s">
        <v>0</v>
      </c>
      <c r="BK84" s="3">
        <f t="shared" si="26"/>
        <v>71.715814712097313</v>
      </c>
      <c r="BL84" s="3">
        <f t="shared" si="27"/>
        <v>45.987626822190158</v>
      </c>
    </row>
    <row r="85" spans="1:64" x14ac:dyDescent="0.3">
      <c r="A85" s="15"/>
      <c r="B85" s="14" t="s">
        <v>45</v>
      </c>
      <c r="C85" s="14" t="s">
        <v>44</v>
      </c>
      <c r="D85" s="14" t="s">
        <v>8</v>
      </c>
      <c r="E85" s="13">
        <v>82.001949108156708</v>
      </c>
      <c r="F85" s="13">
        <v>82.009613746080191</v>
      </c>
      <c r="G85" s="13">
        <v>2.0034130194505226</v>
      </c>
      <c r="H85" s="13">
        <v>-5.4651731050852392</v>
      </c>
      <c r="I85" s="13">
        <v>27.009861473804193</v>
      </c>
      <c r="J85" s="13">
        <v>7.5607693592846222E-3</v>
      </c>
      <c r="K85" s="13">
        <v>182.00006372879824</v>
      </c>
      <c r="L85" s="13">
        <v>190.00645684639025</v>
      </c>
      <c r="M85" s="12" cm="1">
        <f t="array" ref="M85">1+(E85-MIN(E$4:E$103))*(100-1)/(MAX(E$4:E$103-MIN(E$4:E$103)))</f>
        <v>80.194904523172866</v>
      </c>
      <c r="N85" s="12" cm="1">
        <f t="array" ref="N85">1+(F85-MIN(F$4:F$103))*(100-1)/(MAX(F$4:F$103-MIN(F$4:F$103)))</f>
        <v>85.404085199773107</v>
      </c>
      <c r="O85" s="12" cm="1">
        <f t="array" ref="O85">1+(G85-MIN(G$4:G$103))*(100-1)/(MAX(G$4:G$103-MIN(G$4:G$103)))</f>
        <v>19.000603850364971</v>
      </c>
      <c r="P85" s="12" cm="1">
        <f t="array" ref="P85">1+(H85-MIN(H$4:H$103))*(100-1)/(MAX(H$4:H$103-MIN(H$4:H$103)))</f>
        <v>60.445488294165266</v>
      </c>
      <c r="Q85" s="12" cm="1">
        <f t="array" ref="Q85">1+(I85-MIN(I$4:I$103))*(100-1)/(MAX(I$4:I$103-MIN(I$4:I$103)))</f>
        <v>49.53440220118636</v>
      </c>
      <c r="R85" s="12" cm="1">
        <f t="array" ref="R85">1+(J85-MIN(J$4:J$103))*(100-1)/(MAX(J$4:J$103-MIN(J$4:J$103)))</f>
        <v>1.0074970645147872</v>
      </c>
      <c r="S85" s="12" cm="1">
        <f t="array" ref="S85">1+(K85-MIN(K$4:K$103))*(100-1)/(MAX(K$4:K$103-MIN(K$4:K$103)))</f>
        <v>88.08399023720915</v>
      </c>
      <c r="T85" s="12" cm="1">
        <f t="array" ref="T85">1+(L85-MIN(L$4:L$103))*(100-1)/(MAX(L$4:L$103-MIN(L$4:L$103)))</f>
        <v>30.11823236933763</v>
      </c>
      <c r="U85" s="11" t="s">
        <v>1</v>
      </c>
      <c r="V85" s="10"/>
      <c r="AI85" s="17" t="e">
        <f t="shared" si="32"/>
        <v>#N/A</v>
      </c>
      <c r="AJ85" s="16" t="e">
        <f t="shared" si="32"/>
        <v>#N/A</v>
      </c>
      <c r="AL85" s="17">
        <f t="shared" si="33"/>
        <v>88.08399023720915</v>
      </c>
      <c r="AM85" s="16">
        <f t="shared" si="33"/>
        <v>19.000603850364971</v>
      </c>
      <c r="AO85" s="17" t="e">
        <f t="shared" si="34"/>
        <v>#N/A</v>
      </c>
      <c r="AP85" s="16" t="e">
        <f t="shared" si="34"/>
        <v>#N/A</v>
      </c>
      <c r="AR85" s="7">
        <f t="shared" si="28"/>
        <v>31.562898772176972</v>
      </c>
      <c r="AS85" s="6">
        <f t="shared" si="29"/>
        <v>20</v>
      </c>
      <c r="AU85" s="5">
        <f t="shared" si="30"/>
        <v>20</v>
      </c>
      <c r="AV85" s="3">
        <f t="shared" si="35"/>
        <v>88.08399023720915</v>
      </c>
      <c r="AW85" s="3">
        <f t="shared" si="35"/>
        <v>19.000603850364971</v>
      </c>
      <c r="AX85" s="2" t="str">
        <f t="shared" si="31"/>
        <v>Listened</v>
      </c>
      <c r="AZ85" s="5"/>
      <c r="BA85" s="3"/>
      <c r="BB85" s="3"/>
      <c r="BC85" s="5"/>
      <c r="BD85" s="3"/>
      <c r="BE85" s="3"/>
      <c r="BF85" s="5"/>
      <c r="BG85" s="3"/>
      <c r="BH85" s="3"/>
      <c r="BJ85" s="1">
        <v>41</v>
      </c>
      <c r="BK85" s="3">
        <f t="shared" si="26"/>
        <v>77.667930238735806</v>
      </c>
      <c r="BL85" s="3">
        <f t="shared" si="27"/>
        <v>1.0289506949616209</v>
      </c>
    </row>
    <row r="86" spans="1:64" x14ac:dyDescent="0.3">
      <c r="A86" s="15"/>
      <c r="B86" s="14" t="s">
        <v>43</v>
      </c>
      <c r="C86" s="14" t="s">
        <v>42</v>
      </c>
      <c r="D86" s="14" t="s">
        <v>8</v>
      </c>
      <c r="E86" s="13">
        <v>91.005107863480276</v>
      </c>
      <c r="F86" s="13">
        <v>62.009533343157031</v>
      </c>
      <c r="G86" s="13">
        <v>1.0087106086390221</v>
      </c>
      <c r="H86" s="13">
        <v>-6.628147020099691</v>
      </c>
      <c r="I86" s="13">
        <v>10.00648362767706</v>
      </c>
      <c r="J86" s="13">
        <v>5.1787957707176923E-4</v>
      </c>
      <c r="K86" s="13">
        <v>150.00757185418431</v>
      </c>
      <c r="L86" s="13">
        <v>177.00717777395604</v>
      </c>
      <c r="M86" s="12" cm="1">
        <f t="array" ref="M86">1+(E86-MIN(E$4:E$103))*(100-1)/(MAX(E$4:E$103-MIN(E$4:E$103)))</f>
        <v>92.928610032457271</v>
      </c>
      <c r="N86" s="12" cm="1">
        <f t="array" ref="N86">1+(F86-MIN(F$4:F$103))*(100-1)/(MAX(F$4:F$103-MIN(F$4:F$103)))</f>
        <v>52.94466807695629</v>
      </c>
      <c r="O86" s="12" cm="1">
        <f t="array" ref="O86">1+(G86-MIN(G$4:G$103))*(100-1)/(MAX(G$4:G$103-MIN(G$4:G$103)))</f>
        <v>10.054753813027997</v>
      </c>
      <c r="P86" s="12" cm="1">
        <f t="array" ref="P86">1+(H86-MIN(H$4:H$103))*(100-1)/(MAX(H$4:H$103-MIN(H$4:H$103)))</f>
        <v>45.527426692678851</v>
      </c>
      <c r="Q86" s="12" cm="1">
        <f t="array" ref="Q86">1+(I86-MIN(I$4:I$103))*(100-1)/(MAX(I$4:I$103-MIN(I$4:I$103)))</f>
        <v>16.530260723373932</v>
      </c>
      <c r="R86" s="12" cm="1">
        <f t="array" ref="R86">1+(J86-MIN(J$4:J$103))*(100-1)/(MAX(J$4:J$103-MIN(J$4:J$103)))</f>
        <v>1</v>
      </c>
      <c r="S86" s="12" cm="1">
        <f t="array" ref="S86">1+(K86-MIN(K$4:K$103))*(100-1)/(MAX(K$4:K$103-MIN(K$4:K$103)))</f>
        <v>64.270575715618151</v>
      </c>
      <c r="T86" s="12" cm="1">
        <f t="array" ref="T86">1+(L86-MIN(L$4:L$103))*(100-1)/(MAX(L$4:L$103-MIN(L$4:L$103)))</f>
        <v>26.134028460197268</v>
      </c>
      <c r="U86" s="11" t="s">
        <v>1</v>
      </c>
      <c r="V86" s="10"/>
      <c r="AI86" s="17" t="e">
        <f t="shared" si="32"/>
        <v>#N/A</v>
      </c>
      <c r="AJ86" s="16" t="e">
        <f t="shared" si="32"/>
        <v>#N/A</v>
      </c>
      <c r="AL86" s="17">
        <f t="shared" si="33"/>
        <v>64.270575715618151</v>
      </c>
      <c r="AM86" s="16">
        <f t="shared" si="33"/>
        <v>10.054753813027997</v>
      </c>
      <c r="AO86" s="17" t="e">
        <f t="shared" si="34"/>
        <v>#N/A</v>
      </c>
      <c r="AP86" s="16" t="e">
        <f t="shared" si="34"/>
        <v>#N/A</v>
      </c>
      <c r="AR86" s="7">
        <f t="shared" si="28"/>
        <v>36.696088979716471</v>
      </c>
      <c r="AS86" s="6">
        <f t="shared" si="29"/>
        <v>26</v>
      </c>
      <c r="AU86" s="5">
        <f t="shared" si="30"/>
        <v>26</v>
      </c>
      <c r="AV86" s="3">
        <f t="shared" si="35"/>
        <v>64.270575715618151</v>
      </c>
      <c r="AW86" s="3">
        <f t="shared" si="35"/>
        <v>10.054753813027997</v>
      </c>
      <c r="AX86" s="2" t="str">
        <f t="shared" si="31"/>
        <v>Listened</v>
      </c>
      <c r="AZ86" s="5"/>
      <c r="BA86" s="3"/>
      <c r="BB86" s="3"/>
      <c r="BC86" s="5"/>
      <c r="BD86" s="3"/>
      <c r="BE86" s="3"/>
      <c r="BF86" s="5"/>
      <c r="BG86" s="3"/>
      <c r="BH86" s="3"/>
      <c r="BJ86" s="4" t="s">
        <v>0</v>
      </c>
      <c r="BK86" s="3">
        <f t="shared" si="26"/>
        <v>71.715814712097313</v>
      </c>
      <c r="BL86" s="3">
        <f t="shared" si="27"/>
        <v>45.987626822190158</v>
      </c>
    </row>
    <row r="87" spans="1:64" x14ac:dyDescent="0.3">
      <c r="A87" s="15"/>
      <c r="B87" s="14" t="s">
        <v>41</v>
      </c>
      <c r="C87" s="14" t="s">
        <v>32</v>
      </c>
      <c r="D87" s="14" t="s">
        <v>27</v>
      </c>
      <c r="E87" s="13">
        <v>75.001699525631324</v>
      </c>
      <c r="F87" s="13">
        <v>81.000718138585157</v>
      </c>
      <c r="G87" s="13">
        <v>6.0080822681633261</v>
      </c>
      <c r="H87" s="13">
        <v>-4.244139402147451</v>
      </c>
      <c r="I87" s="13">
        <v>8.0073351079242414</v>
      </c>
      <c r="J87" s="13">
        <v>32.004443205825808</v>
      </c>
      <c r="K87" s="13">
        <v>94.00436843974353</v>
      </c>
      <c r="L87" s="13">
        <v>176.00590490662111</v>
      </c>
      <c r="M87" s="12" cm="1">
        <f t="array" ref="M87">1+(E87-MIN(E$4:E$103))*(100-1)/(MAX(E$4:E$103-MIN(E$4:E$103)))</f>
        <v>70.294033162589372</v>
      </c>
      <c r="N87" s="12" cm="1">
        <f t="array" ref="N87">1+(F87-MIN(F$4:F$103))*(100-1)/(MAX(F$4:F$103-MIN(F$4:F$103)))</f>
        <v>83.766683614513852</v>
      </c>
      <c r="O87" s="12" cm="1">
        <f t="array" ref="O87">1+(G87-MIN(G$4:G$103))*(100-1)/(MAX(G$4:G$103-MIN(G$4:G$103)))</f>
        <v>55.01657220304314</v>
      </c>
      <c r="P87" s="12" cm="1">
        <f t="array" ref="P87">1+(H87-MIN(H$4:H$103))*(100-1)/(MAX(H$4:H$103-MIN(H$4:H$103)))</f>
        <v>76.108312509522364</v>
      </c>
      <c r="Q87" s="12" cm="1">
        <f t="array" ref="Q87">1+(I87-MIN(I$4:I$103))*(100-1)/(MAX(I$4:I$103-MIN(I$4:I$103)))</f>
        <v>12.64984465674458</v>
      </c>
      <c r="R87" s="12" cm="1">
        <f t="array" ref="R87">1+(J87-MIN(J$4:J$103))*(100-1)/(MAX(J$4:J$103-MIN(J$4:J$103)))</f>
        <v>35.067762000661588</v>
      </c>
      <c r="S87" s="12" cm="1">
        <f t="array" ref="S87">1+(K87-MIN(K$4:K$103))*(100-1)/(MAX(K$4:K$103-MIN(K$4:K$103)))</f>
        <v>22.584935763848922</v>
      </c>
      <c r="T87" s="12" cm="1">
        <f t="array" ref="T87">1+(L87-MIN(L$4:L$103))*(100-1)/(MAX(L$4:L$103-MIN(L$4:L$103)))</f>
        <v>25.827144113002081</v>
      </c>
      <c r="U87" s="11" t="s">
        <v>11</v>
      </c>
      <c r="V87" s="10"/>
      <c r="AI87" s="17">
        <f t="shared" si="32"/>
        <v>22.584935763848922</v>
      </c>
      <c r="AJ87" s="16">
        <f t="shared" si="32"/>
        <v>55.01657220304314</v>
      </c>
      <c r="AL87" s="17" t="e">
        <f t="shared" si="33"/>
        <v>#N/A</v>
      </c>
      <c r="AM87" s="16" t="e">
        <f t="shared" si="33"/>
        <v>#N/A</v>
      </c>
      <c r="AO87" s="17" t="e">
        <f t="shared" si="34"/>
        <v>#N/A</v>
      </c>
      <c r="AP87" s="16" t="e">
        <f t="shared" si="34"/>
        <v>#N/A</v>
      </c>
      <c r="AR87" s="7">
        <f t="shared" si="28"/>
        <v>49.953629707138035</v>
      </c>
      <c r="AS87" s="6">
        <f t="shared" si="29"/>
        <v>54</v>
      </c>
      <c r="AU87" s="5">
        <f t="shared" si="30"/>
        <v>54</v>
      </c>
      <c r="AV87" s="3">
        <f t="shared" si="35"/>
        <v>22.584935763848922</v>
      </c>
      <c r="AW87" s="3">
        <f t="shared" si="35"/>
        <v>55.01657220304314</v>
      </c>
      <c r="AX87" s="2" t="str">
        <f t="shared" si="31"/>
        <v>Skipped</v>
      </c>
      <c r="AZ87" s="5"/>
      <c r="BA87" s="3"/>
      <c r="BB87" s="3"/>
      <c r="BC87" s="5"/>
      <c r="BD87" s="3"/>
      <c r="BE87" s="3"/>
      <c r="BF87" s="5"/>
      <c r="BG87" s="3"/>
      <c r="BH87" s="3"/>
      <c r="BJ87" s="1">
        <v>42</v>
      </c>
      <c r="BK87" s="3">
        <f t="shared" si="26"/>
        <v>100</v>
      </c>
      <c r="BL87" s="3">
        <f t="shared" si="27"/>
        <v>81.929394212170209</v>
      </c>
    </row>
    <row r="88" spans="1:64" x14ac:dyDescent="0.3">
      <c r="A88" s="15"/>
      <c r="B88" s="14" t="s">
        <v>40</v>
      </c>
      <c r="C88" s="14" t="s">
        <v>39</v>
      </c>
      <c r="D88" s="14" t="s">
        <v>2</v>
      </c>
      <c r="E88" s="13">
        <v>59.008336623152758</v>
      </c>
      <c r="F88" s="13">
        <v>30.003489176947845</v>
      </c>
      <c r="G88" s="13">
        <v>8.0014387152580575</v>
      </c>
      <c r="H88" s="13">
        <v>-7.3565442187261976</v>
      </c>
      <c r="I88" s="13">
        <v>3.0085166332547661</v>
      </c>
      <c r="J88" s="13">
        <v>78.007933981207657</v>
      </c>
      <c r="K88" s="13">
        <v>95.006311185998157</v>
      </c>
      <c r="L88" s="13">
        <v>260.0080417655069</v>
      </c>
      <c r="M88" s="12" cm="1">
        <f t="array" ref="M88">1+(E88-MIN(E$4:E$103))*(100-1)/(MAX(E$4:E$103-MIN(E$4:E$103)))</f>
        <v>47.673664152340024</v>
      </c>
      <c r="N88" s="12" cm="1">
        <f t="array" ref="N88">1+(F88-MIN(F$4:F$103))*(100-1)/(MAX(F$4:F$103-MIN(F$4:F$103)))</f>
        <v>1</v>
      </c>
      <c r="O88" s="12" cm="1">
        <f t="array" ref="O88">1+(G88-MIN(G$4:G$103))*(100-1)/(MAX(G$4:G$103-MIN(G$4:G$103)))</f>
        <v>72.943811197186477</v>
      </c>
      <c r="P88" s="12" cm="1">
        <f t="array" ref="P88">1+(H88-MIN(H$4:H$103))*(100-1)/(MAX(H$4:H$103-MIN(H$4:H$103)))</f>
        <v>36.183903042515695</v>
      </c>
      <c r="Q88" s="12" cm="1">
        <f t="array" ref="Q88">1+(I88-MIN(I$4:I$103))*(100-1)/(MAX(I$4:I$103-MIN(I$4:I$103)))</f>
        <v>2.9469659903464303</v>
      </c>
      <c r="R88" s="12" cm="1">
        <f t="array" ref="R88">1+(J88-MIN(J$4:J$103))*(100-1)/(MAX(J$4:J$103-MIN(J$4:J$103)))</f>
        <v>84.037879227186181</v>
      </c>
      <c r="S88" s="12" cm="1">
        <f t="array" ref="S88">1+(K88-MIN(K$4:K$103))*(100-1)/(MAX(K$4:K$103-MIN(K$4:K$103)))</f>
        <v>23.330725683464262</v>
      </c>
      <c r="T88" s="12" cm="1">
        <f t="array" ref="T88">1+(L88-MIN(L$4:L$103))*(100-1)/(MAX(L$4:L$103-MIN(L$4:L$103)))</f>
        <v>51.573313587817808</v>
      </c>
      <c r="U88" s="11" t="s">
        <v>1</v>
      </c>
      <c r="V88" s="10"/>
      <c r="AI88" s="17" t="e">
        <f t="shared" si="32"/>
        <v>#N/A</v>
      </c>
      <c r="AJ88" s="16" t="e">
        <f t="shared" si="32"/>
        <v>#N/A</v>
      </c>
      <c r="AL88" s="17">
        <f t="shared" si="33"/>
        <v>23.330725683464262</v>
      </c>
      <c r="AM88" s="16">
        <f t="shared" si="33"/>
        <v>72.943811197186477</v>
      </c>
      <c r="AO88" s="17" t="e">
        <f t="shared" si="34"/>
        <v>#N/A</v>
      </c>
      <c r="AP88" s="16" t="e">
        <f t="shared" si="34"/>
        <v>#N/A</v>
      </c>
      <c r="AR88" s="7">
        <f t="shared" si="28"/>
        <v>55.387297427907974</v>
      </c>
      <c r="AS88" s="6">
        <f t="shared" si="29"/>
        <v>68</v>
      </c>
      <c r="AU88" s="5">
        <f t="shared" si="30"/>
        <v>68</v>
      </c>
      <c r="AV88" s="3">
        <f t="shared" si="35"/>
        <v>23.330725683464262</v>
      </c>
      <c r="AW88" s="3">
        <f t="shared" si="35"/>
        <v>72.943811197186477</v>
      </c>
      <c r="AX88" s="2" t="str">
        <f t="shared" si="31"/>
        <v>Listened</v>
      </c>
      <c r="AZ88" s="5"/>
      <c r="BA88" s="3"/>
      <c r="BB88" s="3"/>
      <c r="BC88" s="5"/>
      <c r="BD88" s="3"/>
      <c r="BE88" s="3"/>
      <c r="BF88" s="5"/>
      <c r="BG88" s="3"/>
      <c r="BH88" s="3"/>
      <c r="BJ88" s="4" t="s">
        <v>0</v>
      </c>
      <c r="BK88" s="3">
        <f t="shared" si="26"/>
        <v>71.715814712097313</v>
      </c>
      <c r="BL88" s="3">
        <f t="shared" si="27"/>
        <v>45.987626822190158</v>
      </c>
    </row>
    <row r="89" spans="1:64" x14ac:dyDescent="0.3">
      <c r="A89" s="15"/>
      <c r="B89" s="14" t="s">
        <v>38</v>
      </c>
      <c r="C89" s="14" t="s">
        <v>37</v>
      </c>
      <c r="D89" s="14" t="s">
        <v>27</v>
      </c>
      <c r="E89" s="13">
        <v>72.007025037714726</v>
      </c>
      <c r="F89" s="13">
        <v>74.003624586421182</v>
      </c>
      <c r="G89" s="13">
        <v>9.0005590951266061</v>
      </c>
      <c r="H89" s="13">
        <v>-6.0678880836267508</v>
      </c>
      <c r="I89" s="13">
        <v>25.0078652083942</v>
      </c>
      <c r="J89" s="13">
        <v>33.003532103238591</v>
      </c>
      <c r="K89" s="13">
        <v>198.00880725309466</v>
      </c>
      <c r="L89" s="13">
        <v>185.00151695807025</v>
      </c>
      <c r="M89" s="12" cm="1">
        <f t="array" ref="M89">1+(E89-MIN(E$4:E$103))*(100-1)/(MAX(E$4:E$103-MIN(E$4:E$103)))</f>
        <v>66.058486054997957</v>
      </c>
      <c r="N89" s="12" cm="1">
        <f t="array" ref="N89">1+(F89-MIN(F$4:F$103))*(100-1)/(MAX(F$4:F$103-MIN(F$4:F$103)))</f>
        <v>72.410650354574202</v>
      </c>
      <c r="O89" s="12" cm="1">
        <f t="array" ref="O89">1+(G89-MIN(G$4:G$103))*(100-1)/(MAX(G$4:G$103-MIN(G$4:G$103)))</f>
        <v>81.929394212170209</v>
      </c>
      <c r="P89" s="12" cm="1">
        <f t="array" ref="P89">1+(H89-MIN(H$4:H$103))*(100-1)/(MAX(H$4:H$103-MIN(H$4:H$103)))</f>
        <v>52.714154803414438</v>
      </c>
      <c r="Q89" s="12" cm="1">
        <f t="array" ref="Q89">1+(I89-MIN(I$4:I$103))*(100-1)/(MAX(I$4:I$103-MIN(I$4:I$103)))</f>
        <v>45.648458562246809</v>
      </c>
      <c r="R89" s="12" cm="1">
        <f t="array" ref="R89">1+(J89-MIN(J$4:J$103))*(100-1)/(MAX(J$4:J$103-MIN(J$4:J$103)))</f>
        <v>36.131279129500975</v>
      </c>
      <c r="S89" s="12" cm="1">
        <f t="array" ref="S89">1+(K89-MIN(K$4:K$103))*(100-1)/(MAX(K$4:K$103-MIN(K$4:K$103)))</f>
        <v>100</v>
      </c>
      <c r="T89" s="12" cm="1">
        <f t="array" ref="T89">1+(L89-MIN(L$4:L$103))*(100-1)/(MAX(L$4:L$103-MIN(L$4:L$103)))</f>
        <v>28.584247218550111</v>
      </c>
      <c r="U89" s="11" t="s">
        <v>5</v>
      </c>
      <c r="V89" s="10"/>
      <c r="AI89" s="17" t="e">
        <f t="shared" si="32"/>
        <v>#N/A</v>
      </c>
      <c r="AJ89" s="16" t="e">
        <f t="shared" si="32"/>
        <v>#N/A</v>
      </c>
      <c r="AL89" s="17" t="e">
        <f t="shared" si="33"/>
        <v>#N/A</v>
      </c>
      <c r="AM89" s="16" t="e">
        <f t="shared" si="33"/>
        <v>#N/A</v>
      </c>
      <c r="AO89" s="17">
        <f t="shared" si="34"/>
        <v>100</v>
      </c>
      <c r="AP89" s="16">
        <f t="shared" si="34"/>
        <v>81.929394212170209</v>
      </c>
      <c r="AR89" s="7">
        <f t="shared" si="28"/>
        <v>45.736263298566975</v>
      </c>
      <c r="AS89" s="6">
        <f t="shared" si="29"/>
        <v>42</v>
      </c>
      <c r="AU89" s="5">
        <f t="shared" si="30"/>
        <v>42</v>
      </c>
      <c r="AV89" s="3">
        <f t="shared" si="35"/>
        <v>100</v>
      </c>
      <c r="AW89" s="3">
        <f t="shared" si="35"/>
        <v>81.929394212170209</v>
      </c>
      <c r="AX89" s="2" t="str">
        <f t="shared" si="31"/>
        <v>Favorited</v>
      </c>
      <c r="AZ89" s="5"/>
      <c r="BA89" s="3"/>
      <c r="BB89" s="3"/>
      <c r="BC89" s="5"/>
      <c r="BD89" s="3"/>
      <c r="BE89" s="3"/>
      <c r="BF89" s="5"/>
      <c r="BG89" s="3"/>
      <c r="BH89" s="3"/>
      <c r="BJ89" s="1">
        <v>43</v>
      </c>
      <c r="BK89" s="3">
        <f t="shared" si="26"/>
        <v>43.42355440744776</v>
      </c>
      <c r="BL89" s="3">
        <f t="shared" si="27"/>
        <v>10.019709493525339</v>
      </c>
    </row>
    <row r="90" spans="1:64" x14ac:dyDescent="0.3">
      <c r="A90" s="15"/>
      <c r="B90" s="14" t="s">
        <v>36</v>
      </c>
      <c r="C90" s="14" t="s">
        <v>35</v>
      </c>
      <c r="D90" s="14" t="s">
        <v>34</v>
      </c>
      <c r="E90" s="13">
        <v>80.008331678973548</v>
      </c>
      <c r="F90" s="13">
        <v>54.001606134019688</v>
      </c>
      <c r="G90" s="13">
        <v>1.0045711062582814</v>
      </c>
      <c r="H90" s="13">
        <v>-6.3436799269404771</v>
      </c>
      <c r="I90" s="13">
        <v>4.0082771246336817</v>
      </c>
      <c r="J90" s="13">
        <v>20.008056201804575</v>
      </c>
      <c r="K90" s="13">
        <v>137.00056670438767</v>
      </c>
      <c r="L90" s="13">
        <v>203.00919192514093</v>
      </c>
      <c r="M90" s="12" cm="1">
        <f t="array" ref="M90">1+(E90-MIN(E$4:E$103))*(100-1)/(MAX(E$4:E$103-MIN(E$4:E$103)))</f>
        <v>77.375212242795783</v>
      </c>
      <c r="N90" s="12" cm="1">
        <f t="array" ref="N90">1+(F90-MIN(F$4:F$103))*(100-1)/(MAX(F$4:F$103-MIN(F$4:F$103)))</f>
        <v>39.948087846581203</v>
      </c>
      <c r="O90" s="12" cm="1">
        <f t="array" ref="O90">1+(G90-MIN(G$4:G$103))*(100-1)/(MAX(G$4:G$103-MIN(G$4:G$103)))</f>
        <v>10.017525223728516</v>
      </c>
      <c r="P90" s="12" cm="1">
        <f t="array" ref="P90">1+(H90-MIN(H$4:H$103))*(100-1)/(MAX(H$4:H$103-MIN(H$4:H$103)))</f>
        <v>49.176431682865747</v>
      </c>
      <c r="Q90" s="12" cm="1">
        <f t="array" ref="Q90">1+(I90-MIN(I$4:I$103))*(100-1)/(MAX(I$4:I$103-MIN(I$4:I$103)))</f>
        <v>4.8875355054156113</v>
      </c>
      <c r="R90" s="12" cm="1">
        <f t="array" ref="R90">1+(J90-MIN(J$4:J$103))*(100-1)/(MAX(J$4:J$103-MIN(J$4:J$103)))</f>
        <v>22.297764159627111</v>
      </c>
      <c r="S90" s="12" cm="1">
        <f t="array" ref="S90">1+(K90-MIN(K$4:K$103))*(100-1)/(MAX(K$4:K$103-MIN(K$4:K$103)))</f>
        <v>54.588891446367583</v>
      </c>
      <c r="T90" s="12" cm="1">
        <f t="array" ref="T90">1+(L90-MIN(L$4:L$103))*(100-1)/(MAX(L$4:L$103-MIN(L$4:L$103)))</f>
        <v>34.103495524440739</v>
      </c>
      <c r="U90" s="11" t="s">
        <v>1</v>
      </c>
      <c r="V90" s="10"/>
      <c r="AI90" s="17" t="e">
        <f t="shared" si="32"/>
        <v>#N/A</v>
      </c>
      <c r="AJ90" s="16" t="e">
        <f t="shared" si="32"/>
        <v>#N/A</v>
      </c>
      <c r="AL90" s="17">
        <f t="shared" si="33"/>
        <v>54.588891446367583</v>
      </c>
      <c r="AM90" s="16">
        <f t="shared" si="33"/>
        <v>10.017525223728516</v>
      </c>
      <c r="AO90" s="17" t="e">
        <f t="shared" si="34"/>
        <v>#N/A</v>
      </c>
      <c r="AP90" s="16" t="e">
        <f t="shared" si="34"/>
        <v>#N/A</v>
      </c>
      <c r="AR90" s="7">
        <f t="shared" si="28"/>
        <v>39.839424061522863</v>
      </c>
      <c r="AS90" s="6">
        <f t="shared" si="29"/>
        <v>30</v>
      </c>
      <c r="AU90" s="5">
        <f t="shared" si="30"/>
        <v>30</v>
      </c>
      <c r="AV90" s="3">
        <f t="shared" si="35"/>
        <v>54.588891446367583</v>
      </c>
      <c r="AW90" s="3">
        <f t="shared" si="35"/>
        <v>10.017525223728516</v>
      </c>
      <c r="AX90" s="2" t="str">
        <f t="shared" si="31"/>
        <v>Listened</v>
      </c>
      <c r="AZ90" s="5"/>
      <c r="BA90" s="3"/>
      <c r="BB90" s="3"/>
      <c r="BC90" s="5"/>
      <c r="BD90" s="3"/>
      <c r="BE90" s="3"/>
      <c r="BF90" s="5"/>
      <c r="BG90" s="3"/>
      <c r="BH90" s="3"/>
      <c r="BJ90" s="4" t="s">
        <v>0</v>
      </c>
      <c r="BK90" s="3">
        <f t="shared" si="26"/>
        <v>71.715814712097313</v>
      </c>
      <c r="BL90" s="3">
        <f t="shared" si="27"/>
        <v>45.987626822190158</v>
      </c>
    </row>
    <row r="91" spans="1:64" x14ac:dyDescent="0.3">
      <c r="A91" s="15"/>
      <c r="B91" s="14" t="s">
        <v>33</v>
      </c>
      <c r="C91" s="14" t="s">
        <v>32</v>
      </c>
      <c r="D91" s="14" t="s">
        <v>27</v>
      </c>
      <c r="E91" s="13">
        <v>86.002912289502831</v>
      </c>
      <c r="F91" s="13">
        <v>66.004365725648626</v>
      </c>
      <c r="G91" s="13">
        <v>9.0069702880038633</v>
      </c>
      <c r="H91" s="13">
        <v>-7.101677125312321</v>
      </c>
      <c r="I91" s="13">
        <v>6.0010279054667768</v>
      </c>
      <c r="J91" s="13">
        <v>17.008975595405833</v>
      </c>
      <c r="K91" s="13">
        <v>98.008181381732143</v>
      </c>
      <c r="L91" s="13">
        <v>227.00333583845941</v>
      </c>
      <c r="M91" s="12" cm="1">
        <f t="array" ref="M91">1+(E91-MIN(E$4:E$103))*(100-1)/(MAX(E$4:E$103-MIN(E$4:E$103)))</f>
        <v>85.853705871602514</v>
      </c>
      <c r="N91" s="12" cm="1">
        <f t="array" ref="N91">1+(F91-MIN(F$4:F$103))*(100-1)/(MAX(F$4:F$103-MIN(F$4:F$103)))</f>
        <v>59.428138544408938</v>
      </c>
      <c r="O91" s="12" cm="1">
        <f t="array" ref="O91">1+(G91-MIN(G$4:G$103))*(100-1)/(MAX(G$4:G$103-MIN(G$4:G$103)))</f>
        <v>81.987053236032011</v>
      </c>
      <c r="P91" s="12" cm="1">
        <f t="array" ref="P91">1+(H91-MIN(H$4:H$103))*(100-1)/(MAX(H$4:H$103-MIN(H$4:H$103)))</f>
        <v>39.453213687108068</v>
      </c>
      <c r="Q91" s="12" cm="1">
        <f t="array" ref="Q91">1+(I91-MIN(I$4:I$103))*(100-1)/(MAX(I$4:I$103-MIN(I$4:I$103)))</f>
        <v>8.7555333406585021</v>
      </c>
      <c r="R91" s="12" cm="1">
        <f t="array" ref="R91">1+(J91-MIN(J$4:J$103))*(100-1)/(MAX(J$4:J$103-MIN(J$4:J$103)))</f>
        <v>19.105281885092069</v>
      </c>
      <c r="S91" s="12" cm="1">
        <f t="array" ref="S91">1+(K91-MIN(K$4:K$103))*(100-1)/(MAX(K$4:K$103-MIN(K$4:K$103)))</f>
        <v>25.565149297329302</v>
      </c>
      <c r="T91" s="12" cm="1">
        <f t="array" ref="T91">1+(L91-MIN(L$4:L$103))*(100-1)/(MAX(L$4:L$103-MIN(L$4:L$103)))</f>
        <v>41.457561964835932</v>
      </c>
      <c r="U91" s="11" t="s">
        <v>1</v>
      </c>
      <c r="V91" s="10"/>
      <c r="AI91" s="17" t="e">
        <f t="shared" si="32"/>
        <v>#N/A</v>
      </c>
      <c r="AJ91" s="16" t="e">
        <f t="shared" si="32"/>
        <v>#N/A</v>
      </c>
      <c r="AL91" s="17">
        <f t="shared" si="33"/>
        <v>25.565149297329302</v>
      </c>
      <c r="AM91" s="16">
        <f t="shared" si="33"/>
        <v>81.987053236032011</v>
      </c>
      <c r="AO91" s="17" t="e">
        <f t="shared" si="34"/>
        <v>#N/A</v>
      </c>
      <c r="AP91" s="16" t="e">
        <f t="shared" si="34"/>
        <v>#N/A</v>
      </c>
      <c r="AR91" s="7">
        <f t="shared" si="28"/>
        <v>58.530698102375979</v>
      </c>
      <c r="AS91" s="6">
        <f t="shared" si="29"/>
        <v>74</v>
      </c>
      <c r="AU91" s="5">
        <f t="shared" si="30"/>
        <v>74</v>
      </c>
      <c r="AV91" s="3">
        <f t="shared" si="35"/>
        <v>25.565149297329302</v>
      </c>
      <c r="AW91" s="3">
        <f t="shared" si="35"/>
        <v>81.987053236032011</v>
      </c>
      <c r="AX91" s="2" t="str">
        <f t="shared" si="31"/>
        <v>Listened</v>
      </c>
      <c r="AZ91" s="5"/>
      <c r="BA91" s="3"/>
      <c r="BB91" s="3"/>
      <c r="BC91" s="5"/>
      <c r="BD91" s="3"/>
      <c r="BE91" s="3"/>
      <c r="BF91" s="5"/>
      <c r="BG91" s="3"/>
      <c r="BH91" s="3"/>
      <c r="BJ91" s="1">
        <v>44</v>
      </c>
      <c r="BK91" s="3">
        <f t="shared" si="26"/>
        <v>43.426421383044548</v>
      </c>
      <c r="BL91" s="3">
        <f t="shared" si="27"/>
        <v>82.011077836303372</v>
      </c>
    </row>
    <row r="92" spans="1:64" x14ac:dyDescent="0.3">
      <c r="A92" s="15"/>
      <c r="B92" s="14" t="s">
        <v>31</v>
      </c>
      <c r="C92" s="14" t="s">
        <v>30</v>
      </c>
      <c r="D92" s="14" t="s">
        <v>27</v>
      </c>
      <c r="E92" s="13">
        <v>78.00793182385398</v>
      </c>
      <c r="F92" s="13">
        <v>68.002121883393428</v>
      </c>
      <c r="G92" s="13">
        <v>4.0059748007463725</v>
      </c>
      <c r="H92" s="13">
        <v>-4.9791766403984461</v>
      </c>
      <c r="I92" s="13">
        <v>14.006059575036444</v>
      </c>
      <c r="J92" s="13">
        <v>18.007729794161197</v>
      </c>
      <c r="K92" s="13">
        <v>166.00037424260773</v>
      </c>
      <c r="L92" s="13">
        <v>193.00098487822152</v>
      </c>
      <c r="M92" s="12" cm="1">
        <f t="array" ref="M92">1+(E92-MIN(E$4:E$103))*(100-1)/(MAX(E$4:E$103-MIN(E$4:E$103)))</f>
        <v>74.545927172059265</v>
      </c>
      <c r="N92" s="12" cm="1">
        <f t="array" ref="N92">1+(F92-MIN(F$4:F$103))*(100-1)/(MAX(F$4:F$103-MIN(F$4:F$103)))</f>
        <v>62.670425531637086</v>
      </c>
      <c r="O92" s="12" cm="1">
        <f t="array" ref="O92">1+(G92-MIN(G$4:G$103))*(100-1)/(MAX(G$4:G$103-MIN(G$4:G$103)))</f>
        <v>37.010630961247251</v>
      </c>
      <c r="P92" s="12" cm="1">
        <f t="array" ref="P92">1+(H92-MIN(H$4:H$103))*(100-1)/(MAX(H$4:H$103-MIN(H$4:H$103)))</f>
        <v>66.679613672817553</v>
      </c>
      <c r="Q92" s="12" cm="1">
        <f t="array" ref="Q92">1+(I92-MIN(I$4:I$103))*(100-1)/(MAX(I$4:I$103-MIN(I$4:I$103)))</f>
        <v>24.293575260783395</v>
      </c>
      <c r="R92" s="12" cm="1">
        <f t="array" ref="R92">1+(J92-MIN(J$4:J$103))*(100-1)/(MAX(J$4:J$103-MIN(J$4:J$103)))</f>
        <v>20.1684427315665</v>
      </c>
      <c r="S92" s="12" cm="1">
        <f t="array" ref="S92">1+(K92-MIN(K$4:K$103))*(100-1)/(MAX(K$4:K$103-MIN(K$4:K$103)))</f>
        <v>76.174719791985567</v>
      </c>
      <c r="T92" s="12" cm="1">
        <f t="array" ref="T92">1+(L92-MIN(L$4:L$103))*(100-1)/(MAX(L$4:L$103-MIN(L$4:L$103)))</f>
        <v>31.036037904857867</v>
      </c>
      <c r="U92" s="11" t="s">
        <v>1</v>
      </c>
      <c r="V92" s="10"/>
      <c r="AI92" s="17" t="e">
        <f t="shared" si="32"/>
        <v>#N/A</v>
      </c>
      <c r="AJ92" s="16" t="e">
        <f t="shared" si="32"/>
        <v>#N/A</v>
      </c>
      <c r="AL92" s="17">
        <f t="shared" si="33"/>
        <v>76.174719791985567</v>
      </c>
      <c r="AM92" s="16">
        <f t="shared" si="33"/>
        <v>37.010630961247251</v>
      </c>
      <c r="AO92" s="17" t="e">
        <f t="shared" si="34"/>
        <v>#N/A</v>
      </c>
      <c r="AP92" s="16" t="e">
        <f t="shared" si="34"/>
        <v>#N/A</v>
      </c>
      <c r="AR92" s="7">
        <f t="shared" si="28"/>
        <v>10.023387112091369</v>
      </c>
      <c r="AS92" s="6">
        <f t="shared" si="29"/>
        <v>3</v>
      </c>
      <c r="AU92" s="5">
        <f t="shared" si="30"/>
        <v>3</v>
      </c>
      <c r="AV92" s="3">
        <f t="shared" si="35"/>
        <v>76.174719791985567</v>
      </c>
      <c r="AW92" s="3">
        <f t="shared" si="35"/>
        <v>37.010630961247251</v>
      </c>
      <c r="AX92" s="2" t="str">
        <f t="shared" si="31"/>
        <v>Listened</v>
      </c>
      <c r="AZ92" s="5"/>
      <c r="BA92" s="3"/>
      <c r="BB92" s="3"/>
      <c r="BC92" s="5"/>
      <c r="BD92" s="3"/>
      <c r="BE92" s="3"/>
      <c r="BF92" s="5"/>
      <c r="BG92" s="3"/>
      <c r="BH92" s="3"/>
      <c r="BJ92" s="4" t="s">
        <v>0</v>
      </c>
      <c r="BK92" s="3">
        <f t="shared" si="26"/>
        <v>71.715814712097313</v>
      </c>
      <c r="BL92" s="3">
        <f t="shared" si="27"/>
        <v>45.987626822190158</v>
      </c>
    </row>
    <row r="93" spans="1:64" x14ac:dyDescent="0.3">
      <c r="A93" s="15"/>
      <c r="B93" s="14" t="s">
        <v>29</v>
      </c>
      <c r="C93" s="14" t="s">
        <v>28</v>
      </c>
      <c r="D93" s="14" t="s">
        <v>27</v>
      </c>
      <c r="E93" s="13">
        <v>91.004758188463413</v>
      </c>
      <c r="F93" s="13">
        <v>49.002585357744614</v>
      </c>
      <c r="G93" s="13">
        <v>3.0024092688190929</v>
      </c>
      <c r="H93" s="13">
        <v>-6.6804752513928021</v>
      </c>
      <c r="I93" s="13">
        <v>7.0008364250937731</v>
      </c>
      <c r="J93" s="13">
        <v>13.009180840190394</v>
      </c>
      <c r="K93" s="13">
        <v>94.009616294316999</v>
      </c>
      <c r="L93" s="13">
        <v>197.00821949787348</v>
      </c>
      <c r="M93" s="12" cm="1">
        <f t="array" ref="M93">1+(E93-MIN(E$4:E$103))*(100-1)/(MAX(E$4:E$103-MIN(E$4:E$103)))</f>
        <v>92.928115466182291</v>
      </c>
      <c r="N93" s="12" cm="1">
        <f t="array" ref="N93">1+(F93-MIN(F$4:F$103))*(100-1)/(MAX(F$4:F$103-MIN(F$4:F$103)))</f>
        <v>31.834855433824309</v>
      </c>
      <c r="O93" s="12" cm="1">
        <f t="array" ref="O93">1+(G93-MIN(G$4:G$103))*(100-1)/(MAX(G$4:G$103-MIN(G$4:G$103)))</f>
        <v>27.985070498457667</v>
      </c>
      <c r="P93" s="12" cm="1">
        <f t="array" ref="P93">1+(H93-MIN(H$4:H$103))*(100-1)/(MAX(H$4:H$103-MIN(H$4:H$103)))</f>
        <v>44.85618568903368</v>
      </c>
      <c r="Q93" s="12" cm="1">
        <f t="array" ref="Q93">1+(I93-MIN(I$4:I$103))*(100-1)/(MAX(I$4:I$103-MIN(I$4:I$103)))</f>
        <v>10.696196080209839</v>
      </c>
      <c r="R93" s="12" cm="1">
        <f t="array" ref="R93">1+(J93-MIN(J$4:J$103))*(100-1)/(MAX(J$4:J$103-MIN(J$4:J$103)))</f>
        <v>14.847552422749711</v>
      </c>
      <c r="S93" s="12" cm="1">
        <f t="array" ref="S93">1+(K93-MIN(K$4:K$103))*(100-1)/(MAX(K$4:K$103-MIN(K$4:K$103)))</f>
        <v>22.588841972117937</v>
      </c>
      <c r="T93" s="12" cm="1">
        <f t="array" ref="T93">1+(L93-MIN(L$4:L$103))*(100-1)/(MAX(L$4:L$103-MIN(L$4:L$103)))</f>
        <v>32.264232156823439</v>
      </c>
      <c r="U93" s="11" t="s">
        <v>11</v>
      </c>
      <c r="V93" s="10"/>
      <c r="AI93" s="17">
        <f t="shared" si="32"/>
        <v>22.588841972117937</v>
      </c>
      <c r="AJ93" s="16">
        <f t="shared" si="32"/>
        <v>27.985070498457667</v>
      </c>
      <c r="AL93" s="17" t="e">
        <f t="shared" si="33"/>
        <v>#N/A</v>
      </c>
      <c r="AM93" s="16" t="e">
        <f t="shared" si="33"/>
        <v>#N/A</v>
      </c>
      <c r="AO93" s="17" t="e">
        <f t="shared" si="34"/>
        <v>#N/A</v>
      </c>
      <c r="AP93" s="16" t="e">
        <f t="shared" si="34"/>
        <v>#N/A</v>
      </c>
      <c r="AR93" s="7">
        <f t="shared" si="28"/>
        <v>52.321615846453341</v>
      </c>
      <c r="AS93" s="6">
        <f t="shared" si="29"/>
        <v>63</v>
      </c>
      <c r="AU93" s="5">
        <f t="shared" si="30"/>
        <v>63</v>
      </c>
      <c r="AV93" s="3">
        <f t="shared" si="35"/>
        <v>22.588841972117937</v>
      </c>
      <c r="AW93" s="3">
        <f t="shared" si="35"/>
        <v>27.985070498457667</v>
      </c>
      <c r="AX93" s="2" t="str">
        <f t="shared" si="31"/>
        <v>Skipped</v>
      </c>
      <c r="AZ93" s="5"/>
      <c r="BA93" s="3"/>
      <c r="BB93" s="3"/>
      <c r="BC93" s="5"/>
      <c r="BD93" s="3"/>
      <c r="BE93" s="3"/>
      <c r="BF93" s="5"/>
      <c r="BG93" s="3"/>
      <c r="BH93" s="3"/>
      <c r="BJ93" s="1">
        <v>45</v>
      </c>
      <c r="BK93" s="3">
        <f t="shared" si="26"/>
        <v>60.543441425065737</v>
      </c>
      <c r="BL93" s="3">
        <f t="shared" si="27"/>
        <v>90.960447869170736</v>
      </c>
    </row>
    <row r="94" spans="1:64" x14ac:dyDescent="0.3">
      <c r="A94" s="15"/>
      <c r="B94" s="14" t="s">
        <v>26</v>
      </c>
      <c r="C94" s="14" t="s">
        <v>25</v>
      </c>
      <c r="D94" s="14" t="s">
        <v>24</v>
      </c>
      <c r="E94" s="13">
        <v>78.007495546171398</v>
      </c>
      <c r="F94" s="13">
        <v>77.009658872062204</v>
      </c>
      <c r="G94" s="13">
        <v>11.009594682433018</v>
      </c>
      <c r="H94" s="13">
        <v>-5.9840374167558785</v>
      </c>
      <c r="I94" s="13">
        <v>4.0091381844774565</v>
      </c>
      <c r="J94" s="13">
        <v>1.0076360611278121</v>
      </c>
      <c r="K94" s="13">
        <v>123.00900273091885</v>
      </c>
      <c r="L94" s="13">
        <v>213.00515567841987</v>
      </c>
      <c r="M94" s="12" cm="1">
        <f t="array" ref="M94">1+(E94-MIN(E$4:E$103))*(100-1)/(MAX(E$4:E$103-MIN(E$4:E$103)))</f>
        <v>74.545310118458275</v>
      </c>
      <c r="N94" s="12" cm="1">
        <f t="array" ref="N94">1+(F94-MIN(F$4:F$103))*(100-1)/(MAX(F$4:F$103-MIN(F$4:F$103)))</f>
        <v>77.289336779697251</v>
      </c>
      <c r="O94" s="12" cm="1">
        <f t="array" ref="O94">1+(G94-MIN(G$4:G$103))*(100-1)/(MAX(G$4:G$103-MIN(G$4:G$103)))</f>
        <v>99.997643457745056</v>
      </c>
      <c r="P94" s="12" cm="1">
        <f t="array" ref="P94">1+(H94-MIN(H$4:H$103))*(100-1)/(MAX(H$4:H$103-MIN(H$4:H$103)))</f>
        <v>53.789750220952115</v>
      </c>
      <c r="Q94" s="12" cm="1">
        <f t="array" ref="Q94">1+(I94-MIN(I$4:I$103))*(100-1)/(MAX(I$4:I$103-MIN(I$4:I$103)))</f>
        <v>4.8892068522010561</v>
      </c>
      <c r="R94" s="12" cm="1">
        <f t="array" ref="R94">1+(J94-MIN(J$4:J$103))*(100-1)/(MAX(J$4:J$103-MIN(J$4:J$103)))</f>
        <v>2.0720641973086154</v>
      </c>
      <c r="S94" s="12" cm="1">
        <f t="array" ref="S94">1+(K94-MIN(K$4:K$103))*(100-1)/(MAX(K$4:K$103-MIN(K$4:K$103)))</f>
        <v>44.174356873336841</v>
      </c>
      <c r="T94" s="12" cm="1">
        <f t="array" ref="T94">1+(L94-MIN(L$4:L$103))*(100-1)/(MAX(L$4:L$103-MIN(L$4:L$103)))</f>
        <v>37.16720064528031</v>
      </c>
      <c r="U94" s="11" t="s">
        <v>5</v>
      </c>
      <c r="V94" s="10"/>
      <c r="AI94" s="17" t="e">
        <f t="shared" si="32"/>
        <v>#N/A</v>
      </c>
      <c r="AJ94" s="16" t="e">
        <f t="shared" si="32"/>
        <v>#N/A</v>
      </c>
      <c r="AL94" s="17" t="e">
        <f t="shared" si="33"/>
        <v>#N/A</v>
      </c>
      <c r="AM94" s="16" t="e">
        <f t="shared" si="33"/>
        <v>#N/A</v>
      </c>
      <c r="AO94" s="17">
        <f t="shared" si="34"/>
        <v>44.174356873336841</v>
      </c>
      <c r="AP94" s="16">
        <f t="shared" si="34"/>
        <v>99.997643457745056</v>
      </c>
      <c r="AR94" s="7">
        <f t="shared" si="28"/>
        <v>60.626840564696572</v>
      </c>
      <c r="AS94" s="6">
        <f t="shared" si="29"/>
        <v>85</v>
      </c>
      <c r="AU94" s="5">
        <f t="shared" si="30"/>
        <v>85</v>
      </c>
      <c r="AV94" s="3">
        <f t="shared" si="35"/>
        <v>44.174356873336841</v>
      </c>
      <c r="AW94" s="3">
        <f t="shared" si="35"/>
        <v>99.997643457745056</v>
      </c>
      <c r="AX94" s="2" t="str">
        <f t="shared" si="31"/>
        <v>Favorited</v>
      </c>
      <c r="AZ94" s="5"/>
      <c r="BA94" s="3"/>
      <c r="BB94" s="3"/>
      <c r="BC94" s="5"/>
      <c r="BD94" s="3"/>
      <c r="BE94" s="3"/>
      <c r="BF94" s="5"/>
      <c r="BG94" s="3"/>
      <c r="BH94" s="3"/>
      <c r="BJ94" s="4" t="s">
        <v>0</v>
      </c>
      <c r="BK94" s="3">
        <f t="shared" si="26"/>
        <v>71.715814712097313</v>
      </c>
      <c r="BL94" s="3">
        <f t="shared" si="27"/>
        <v>45.987626822190158</v>
      </c>
    </row>
    <row r="95" spans="1:64" x14ac:dyDescent="0.3">
      <c r="A95" s="15"/>
      <c r="B95" s="14" t="s">
        <v>23</v>
      </c>
      <c r="C95" s="14" t="s">
        <v>22</v>
      </c>
      <c r="D95" s="14" t="s">
        <v>8</v>
      </c>
      <c r="E95" s="13">
        <v>96.004818784403497</v>
      </c>
      <c r="F95" s="13">
        <v>35.009478441266928</v>
      </c>
      <c r="G95" s="13">
        <v>5.0013222747959754</v>
      </c>
      <c r="H95" s="13">
        <v>-9.2991852504651824</v>
      </c>
      <c r="I95" s="13">
        <v>53.009193351010339</v>
      </c>
      <c r="J95" s="13">
        <v>4.0087143997193166</v>
      </c>
      <c r="K95" s="13">
        <v>120.00448895954135</v>
      </c>
      <c r="L95" s="13">
        <v>142.00500851464565</v>
      </c>
      <c r="M95" s="12" cm="1">
        <f t="array" ref="M95">1+(E95-MIN(E$4:E$103))*(100-1)/(MAX(E$4:E$103-MIN(E$4:E$103)))</f>
        <v>100</v>
      </c>
      <c r="N95" s="12" cm="1">
        <f t="array" ref="N95">1+(F95-MIN(F$4:F$103))*(100-1)/(MAX(F$4:F$103-MIN(F$4:F$103)))</f>
        <v>9.1245420202974135</v>
      </c>
      <c r="O95" s="12" cm="1">
        <f t="array" ref="O95">1+(G95-MIN(G$4:G$103))*(100-1)/(MAX(G$4:G$103-MIN(G$4:G$103)))</f>
        <v>45.96228237086396</v>
      </c>
      <c r="P95" s="12" cm="1">
        <f t="array" ref="P95">1+(H95-MIN(H$4:H$103))*(100-1)/(MAX(H$4:H$103-MIN(H$4:H$103)))</f>
        <v>11.264652312204026</v>
      </c>
      <c r="Q95" s="12" cm="1">
        <f t="array" ref="Q95">1+(I95-MIN(I$4:I$103))*(100-1)/(MAX(I$4:I$103-MIN(I$4:I$103)))</f>
        <v>100</v>
      </c>
      <c r="R95" s="12" cm="1">
        <f t="array" ref="R95">1+(J95-MIN(J$4:J$103))*(100-1)/(MAX(J$4:J$103-MIN(J$4:J$103)))</f>
        <v>5.2666730317637382</v>
      </c>
      <c r="S95" s="12" cm="1">
        <f t="array" ref="S95">1+(K95-MIN(K$4:K$103))*(100-1)/(MAX(K$4:K$103-MIN(K$4:K$103)))</f>
        <v>41.937965530203783</v>
      </c>
      <c r="T95" s="12" cm="1">
        <f t="array" ref="T95">1+(L95-MIN(L$4:L$103))*(100-1)/(MAX(L$4:L$103-MIN(L$4:L$103)))</f>
        <v>15.406065869790087</v>
      </c>
      <c r="U95" s="11" t="s">
        <v>1</v>
      </c>
      <c r="V95" s="10"/>
      <c r="AI95" s="17" t="e">
        <f t="shared" si="32"/>
        <v>#N/A</v>
      </c>
      <c r="AJ95" s="16" t="e">
        <f t="shared" si="32"/>
        <v>#N/A</v>
      </c>
      <c r="AL95" s="17">
        <f t="shared" si="33"/>
        <v>41.937965530203783</v>
      </c>
      <c r="AM95" s="16">
        <f t="shared" si="33"/>
        <v>45.96228237086396</v>
      </c>
      <c r="AO95" s="17" t="e">
        <f t="shared" si="34"/>
        <v>#N/A</v>
      </c>
      <c r="AP95" s="16" t="e">
        <f t="shared" si="34"/>
        <v>#N/A</v>
      </c>
      <c r="AR95" s="7">
        <f t="shared" si="28"/>
        <v>29.777859967445785</v>
      </c>
      <c r="AS95" s="6">
        <f t="shared" si="29"/>
        <v>17</v>
      </c>
      <c r="AU95" s="5">
        <f t="shared" si="30"/>
        <v>17</v>
      </c>
      <c r="AV95" s="3">
        <f t="shared" si="35"/>
        <v>41.937965530203783</v>
      </c>
      <c r="AW95" s="3">
        <f t="shared" si="35"/>
        <v>45.96228237086396</v>
      </c>
      <c r="AX95" s="2" t="str">
        <f t="shared" si="31"/>
        <v>Listened</v>
      </c>
      <c r="AZ95" s="5"/>
      <c r="BA95" s="3"/>
      <c r="BB95" s="3"/>
      <c r="BC95" s="5"/>
      <c r="BD95" s="3"/>
      <c r="BE95" s="3"/>
      <c r="BF95" s="5"/>
      <c r="BG95" s="3"/>
      <c r="BH95" s="3"/>
      <c r="BJ95" s="1">
        <v>46</v>
      </c>
      <c r="BK95" s="3">
        <f t="shared" si="26"/>
        <v>56.826008144069299</v>
      </c>
      <c r="BL95" s="3">
        <f t="shared" si="27"/>
        <v>90.983696408270461</v>
      </c>
    </row>
    <row r="96" spans="1:64" x14ac:dyDescent="0.3">
      <c r="A96" s="15"/>
      <c r="B96" s="14" t="s">
        <v>21</v>
      </c>
      <c r="C96" s="14" t="s">
        <v>20</v>
      </c>
      <c r="D96" s="14" t="s">
        <v>2</v>
      </c>
      <c r="E96" s="13">
        <v>75.003051427262122</v>
      </c>
      <c r="F96" s="13">
        <v>51.000492239519538</v>
      </c>
      <c r="G96" s="13">
        <v>9.0072427050710449</v>
      </c>
      <c r="H96" s="13">
        <v>-7.6187695883508857</v>
      </c>
      <c r="I96" s="13">
        <v>25.00259534271229</v>
      </c>
      <c r="J96" s="13">
        <v>54.007986217288924</v>
      </c>
      <c r="K96" s="13">
        <v>92.008773446713903</v>
      </c>
      <c r="L96" s="13">
        <v>197.00334181855038</v>
      </c>
      <c r="M96" s="12" cm="1">
        <f t="array" ref="M96">1+(E96-MIN(E$4:E$103))*(100-1)/(MAX(E$4:E$103-MIN(E$4:E$103)))</f>
        <v>70.295945237863407</v>
      </c>
      <c r="N96" s="12" cm="1">
        <f t="array" ref="N96">1+(F96-MIN(F$4:F$103))*(100-1)/(MAX(F$4:F$103-MIN(F$4:F$103)))</f>
        <v>35.077387040777253</v>
      </c>
      <c r="O96" s="12" cm="1">
        <f t="array" ref="O96">1+(G96-MIN(G$4:G$103))*(100-1)/(MAX(G$4:G$103-MIN(G$4:G$103)))</f>
        <v>81.989503217256683</v>
      </c>
      <c r="P96" s="12" cm="1">
        <f t="array" ref="P96">1+(H96-MIN(H$4:H$103))*(100-1)/(MAX(H$4:H$103-MIN(H$4:H$103)))</f>
        <v>32.820204023105596</v>
      </c>
      <c r="Q96" s="12" cm="1">
        <f t="array" ref="Q96">1+(I96-MIN(I$4:I$103))*(100-1)/(MAX(I$4:I$103-MIN(I$4:I$103)))</f>
        <v>45.638229571624535</v>
      </c>
      <c r="R96" s="12" cm="1">
        <f t="array" ref="R96">1+(J96-MIN(J$4:J$103))*(100-1)/(MAX(J$4:J$103-MIN(J$4:J$103)))</f>
        <v>58.490247175348436</v>
      </c>
      <c r="S96" s="12" cm="1">
        <f t="array" ref="S96">1+(K96-MIN(K$4:K$103))*(100-1)/(MAX(K$4:K$103-MIN(K$4:K$103)))</f>
        <v>21.099526906905997</v>
      </c>
      <c r="T96" s="12" cm="1">
        <f t="array" ref="T96">1+(L96-MIN(L$4:L$103))*(100-1)/(MAX(L$4:L$103-MIN(L$4:L$103)))</f>
        <v>32.262737176300419</v>
      </c>
      <c r="U96" s="11" t="s">
        <v>11</v>
      </c>
      <c r="V96" s="10"/>
      <c r="AI96" s="17">
        <f t="shared" si="32"/>
        <v>21.099526906905997</v>
      </c>
      <c r="AJ96" s="16">
        <f t="shared" si="32"/>
        <v>81.989503217256683</v>
      </c>
      <c r="AL96" s="17" t="e">
        <f t="shared" si="33"/>
        <v>#N/A</v>
      </c>
      <c r="AM96" s="16" t="e">
        <f t="shared" si="33"/>
        <v>#N/A</v>
      </c>
      <c r="AO96" s="17" t="e">
        <f t="shared" si="34"/>
        <v>#N/A</v>
      </c>
      <c r="AP96" s="16" t="e">
        <f t="shared" si="34"/>
        <v>#N/A</v>
      </c>
      <c r="AR96" s="7">
        <f t="shared" si="28"/>
        <v>62.113957329601917</v>
      </c>
      <c r="AS96" s="6">
        <f t="shared" si="29"/>
        <v>86</v>
      </c>
      <c r="AU96" s="5">
        <f t="shared" si="30"/>
        <v>86</v>
      </c>
      <c r="AV96" s="3">
        <f t="shared" si="35"/>
        <v>21.099526906905997</v>
      </c>
      <c r="AW96" s="3">
        <f t="shared" si="35"/>
        <v>81.989503217256683</v>
      </c>
      <c r="AX96" s="2" t="str">
        <f t="shared" si="31"/>
        <v>Skipped</v>
      </c>
      <c r="AZ96" s="5"/>
      <c r="BA96" s="3"/>
      <c r="BB96" s="3"/>
      <c r="BC96" s="5"/>
      <c r="BD96" s="3"/>
      <c r="BE96" s="3"/>
      <c r="BF96" s="5"/>
      <c r="BG96" s="3"/>
      <c r="BH96" s="3"/>
      <c r="BJ96" s="4" t="s">
        <v>0</v>
      </c>
      <c r="BK96" s="3">
        <f t="shared" si="26"/>
        <v>71.715814712097313</v>
      </c>
      <c r="BL96" s="3">
        <f t="shared" si="27"/>
        <v>45.987626822190158</v>
      </c>
    </row>
    <row r="97" spans="1:64" x14ac:dyDescent="0.3">
      <c r="A97" s="15"/>
      <c r="B97" s="14" t="s">
        <v>19</v>
      </c>
      <c r="C97" s="14" t="s">
        <v>18</v>
      </c>
      <c r="D97" s="14" t="s">
        <v>2</v>
      </c>
      <c r="E97" s="13">
        <v>28.008012631773912</v>
      </c>
      <c r="F97" s="13">
        <v>70.004090905946484</v>
      </c>
      <c r="G97" s="13">
        <v>2.0076249618771977</v>
      </c>
      <c r="H97" s="13">
        <v>-7.2697649555206727</v>
      </c>
      <c r="I97" s="13">
        <v>19.004674837377785</v>
      </c>
      <c r="J97" s="13">
        <v>1.0093467658175708</v>
      </c>
      <c r="K97" s="13">
        <v>192.00246704590745</v>
      </c>
      <c r="L97" s="13">
        <v>235.00642886993364</v>
      </c>
      <c r="M97" s="12" cm="1">
        <f t="array" ref="M97">1+(E97-MIN(E$4:E$103))*(100-1)/(MAX(E$4:E$103-MIN(E$4:E$103)))</f>
        <v>3.8280531699492251</v>
      </c>
      <c r="N97" s="12" cm="1">
        <f t="array" ref="N97">1+(F97-MIN(F$4:F$103))*(100-1)/(MAX(F$4:F$103-MIN(F$4:F$103)))</f>
        <v>65.919549848182825</v>
      </c>
      <c r="O97" s="12" cm="1">
        <f t="array" ref="O97">1+(G97-MIN(G$4:G$103))*(100-1)/(MAX(G$4:G$103-MIN(G$4:G$103)))</f>
        <v>19.038483928773744</v>
      </c>
      <c r="P97" s="12" cm="1">
        <f t="array" ref="P97">1+(H97-MIN(H$4:H$103))*(100-1)/(MAX(H$4:H$103-MIN(H$4:H$103)))</f>
        <v>37.297065064052127</v>
      </c>
      <c r="Q97" s="12" cm="1">
        <f t="array" ref="Q97">1+(I97-MIN(I$4:I$103))*(100-1)/(MAX(I$4:I$103-MIN(I$4:I$103)))</f>
        <v>33.996059485060194</v>
      </c>
      <c r="R97" s="12" cm="1">
        <f t="array" ref="R97">1+(J97-MIN(J$4:J$103))*(100-1)/(MAX(J$4:J$103-MIN(J$4:J$103)))</f>
        <v>2.0738852201872158</v>
      </c>
      <c r="S97" s="12" cm="1">
        <f t="array" ref="S97">1+(K97-MIN(K$4:K$103))*(100-1)/(MAX(K$4:K$103-MIN(K$4:K$103)))</f>
        <v>95.529217615432344</v>
      </c>
      <c r="T97" s="12" cm="1">
        <f t="array" ref="T97">1+(L97-MIN(L$4:L$103))*(100-1)/(MAX(L$4:L$103-MIN(L$4:L$103)))</f>
        <v>43.910463726813624</v>
      </c>
      <c r="U97" s="11" t="s">
        <v>1</v>
      </c>
      <c r="V97" s="10"/>
      <c r="AI97" s="17" t="e">
        <f t="shared" si="32"/>
        <v>#N/A</v>
      </c>
      <c r="AJ97" s="16" t="e">
        <f t="shared" si="32"/>
        <v>#N/A</v>
      </c>
      <c r="AL97" s="17">
        <f t="shared" si="33"/>
        <v>95.529217615432344</v>
      </c>
      <c r="AM97" s="16">
        <f t="shared" si="33"/>
        <v>19.038483928773744</v>
      </c>
      <c r="AO97" s="17" t="e">
        <f t="shared" si="34"/>
        <v>#N/A</v>
      </c>
      <c r="AP97" s="16" t="e">
        <f t="shared" si="34"/>
        <v>#N/A</v>
      </c>
      <c r="AR97" s="7">
        <f t="shared" si="28"/>
        <v>35.962959562949514</v>
      </c>
      <c r="AS97" s="6">
        <f t="shared" si="29"/>
        <v>24</v>
      </c>
      <c r="AU97" s="5">
        <f t="shared" si="30"/>
        <v>24</v>
      </c>
      <c r="AV97" s="3">
        <f t="shared" si="35"/>
        <v>95.529217615432344</v>
      </c>
      <c r="AW97" s="3">
        <f t="shared" si="35"/>
        <v>19.038483928773744</v>
      </c>
      <c r="AX97" s="2" t="str">
        <f t="shared" si="31"/>
        <v>Listened</v>
      </c>
      <c r="AZ97" s="5"/>
      <c r="BA97" s="3"/>
      <c r="BB97" s="3"/>
      <c r="BC97" s="5"/>
      <c r="BD97" s="3"/>
      <c r="BE97" s="3"/>
      <c r="BF97" s="5"/>
      <c r="BG97" s="3"/>
      <c r="BH97" s="3"/>
      <c r="BJ97" s="1">
        <v>47</v>
      </c>
      <c r="BK97" s="3">
        <f t="shared" si="26"/>
        <v>27.054543361014904</v>
      </c>
      <c r="BL97" s="3">
        <f t="shared" si="27"/>
        <v>28.022356761066973</v>
      </c>
    </row>
    <row r="98" spans="1:64" x14ac:dyDescent="0.3">
      <c r="A98" s="15"/>
      <c r="B98" s="14" t="s">
        <v>17</v>
      </c>
      <c r="C98" s="14" t="s">
        <v>16</v>
      </c>
      <c r="D98" s="14" t="s">
        <v>8</v>
      </c>
      <c r="E98" s="13">
        <v>73.006566337827209</v>
      </c>
      <c r="F98" s="13">
        <v>57.005531653557391</v>
      </c>
      <c r="G98" s="13">
        <v>7.0025521799757771</v>
      </c>
      <c r="H98" s="13">
        <v>-7.0654444978422486</v>
      </c>
      <c r="I98" s="13">
        <v>13.005620761895228</v>
      </c>
      <c r="J98" s="13">
        <v>85.006423648588822</v>
      </c>
      <c r="K98" s="13">
        <v>130.0022607710238</v>
      </c>
      <c r="L98" s="13">
        <v>95.002276012012203</v>
      </c>
      <c r="M98" s="12" cm="1">
        <f t="array" ref="M98">1+(E98-MIN(E$4:E$103))*(100-1)/(MAX(E$4:E$103-MIN(E$4:E$103)))</f>
        <v>67.472197054204074</v>
      </c>
      <c r="N98" s="12" cm="1">
        <f t="array" ref="N98">1+(F98-MIN(F$4:F$103))*(100-1)/(MAX(F$4:F$103-MIN(F$4:F$103)))</f>
        <v>44.823351819534899</v>
      </c>
      <c r="O98" s="12" cm="1">
        <f t="array" ref="O98">1+(G98-MIN(G$4:G$103))*(100-1)/(MAX(G$4:G$103-MIN(G$4:G$103)))</f>
        <v>63.960331262056634</v>
      </c>
      <c r="P98" s="12" cm="1">
        <f t="array" ref="P98">1+(H98-MIN(H$4:H$103))*(100-1)/(MAX(H$4:H$103-MIN(H$4:H$103)))</f>
        <v>39.917988143012806</v>
      </c>
      <c r="Q98" s="12" cm="1">
        <f t="array" ref="Q98">1+(I98-MIN(I$4:I$103))*(100-1)/(MAX(I$4:I$103-MIN(I$4:I$103)))</f>
        <v>22.351689099832846</v>
      </c>
      <c r="R98" s="12" cm="1">
        <f t="array" ref="R98">1+(J98-MIN(J$4:J$103))*(100-1)/(MAX(J$4:J$103-MIN(J$4:J$103)))</f>
        <v>91.487680397572078</v>
      </c>
      <c r="S98" s="12" cm="1">
        <f t="array" ref="S98">1+(K98-MIN(K$4:K$103))*(100-1)/(MAX(K$4:K$103-MIN(K$4:K$103)))</f>
        <v>49.379745475704908</v>
      </c>
      <c r="T98" s="12" cm="1">
        <f t="array" ref="T98">1+(L98-MIN(L$4:L$103))*(100-1)/(MAX(L$4:L$103-MIN(L$4:L$103)))</f>
        <v>1</v>
      </c>
      <c r="U98" s="11" t="s">
        <v>1</v>
      </c>
      <c r="V98" s="10"/>
      <c r="AI98" s="17" t="e">
        <f t="shared" si="32"/>
        <v>#N/A</v>
      </c>
      <c r="AJ98" s="16" t="e">
        <f t="shared" si="32"/>
        <v>#N/A</v>
      </c>
      <c r="AL98" s="17">
        <f t="shared" si="33"/>
        <v>49.379745475704908</v>
      </c>
      <c r="AM98" s="16">
        <f t="shared" si="33"/>
        <v>63.960331262056634</v>
      </c>
      <c r="AO98" s="17" t="e">
        <f t="shared" si="34"/>
        <v>#N/A</v>
      </c>
      <c r="AP98" s="16" t="e">
        <f t="shared" si="34"/>
        <v>#N/A</v>
      </c>
      <c r="AR98" s="7">
        <f t="shared" si="28"/>
        <v>28.669113934959888</v>
      </c>
      <c r="AS98" s="6">
        <f t="shared" si="29"/>
        <v>13</v>
      </c>
      <c r="AU98" s="5">
        <f t="shared" si="30"/>
        <v>13</v>
      </c>
      <c r="AV98" s="3">
        <f t="shared" si="35"/>
        <v>49.379745475704908</v>
      </c>
      <c r="AW98" s="3">
        <f t="shared" si="35"/>
        <v>63.960331262056634</v>
      </c>
      <c r="AX98" s="2" t="str">
        <f t="shared" si="31"/>
        <v>Listened</v>
      </c>
      <c r="AZ98" s="5"/>
      <c r="BA98" s="3"/>
      <c r="BB98" s="3"/>
      <c r="BC98" s="5"/>
      <c r="BD98" s="3"/>
      <c r="BE98" s="3"/>
      <c r="BF98" s="5"/>
      <c r="BG98" s="3"/>
      <c r="BH98" s="3"/>
      <c r="BJ98" s="4" t="s">
        <v>0</v>
      </c>
      <c r="BK98" s="3">
        <f t="shared" si="26"/>
        <v>71.715814712097313</v>
      </c>
      <c r="BL98" s="3">
        <f t="shared" si="27"/>
        <v>45.987626822190158</v>
      </c>
    </row>
    <row r="99" spans="1:64" x14ac:dyDescent="0.3">
      <c r="A99" s="15"/>
      <c r="B99" s="14" t="s">
        <v>15</v>
      </c>
      <c r="C99" s="14" t="s">
        <v>14</v>
      </c>
      <c r="D99" s="14" t="s">
        <v>2</v>
      </c>
      <c r="E99" s="13">
        <v>68.000134075539336</v>
      </c>
      <c r="F99" s="13">
        <v>62.001449951395912</v>
      </c>
      <c r="G99" s="13">
        <v>10.001241713940432</v>
      </c>
      <c r="H99" s="13">
        <v>-6.9979021453885553</v>
      </c>
      <c r="I99" s="13">
        <v>4.0018188471496723</v>
      </c>
      <c r="J99" s="13">
        <v>7.0083854733282474</v>
      </c>
      <c r="K99" s="13">
        <v>125.00020443535466</v>
      </c>
      <c r="L99" s="13">
        <v>217.00022272105329</v>
      </c>
      <c r="M99" s="12" cm="1">
        <f t="array" ref="M99">1+(E99-MIN(E$4:E$103))*(100-1)/(MAX(E$4:E$103-MIN(E$4:E$103)))</f>
        <v>60.39130069186249</v>
      </c>
      <c r="N99" s="12" cm="1">
        <f t="array" ref="N99">1+(F99-MIN(F$4:F$103))*(100-1)/(MAX(F$4:F$103-MIN(F$4:F$103)))</f>
        <v>52.931549020449751</v>
      </c>
      <c r="O99" s="12" cm="1">
        <f t="array" ref="O99">1+(G99-MIN(G$4:G$103))*(100-1)/(MAX(G$4:G$103-MIN(G$4:G$103)))</f>
        <v>90.929027213536841</v>
      </c>
      <c r="P99" s="12" cm="1">
        <f t="array" ref="P99">1+(H99-MIN(H$4:H$103))*(100-1)/(MAX(H$4:H$103-MIN(H$4:H$103)))</f>
        <v>40.784388465156738</v>
      </c>
      <c r="Q99" s="12" cm="1">
        <f t="array" ref="Q99">1+(I99-MIN(I$4:I$103))*(100-1)/(MAX(I$4:I$103-MIN(I$4:I$103)))</f>
        <v>4.8749997665927651</v>
      </c>
      <c r="R99" s="12" cm="1">
        <f t="array" ref="R99">1+(J99-MIN(J$4:J$103))*(100-1)/(MAX(J$4:J$103-MIN(J$4:J$103)))</f>
        <v>8.4597838509595</v>
      </c>
      <c r="S99" s="12" cm="1">
        <f t="array" ref="S99">1+(K99-MIN(K$4:K$103))*(100-1)/(MAX(K$4:K$103-MIN(K$4:K$103)))</f>
        <v>45.656495612940745</v>
      </c>
      <c r="T99" s="12" cm="1">
        <f t="array" ref="T99">1+(L99-MIN(L$4:L$103))*(100-1)/(MAX(L$4:L$103-MIN(L$4:L$103)))</f>
        <v>38.39166560520961</v>
      </c>
      <c r="U99" s="11" t="s">
        <v>5</v>
      </c>
      <c r="V99" s="10"/>
      <c r="AI99" s="17" t="e">
        <f t="shared" si="32"/>
        <v>#N/A</v>
      </c>
      <c r="AJ99" s="16" t="e">
        <f t="shared" si="32"/>
        <v>#N/A</v>
      </c>
      <c r="AL99" s="17" t="e">
        <f t="shared" si="33"/>
        <v>#N/A</v>
      </c>
      <c r="AM99" s="16" t="e">
        <f t="shared" si="33"/>
        <v>#N/A</v>
      </c>
      <c r="AO99" s="17">
        <f t="shared" si="34"/>
        <v>45.656495612940745</v>
      </c>
      <c r="AP99" s="16">
        <f t="shared" si="34"/>
        <v>90.929027213536841</v>
      </c>
      <c r="AR99" s="7">
        <f t="shared" si="28"/>
        <v>51.950145149431506</v>
      </c>
      <c r="AS99" s="6">
        <f t="shared" si="29"/>
        <v>61</v>
      </c>
      <c r="AU99" s="5">
        <f t="shared" si="30"/>
        <v>61</v>
      </c>
      <c r="AV99" s="3">
        <f t="shared" si="35"/>
        <v>45.656495612940745</v>
      </c>
      <c r="AW99" s="3">
        <f t="shared" si="35"/>
        <v>90.929027213536841</v>
      </c>
      <c r="AX99" s="2" t="str">
        <f t="shared" si="31"/>
        <v>Favorited</v>
      </c>
      <c r="AZ99" s="5"/>
      <c r="BA99" s="3"/>
      <c r="BB99" s="3"/>
      <c r="BC99" s="5"/>
      <c r="BD99" s="3"/>
      <c r="BE99" s="3"/>
      <c r="BF99" s="5"/>
      <c r="BG99" s="3"/>
      <c r="BH99" s="3"/>
      <c r="BJ99" s="1">
        <v>48</v>
      </c>
      <c r="BK99" s="3">
        <f t="shared" si="26"/>
        <v>53.850215505972734</v>
      </c>
      <c r="BL99" s="3">
        <f t="shared" si="27"/>
        <v>1.0525963744393827</v>
      </c>
    </row>
    <row r="100" spans="1:64" x14ac:dyDescent="0.3">
      <c r="A100" s="15"/>
      <c r="B100" s="14" t="s">
        <v>13</v>
      </c>
      <c r="C100" s="14" t="s">
        <v>12</v>
      </c>
      <c r="D100" s="14" t="s">
        <v>2</v>
      </c>
      <c r="E100" s="13">
        <v>69.004111449130974</v>
      </c>
      <c r="F100" s="13">
        <v>62.009276153583905</v>
      </c>
      <c r="G100" s="13">
        <v>3.0072162898321202</v>
      </c>
      <c r="H100" s="13">
        <v>-6.3111659422474693</v>
      </c>
      <c r="I100" s="13">
        <v>4.0040850212183523</v>
      </c>
      <c r="J100" s="13">
        <v>30.007252834289289</v>
      </c>
      <c r="K100" s="13">
        <v>105.00582826086058</v>
      </c>
      <c r="L100" s="13">
        <v>206.00631879914931</v>
      </c>
      <c r="M100" s="12" cm="1">
        <f t="array" ref="M100">1+(E100-MIN(E$4:E$103))*(100-1)/(MAX(E$4:E$103-MIN(E$4:E$103)))</f>
        <v>61.811285894915954</v>
      </c>
      <c r="N100" s="12" cm="1">
        <f t="array" ref="N100">1+(F100-MIN(F$4:F$103))*(100-1)/(MAX(F$4:F$103-MIN(F$4:F$103)))</f>
        <v>52.94425066745265</v>
      </c>
      <c r="O100" s="12" cm="1">
        <f t="array" ref="O100">1+(G100-MIN(G$4:G$103))*(100-1)/(MAX(G$4:G$103-MIN(G$4:G$103)))</f>
        <v>28.028302412486898</v>
      </c>
      <c r="P100" s="12" cm="1">
        <f t="array" ref="P100">1+(H100-MIN(H$4:H$103))*(100-1)/(MAX(H$4:H$103-MIN(H$4:H$103)))</f>
        <v>49.593505204720323</v>
      </c>
      <c r="Q100" s="12" cm="1">
        <f t="array" ref="Q100">1+(I100-MIN(I$4:I$103))*(100-1)/(MAX(I$4:I$103-MIN(I$4:I$103)))</f>
        <v>4.8793984884380901</v>
      </c>
      <c r="R100" s="12" cm="1">
        <f t="array" ref="R100">1+(J100-MIN(J$4:J$103))*(100-1)/(MAX(J$4:J$103-MIN(J$4:J$103)))</f>
        <v>32.941778842223378</v>
      </c>
      <c r="S100" s="12" cm="1">
        <f t="array" ref="S100">1+(K100-MIN(K$4:K$103))*(100-1)/(MAX(K$4:K$103-MIN(K$4:K$103)))</f>
        <v>30.773804705026084</v>
      </c>
      <c r="T100" s="12" cm="1">
        <f t="array" ref="T100">1+(L100-MIN(L$4:L$103))*(100-1)/(MAX(L$4:L$103-MIN(L$4:L$103)))</f>
        <v>35.02209759006881</v>
      </c>
      <c r="U100" s="11" t="s">
        <v>11</v>
      </c>
      <c r="V100" s="10"/>
      <c r="AI100" s="17">
        <f t="shared" si="32"/>
        <v>30.773804705026084</v>
      </c>
      <c r="AJ100" s="16">
        <f t="shared" si="32"/>
        <v>28.028302412486898</v>
      </c>
      <c r="AL100" s="17" t="e">
        <f t="shared" si="33"/>
        <v>#N/A</v>
      </c>
      <c r="AM100" s="16" t="e">
        <f t="shared" si="33"/>
        <v>#N/A</v>
      </c>
      <c r="AO100" s="17" t="e">
        <f t="shared" si="34"/>
        <v>#N/A</v>
      </c>
      <c r="AP100" s="16" t="e">
        <f t="shared" si="34"/>
        <v>#N/A</v>
      </c>
      <c r="AR100" s="7">
        <f t="shared" si="28"/>
        <v>44.707779151643003</v>
      </c>
      <c r="AS100" s="6">
        <f t="shared" ref="AS100:AS131" si="36">RANK(AR100,$AR$4:$AR$103,1)</f>
        <v>38</v>
      </c>
      <c r="AU100" s="5">
        <f t="shared" si="30"/>
        <v>38</v>
      </c>
      <c r="AV100" s="3">
        <f t="shared" si="35"/>
        <v>30.773804705026084</v>
      </c>
      <c r="AW100" s="3">
        <f t="shared" si="35"/>
        <v>28.028302412486898</v>
      </c>
      <c r="AX100" s="2" t="str">
        <f t="shared" si="31"/>
        <v>Skipped</v>
      </c>
      <c r="AZ100" s="5"/>
      <c r="BA100" s="3"/>
      <c r="BB100" s="3"/>
      <c r="BC100" s="5"/>
      <c r="BD100" s="3"/>
      <c r="BE100" s="3"/>
      <c r="BF100" s="5"/>
      <c r="BG100" s="3"/>
      <c r="BH100" s="3"/>
      <c r="BJ100" s="4" t="s">
        <v>0</v>
      </c>
      <c r="BK100" s="3">
        <f t="shared" si="26"/>
        <v>71.715814712097313</v>
      </c>
      <c r="BL100" s="3">
        <f t="shared" si="27"/>
        <v>45.987626822190158</v>
      </c>
    </row>
    <row r="101" spans="1:64" x14ac:dyDescent="0.3">
      <c r="A101" s="15"/>
      <c r="B101" s="14" t="s">
        <v>10</v>
      </c>
      <c r="C101" s="14" t="s">
        <v>9</v>
      </c>
      <c r="D101" s="14" t="s">
        <v>8</v>
      </c>
      <c r="E101" s="13">
        <v>55.000408075637822</v>
      </c>
      <c r="F101" s="13">
        <v>76.005657047097159</v>
      </c>
      <c r="G101" s="13">
        <v>7.7472938846017371E-3</v>
      </c>
      <c r="H101" s="13">
        <v>-4.7041532036227078</v>
      </c>
      <c r="I101" s="13">
        <v>34.007185921132987</v>
      </c>
      <c r="J101" s="13">
        <v>7.0042813980608072</v>
      </c>
      <c r="K101" s="13">
        <v>136.0081813411031</v>
      </c>
      <c r="L101" s="13">
        <v>260.00654676012613</v>
      </c>
      <c r="M101" s="12" cm="1">
        <f t="array" ref="M101">1+(E101-MIN(E$4:E$103))*(100-1)/(MAX(E$4:E$103-MIN(E$4:E$103)))</f>
        <v>42.005011270246634</v>
      </c>
      <c r="N101" s="12" cm="1">
        <f t="array" ref="N101">1+(F101-MIN(F$4:F$103))*(100-1)/(MAX(F$4:F$103-MIN(F$4:F$103)))</f>
        <v>75.659877628930701</v>
      </c>
      <c r="O101" s="12" cm="1">
        <f t="array" ref="O101">1+(G101-MIN(G$4:G$103))*(100-1)/(MAX(G$4:G$103-MIN(G$4:G$103)))</f>
        <v>1.0525963744393827</v>
      </c>
      <c r="P101" s="12" cm="1">
        <f t="array" ref="P101">1+(H101-MIN(H$4:H$103))*(100-1)/(MAX(H$4:H$103-MIN(H$4:H$103)))</f>
        <v>70.207480049443873</v>
      </c>
      <c r="Q101" s="12" cm="1">
        <f t="array" ref="Q101">1+(I101-MIN(I$4:I$103))*(100-1)/(MAX(I$4:I$103-MIN(I$4:I$103)))</f>
        <v>63.116449728195619</v>
      </c>
      <c r="R101" s="12" cm="1">
        <f t="array" ref="R101">1+(J101-MIN(J$4:J$103))*(100-1)/(MAX(J$4:J$103-MIN(J$4:J$103)))</f>
        <v>8.4554151162490339</v>
      </c>
      <c r="S101" s="12" cm="1">
        <f t="array" ref="S101">1+(K101-MIN(K$4:K$103))*(100-1)/(MAX(K$4:K$103-MIN(K$4:K$103)))</f>
        <v>53.850215505972734</v>
      </c>
      <c r="T101" s="12" cm="1">
        <f t="array" ref="T101">1+(L101-MIN(L$4:L$103))*(100-1)/(MAX(L$4:L$103-MIN(L$4:L$103)))</f>
        <v>51.57285537730867</v>
      </c>
      <c r="U101" s="11" t="s">
        <v>1</v>
      </c>
      <c r="V101" s="10"/>
      <c r="AI101" s="17" t="e">
        <f t="shared" si="32"/>
        <v>#N/A</v>
      </c>
      <c r="AJ101" s="16" t="e">
        <f t="shared" si="32"/>
        <v>#N/A</v>
      </c>
      <c r="AL101" s="17">
        <f t="shared" si="33"/>
        <v>53.850215505972734</v>
      </c>
      <c r="AM101" s="16">
        <f t="shared" si="33"/>
        <v>1.0525963744393827</v>
      </c>
      <c r="AO101" s="17" t="e">
        <f t="shared" si="34"/>
        <v>#N/A</v>
      </c>
      <c r="AP101" s="16" t="e">
        <f t="shared" si="34"/>
        <v>#N/A</v>
      </c>
      <c r="AR101" s="7">
        <f t="shared" si="28"/>
        <v>48.356350113859591</v>
      </c>
      <c r="AS101" s="6">
        <f t="shared" si="36"/>
        <v>48</v>
      </c>
      <c r="AU101" s="5">
        <f t="shared" si="30"/>
        <v>48</v>
      </c>
      <c r="AV101" s="3">
        <f t="shared" si="35"/>
        <v>53.850215505972734</v>
      </c>
      <c r="AW101" s="3">
        <f t="shared" si="35"/>
        <v>1.0525963744393827</v>
      </c>
      <c r="AX101" s="2" t="str">
        <f t="shared" si="31"/>
        <v>Listened</v>
      </c>
      <c r="AZ101" s="5"/>
      <c r="BA101" s="3"/>
      <c r="BB101" s="3"/>
      <c r="BC101" s="5"/>
      <c r="BD101" s="3"/>
      <c r="BE101" s="3"/>
      <c r="BF101" s="5"/>
      <c r="BG101" s="3"/>
      <c r="BH101" s="3"/>
      <c r="BJ101" s="1">
        <v>49</v>
      </c>
      <c r="BK101" s="3">
        <f t="shared" si="26"/>
        <v>38.960553734463659</v>
      </c>
      <c r="BL101" s="3">
        <f t="shared" si="27"/>
        <v>82.004445303492147</v>
      </c>
    </row>
    <row r="102" spans="1:64" x14ac:dyDescent="0.3">
      <c r="A102" s="15"/>
      <c r="B102" s="14" t="s">
        <v>7</v>
      </c>
      <c r="C102" s="14" t="s">
        <v>6</v>
      </c>
      <c r="D102" s="14" t="s">
        <v>2</v>
      </c>
      <c r="E102" s="13">
        <v>26.008483772009999</v>
      </c>
      <c r="F102" s="13">
        <v>44.004287248509939</v>
      </c>
      <c r="G102" s="13">
        <v>11.007836453094809</v>
      </c>
      <c r="H102" s="13">
        <v>-6.5839628309847695</v>
      </c>
      <c r="I102" s="13">
        <v>4.0044791850639214</v>
      </c>
      <c r="J102" s="13">
        <v>10.001592438491686</v>
      </c>
      <c r="K102" s="13">
        <v>180.00439728425508</v>
      </c>
      <c r="L102" s="13">
        <v>239.00905364336748</v>
      </c>
      <c r="M102" s="12" cm="1">
        <f t="array" ref="M102">1+(E102-MIN(E$4:E$103))*(100-1)/(MAX(E$4:E$103-MIN(E$4:E$103)))</f>
        <v>1</v>
      </c>
      <c r="N102" s="12" cm="1">
        <f t="array" ref="N102">1+(F102-MIN(F$4:F$103))*(100-1)/(MAX(F$4:F$103-MIN(F$4:F$103)))</f>
        <v>23.722795883897597</v>
      </c>
      <c r="O102" s="12" cm="1">
        <f t="array" ref="O102">1+(G102-MIN(G$4:G$103))*(100-1)/(MAX(G$4:G$103-MIN(G$4:G$103)))</f>
        <v>99.981830832964107</v>
      </c>
      <c r="P102" s="12" cm="1">
        <f t="array" ref="P102">1+(H102-MIN(H$4:H$103))*(100-1)/(MAX(H$4:H$103-MIN(H$4:H$103)))</f>
        <v>46.094199899298829</v>
      </c>
      <c r="Q102" s="12" cm="1">
        <f t="array" ref="Q102">1+(I102-MIN(I$4:I$103))*(100-1)/(MAX(I$4:I$103-MIN(I$4:I$103)))</f>
        <v>4.880163574025338</v>
      </c>
      <c r="R102" s="12" cm="1">
        <f t="array" ref="R102">1+(J102-MIN(J$4:J$103))*(100-1)/(MAX(J$4:J$103-MIN(J$4:J$103)))</f>
        <v>11.646013710840972</v>
      </c>
      <c r="S102" s="12" cm="1">
        <f t="array" ref="S102">1+(K102-MIN(K$4:K$103))*(100-1)/(MAX(K$4:K$103-MIN(K$4:K$103)))</f>
        <v>86.598528195771678</v>
      </c>
      <c r="T102" s="12" cm="1">
        <f t="array" ref="T102">1+(L102-MIN(L$4:L$103))*(100-1)/(MAX(L$4:L$103-MIN(L$4:L$103)))</f>
        <v>45.137245087554959</v>
      </c>
      <c r="U102" s="11" t="s">
        <v>5</v>
      </c>
      <c r="V102" s="10"/>
      <c r="AI102" s="17" t="e">
        <f t="shared" si="32"/>
        <v>#N/A</v>
      </c>
      <c r="AJ102" s="16" t="e">
        <f t="shared" si="32"/>
        <v>#N/A</v>
      </c>
      <c r="AL102" s="17" t="e">
        <f t="shared" si="33"/>
        <v>#N/A</v>
      </c>
      <c r="AM102" s="16" t="e">
        <f t="shared" si="33"/>
        <v>#N/A</v>
      </c>
      <c r="AO102" s="17">
        <f t="shared" si="34"/>
        <v>86.598528195771678</v>
      </c>
      <c r="AP102" s="16">
        <f t="shared" si="34"/>
        <v>99.981830832964107</v>
      </c>
      <c r="AR102" s="7">
        <f t="shared" si="28"/>
        <v>56.007760421161457</v>
      </c>
      <c r="AS102" s="6">
        <f t="shared" si="36"/>
        <v>70</v>
      </c>
      <c r="AU102" s="5">
        <f t="shared" si="30"/>
        <v>70</v>
      </c>
      <c r="AV102" s="3">
        <f t="shared" si="35"/>
        <v>86.598528195771678</v>
      </c>
      <c r="AW102" s="3">
        <f t="shared" si="35"/>
        <v>99.981830832964107</v>
      </c>
      <c r="AX102" s="2" t="str">
        <f t="shared" si="31"/>
        <v>Favorited</v>
      </c>
      <c r="AZ102" s="5"/>
      <c r="BA102" s="3"/>
      <c r="BB102" s="3"/>
      <c r="BC102" s="5"/>
      <c r="BD102" s="3"/>
      <c r="BE102" s="3"/>
      <c r="BF102" s="5"/>
      <c r="BG102" s="3"/>
      <c r="BH102" s="3"/>
      <c r="BJ102" s="4" t="s">
        <v>0</v>
      </c>
      <c r="BK102" s="3">
        <f t="shared" si="26"/>
        <v>71.715814712097313</v>
      </c>
      <c r="BL102" s="3">
        <f t="shared" si="27"/>
        <v>45.987626822190158</v>
      </c>
    </row>
    <row r="103" spans="1:64" ht="14.5" thickBot="1" x14ac:dyDescent="0.35">
      <c r="A103" s="15"/>
      <c r="B103" s="14" t="s">
        <v>4</v>
      </c>
      <c r="C103" s="14" t="s">
        <v>3</v>
      </c>
      <c r="D103" s="14" t="s">
        <v>2</v>
      </c>
      <c r="E103" s="13">
        <v>55.008998028204985</v>
      </c>
      <c r="F103" s="13">
        <v>59.004292473389931</v>
      </c>
      <c r="G103" s="13">
        <v>11.000591606998668</v>
      </c>
      <c r="H103" s="13">
        <v>-6.3172291033946966</v>
      </c>
      <c r="I103" s="13">
        <v>4.004529697589188</v>
      </c>
      <c r="J103" s="13">
        <v>70.002807113675047</v>
      </c>
      <c r="K103" s="13">
        <v>127.00909865616013</v>
      </c>
      <c r="L103" s="13">
        <v>196.00800484381563</v>
      </c>
      <c r="M103" s="12" cm="1">
        <f t="array" ref="M103">1+(E103-MIN(E$4:E$103))*(100-1)/(MAX(E$4:E$103-MIN(E$4:E$103)))</f>
        <v>42.017160553548379</v>
      </c>
      <c r="N103" s="12" cm="1">
        <f t="array" ref="N103">1+(F103-MIN(F$4:F$103))*(100-1)/(MAX(F$4:F$103-MIN(F$4:F$103)))</f>
        <v>48.067269337496739</v>
      </c>
      <c r="O103" s="12" cm="1">
        <f t="array" ref="O103">1+(G103-MIN(G$4:G$103))*(100-1)/(MAX(G$4:G$103-MIN(G$4:G$103)))</f>
        <v>99.916674353985854</v>
      </c>
      <c r="P103" s="12" cm="1">
        <f t="array" ref="P103">1+(H103-MIN(H$4:H$103))*(100-1)/(MAX(H$4:H$103-MIN(H$4:H$103)))</f>
        <v>49.515729933644749</v>
      </c>
      <c r="Q103" s="12" cm="1">
        <f t="array" ref="Q103">1+(I103-MIN(I$4:I$103))*(100-1)/(MAX(I$4:I$103-MIN(I$4:I$103)))</f>
        <v>4.8802616205749931</v>
      </c>
      <c r="R103" s="12" cm="1">
        <f t="array" ref="R103">1+(J103-MIN(J$4:J$103))*(100-1)/(MAX(J$4:J$103-MIN(J$4:J$103)))</f>
        <v>75.516525857931569</v>
      </c>
      <c r="S103" s="12" cm="1">
        <f t="array" ref="S103">1+(K103-MIN(K$4:K$103))*(100-1)/(MAX(K$4:K$103-MIN(K$4:K$103)))</f>
        <v>47.151803668266986</v>
      </c>
      <c r="T103" s="12" cm="1">
        <f t="array" ref="T103">1+(L103-MIN(L$4:L$103))*(100-1)/(MAX(L$4:L$103-MIN(L$4:L$103)))</f>
        <v>31.957672145881954</v>
      </c>
      <c r="U103" s="11" t="s">
        <v>1</v>
      </c>
      <c r="V103" s="10"/>
      <c r="AI103" s="9" t="e">
        <f t="shared" si="32"/>
        <v>#N/A</v>
      </c>
      <c r="AJ103" s="8" t="e">
        <f t="shared" si="32"/>
        <v>#N/A</v>
      </c>
      <c r="AL103" s="9">
        <f t="shared" si="33"/>
        <v>47.151803668266986</v>
      </c>
      <c r="AM103" s="8">
        <f t="shared" si="33"/>
        <v>99.916674353985854</v>
      </c>
      <c r="AO103" s="9" t="e">
        <f t="shared" si="34"/>
        <v>#N/A</v>
      </c>
      <c r="AP103" s="8" t="e">
        <f t="shared" si="34"/>
        <v>#N/A</v>
      </c>
      <c r="AR103" s="7">
        <f t="shared" si="28"/>
        <v>59.25987517914713</v>
      </c>
      <c r="AS103" s="6">
        <f t="shared" si="36"/>
        <v>76</v>
      </c>
      <c r="AU103" s="5">
        <f t="shared" si="30"/>
        <v>76</v>
      </c>
      <c r="AV103" s="3">
        <f t="shared" si="35"/>
        <v>47.151803668266986</v>
      </c>
      <c r="AW103" s="3">
        <f t="shared" si="35"/>
        <v>99.916674353985854</v>
      </c>
      <c r="AX103" s="2" t="str">
        <f t="shared" si="31"/>
        <v>Listened</v>
      </c>
      <c r="AZ103" s="5"/>
      <c r="BA103" s="3"/>
      <c r="BB103" s="3"/>
      <c r="BC103" s="5"/>
      <c r="BD103" s="3"/>
      <c r="BE103" s="3"/>
      <c r="BF103" s="5"/>
      <c r="BG103" s="3"/>
      <c r="BH103" s="3"/>
      <c r="BJ103" s="1">
        <v>50</v>
      </c>
      <c r="BK103" s="3">
        <f t="shared" si="26"/>
        <v>52.358745899848635</v>
      </c>
      <c r="BL103" s="3">
        <f t="shared" si="27"/>
        <v>1.0325846718295297</v>
      </c>
    </row>
    <row r="104" spans="1:64" x14ac:dyDescent="0.3">
      <c r="BJ104" s="4" t="s">
        <v>0</v>
      </c>
      <c r="BK104" s="3">
        <f t="shared" si="26"/>
        <v>71.715814712097313</v>
      </c>
      <c r="BL104" s="3">
        <f t="shared" si="27"/>
        <v>45.987626822190158</v>
      </c>
    </row>
    <row r="105" spans="1:64" x14ac:dyDescent="0.3">
      <c r="BJ105" s="1">
        <v>51</v>
      </c>
      <c r="BK105" s="3">
        <f t="shared" si="26"/>
        <v>30.776860395796405</v>
      </c>
      <c r="BL105" s="3">
        <f t="shared" si="27"/>
        <v>18.984888530593334</v>
      </c>
    </row>
    <row r="106" spans="1:64" x14ac:dyDescent="0.3">
      <c r="BJ106" s="4" t="s">
        <v>0</v>
      </c>
      <c r="BK106" s="3">
        <f t="shared" si="26"/>
        <v>71.715814712097313</v>
      </c>
      <c r="BL106" s="3">
        <f t="shared" si="27"/>
        <v>45.987626822190158</v>
      </c>
    </row>
    <row r="107" spans="1:64" x14ac:dyDescent="0.3">
      <c r="BJ107" s="1">
        <v>52</v>
      </c>
      <c r="BK107" s="3">
        <f t="shared" si="26"/>
        <v>22.588828300456672</v>
      </c>
      <c r="BL107" s="3">
        <f t="shared" si="27"/>
        <v>45.965071073676377</v>
      </c>
    </row>
    <row r="108" spans="1:64" x14ac:dyDescent="0.3">
      <c r="BJ108" s="4" t="s">
        <v>0</v>
      </c>
      <c r="BK108" s="3">
        <f t="shared" si="26"/>
        <v>71.715814712097313</v>
      </c>
      <c r="BL108" s="3">
        <f t="shared" si="27"/>
        <v>45.987626822190158</v>
      </c>
    </row>
    <row r="109" spans="1:64" x14ac:dyDescent="0.3">
      <c r="BJ109" s="1">
        <v>53</v>
      </c>
      <c r="BK109" s="3">
        <f t="shared" si="26"/>
        <v>50.128385920505657</v>
      </c>
      <c r="BL109" s="3">
        <f t="shared" si="27"/>
        <v>1.0493445143738462</v>
      </c>
    </row>
    <row r="110" spans="1:64" x14ac:dyDescent="0.3">
      <c r="BJ110" s="4" t="s">
        <v>0</v>
      </c>
      <c r="BK110" s="3">
        <f t="shared" si="26"/>
        <v>71.715814712097313</v>
      </c>
      <c r="BL110" s="3">
        <f t="shared" si="27"/>
        <v>45.987626822190158</v>
      </c>
    </row>
    <row r="111" spans="1:64" x14ac:dyDescent="0.3">
      <c r="BJ111" s="1">
        <v>54</v>
      </c>
      <c r="BK111" s="3">
        <f t="shared" si="26"/>
        <v>22.584935763848922</v>
      </c>
      <c r="BL111" s="3">
        <f t="shared" si="27"/>
        <v>55.01657220304314</v>
      </c>
    </row>
    <row r="112" spans="1:64" x14ac:dyDescent="0.3">
      <c r="BJ112" s="4" t="s">
        <v>0</v>
      </c>
      <c r="BK112" s="3">
        <f t="shared" si="26"/>
        <v>71.715814712097313</v>
      </c>
      <c r="BL112" s="3">
        <f t="shared" si="27"/>
        <v>45.987626822190158</v>
      </c>
    </row>
    <row r="113" spans="62:64" x14ac:dyDescent="0.3">
      <c r="BJ113" s="1">
        <v>55</v>
      </c>
      <c r="BK113" s="3">
        <f t="shared" si="26"/>
        <v>49.381379542179232</v>
      </c>
      <c r="BL113" s="3">
        <f t="shared" si="27"/>
        <v>1.0700590445198754</v>
      </c>
    </row>
    <row r="114" spans="62:64" x14ac:dyDescent="0.3">
      <c r="BJ114" s="4" t="s">
        <v>0</v>
      </c>
      <c r="BK114" s="3">
        <f t="shared" si="26"/>
        <v>71.715814712097313</v>
      </c>
      <c r="BL114" s="3">
        <f t="shared" si="27"/>
        <v>45.987626822190158</v>
      </c>
    </row>
    <row r="115" spans="62:64" x14ac:dyDescent="0.3">
      <c r="BJ115" s="1">
        <v>56</v>
      </c>
      <c r="BK115" s="3">
        <f t="shared" si="26"/>
        <v>24.815577737712999</v>
      </c>
      <c r="BL115" s="3">
        <f t="shared" si="27"/>
        <v>63.976110474050486</v>
      </c>
    </row>
    <row r="116" spans="62:64" x14ac:dyDescent="0.3">
      <c r="BJ116" s="4" t="s">
        <v>0</v>
      </c>
      <c r="BK116" s="3">
        <f t="shared" si="26"/>
        <v>71.715814712097313</v>
      </c>
      <c r="BL116" s="3">
        <f t="shared" si="27"/>
        <v>45.987626822190158</v>
      </c>
    </row>
    <row r="117" spans="62:64" x14ac:dyDescent="0.3">
      <c r="BJ117" s="1">
        <v>57</v>
      </c>
      <c r="BK117" s="3">
        <f t="shared" si="26"/>
        <v>29.284847943023117</v>
      </c>
      <c r="BL117" s="3">
        <f t="shared" si="27"/>
        <v>72.933030209832751</v>
      </c>
    </row>
    <row r="118" spans="62:64" x14ac:dyDescent="0.3">
      <c r="BJ118" s="4" t="s">
        <v>0</v>
      </c>
      <c r="BK118" s="3">
        <f t="shared" si="26"/>
        <v>71.715814712097313</v>
      </c>
      <c r="BL118" s="3">
        <f t="shared" si="27"/>
        <v>45.987626822190158</v>
      </c>
    </row>
    <row r="119" spans="62:64" x14ac:dyDescent="0.3">
      <c r="BJ119" s="1">
        <v>58</v>
      </c>
      <c r="BK119" s="3">
        <f t="shared" si="26"/>
        <v>21.09889909813041</v>
      </c>
      <c r="BL119" s="3">
        <f t="shared" si="27"/>
        <v>46.032702245212803</v>
      </c>
    </row>
    <row r="120" spans="62:64" x14ac:dyDescent="0.3">
      <c r="BJ120" s="4" t="s">
        <v>0</v>
      </c>
      <c r="BK120" s="3">
        <f t="shared" si="26"/>
        <v>71.715814712097313</v>
      </c>
      <c r="BL120" s="3">
        <f t="shared" si="27"/>
        <v>45.987626822190158</v>
      </c>
    </row>
    <row r="121" spans="62:64" x14ac:dyDescent="0.3">
      <c r="BJ121" s="1">
        <v>59</v>
      </c>
      <c r="BK121" s="3">
        <f t="shared" si="26"/>
        <v>27.793605162111934</v>
      </c>
      <c r="BL121" s="3">
        <f t="shared" si="27"/>
        <v>19.046454257339146</v>
      </c>
    </row>
    <row r="122" spans="62:64" x14ac:dyDescent="0.3">
      <c r="BJ122" s="4" t="s">
        <v>0</v>
      </c>
      <c r="BK122" s="3">
        <f t="shared" si="26"/>
        <v>71.715814712097313</v>
      </c>
      <c r="BL122" s="3">
        <f t="shared" si="27"/>
        <v>45.987626822190158</v>
      </c>
    </row>
    <row r="123" spans="62:64" x14ac:dyDescent="0.3">
      <c r="BJ123" s="1">
        <v>60</v>
      </c>
      <c r="BK123" s="3">
        <f t="shared" si="26"/>
        <v>45.660200585415318</v>
      </c>
      <c r="BL123" s="3">
        <f t="shared" si="27"/>
        <v>1.0454821901595786</v>
      </c>
    </row>
    <row r="124" spans="62:64" x14ac:dyDescent="0.3">
      <c r="BJ124" s="4" t="s">
        <v>0</v>
      </c>
      <c r="BK124" s="3">
        <f t="shared" si="26"/>
        <v>71.715814712097313</v>
      </c>
      <c r="BL124" s="3">
        <f t="shared" si="27"/>
        <v>45.987626822190158</v>
      </c>
    </row>
    <row r="125" spans="62:64" x14ac:dyDescent="0.3">
      <c r="BJ125" s="1">
        <v>61</v>
      </c>
      <c r="BK125" s="3">
        <f t="shared" si="26"/>
        <v>45.656495612940745</v>
      </c>
      <c r="BL125" s="3">
        <f t="shared" si="27"/>
        <v>90.929027213536841</v>
      </c>
    </row>
    <row r="126" spans="62:64" x14ac:dyDescent="0.3">
      <c r="BJ126" s="4" t="s">
        <v>0</v>
      </c>
      <c r="BK126" s="3">
        <f t="shared" si="26"/>
        <v>71.715814712097313</v>
      </c>
      <c r="BL126" s="3">
        <f t="shared" si="27"/>
        <v>45.987626822190158</v>
      </c>
    </row>
    <row r="127" spans="62:64" x14ac:dyDescent="0.3">
      <c r="BJ127" s="1">
        <v>62</v>
      </c>
      <c r="BK127" s="3">
        <f t="shared" si="26"/>
        <v>45.661419860209833</v>
      </c>
      <c r="BL127" s="3">
        <f t="shared" si="27"/>
        <v>90.955925283671206</v>
      </c>
    </row>
    <row r="128" spans="62:64" x14ac:dyDescent="0.3">
      <c r="BJ128" s="4" t="s">
        <v>0</v>
      </c>
      <c r="BK128" s="3">
        <f t="shared" si="26"/>
        <v>71.715814712097313</v>
      </c>
      <c r="BL128" s="3">
        <f t="shared" si="27"/>
        <v>45.987626822190158</v>
      </c>
    </row>
    <row r="129" spans="62:64" x14ac:dyDescent="0.3">
      <c r="BJ129" s="1">
        <v>63</v>
      </c>
      <c r="BK129" s="3">
        <f t="shared" si="26"/>
        <v>22.588841972117937</v>
      </c>
      <c r="BL129" s="3">
        <f t="shared" si="27"/>
        <v>27.985070498457667</v>
      </c>
    </row>
    <row r="130" spans="62:64" x14ac:dyDescent="0.3">
      <c r="BJ130" s="4" t="s">
        <v>0</v>
      </c>
      <c r="BK130" s="3">
        <f t="shared" si="26"/>
        <v>71.715814712097313</v>
      </c>
      <c r="BL130" s="3">
        <f t="shared" si="27"/>
        <v>45.987626822190158</v>
      </c>
    </row>
    <row r="131" spans="62:64" x14ac:dyDescent="0.3">
      <c r="BJ131" s="1">
        <v>64</v>
      </c>
      <c r="BK131" s="3">
        <f t="shared" ref="BK131:BK194" si="37">IF(BJ131="Test",$X$4,VLOOKUP($BJ131,$AU$4:$AW$103,2,0))</f>
        <v>18.867376827142184</v>
      </c>
      <c r="BL131" s="3">
        <f t="shared" ref="BL131:BL194" si="38">IF(BJ131="Test",$Y$4,VLOOKUP($BJ131,$AU$4:$AW$103,3,0))</f>
        <v>54.946328062349224</v>
      </c>
    </row>
    <row r="132" spans="62:64" x14ac:dyDescent="0.3">
      <c r="BJ132" s="4" t="s">
        <v>0</v>
      </c>
      <c r="BK132" s="3">
        <f t="shared" si="37"/>
        <v>71.715814712097313</v>
      </c>
      <c r="BL132" s="3">
        <f t="shared" si="38"/>
        <v>45.987626822190158</v>
      </c>
    </row>
    <row r="133" spans="62:64" x14ac:dyDescent="0.3">
      <c r="BJ133" s="1">
        <v>65</v>
      </c>
      <c r="BK133" s="3">
        <f t="shared" si="37"/>
        <v>31.519892075416301</v>
      </c>
      <c r="BL133" s="3">
        <f t="shared" si="38"/>
        <v>10.050328343919457</v>
      </c>
    </row>
    <row r="134" spans="62:64" x14ac:dyDescent="0.3">
      <c r="BJ134" s="4" t="s">
        <v>0</v>
      </c>
      <c r="BK134" s="3">
        <f t="shared" si="37"/>
        <v>71.715814712097313</v>
      </c>
      <c r="BL134" s="3">
        <f t="shared" si="38"/>
        <v>45.987626822190158</v>
      </c>
    </row>
    <row r="135" spans="62:64" x14ac:dyDescent="0.3">
      <c r="BJ135" s="1">
        <v>66</v>
      </c>
      <c r="BK135" s="3">
        <f t="shared" si="37"/>
        <v>67.988939190503601</v>
      </c>
      <c r="BL135" s="3">
        <f t="shared" si="38"/>
        <v>99.93748851229563</v>
      </c>
    </row>
    <row r="136" spans="62:64" x14ac:dyDescent="0.3">
      <c r="BJ136" s="4" t="s">
        <v>0</v>
      </c>
      <c r="BK136" s="3">
        <f t="shared" si="37"/>
        <v>71.715814712097313</v>
      </c>
      <c r="BL136" s="3">
        <f t="shared" si="38"/>
        <v>45.987626822190158</v>
      </c>
    </row>
    <row r="137" spans="62:64" x14ac:dyDescent="0.3">
      <c r="BJ137" s="1">
        <v>67</v>
      </c>
      <c r="BK137" s="3">
        <f t="shared" si="37"/>
        <v>24.818001133888007</v>
      </c>
      <c r="BL137" s="3">
        <f t="shared" si="38"/>
        <v>72.980035365020782</v>
      </c>
    </row>
    <row r="138" spans="62:64" x14ac:dyDescent="0.3">
      <c r="BJ138" s="4" t="s">
        <v>0</v>
      </c>
      <c r="BK138" s="3">
        <f t="shared" si="37"/>
        <v>71.715814712097313</v>
      </c>
      <c r="BL138" s="3">
        <f t="shared" si="38"/>
        <v>45.987626822190158</v>
      </c>
    </row>
    <row r="139" spans="62:64" x14ac:dyDescent="0.3">
      <c r="BJ139" s="1">
        <v>68</v>
      </c>
      <c r="BK139" s="3">
        <f t="shared" si="37"/>
        <v>23.330725683464262</v>
      </c>
      <c r="BL139" s="3">
        <f t="shared" si="38"/>
        <v>72.943811197186477</v>
      </c>
    </row>
    <row r="140" spans="62:64" x14ac:dyDescent="0.3">
      <c r="BJ140" s="4" t="s">
        <v>0</v>
      </c>
      <c r="BK140" s="3">
        <f t="shared" si="37"/>
        <v>71.715814712097313</v>
      </c>
      <c r="BL140" s="3">
        <f t="shared" si="38"/>
        <v>45.987626822190158</v>
      </c>
    </row>
    <row r="141" spans="62:64" x14ac:dyDescent="0.3">
      <c r="BJ141" s="1">
        <v>69</v>
      </c>
      <c r="BK141" s="3">
        <f t="shared" si="37"/>
        <v>23.330203001871183</v>
      </c>
      <c r="BL141" s="3">
        <f t="shared" si="38"/>
        <v>72.991873973636999</v>
      </c>
    </row>
    <row r="142" spans="62:64" x14ac:dyDescent="0.3">
      <c r="BJ142" s="4" t="s">
        <v>0</v>
      </c>
      <c r="BK142" s="3">
        <f t="shared" si="37"/>
        <v>71.715814712097313</v>
      </c>
      <c r="BL142" s="3">
        <f t="shared" si="38"/>
        <v>45.987626822190158</v>
      </c>
    </row>
    <row r="143" spans="62:64" x14ac:dyDescent="0.3">
      <c r="BJ143" s="1">
        <v>70</v>
      </c>
      <c r="BK143" s="3">
        <f t="shared" si="37"/>
        <v>86.598528195771678</v>
      </c>
      <c r="BL143" s="3">
        <f t="shared" si="38"/>
        <v>99.981830832964107</v>
      </c>
    </row>
    <row r="144" spans="62:64" x14ac:dyDescent="0.3">
      <c r="BJ144" s="4" t="s">
        <v>0</v>
      </c>
      <c r="BK144" s="3">
        <f t="shared" si="37"/>
        <v>71.715814712097313</v>
      </c>
      <c r="BL144" s="3">
        <f t="shared" si="38"/>
        <v>45.987626822190158</v>
      </c>
    </row>
    <row r="145" spans="62:64" x14ac:dyDescent="0.3">
      <c r="BJ145" s="1">
        <v>71</v>
      </c>
      <c r="BK145" s="3">
        <f t="shared" si="37"/>
        <v>21.843871688752024</v>
      </c>
      <c r="BL145" s="3">
        <f t="shared" si="38"/>
        <v>73.017775090462891</v>
      </c>
    </row>
    <row r="146" spans="62:64" x14ac:dyDescent="0.3">
      <c r="BJ146" s="4" t="s">
        <v>0</v>
      </c>
      <c r="BK146" s="3">
        <f t="shared" si="37"/>
        <v>71.715814712097313</v>
      </c>
      <c r="BL146" s="3">
        <f t="shared" si="38"/>
        <v>45.987626822190158</v>
      </c>
    </row>
    <row r="147" spans="62:64" x14ac:dyDescent="0.3">
      <c r="BJ147" s="1">
        <v>72</v>
      </c>
      <c r="BK147" s="3">
        <f t="shared" si="37"/>
        <v>15.142072460660653</v>
      </c>
      <c r="BL147" s="3">
        <f t="shared" si="38"/>
        <v>55.012057931318324</v>
      </c>
    </row>
    <row r="148" spans="62:64" x14ac:dyDescent="0.3">
      <c r="BJ148" s="4" t="s">
        <v>0</v>
      </c>
      <c r="BK148" s="3">
        <f t="shared" si="37"/>
        <v>71.715814712097313</v>
      </c>
      <c r="BL148" s="3">
        <f t="shared" si="38"/>
        <v>45.987626822190158</v>
      </c>
    </row>
    <row r="149" spans="62:64" x14ac:dyDescent="0.3">
      <c r="BJ149" s="1">
        <v>73</v>
      </c>
      <c r="BK149" s="3">
        <f t="shared" si="37"/>
        <v>27.05394128912565</v>
      </c>
      <c r="BL149" s="3">
        <f t="shared" si="38"/>
        <v>81.982326727108784</v>
      </c>
    </row>
    <row r="150" spans="62:64" x14ac:dyDescent="0.3">
      <c r="BJ150" s="4" t="s">
        <v>0</v>
      </c>
      <c r="BK150" s="3">
        <f t="shared" si="37"/>
        <v>71.715814712097313</v>
      </c>
      <c r="BL150" s="3">
        <f t="shared" si="38"/>
        <v>45.987626822190158</v>
      </c>
    </row>
    <row r="151" spans="62:64" x14ac:dyDescent="0.3">
      <c r="BJ151" s="1">
        <v>74</v>
      </c>
      <c r="BK151" s="3">
        <f t="shared" si="37"/>
        <v>25.565149297329302</v>
      </c>
      <c r="BL151" s="3">
        <f t="shared" si="38"/>
        <v>81.987053236032011</v>
      </c>
    </row>
    <row r="152" spans="62:64" x14ac:dyDescent="0.3">
      <c r="BJ152" s="4" t="s">
        <v>0</v>
      </c>
      <c r="BK152" s="3">
        <f t="shared" si="37"/>
        <v>71.715814712097313</v>
      </c>
      <c r="BL152" s="3">
        <f t="shared" si="38"/>
        <v>45.987626822190158</v>
      </c>
    </row>
    <row r="153" spans="62:64" x14ac:dyDescent="0.3">
      <c r="BJ153" s="1">
        <v>75</v>
      </c>
      <c r="BK153" s="3">
        <f t="shared" si="37"/>
        <v>19.609870826030029</v>
      </c>
      <c r="BL153" s="3">
        <f t="shared" si="38"/>
        <v>73.0117470542002</v>
      </c>
    </row>
    <row r="154" spans="62:64" x14ac:dyDescent="0.3">
      <c r="BJ154" s="4" t="s">
        <v>0</v>
      </c>
      <c r="BK154" s="3">
        <f t="shared" si="37"/>
        <v>71.715814712097313</v>
      </c>
      <c r="BL154" s="3">
        <f t="shared" si="38"/>
        <v>45.987626822190158</v>
      </c>
    </row>
    <row r="155" spans="62:64" x14ac:dyDescent="0.3">
      <c r="BJ155" s="4" t="s">
        <v>0</v>
      </c>
      <c r="BK155" s="3">
        <f t="shared" si="37"/>
        <v>71.715814712097313</v>
      </c>
      <c r="BL155" s="3">
        <f t="shared" si="38"/>
        <v>45.987626822190158</v>
      </c>
    </row>
    <row r="156" spans="62:64" x14ac:dyDescent="0.3">
      <c r="BJ156" s="1">
        <v>76</v>
      </c>
      <c r="BK156" s="3">
        <f t="shared" si="37"/>
        <v>47.151803668266986</v>
      </c>
      <c r="BL156" s="3">
        <f t="shared" si="38"/>
        <v>99.916674353985854</v>
      </c>
    </row>
    <row r="157" spans="62:64" x14ac:dyDescent="0.3">
      <c r="BJ157" s="4" t="s">
        <v>0</v>
      </c>
      <c r="BK157" s="3">
        <f t="shared" si="37"/>
        <v>71.715814712097313</v>
      </c>
      <c r="BL157" s="3">
        <f t="shared" si="38"/>
        <v>45.987626822190158</v>
      </c>
    </row>
    <row r="158" spans="62:64" x14ac:dyDescent="0.3">
      <c r="BJ158" s="1">
        <v>77</v>
      </c>
      <c r="BK158" s="3">
        <f t="shared" si="37"/>
        <v>24.071051411528888</v>
      </c>
      <c r="BL158" s="3">
        <f t="shared" si="38"/>
        <v>10.04293526731322</v>
      </c>
    </row>
    <row r="159" spans="62:64" x14ac:dyDescent="0.3">
      <c r="BJ159" s="4" t="s">
        <v>0</v>
      </c>
      <c r="BK159" s="3">
        <f t="shared" si="37"/>
        <v>71.715814712097313</v>
      </c>
      <c r="BL159" s="3">
        <f t="shared" si="38"/>
        <v>45.987626822190158</v>
      </c>
    </row>
    <row r="160" spans="62:64" x14ac:dyDescent="0.3">
      <c r="BJ160" s="1">
        <v>78</v>
      </c>
      <c r="BK160" s="3">
        <f t="shared" si="37"/>
        <v>24.076482646140906</v>
      </c>
      <c r="BL160" s="3">
        <f t="shared" si="38"/>
        <v>9.9885752514230788</v>
      </c>
    </row>
    <row r="161" spans="62:64" x14ac:dyDescent="0.3">
      <c r="BJ161" s="4" t="s">
        <v>0</v>
      </c>
      <c r="BK161" s="3">
        <f t="shared" si="37"/>
        <v>71.715814712097313</v>
      </c>
      <c r="BL161" s="3">
        <f t="shared" si="38"/>
        <v>45.987626822190158</v>
      </c>
    </row>
    <row r="162" spans="62:64" x14ac:dyDescent="0.3">
      <c r="BJ162" s="1">
        <v>79</v>
      </c>
      <c r="BK162" s="3">
        <f t="shared" si="37"/>
        <v>24.074063885687547</v>
      </c>
      <c r="BL162" s="3">
        <f t="shared" si="38"/>
        <v>9.98881187058225</v>
      </c>
    </row>
    <row r="163" spans="62:64" x14ac:dyDescent="0.3">
      <c r="BJ163" s="4" t="s">
        <v>0</v>
      </c>
      <c r="BK163" s="3">
        <f t="shared" si="37"/>
        <v>71.715814712097313</v>
      </c>
      <c r="BL163" s="3">
        <f t="shared" si="38"/>
        <v>45.987626822190158</v>
      </c>
    </row>
    <row r="164" spans="62:64" x14ac:dyDescent="0.3">
      <c r="BJ164" s="1">
        <v>80</v>
      </c>
      <c r="BK164" s="3">
        <f t="shared" si="37"/>
        <v>45.663637475357284</v>
      </c>
      <c r="BL164" s="3">
        <f t="shared" si="38"/>
        <v>99.965592617081654</v>
      </c>
    </row>
    <row r="165" spans="62:64" x14ac:dyDescent="0.3">
      <c r="BJ165" s="4" t="s">
        <v>0</v>
      </c>
      <c r="BK165" s="3">
        <f t="shared" si="37"/>
        <v>71.715814712097313</v>
      </c>
      <c r="BL165" s="3">
        <f t="shared" si="38"/>
        <v>45.987626822190158</v>
      </c>
    </row>
    <row r="166" spans="62:64" x14ac:dyDescent="0.3">
      <c r="BJ166" s="1">
        <v>81</v>
      </c>
      <c r="BK166" s="3">
        <f t="shared" si="37"/>
        <v>18.122565144867977</v>
      </c>
      <c r="BL166" s="3">
        <f t="shared" si="38"/>
        <v>19.012335979426755</v>
      </c>
    </row>
    <row r="167" spans="62:64" x14ac:dyDescent="0.3">
      <c r="BJ167" s="4" t="s">
        <v>0</v>
      </c>
      <c r="BK167" s="3">
        <f t="shared" si="37"/>
        <v>71.715814712097313</v>
      </c>
      <c r="BL167" s="3">
        <f t="shared" si="38"/>
        <v>45.987626822190158</v>
      </c>
    </row>
    <row r="168" spans="62:64" x14ac:dyDescent="0.3">
      <c r="BJ168" s="1">
        <v>82</v>
      </c>
      <c r="BK168" s="3">
        <f t="shared" si="37"/>
        <v>23.329597585019112</v>
      </c>
      <c r="BL168" s="3">
        <f t="shared" si="38"/>
        <v>10.046201439090231</v>
      </c>
    </row>
    <row r="169" spans="62:64" x14ac:dyDescent="0.3">
      <c r="BJ169" s="4" t="s">
        <v>0</v>
      </c>
      <c r="BK169" s="3">
        <f t="shared" si="37"/>
        <v>71.715814712097313</v>
      </c>
      <c r="BL169" s="3">
        <f t="shared" si="38"/>
        <v>45.987626822190158</v>
      </c>
    </row>
    <row r="170" spans="62:64" x14ac:dyDescent="0.3">
      <c r="BJ170" s="1">
        <v>83</v>
      </c>
      <c r="BK170" s="3">
        <f t="shared" si="37"/>
        <v>23.332297264411256</v>
      </c>
      <c r="BL170" s="3">
        <f t="shared" si="38"/>
        <v>9.9953147740387926</v>
      </c>
    </row>
    <row r="171" spans="62:64" x14ac:dyDescent="0.3">
      <c r="BJ171" s="4" t="s">
        <v>0</v>
      </c>
      <c r="BK171" s="3">
        <f t="shared" si="37"/>
        <v>71.715814712097313</v>
      </c>
      <c r="BL171" s="3">
        <f t="shared" si="38"/>
        <v>45.987626822190158</v>
      </c>
    </row>
    <row r="172" spans="62:64" x14ac:dyDescent="0.3">
      <c r="BJ172" s="1">
        <v>84</v>
      </c>
      <c r="BK172" s="3">
        <f t="shared" si="37"/>
        <v>23.328361907108967</v>
      </c>
      <c r="BL172" s="3">
        <f t="shared" si="38"/>
        <v>81.985986661598432</v>
      </c>
    </row>
    <row r="173" spans="62:64" x14ac:dyDescent="0.3">
      <c r="BJ173" s="4" t="s">
        <v>0</v>
      </c>
      <c r="BK173" s="3">
        <f t="shared" si="37"/>
        <v>71.715814712097313</v>
      </c>
      <c r="BL173" s="3">
        <f t="shared" si="38"/>
        <v>45.987626822190158</v>
      </c>
    </row>
    <row r="174" spans="62:64" x14ac:dyDescent="0.3">
      <c r="BJ174" s="1">
        <v>85</v>
      </c>
      <c r="BK174" s="3">
        <f t="shared" si="37"/>
        <v>44.174356873336841</v>
      </c>
      <c r="BL174" s="3">
        <f t="shared" si="38"/>
        <v>99.997643457745056</v>
      </c>
    </row>
    <row r="175" spans="62:64" x14ac:dyDescent="0.3">
      <c r="BJ175" s="4" t="s">
        <v>0</v>
      </c>
      <c r="BK175" s="3">
        <f t="shared" si="37"/>
        <v>71.715814712097313</v>
      </c>
      <c r="BL175" s="3">
        <f t="shared" si="38"/>
        <v>45.987626822190158</v>
      </c>
    </row>
    <row r="176" spans="62:64" x14ac:dyDescent="0.3">
      <c r="BJ176" s="1">
        <v>86</v>
      </c>
      <c r="BK176" s="3">
        <f t="shared" si="37"/>
        <v>21.099526906905997</v>
      </c>
      <c r="BL176" s="3">
        <f t="shared" si="38"/>
        <v>81.989503217256683</v>
      </c>
    </row>
    <row r="177" spans="62:64" x14ac:dyDescent="0.3">
      <c r="BJ177" s="4" t="s">
        <v>0</v>
      </c>
      <c r="BK177" s="3">
        <f t="shared" si="37"/>
        <v>71.715814712097313</v>
      </c>
      <c r="BL177" s="3">
        <f t="shared" si="38"/>
        <v>45.987626822190158</v>
      </c>
    </row>
    <row r="178" spans="62:64" x14ac:dyDescent="0.3">
      <c r="BJ178" s="1">
        <v>87</v>
      </c>
      <c r="BK178" s="3">
        <f t="shared" si="37"/>
        <v>20.349001053715533</v>
      </c>
      <c r="BL178" s="3">
        <f t="shared" si="38"/>
        <v>10.007474846954352</v>
      </c>
    </row>
    <row r="179" spans="62:64" x14ac:dyDescent="0.3">
      <c r="BJ179" s="4" t="s">
        <v>0</v>
      </c>
      <c r="BK179" s="3">
        <f t="shared" si="37"/>
        <v>71.715814712097313</v>
      </c>
      <c r="BL179" s="3">
        <f t="shared" si="38"/>
        <v>45.987626822190158</v>
      </c>
    </row>
    <row r="180" spans="62:64" x14ac:dyDescent="0.3">
      <c r="BJ180" s="1">
        <v>88</v>
      </c>
      <c r="BK180" s="3">
        <f t="shared" si="37"/>
        <v>9.9349133806140539</v>
      </c>
      <c r="BL180" s="3">
        <f t="shared" si="38"/>
        <v>63.954262859960131</v>
      </c>
    </row>
    <row r="181" spans="62:64" x14ac:dyDescent="0.3">
      <c r="BJ181" s="4" t="s">
        <v>0</v>
      </c>
      <c r="BK181" s="3">
        <f t="shared" si="37"/>
        <v>71.715814712097313</v>
      </c>
      <c r="BL181" s="3">
        <f t="shared" si="38"/>
        <v>45.987626822190158</v>
      </c>
    </row>
    <row r="182" spans="62:64" x14ac:dyDescent="0.3">
      <c r="BJ182" s="1">
        <v>89</v>
      </c>
      <c r="BK182" s="3">
        <f t="shared" si="37"/>
        <v>25.562202102872511</v>
      </c>
      <c r="BL182" s="3">
        <f t="shared" si="38"/>
        <v>1.0558488401439048</v>
      </c>
    </row>
    <row r="183" spans="62:64" x14ac:dyDescent="0.3">
      <c r="BJ183" s="4" t="s">
        <v>0</v>
      </c>
      <c r="BK183" s="3">
        <f t="shared" si="37"/>
        <v>71.715814712097313</v>
      </c>
      <c r="BL183" s="3">
        <f t="shared" si="38"/>
        <v>45.987626822190158</v>
      </c>
    </row>
    <row r="184" spans="62:64" x14ac:dyDescent="0.3">
      <c r="BJ184" s="1">
        <v>90</v>
      </c>
      <c r="BK184" s="3">
        <f t="shared" si="37"/>
        <v>12.166432596761835</v>
      </c>
      <c r="BL184" s="3">
        <f t="shared" si="38"/>
        <v>19.034441226885608</v>
      </c>
    </row>
    <row r="185" spans="62:64" x14ac:dyDescent="0.3">
      <c r="BJ185" s="4" t="s">
        <v>0</v>
      </c>
      <c r="BK185" s="3">
        <f t="shared" si="37"/>
        <v>71.715814712097313</v>
      </c>
      <c r="BL185" s="3">
        <f t="shared" si="38"/>
        <v>45.987626822190158</v>
      </c>
    </row>
    <row r="186" spans="62:64" x14ac:dyDescent="0.3">
      <c r="BJ186" s="1">
        <v>91</v>
      </c>
      <c r="BK186" s="3">
        <f t="shared" si="37"/>
        <v>24.07612848449175</v>
      </c>
      <c r="BL186" s="3">
        <f t="shared" si="38"/>
        <v>1.0138829076891467</v>
      </c>
    </row>
    <row r="187" spans="62:64" x14ac:dyDescent="0.3">
      <c r="BJ187" s="4" t="s">
        <v>0</v>
      </c>
      <c r="BK187" s="3">
        <f t="shared" si="37"/>
        <v>71.715814712097313</v>
      </c>
      <c r="BL187" s="3">
        <f t="shared" si="38"/>
        <v>45.987626822190158</v>
      </c>
    </row>
    <row r="188" spans="62:64" x14ac:dyDescent="0.3">
      <c r="BJ188" s="1">
        <v>92</v>
      </c>
      <c r="BK188" s="3">
        <f t="shared" si="37"/>
        <v>22.587990328385484</v>
      </c>
      <c r="BL188" s="3">
        <f t="shared" si="38"/>
        <v>1.0324906559487259</v>
      </c>
    </row>
    <row r="189" spans="62:64" x14ac:dyDescent="0.3">
      <c r="BJ189" s="4" t="s">
        <v>0</v>
      </c>
      <c r="BK189" s="3">
        <f t="shared" si="37"/>
        <v>71.715814712097313</v>
      </c>
      <c r="BL189" s="3">
        <f t="shared" si="38"/>
        <v>45.987626822190158</v>
      </c>
    </row>
    <row r="190" spans="62:64" x14ac:dyDescent="0.3">
      <c r="BJ190" s="1">
        <v>93</v>
      </c>
      <c r="BK190" s="3">
        <f t="shared" si="37"/>
        <v>21.093859751069328</v>
      </c>
      <c r="BL190" s="3">
        <f t="shared" si="38"/>
        <v>1</v>
      </c>
    </row>
    <row r="191" spans="62:64" x14ac:dyDescent="0.3">
      <c r="BJ191" s="4" t="s">
        <v>0</v>
      </c>
      <c r="BK191" s="3">
        <f t="shared" si="37"/>
        <v>71.715814712097313</v>
      </c>
      <c r="BL191" s="3">
        <f t="shared" si="38"/>
        <v>45.987626822190158</v>
      </c>
    </row>
    <row r="192" spans="62:64" x14ac:dyDescent="0.3">
      <c r="BJ192" s="1">
        <v>94</v>
      </c>
      <c r="BK192" s="3">
        <f t="shared" si="37"/>
        <v>30.77011156365236</v>
      </c>
      <c r="BL192" s="3">
        <f t="shared" si="38"/>
        <v>99.978362520360648</v>
      </c>
    </row>
    <row r="193" spans="62:64" x14ac:dyDescent="0.3">
      <c r="BJ193" s="4" t="s">
        <v>0</v>
      </c>
      <c r="BK193" s="3">
        <f t="shared" si="37"/>
        <v>71.715814712097313</v>
      </c>
      <c r="BL193" s="3">
        <f t="shared" si="38"/>
        <v>45.987626822190158</v>
      </c>
    </row>
    <row r="194" spans="62:64" x14ac:dyDescent="0.3">
      <c r="BJ194" s="1">
        <v>95</v>
      </c>
      <c r="BK194" s="3">
        <f t="shared" si="37"/>
        <v>8.4397700623405747</v>
      </c>
      <c r="BL194" s="3">
        <f t="shared" si="38"/>
        <v>73.00500407314739</v>
      </c>
    </row>
    <row r="195" spans="62:64" x14ac:dyDescent="0.3">
      <c r="BJ195" s="4" t="s">
        <v>0</v>
      </c>
      <c r="BK195" s="3">
        <f t="shared" ref="BK195:BK258" si="39">IF(BJ195="Test",$X$4,VLOOKUP($BJ195,$AU$4:$AW$103,2,0))</f>
        <v>71.715814712097313</v>
      </c>
      <c r="BL195" s="3">
        <f t="shared" ref="BL195:BL204" si="40">IF(BJ195="Test",$Y$4,VLOOKUP($BJ195,$AU$4:$AW$103,3,0))</f>
        <v>45.987626822190158</v>
      </c>
    </row>
    <row r="196" spans="62:64" x14ac:dyDescent="0.3">
      <c r="BJ196" s="1">
        <v>96</v>
      </c>
      <c r="BK196" s="3">
        <f t="shared" si="39"/>
        <v>11.421939536428511</v>
      </c>
      <c r="BL196" s="3">
        <f t="shared" si="40"/>
        <v>10.005982595351517</v>
      </c>
    </row>
    <row r="197" spans="62:64" x14ac:dyDescent="0.3">
      <c r="BJ197" s="4" t="s">
        <v>0</v>
      </c>
      <c r="BK197" s="3">
        <f t="shared" si="39"/>
        <v>71.715814712097313</v>
      </c>
      <c r="BL197" s="3">
        <f t="shared" si="40"/>
        <v>45.987626822190158</v>
      </c>
    </row>
    <row r="198" spans="62:64" x14ac:dyDescent="0.3">
      <c r="BJ198" s="1">
        <v>97</v>
      </c>
      <c r="BK198" s="3">
        <f t="shared" si="39"/>
        <v>24.820764396278165</v>
      </c>
      <c r="BL198" s="3">
        <f t="shared" si="40"/>
        <v>100</v>
      </c>
    </row>
    <row r="199" spans="62:64" x14ac:dyDescent="0.3">
      <c r="BJ199" s="4" t="s">
        <v>0</v>
      </c>
      <c r="BK199" s="3">
        <f t="shared" si="39"/>
        <v>71.715814712097313</v>
      </c>
      <c r="BL199" s="3">
        <f t="shared" si="40"/>
        <v>45.987626822190158</v>
      </c>
    </row>
    <row r="200" spans="62:64" x14ac:dyDescent="0.3">
      <c r="BJ200" s="1">
        <v>98</v>
      </c>
      <c r="BK200" s="3">
        <f t="shared" si="39"/>
        <v>23.330385675615656</v>
      </c>
      <c r="BL200" s="3">
        <f t="shared" si="40"/>
        <v>99.91782789937244</v>
      </c>
    </row>
    <row r="201" spans="62:64" x14ac:dyDescent="0.3">
      <c r="BJ201" s="4" t="s">
        <v>0</v>
      </c>
      <c r="BK201" s="3">
        <f t="shared" si="39"/>
        <v>71.715814712097313</v>
      </c>
      <c r="BL201" s="3">
        <f t="shared" si="40"/>
        <v>45.987626822190158</v>
      </c>
    </row>
    <row r="202" spans="62:64" x14ac:dyDescent="0.3">
      <c r="BJ202" s="1">
        <v>99</v>
      </c>
      <c r="BK202" s="3">
        <f t="shared" si="39"/>
        <v>22.585565989127506</v>
      </c>
      <c r="BL202" s="3">
        <f t="shared" si="40"/>
        <v>99.977499986326791</v>
      </c>
    </row>
    <row r="203" spans="62:64" x14ac:dyDescent="0.3">
      <c r="BJ203" s="4" t="s">
        <v>0</v>
      </c>
      <c r="BK203" s="3">
        <f t="shared" si="39"/>
        <v>71.715814712097313</v>
      </c>
      <c r="BL203" s="3">
        <f t="shared" si="40"/>
        <v>45.987626822190158</v>
      </c>
    </row>
    <row r="204" spans="62:64" x14ac:dyDescent="0.3">
      <c r="BJ204" s="1">
        <v>100</v>
      </c>
      <c r="BK204" s="3">
        <f t="shared" si="39"/>
        <v>1</v>
      </c>
      <c r="BL204" s="3">
        <f t="shared" si="40"/>
        <v>99.959622152328791</v>
      </c>
    </row>
  </sheetData>
  <mergeCells count="18">
    <mergeCell ref="BJ2:BL2"/>
    <mergeCell ref="AI2:AJ2"/>
    <mergeCell ref="AL2:AM2"/>
    <mergeCell ref="AO2:AP2"/>
    <mergeCell ref="M2:T2"/>
    <mergeCell ref="X2:Z2"/>
    <mergeCell ref="BF2:BH2"/>
    <mergeCell ref="AU2:AX2"/>
    <mergeCell ref="AZ2:BB2"/>
    <mergeCell ref="BC2:BE2"/>
    <mergeCell ref="X4:X5"/>
    <mergeCell ref="Y4:Y5"/>
    <mergeCell ref="Z4:Z5"/>
    <mergeCell ref="AC7:AD8"/>
    <mergeCell ref="AC2:AE2"/>
    <mergeCell ref="AC4:AC5"/>
    <mergeCell ref="AD4:AD5"/>
    <mergeCell ref="AE4:AE5"/>
  </mergeCells>
  <conditionalFormatting sqref="V4:V103">
    <cfRule type="expression" dxfId="15" priority="2">
      <formula>$U4="Favorited"</formula>
    </cfRule>
    <cfRule type="expression" dxfId="14" priority="3">
      <formula>$U4="Skipped"</formula>
    </cfRule>
    <cfRule type="expression" dxfId="13" priority="4">
      <formula>$U4="Listened"</formula>
    </cfRule>
  </conditionalFormatting>
  <conditionalFormatting sqref="AC4:AC5">
    <cfRule type="expression" dxfId="12" priority="7">
      <formula>$AC$7=$AC$1</formula>
    </cfRule>
  </conditionalFormatting>
  <conditionalFormatting sqref="AC7">
    <cfRule type="containsText" dxfId="11" priority="8" operator="containsText" text="Favorite">
      <formula>NOT(ISERROR(SEARCH("Favorite",AC7)))</formula>
    </cfRule>
    <cfRule type="containsText" dxfId="10" priority="9" operator="containsText" text="Listen">
      <formula>NOT(ISERROR(SEARCH("Listen",AC7)))</formula>
    </cfRule>
    <cfRule type="containsText" dxfId="9" priority="10" operator="containsText" text="Skip">
      <formula>NOT(ISERROR(SEARCH("Skip",AC7)))</formula>
    </cfRule>
  </conditionalFormatting>
  <conditionalFormatting sqref="AD4:AD5">
    <cfRule type="expression" dxfId="7" priority="6">
      <formula>$AC$7=$AD$1</formula>
    </cfRule>
  </conditionalFormatting>
  <conditionalFormatting sqref="AE4:AE5">
    <cfRule type="expression" dxfId="6" priority="5">
      <formula>$AC$7=$AE$1</formula>
    </cfRule>
  </conditionalFormatting>
  <conditionalFormatting sqref="AI4:AJ103">
    <cfRule type="expression" dxfId="5" priority="15">
      <formula>ISNA(AI4)</formula>
    </cfRule>
    <cfRule type="expression" dxfId="4" priority="16">
      <formula>LEN(AI4)&gt;0</formula>
    </cfRule>
  </conditionalFormatting>
  <conditionalFormatting sqref="AL4:AM103">
    <cfRule type="expression" dxfId="3" priority="13">
      <formula>ISNA(AL4)</formula>
    </cfRule>
    <cfRule type="expression" dxfId="2" priority="14">
      <formula>LEN(AL4)&gt;0</formula>
    </cfRule>
  </conditionalFormatting>
  <conditionalFormatting sqref="AO4:AP103">
    <cfRule type="expression" dxfId="1" priority="11">
      <formula>ISNA(AO4)</formula>
    </cfRule>
    <cfRule type="expression" dxfId="0" priority="12">
      <formula>LEN(AO4)&gt;0</formula>
    </cfRule>
  </conditionalFormatting>
  <dataValidations count="2">
    <dataValidation type="whole" allowBlank="1" showInputMessage="1" showErrorMessage="1" sqref="Z4:Z5" xr:uid="{9048790A-B1C8-4C11-9DE2-D0CA7D72FDF5}">
      <formula1>0</formula1>
      <formula2>100</formula2>
    </dataValidation>
    <dataValidation type="list" allowBlank="1" showInputMessage="1" showErrorMessage="1" sqref="X3:Y3" xr:uid="{B2C295D6-C837-4028-91C6-58A8BF3EDD16}">
      <formula1>$M$3:$T$3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F9B6B6C-A106-4EAD-BDAC-1F459D9D7206}">
            <xm:f>NOT(ISERROR(SEARCH("-",AC7)))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m:sqref>AC7:AD8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Arustu thakur</dc:creator>
  <cp:lastModifiedBy>Arustu thakur</cp:lastModifiedBy>
  <dcterms:created xsi:type="dcterms:W3CDTF">2023-08-27T13:19:19Z</dcterms:created>
  <dcterms:modified xsi:type="dcterms:W3CDTF">2023-08-27T13:38:13Z</dcterms:modified>
</cp:coreProperties>
</file>